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tabRatio="779"/>
  </bookViews>
  <sheets>
    <sheet name="MP_new" sheetId="4" r:id="rId1"/>
    <sheet name="Custom HV &amp; WD" sheetId="6" r:id="rId2"/>
    <sheet name="Generic HV &amp; WD" sheetId="8" r:id="rId3"/>
    <sheet name="Constraints" sheetId="10" r:id="rId4"/>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 i="4" l="1"/>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9" i="4" l="1"/>
  <c r="I6" i="4"/>
  <c r="I7" i="4"/>
  <c r="I8" i="4"/>
  <c r="H6" i="4"/>
  <c r="H7" i="4"/>
  <c r="H8" i="4"/>
  <c r="H9" i="4"/>
  <c r="H5"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F6" i="8" l="1"/>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E28" i="8"/>
  <c r="C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H18" i="4"/>
  <c r="G18" i="4"/>
  <c r="H17" i="4"/>
  <c r="G17" i="4"/>
  <c r="H16" i="4"/>
  <c r="G16" i="4"/>
  <c r="H15" i="4"/>
  <c r="G15" i="4"/>
  <c r="H14" i="4"/>
  <c r="G14" i="4"/>
  <c r="H13" i="4"/>
  <c r="G13" i="4"/>
  <c r="H12" i="4"/>
  <c r="G12" i="4"/>
  <c r="B12" i="4" l="1"/>
  <c r="C12" i="4"/>
  <c r="E12" i="4"/>
  <c r="F12" i="4"/>
  <c r="F14" i="4"/>
  <c r="F13" i="4"/>
  <c r="F15" i="4"/>
  <c r="B18" i="4"/>
  <c r="B17" i="4"/>
  <c r="B16" i="4"/>
  <c r="C18" i="4"/>
  <c r="C17" i="4"/>
  <c r="C16" i="4"/>
  <c r="D17" i="4"/>
  <c r="D16" i="4"/>
  <c r="E18" i="4"/>
  <c r="E17" i="4"/>
  <c r="E16" i="4"/>
  <c r="F18" i="4"/>
  <c r="F17" i="4"/>
  <c r="F16" i="4"/>
  <c r="B15" i="4"/>
  <c r="B14" i="4"/>
  <c r="C15" i="4"/>
  <c r="C14" i="4"/>
  <c r="D15" i="4"/>
  <c r="D14" i="4"/>
  <c r="E15" i="4"/>
  <c r="E14" i="4"/>
  <c r="D12" i="4" l="1"/>
  <c r="D18" i="4"/>
  <c r="E13" i="4"/>
  <c r="D13" i="4"/>
  <c r="C13" i="4"/>
  <c r="B13" i="4"/>
</calcChain>
</file>

<file path=xl/sharedStrings.xml><?xml version="1.0" encoding="utf-8"?>
<sst xmlns="http://schemas.openxmlformats.org/spreadsheetml/2006/main" count="1787" uniqueCount="319">
  <si>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</si>
  <si>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</si>
  <si>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</si>
  <si>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</si>
  <si>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</si>
  <si>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</si>
  <si>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</si>
  <si>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</si>
  <si>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</si>
  <si>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</si>
  <si>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</si>
  <si>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</si>
  <si>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</si>
  <si>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</si>
  <si>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</si>
  <si>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</si>
  <si>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</si>
  <si>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</si>
  <si>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</si>
  <si>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</si>
  <si>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</si>
  <si>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</si>
  <si>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</si>
  <si>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</si>
  <si>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</si>
  <si>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</si>
  <si>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</si>
  <si>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</si>
  <si>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</si>
  <si>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</si>
  <si>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</si>
  <si>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</si>
  <si>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</si>
  <si>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</si>
  <si>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</si>
  <si>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</si>
  <si>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</si>
  <si>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</si>
  <si>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</si>
  <si>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</si>
  <si>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</si>
  <si>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</si>
  <si>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</si>
  <si>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</si>
  <si>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</si>
  <si>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</si>
  <si>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</si>
  <si>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</si>
  <si>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</si>
  <si>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</si>
  <si>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</si>
  <si>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</si>
  <si>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</si>
  <si>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</si>
  <si>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</si>
  <si>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</si>
  <si>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</si>
  <si>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</si>
  <si>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</si>
  <si>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</si>
  <si>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</si>
  <si>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</si>
  <si>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</si>
  <si>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</si>
  <si>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</si>
  <si>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</si>
  <si>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</si>
  <si>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</si>
  <si>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</si>
  <si>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</si>
  <si>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</si>
  <si>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</si>
  <si>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</si>
  <si>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</si>
  <si>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</si>
  <si>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</si>
  <si>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</si>
  <si>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</si>
  <si>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</si>
  <si>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</si>
  <si>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</si>
  <si>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</si>
  <si>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</si>
  <si>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</si>
  <si>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</si>
  <si>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</si>
  <si>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</si>
  <si>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</si>
  <si>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</si>
  <si>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</si>
  <si>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</si>
  <si>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</si>
  <si>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</si>
  <si>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</si>
  <si>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</si>
  <si>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</si>
  <si>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</si>
  <si>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</si>
  <si>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</si>
  <si>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</si>
  <si>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</si>
  <si>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</si>
  <si>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</si>
  <si>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</si>
  <si>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</si>
  <si>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</si>
  <si>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</si>
  <si>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</si>
  <si>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</si>
  <si>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</si>
  <si>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</si>
  <si>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</si>
  <si>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</si>
  <si>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</si>
  <si>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</si>
  <si>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</si>
  <si>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</si>
  <si>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</si>
  <si>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</si>
  <si>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</si>
  <si>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</si>
  <si>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</si>
  <si>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</si>
  <si>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</si>
  <si>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</si>
  <si>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</si>
  <si>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</si>
  <si>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</si>
  <si>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</si>
  <si>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</si>
  <si>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</si>
  <si>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</si>
  <si>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</si>
  <si>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</si>
  <si>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</si>
  <si>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</si>
  <si>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</si>
  <si>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</si>
  <si>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</si>
  <si>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</si>
  <si>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</si>
  <si>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</si>
  <si>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</si>
  <si>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</si>
  <si>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</si>
  <si>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</si>
  <si>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</si>
  <si>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</si>
  <si>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</si>
  <si>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</si>
  <si>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</si>
  <si>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</si>
  <si>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</si>
  <si>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</si>
  <si>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</si>
  <si>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</si>
  <si>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</si>
  <si>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</si>
  <si>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</si>
  <si>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</si>
  <si>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</si>
  <si>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</si>
  <si>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</si>
  <si>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</si>
  <si>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</si>
  <si>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</si>
  <si>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</si>
  <si>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</si>
  <si>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</si>
  <si>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</si>
  <si>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</si>
  <si>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</si>
  <si>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</si>
  <si>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</si>
  <si>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</si>
  <si>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</si>
  <si>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</si>
  <si>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</si>
  <si>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</si>
  <si>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</si>
  <si>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</si>
  <si>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</si>
  <si>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</si>
  <si>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</si>
  <si>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</si>
  <si>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</si>
  <si>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</si>
  <si>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</si>
  <si>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</si>
  <si>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</si>
  <si>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</si>
  <si>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</si>
  <si>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</si>
  <si>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</si>
  <si>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</si>
  <si>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</si>
  <si>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</si>
  <si>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</si>
  <si>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</si>
  <si>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</si>
  <si>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</si>
  <si>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</si>
  <si>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</si>
  <si>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</si>
  <si>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</si>
  <si>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</si>
  <si>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</si>
  <si>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</si>
  <si>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</si>
  <si>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</si>
  <si>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</si>
  <si>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</si>
  <si>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</si>
  <si>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</si>
  <si>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</si>
  <si>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</si>
  <si>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</si>
  <si>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</si>
  <si>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</si>
  <si>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</si>
  <si>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</si>
  <si>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</si>
  <si>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</si>
  <si>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</si>
  <si>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</si>
  <si>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</si>
  <si>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</si>
  <si>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</si>
  <si>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</si>
  <si>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</si>
  <si>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</si>
  <si>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</si>
  <si>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</si>
  <si>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</si>
  <si>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</si>
  <si>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</si>
  <si>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</si>
  <si>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</si>
  <si>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</si>
  <si>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</si>
  <si>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</si>
  <si>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</si>
  <si>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</si>
  <si>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</si>
  <si>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</si>
  <si>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</si>
  <si>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</si>
  <si>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</si>
  <si>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</si>
  <si>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</si>
  <si>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</si>
  <si>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</si>
  <si>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</si>
  <si>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</si>
  <si>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</si>
  <si>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</si>
  <si>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</si>
  <si>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</si>
  <si>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</si>
  <si>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</si>
  <si>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</si>
  <si>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</si>
  <si>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Nothing ENV except for Channel Areas</t>
  </si>
  <si>
    <t>base</t>
  </si>
  <si>
    <t>dwm</t>
  </si>
  <si>
    <t>step0</t>
  </si>
  <si>
    <t>mp</t>
  </si>
  <si>
    <t>Analysis Variables</t>
  </si>
  <si>
    <t>Soft Transition DCMS</t>
  </si>
  <si>
    <t>Water Conserved (a-f/y)</t>
  </si>
  <si>
    <t>Water Used 
(a-f/y)</t>
  </si>
  <si>
    <t>Hard Transition
Area (sq mi)</t>
  </si>
  <si>
    <t>Soft Transition
Area (sq mi)</t>
  </si>
  <si>
    <t>Transition Type</t>
  </si>
  <si>
    <t>Analysis script output</t>
  </si>
  <si>
    <t>Workbook formula calculation</t>
  </si>
  <si>
    <t>User input (analysis script must be run to update calculations)</t>
  </si>
  <si>
    <t>1st choice</t>
  </si>
  <si>
    <t>2nd choice</t>
  </si>
  <si>
    <t>3rd choice</t>
  </si>
  <si>
    <t>4th choice</t>
  </si>
  <si>
    <t>5th choice</t>
  </si>
  <si>
    <t>Waterless DCM Preference List</t>
  </si>
  <si>
    <t>More durable, long-term control measure. Supply limited.</t>
  </si>
  <si>
    <t>Lowest capital cost, highest maintenance cost.</t>
  </si>
  <si>
    <t>Limited by soil capacity (not viable close to brine pool).</t>
  </si>
  <si>
    <t>Mainteance issues, lakewide area limitation.</t>
  </si>
  <si>
    <t>Already accounted for as separate Tillage and Brine DCMs.</t>
  </si>
  <si>
    <t>T1A-2 to stay as BWF</t>
  </si>
  <si>
    <t>T16 stays MWF and MSB</t>
  </si>
  <si>
    <t>Habitat Area Targets</t>
  </si>
  <si>
    <t>decimal % of Base case area</t>
  </si>
  <si>
    <t>All DCAs under waterless DCM (Tillage, Brine, Gravel, Sand Fences) in Step 0 should be kept as-is.</t>
  </si>
  <si>
    <t>T23-5 should no gravel</t>
  </si>
  <si>
    <t>T11 should Brine only</t>
  </si>
  <si>
    <t>T23NE Brine only</t>
  </si>
  <si>
    <t>T23SE no Tillage</t>
  </si>
  <si>
    <t>T25-3 no Tillage or Gravel</t>
  </si>
  <si>
    <t>T26 should no tillage, sand fences or brine</t>
  </si>
  <si>
    <t>T27 Addtion Brine only</t>
  </si>
  <si>
    <t>T29-3 Brine only</t>
  </si>
  <si>
    <t>All Meadow stays as-is</t>
  </si>
  <si>
    <t>Note: in general case, waterless DCMs have no habitat value. In a few specific instances in Base case, some DCAs under waterless DCMs had habitat (see "Custom HV and WD" sheet).</t>
  </si>
  <si>
    <t>square miles (per step)</t>
  </si>
  <si>
    <t>square miles (total lakewide)</t>
  </si>
  <si>
    <t>Hard Transition Limit</t>
  </si>
  <si>
    <t>Soft Transition Limit</t>
  </si>
  <si>
    <t>Brine Area Limit</t>
  </si>
  <si>
    <t>Sand Fences Area Limit</t>
  </si>
  <si>
    <t xml:space="preserve">T3SE and T3NE are now tillage, but challenging. Allow options for other BACM. </t>
  </si>
  <si>
    <t xml:space="preserve"> T4-3, T4-3 Addition no ponds</t>
  </si>
  <si>
    <t>Step 1</t>
  </si>
  <si>
    <t>Step 2</t>
  </si>
  <si>
    <t>Step 3</t>
  </si>
  <si>
    <t>Step 4</t>
  </si>
  <si>
    <t>Step 5</t>
  </si>
  <si>
    <t>Step Lockouts:</t>
  </si>
  <si>
    <t>1 = DCA allowed to be changed in step</t>
  </si>
  <si>
    <t>0 = No changes to DCA allowed in step</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</si>
</sst>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
      <sz val="8"/>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medium">
        <color auto="1"/>
      </left>
      <right/>
      <top style="medium">
        <color auto="1"/>
      </top>
      <bottom style="medium">
        <color auto="1"/>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 fillId="6" borderId="6"/>
    <xf numFmtId="0" fontId="10" fillId="0" borderId="0" applyNumberFormat="0" applyFill="0" applyBorder="0" applyAlignment="0" applyProtection="0"/>
  </cellStyleXfs>
  <cellXfs count="116">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 fontId="4" fillId="0" borderId="0" xfId="1" applyNumberFormat="1" applyFont="1" applyFill="1" applyAlignment="1">
      <alignment horizontal="center" vertical="center"/>
    </xf>
    <xf numFmtId="0" fontId="7" fillId="0" borderId="0" xfId="1" applyFont="1" applyAlignment="1">
      <alignment vertical="center"/>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7" borderId="3" xfId="1" applyFont="1" applyFill="1" applyBorder="1" applyAlignment="1">
      <alignment wrapText="1"/>
    </xf>
    <xf numFmtId="0" fontId="3" fillId="8"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1" fillId="0" borderId="10" xfId="84" applyNumberFormat="1" applyFont="1" applyBorder="1"/>
    <xf numFmtId="0" fontId="0" fillId="0" borderId="3" xfId="0" applyBorder="1"/>
    <xf numFmtId="0" fontId="0" fillId="0" borderId="0" xfId="0" applyAlignment="1">
      <alignment horizontal="left"/>
    </xf>
    <xf numFmtId="167" fontId="11"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1" fillId="0" borderId="10" xfId="84" applyFont="1" applyFill="1" applyBorder="1"/>
    <xf numFmtId="0" fontId="6" fillId="0" borderId="0" xfId="1" applyFont="1" applyBorder="1" applyAlignment="1">
      <alignment wrapText="1"/>
    </xf>
    <xf numFmtId="0" fontId="3" fillId="0" borderId="3" xfId="1" applyFont="1" applyBorder="1"/>
    <xf numFmtId="0" fontId="3" fillId="7"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2" fillId="3" borderId="1" xfId="1" applyFont="1" applyFill="1" applyBorder="1" applyAlignment="1">
      <alignment horizontal="center" vertical="center" wrapText="1"/>
    </xf>
    <xf numFmtId="0" fontId="12" fillId="3" borderId="3" xfId="1" applyFont="1" applyFill="1" applyBorder="1" applyAlignment="1">
      <alignment horizontal="center" vertical="center"/>
    </xf>
    <xf numFmtId="0" fontId="12" fillId="3" borderId="3"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9" borderId="0" xfId="0" applyFill="1"/>
    <xf numFmtId="0" fontId="0" fillId="11" borderId="0" xfId="0" applyFill="1"/>
    <xf numFmtId="39" fontId="4" fillId="11" borderId="3" xfId="2" applyNumberFormat="1" applyFont="1" applyFill="1" applyBorder="1" applyAlignment="1">
      <alignment horizontal="center" wrapText="1"/>
    </xf>
    <xf numFmtId="164" fontId="0" fillId="9" borderId="3" xfId="2" applyNumberFormat="1" applyFont="1" applyFill="1" applyBorder="1" applyAlignment="1"/>
    <xf numFmtId="164" fontId="4" fillId="9" borderId="3" xfId="1" applyNumberFormat="1" applyFont="1" applyFill="1" applyBorder="1" applyAlignment="1">
      <alignment horizontal="center" vertical="center"/>
    </xf>
    <xf numFmtId="0" fontId="0" fillId="9" borderId="3" xfId="0" applyFill="1" applyBorder="1" applyAlignment="1"/>
    <xf numFmtId="0" fontId="0" fillId="9" borderId="3" xfId="0" applyFill="1" applyBorder="1"/>
    <xf numFmtId="9" fontId="0" fillId="11" borderId="3" xfId="3" applyFont="1" applyFill="1" applyBorder="1" applyAlignment="1"/>
    <xf numFmtId="0" fontId="3" fillId="0" borderId="3" xfId="1" applyBorder="1" applyAlignment="1"/>
    <xf numFmtId="2" fontId="3" fillId="10" borderId="3" xfId="1" applyNumberFormat="1" applyFill="1" applyBorder="1" applyAlignment="1">
      <alignment horizontal="right"/>
    </xf>
    <xf numFmtId="168" fontId="3" fillId="10" borderId="3" xfId="1" applyNumberFormat="1" applyFill="1" applyBorder="1" applyAlignment="1"/>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3" xfId="1" applyFont="1" applyFill="1" applyBorder="1" applyAlignment="1">
      <alignment horizontal="center" wrapText="1"/>
    </xf>
    <xf numFmtId="1" fontId="5" fillId="3" borderId="3" xfId="1" applyNumberFormat="1" applyFont="1" applyFill="1" applyBorder="1" applyAlignment="1">
      <alignment horizontal="center" wrapText="1"/>
    </xf>
    <xf numFmtId="0" fontId="5" fillId="3" borderId="7" xfId="1" applyFont="1" applyFill="1" applyBorder="1" applyAlignment="1">
      <alignment horizontal="center" wrapText="1"/>
    </xf>
    <xf numFmtId="0" fontId="3" fillId="10" borderId="0" xfId="1" applyFont="1" applyFill="1" applyAlignment="1">
      <alignment vertical="center"/>
    </xf>
    <xf numFmtId="0" fontId="4" fillId="9" borderId="0" xfId="0" applyFont="1" applyFill="1"/>
    <xf numFmtId="0" fontId="4" fillId="11" borderId="0" xfId="0" applyFont="1" applyFill="1"/>
    <xf numFmtId="0" fontId="3" fillId="10" borderId="3" xfId="1" applyFill="1" applyBorder="1" applyAlignment="1"/>
    <xf numFmtId="0" fontId="3" fillId="0" borderId="0" xfId="1" applyAlignment="1">
      <alignment horizontal="left" vertical="center"/>
    </xf>
    <xf numFmtId="0" fontId="0" fillId="0" borderId="0" xfId="0" applyAlignment="1">
      <alignment horizontal="left" vertical="center"/>
    </xf>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5" fillId="3" borderId="12" xfId="1" applyFont="1" applyFill="1" applyBorder="1" applyAlignment="1">
      <alignment horizontal="center" vertical="center" wrapText="1"/>
    </xf>
    <xf numFmtId="0" fontId="0" fillId="0" borderId="1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xf numFmtId="0" fontId="0" fillId="0" borderId="14" xfId="0" applyFont="1" applyBorder="1" applyAlignment="1">
      <alignment wrapText="1"/>
    </xf>
    <xf numFmtId="0" fontId="0" fillId="0" borderId="11" xfId="0" applyBorder="1"/>
    <xf numFmtId="0" fontId="0" fillId="0" borderId="11" xfId="0" applyFill="1" applyBorder="1"/>
    <xf numFmtId="0" fontId="0" fillId="0" borderId="15" xfId="0" applyFont="1" applyBorder="1" applyAlignment="1">
      <alignment wrapText="1"/>
    </xf>
    <xf numFmtId="0" fontId="0" fillId="0" borderId="16" xfId="0" applyBorder="1"/>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Water Savings</c:v>
          </c:tx>
          <c:xVal>
            <c:numRef>
              <c:f>MP_new!$A$13:$A$18</c:f>
              <c:numCache>
                <c:formatCode>General</c:formatCode>
                <c:ptCount val="6"/>
                <c:pt idx="0">
                  <c:v>0</c:v>
                </c:pt>
                <c:pt idx="1">
                  <c:v>1</c:v>
                </c:pt>
                <c:pt idx="2">
                  <c:v>2</c:v>
                </c:pt>
                <c:pt idx="3">
                  <c:v>3</c:v>
                </c:pt>
                <c:pt idx="4">
                  <c:v>4</c:v>
                </c:pt>
                <c:pt idx="5">
                  <c:v>5</c:v>
                </c:pt>
              </c:numCache>
            </c:numRef>
          </c:xVal>
          <c:yVal>
            <c:numRef>
              <c:f>MP_new!$H$13:$H$18</c:f>
              <c:numCache>
                <c:formatCode>_(* #,##0_);_(* \(#,##0\);_(* "-"??_);_(@_)</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191933248"/>
        <c:axId val="191933824"/>
      </c:scatterChart>
      <c:valAx>
        <c:axId val="191933248"/>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91933824"/>
        <c:crosses val="autoZero"/>
        <c:crossBetween val="midCat"/>
      </c:valAx>
      <c:valAx>
        <c:axId val="191933824"/>
        <c:scaling>
          <c:orientation val="minMax"/>
        </c:scaling>
        <c:delete val="0"/>
        <c:axPos val="l"/>
        <c:majorGridlines/>
        <c:title>
          <c:tx>
            <c:rich>
              <a:bodyPr/>
              <a:lstStyle/>
              <a:p>
                <a:pPr>
                  <a:defRPr/>
                </a:pPr>
                <a:r>
                  <a:rPr lang="en-US"/>
                  <a:t>Water Savings (a-f/y)</a:t>
                </a:r>
              </a:p>
            </c:rich>
          </c:tx>
          <c:layout/>
          <c:overlay val="0"/>
        </c:title>
        <c:numFmt formatCode="_(* #,##0_);_(* \(#,##0\);_(* &quot;-&quot;??_);_(@_)" sourceLinked="1"/>
        <c:majorTickMark val="none"/>
        <c:minorTickMark val="none"/>
        <c:tickLblPos val="nextTo"/>
        <c:crossAx val="19193324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MP_new!$B$11</c:f>
              <c:strCache>
                <c:ptCount val="1"/>
                <c:pt idx="0">
                  <c:v>BWF</c:v>
                </c:pt>
              </c:strCache>
            </c:strRef>
          </c:tx>
          <c:xVal>
            <c:numRef>
              <c:f>MP_new!$A$13:$A$18</c:f>
              <c:numCache>
                <c:formatCode>General</c:formatCode>
                <c:ptCount val="6"/>
                <c:pt idx="0">
                  <c:v>0</c:v>
                </c:pt>
                <c:pt idx="1">
                  <c:v>1</c:v>
                </c:pt>
                <c:pt idx="2">
                  <c:v>2</c:v>
                </c:pt>
                <c:pt idx="3">
                  <c:v>3</c:v>
                </c:pt>
                <c:pt idx="4">
                  <c:v>4</c:v>
                </c:pt>
                <c:pt idx="5">
                  <c:v>5</c:v>
                </c:pt>
              </c:numCache>
            </c:numRef>
          </c:xVal>
          <c:yVal>
            <c:numRef>
              <c:f>MP_new!$B$13:$B$18</c:f>
              <c:numCache>
                <c:formatCode>0%</c:formatCode>
                <c:ptCount val="6"/>
                <c:pt idx="0">
                  <c:v>0</c:v>
                </c:pt>
                <c:pt idx="1">
                  <c:v>0</c:v>
                </c:pt>
                <c:pt idx="2">
                  <c:v>0</c:v>
                </c:pt>
                <c:pt idx="3">
                  <c:v>0</c:v>
                </c:pt>
                <c:pt idx="4">
                  <c:v>0</c:v>
                </c:pt>
                <c:pt idx="5">
                  <c:v>0</c:v>
                </c:pt>
              </c:numCache>
            </c:numRef>
          </c:yVal>
          <c:smooth val="0"/>
        </c:ser>
        <c:ser>
          <c:idx val="1"/>
          <c:order val="1"/>
          <c:tx>
            <c:strRef>
              <c:f>MP_new!$C$11</c:f>
              <c:strCache>
                <c:ptCount val="1"/>
                <c:pt idx="0">
                  <c:v>MWF</c:v>
                </c:pt>
              </c:strCache>
            </c:strRef>
          </c:tx>
          <c:xVal>
            <c:numRef>
              <c:f>MP_new!$A$13:$A$18</c:f>
              <c:numCache>
                <c:formatCode>General</c:formatCode>
                <c:ptCount val="6"/>
                <c:pt idx="0">
                  <c:v>0</c:v>
                </c:pt>
                <c:pt idx="1">
                  <c:v>1</c:v>
                </c:pt>
                <c:pt idx="2">
                  <c:v>2</c:v>
                </c:pt>
                <c:pt idx="3">
                  <c:v>3</c:v>
                </c:pt>
                <c:pt idx="4">
                  <c:v>4</c:v>
                </c:pt>
                <c:pt idx="5">
                  <c:v>5</c:v>
                </c:pt>
              </c:numCache>
            </c:numRef>
          </c:xVal>
          <c:yVal>
            <c:numRef>
              <c:f>MP_new!$C$13:$C$18</c:f>
              <c:numCache>
                <c:formatCode>0%</c:formatCode>
                <c:ptCount val="6"/>
                <c:pt idx="0">
                  <c:v>0</c:v>
                </c:pt>
                <c:pt idx="1">
                  <c:v>0</c:v>
                </c:pt>
                <c:pt idx="2">
                  <c:v>0</c:v>
                </c:pt>
                <c:pt idx="3">
                  <c:v>0</c:v>
                </c:pt>
                <c:pt idx="4">
                  <c:v>0</c:v>
                </c:pt>
                <c:pt idx="5">
                  <c:v>0</c:v>
                </c:pt>
              </c:numCache>
            </c:numRef>
          </c:yVal>
          <c:smooth val="0"/>
        </c:ser>
        <c:ser>
          <c:idx val="2"/>
          <c:order val="2"/>
          <c:tx>
            <c:strRef>
              <c:f>MP_new!$D$11</c:f>
              <c:strCache>
                <c:ptCount val="1"/>
                <c:pt idx="0">
                  <c:v>Plover</c:v>
                </c:pt>
              </c:strCache>
            </c:strRef>
          </c:tx>
          <c:xVal>
            <c:numRef>
              <c:f>MP_new!$A$13:$A$18</c:f>
              <c:numCache>
                <c:formatCode>General</c:formatCode>
                <c:ptCount val="6"/>
                <c:pt idx="0">
                  <c:v>0</c:v>
                </c:pt>
                <c:pt idx="1">
                  <c:v>1</c:v>
                </c:pt>
                <c:pt idx="2">
                  <c:v>2</c:v>
                </c:pt>
                <c:pt idx="3">
                  <c:v>3</c:v>
                </c:pt>
                <c:pt idx="4">
                  <c:v>4</c:v>
                </c:pt>
                <c:pt idx="5">
                  <c:v>5</c:v>
                </c:pt>
              </c:numCache>
            </c:numRef>
          </c:xVal>
          <c:yVal>
            <c:numRef>
              <c:f>MP_new!$D$13:$D$18</c:f>
              <c:numCache>
                <c:formatCode>0%</c:formatCode>
                <c:ptCount val="6"/>
                <c:pt idx="0">
                  <c:v>0</c:v>
                </c:pt>
                <c:pt idx="1">
                  <c:v>0</c:v>
                </c:pt>
                <c:pt idx="2">
                  <c:v>0</c:v>
                </c:pt>
                <c:pt idx="3">
                  <c:v>0</c:v>
                </c:pt>
                <c:pt idx="4">
                  <c:v>0</c:v>
                </c:pt>
                <c:pt idx="5">
                  <c:v>0</c:v>
                </c:pt>
              </c:numCache>
            </c:numRef>
          </c:yVal>
          <c:smooth val="0"/>
        </c:ser>
        <c:ser>
          <c:idx val="3"/>
          <c:order val="3"/>
          <c:tx>
            <c:strRef>
              <c:f>MP_new!$E$11</c:f>
              <c:strCache>
                <c:ptCount val="1"/>
                <c:pt idx="0">
                  <c:v>MSB</c:v>
                </c:pt>
              </c:strCache>
            </c:strRef>
          </c:tx>
          <c:xVal>
            <c:numRef>
              <c:f>MP_new!$A$13:$A$18</c:f>
              <c:numCache>
                <c:formatCode>General</c:formatCode>
                <c:ptCount val="6"/>
                <c:pt idx="0">
                  <c:v>0</c:v>
                </c:pt>
                <c:pt idx="1">
                  <c:v>1</c:v>
                </c:pt>
                <c:pt idx="2">
                  <c:v>2</c:v>
                </c:pt>
                <c:pt idx="3">
                  <c:v>3</c:v>
                </c:pt>
                <c:pt idx="4">
                  <c:v>4</c:v>
                </c:pt>
                <c:pt idx="5">
                  <c:v>5</c:v>
                </c:pt>
              </c:numCache>
            </c:numRef>
          </c:xVal>
          <c:yVal>
            <c:numRef>
              <c:f>MP_new!$E$13:$E$18</c:f>
              <c:numCache>
                <c:formatCode>0%</c:formatCode>
                <c:ptCount val="6"/>
                <c:pt idx="0">
                  <c:v>0</c:v>
                </c:pt>
                <c:pt idx="1">
                  <c:v>0</c:v>
                </c:pt>
                <c:pt idx="2">
                  <c:v>0</c:v>
                </c:pt>
                <c:pt idx="3">
                  <c:v>0</c:v>
                </c:pt>
                <c:pt idx="4">
                  <c:v>0</c:v>
                </c:pt>
                <c:pt idx="5">
                  <c:v>0</c:v>
                </c:pt>
              </c:numCache>
            </c:numRef>
          </c:yVal>
          <c:smooth val="0"/>
        </c:ser>
        <c:ser>
          <c:idx val="4"/>
          <c:order val="4"/>
          <c:tx>
            <c:strRef>
              <c:f>MP_new!$F$11</c:f>
              <c:strCache>
                <c:ptCount val="1"/>
                <c:pt idx="0">
                  <c:v>Meadow</c:v>
                </c:pt>
              </c:strCache>
            </c:strRef>
          </c:tx>
          <c:xVal>
            <c:numRef>
              <c:f>MP_new!$A$13:$A$18</c:f>
              <c:numCache>
                <c:formatCode>General</c:formatCode>
                <c:ptCount val="6"/>
                <c:pt idx="0">
                  <c:v>0</c:v>
                </c:pt>
                <c:pt idx="1">
                  <c:v>1</c:v>
                </c:pt>
                <c:pt idx="2">
                  <c:v>2</c:v>
                </c:pt>
                <c:pt idx="3">
                  <c:v>3</c:v>
                </c:pt>
                <c:pt idx="4">
                  <c:v>4</c:v>
                </c:pt>
                <c:pt idx="5">
                  <c:v>5</c:v>
                </c:pt>
              </c:numCache>
            </c:numRef>
          </c:xVal>
          <c:yVal>
            <c:numRef>
              <c:f>MP_new!$F$13:$F$18</c:f>
              <c:numCache>
                <c:formatCode>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191935552"/>
        <c:axId val="191936128"/>
      </c:scatterChart>
      <c:valAx>
        <c:axId val="191935552"/>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91936128"/>
        <c:crosses val="autoZero"/>
        <c:crossBetween val="midCat"/>
      </c:valAx>
      <c:valAx>
        <c:axId val="191936128"/>
        <c:scaling>
          <c:orientation val="minMax"/>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919355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685800</xdr:colOff>
      <xdr:row>5</xdr:row>
      <xdr:rowOff>166687</xdr:rowOff>
    </xdr:from>
    <xdr:to>
      <xdr:col>13</xdr:col>
      <xdr:colOff>581025</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19</xdr:row>
      <xdr:rowOff>66675</xdr:rowOff>
    </xdr:from>
    <xdr:to>
      <xdr:col>13</xdr:col>
      <xdr:colOff>600075</xdr:colOff>
      <xdr:row>32</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abSelected="1" zoomScaleNormal="100" workbookViewId="0">
      <selection activeCell="E25" sqref="E25"/>
    </sheetView>
  </sheetViews>
  <sheetFormatPr defaultColWidth="8.85546875" defaultRowHeight="15" x14ac:dyDescent="0.25"/>
  <cols>
    <col min="1" max="1" width="16" style="62" customWidth="1"/>
    <col min="2" max="3" width="9.28515625" style="63" customWidth="1"/>
    <col min="4" max="4" width="9.28515625" style="62" customWidth="1"/>
    <col min="5" max="6" width="14.42578125" style="62" customWidth="1"/>
    <col min="7" max="7" width="14" style="62" customWidth="1"/>
    <col min="8" max="8" width="16.140625" style="2" customWidth="1"/>
    <col min="9" max="9" width="16.7109375" style="62" customWidth="1"/>
    <col min="10" max="10" width="6" style="62" customWidth="1"/>
    <col min="11" max="11" width="35" style="62" customWidth="1"/>
    <col min="12" max="12" width="10.5703125" style="62" customWidth="1"/>
    <col min="13" max="13" width="14.140625" style="62" customWidth="1"/>
    <col min="14" max="14" width="10.42578125" style="62" customWidth="1"/>
    <col min="15" max="15" width="5.7109375" style="62" customWidth="1"/>
    <col min="16" max="16" width="22.85546875" style="62" customWidth="1"/>
    <col min="17" max="20" width="10.42578125" style="62" customWidth="1"/>
    <col min="21" max="21" width="10.42578125" style="64" customWidth="1"/>
    <col min="22" max="22" width="2.28515625" style="63" customWidth="1"/>
    <col min="23" max="23" width="10.42578125" style="62" customWidth="1"/>
    <col min="24" max="28" width="8.7109375" style="62" customWidth="1"/>
    <col min="29" max="29" width="5.28515625" style="62" customWidth="1"/>
    <col min="30" max="32" width="8.7109375" style="62" customWidth="1"/>
    <col min="33" max="33" width="11.140625" style="62" customWidth="1"/>
    <col min="34" max="34" width="8.7109375" style="62" customWidth="1"/>
    <col min="35" max="35" width="10" style="62" customWidth="1"/>
    <col min="36" max="36" width="2.140625" style="65" customWidth="1"/>
    <col min="37" max="42" width="8.7109375" style="62" customWidth="1"/>
    <col min="43" max="43" width="6.140625" style="62" customWidth="1"/>
    <col min="44" max="48" width="8.7109375" style="62" customWidth="1"/>
    <col min="49" max="49" width="10" style="62" customWidth="1"/>
    <col min="50" max="50" width="1.85546875" style="63" customWidth="1"/>
    <col min="51" max="56" width="8.7109375" style="62" customWidth="1"/>
    <col min="57" max="57" width="5.140625" style="62" customWidth="1"/>
    <col min="58" max="62" width="8.7109375" style="62" customWidth="1"/>
    <col min="63" max="63" width="10" style="62" customWidth="1"/>
    <col min="64" max="64" width="8.140625" style="65" customWidth="1"/>
    <col min="65" max="73" width="8.85546875" style="62"/>
    <col min="74" max="74" width="9.42578125" style="62" customWidth="1"/>
    <col min="75" max="86" width="8.7109375" style="62" customWidth="1"/>
    <col min="87" max="94" width="8.7109375" style="66" customWidth="1"/>
    <col min="95" max="16384" width="8.85546875" style="62"/>
  </cols>
  <sheetData>
    <row r="1" spans="1:94" ht="12.75" x14ac:dyDescent="0.2">
      <c r="CI1" s="62"/>
      <c r="CJ1" s="62"/>
      <c r="CK1" s="62"/>
      <c r="CL1" s="62"/>
      <c r="CM1" s="62"/>
      <c r="CN1" s="62"/>
      <c r="CO1" s="62"/>
      <c r="CP1" s="62"/>
    </row>
    <row r="2" spans="1:94" ht="21.75" customHeight="1" x14ac:dyDescent="0.25">
      <c r="A2" s="58" t="s">
        <v>0</v>
      </c>
      <c r="B2" s="59" t="s">
        <v>1</v>
      </c>
      <c r="C2" s="59" t="s">
        <v>2</v>
      </c>
      <c r="D2" s="59" t="s">
        <v>3</v>
      </c>
      <c r="E2" s="59" t="s">
        <v>4</v>
      </c>
      <c r="F2" s="59" t="s">
        <v>5</v>
      </c>
      <c r="G2" s="60" t="s">
        <v>270</v>
      </c>
      <c r="H2" s="60" t="s">
        <v>271</v>
      </c>
      <c r="I2" s="60" t="s">
        <v>272</v>
      </c>
      <c r="P2" s="102" t="s">
        <v>267</v>
      </c>
      <c r="Q2" s="103"/>
      <c r="R2" s="66"/>
      <c r="AI2" s="63"/>
      <c r="AJ2" s="62"/>
      <c r="AW2" s="63"/>
      <c r="AX2" s="62"/>
      <c r="BK2" s="63"/>
      <c r="BL2" s="62"/>
      <c r="CI2" s="62"/>
      <c r="CJ2" s="62"/>
      <c r="CK2" s="62"/>
      <c r="CL2" s="62"/>
      <c r="CM2" s="62"/>
      <c r="CN2" s="62"/>
      <c r="CO2" s="62"/>
      <c r="CP2" s="62"/>
    </row>
    <row r="3" spans="1:94" ht="15" customHeight="1" x14ac:dyDescent="0.25">
      <c r="A3" s="3" t="s">
        <v>6</v>
      </c>
      <c r="B3" s="81">
        <v>0</v>
      </c>
      <c r="C3" s="81">
        <v>0</v>
      </c>
      <c r="D3" s="81">
        <v>0</v>
      </c>
      <c r="E3" s="81">
        <v>0</v>
      </c>
      <c r="F3" s="81">
        <v>0</v>
      </c>
      <c r="G3" s="81">
        <v>0</v>
      </c>
      <c r="H3" s="4" t="s">
        <v>7</v>
      </c>
      <c r="I3" s="4" t="s">
        <v>7</v>
      </c>
      <c r="K3" s="94" t="s">
        <v>276</v>
      </c>
      <c r="L3" s="94"/>
      <c r="M3" s="94"/>
      <c r="P3" s="86" t="s">
        <v>305</v>
      </c>
      <c r="Q3" s="87">
        <v>3</v>
      </c>
      <c r="R3" s="62" t="s">
        <v>303</v>
      </c>
      <c r="AI3" s="63"/>
      <c r="AJ3" s="62"/>
      <c r="AW3" s="63"/>
      <c r="AX3" s="62"/>
      <c r="BK3" s="63"/>
      <c r="BL3" s="62"/>
      <c r="CI3" s="62"/>
      <c r="CJ3" s="62"/>
      <c r="CK3" s="62"/>
      <c r="CL3" s="62"/>
      <c r="CM3" s="62"/>
      <c r="CN3" s="62"/>
      <c r="CO3" s="62"/>
      <c r="CP3" s="62"/>
    </row>
    <row r="4" spans="1:94" x14ac:dyDescent="0.25">
      <c r="A4" s="3">
        <v>0</v>
      </c>
      <c r="B4" s="81">
        <v>0</v>
      </c>
      <c r="C4" s="81">
        <v>0</v>
      </c>
      <c r="D4" s="81">
        <v>0</v>
      </c>
      <c r="E4" s="81">
        <v>0</v>
      </c>
      <c r="F4" s="81">
        <v>0</v>
      </c>
      <c r="G4" s="81">
        <v>0</v>
      </c>
      <c r="H4" s="33" t="s">
        <v>7</v>
      </c>
      <c r="I4" s="4" t="s">
        <v>7</v>
      </c>
      <c r="K4" s="95" t="s">
        <v>274</v>
      </c>
      <c r="L4" s="78"/>
      <c r="M4" s="78"/>
      <c r="P4" s="86" t="s">
        <v>306</v>
      </c>
      <c r="Q4" s="87">
        <v>3</v>
      </c>
      <c r="R4" s="62" t="s">
        <v>303</v>
      </c>
      <c r="AI4" s="63"/>
      <c r="AJ4" s="62"/>
      <c r="AW4" s="63"/>
      <c r="AX4" s="62"/>
      <c r="BK4" s="63"/>
      <c r="BL4" s="62"/>
      <c r="CI4" s="62"/>
      <c r="CJ4" s="62"/>
      <c r="CK4" s="62"/>
      <c r="CL4" s="62"/>
      <c r="CM4" s="62"/>
      <c r="CN4" s="62"/>
      <c r="CO4" s="62"/>
      <c r="CP4" s="62"/>
    </row>
    <row r="5" spans="1:94" x14ac:dyDescent="0.25">
      <c r="A5" s="3">
        <v>1</v>
      </c>
      <c r="B5" s="81">
        <v>0</v>
      </c>
      <c r="C5" s="81">
        <v>0</v>
      </c>
      <c r="D5" s="81">
        <v>0</v>
      </c>
      <c r="E5" s="81">
        <v>0</v>
      </c>
      <c r="F5" s="81">
        <v>0</v>
      </c>
      <c r="G5" s="81">
        <v>0</v>
      </c>
      <c r="H5" s="80">
        <f>SUMIFS($C$22:$C$181, $H$22:$H$181, "="&amp;$A5,$I$22:$I$181, "hard")</f>
        <v>0</v>
      </c>
      <c r="I5" s="80">
        <f>SUMIFS($C$22:$C$181, $H$22:$H$181, "="&amp;$A5,$I$22:$I$181, "soft")</f>
        <v>0</v>
      </c>
      <c r="K5" s="96" t="s">
        <v>275</v>
      </c>
      <c r="L5" s="79"/>
      <c r="M5" s="79"/>
      <c r="P5" s="86" t="s">
        <v>307</v>
      </c>
      <c r="Q5" s="87">
        <v>100</v>
      </c>
      <c r="R5" s="62" t="s">
        <v>303</v>
      </c>
      <c r="AI5" s="63"/>
      <c r="AJ5" s="62"/>
      <c r="AW5" s="63"/>
      <c r="AX5" s="62"/>
      <c r="BK5" s="63"/>
      <c r="BL5" s="62"/>
      <c r="CI5" s="62"/>
      <c r="CJ5" s="62"/>
      <c r="CK5" s="62"/>
      <c r="CL5" s="62"/>
      <c r="CM5" s="62"/>
      <c r="CN5" s="62"/>
      <c r="CO5" s="62"/>
      <c r="CP5" s="62"/>
    </row>
    <row r="6" spans="1:94" x14ac:dyDescent="0.25">
      <c r="A6" s="3">
        <v>2</v>
      </c>
      <c r="B6" s="81">
        <v>0</v>
      </c>
      <c r="C6" s="81">
        <v>0</v>
      </c>
      <c r="D6" s="81">
        <v>0</v>
      </c>
      <c r="E6" s="81">
        <v>0</v>
      </c>
      <c r="F6" s="81">
        <v>0</v>
      </c>
      <c r="G6" s="81">
        <v>0</v>
      </c>
      <c r="H6" s="80">
        <f t="shared" ref="H6:H9" si="0">SUMIFS($C$22:$C$181, $H$22:$H$181, "="&amp;$A6,$I$22:$I$181, "hard")</f>
        <v>0</v>
      </c>
      <c r="I6" s="80">
        <f t="shared" ref="I6:I8" si="1">SUMIFS($C$22:$C$181, $H$22:$H$181, "="&amp;$A6,$I$22:$I$181, "soft")</f>
        <v>0</v>
      </c>
      <c r="P6" s="86" t="s">
        <v>308</v>
      </c>
      <c r="Q6" s="87">
        <v>0</v>
      </c>
      <c r="R6" s="62" t="s">
        <v>304</v>
      </c>
      <c r="AI6" s="63"/>
      <c r="AJ6" s="62"/>
      <c r="AW6" s="63"/>
      <c r="AX6" s="62"/>
      <c r="BK6" s="63"/>
      <c r="BL6" s="62"/>
      <c r="CI6" s="62"/>
      <c r="CJ6" s="62"/>
      <c r="CK6" s="62"/>
      <c r="CL6" s="62"/>
      <c r="CM6" s="62"/>
      <c r="CN6" s="62"/>
      <c r="CO6" s="62"/>
      <c r="CP6" s="62"/>
    </row>
    <row r="7" spans="1:94" x14ac:dyDescent="0.25">
      <c r="A7" s="3">
        <v>3</v>
      </c>
      <c r="B7" s="81">
        <v>0</v>
      </c>
      <c r="C7" s="81">
        <v>0</v>
      </c>
      <c r="D7" s="81">
        <v>0</v>
      </c>
      <c r="E7" s="81">
        <v>0</v>
      </c>
      <c r="F7" s="81">
        <v>0</v>
      </c>
      <c r="G7" s="81">
        <v>0</v>
      </c>
      <c r="H7" s="80">
        <f t="shared" si="0"/>
        <v>0</v>
      </c>
      <c r="I7" s="80">
        <f t="shared" si="1"/>
        <v>0</v>
      </c>
      <c r="AI7" s="63"/>
      <c r="AJ7" s="62"/>
      <c r="AW7" s="63"/>
      <c r="AX7" s="62"/>
      <c r="BK7" s="63"/>
      <c r="BL7" s="62"/>
      <c r="CI7" s="62"/>
      <c r="CJ7" s="62"/>
      <c r="CK7" s="62"/>
      <c r="CL7" s="62"/>
      <c r="CM7" s="62"/>
      <c r="CN7" s="62"/>
      <c r="CO7" s="62"/>
      <c r="CP7" s="62"/>
    </row>
    <row r="8" spans="1:94" x14ac:dyDescent="0.25">
      <c r="A8" s="3">
        <v>4</v>
      </c>
      <c r="B8" s="81">
        <v>0</v>
      </c>
      <c r="C8" s="81">
        <v>0</v>
      </c>
      <c r="D8" s="81">
        <v>0</v>
      </c>
      <c r="E8" s="81">
        <v>0</v>
      </c>
      <c r="F8" s="81">
        <v>0</v>
      </c>
      <c r="G8" s="81">
        <v>0</v>
      </c>
      <c r="H8" s="80">
        <f t="shared" si="0"/>
        <v>0</v>
      </c>
      <c r="I8" s="80">
        <f t="shared" si="1"/>
        <v>0</v>
      </c>
      <c r="P8" s="102" t="s">
        <v>290</v>
      </c>
      <c r="Q8" s="103"/>
      <c r="R8" s="98" t="s">
        <v>291</v>
      </c>
      <c r="AI8" s="63"/>
      <c r="AJ8" s="62"/>
      <c r="AW8" s="63"/>
      <c r="AX8" s="62"/>
      <c r="BK8" s="63"/>
      <c r="BL8" s="62"/>
      <c r="CI8" s="62"/>
      <c r="CJ8" s="62"/>
      <c r="CK8" s="62"/>
      <c r="CL8" s="62"/>
      <c r="CM8" s="62"/>
      <c r="CN8" s="62"/>
      <c r="CO8" s="62"/>
      <c r="CP8" s="62"/>
    </row>
    <row r="9" spans="1:94" x14ac:dyDescent="0.25">
      <c r="A9" s="3">
        <v>5</v>
      </c>
      <c r="B9" s="81">
        <v>0</v>
      </c>
      <c r="C9" s="81">
        <v>0</v>
      </c>
      <c r="D9" s="81">
        <v>0</v>
      </c>
      <c r="E9" s="81">
        <v>0</v>
      </c>
      <c r="F9" s="81">
        <v>0</v>
      </c>
      <c r="G9" s="81">
        <v>0</v>
      </c>
      <c r="H9" s="80">
        <f t="shared" si="0"/>
        <v>0</v>
      </c>
      <c r="I9" s="80">
        <f>SUMIFS($C$22:$C$181, $H$22:$H$181, "="&amp;$A9,$I$22:$I$181, "soft")</f>
        <v>0</v>
      </c>
      <c r="P9" s="86" t="s">
        <v>1</v>
      </c>
      <c r="Q9" s="87">
        <v>0.9</v>
      </c>
      <c r="R9" s="99"/>
      <c r="AI9" s="63"/>
      <c r="AJ9" s="62"/>
      <c r="AW9" s="63"/>
      <c r="AX9" s="62"/>
      <c r="BK9" s="63"/>
      <c r="BL9" s="62"/>
      <c r="CI9" s="62"/>
      <c r="CJ9" s="62"/>
      <c r="CK9" s="62"/>
      <c r="CL9" s="62"/>
      <c r="CM9" s="62"/>
      <c r="CN9" s="62"/>
      <c r="CO9" s="62"/>
      <c r="CP9" s="62"/>
    </row>
    <row r="10" spans="1:94" x14ac:dyDescent="0.25">
      <c r="A10" s="5"/>
      <c r="B10" s="67"/>
      <c r="C10" s="68"/>
      <c r="D10" s="68"/>
      <c r="E10" s="68"/>
      <c r="F10" s="68"/>
      <c r="G10" s="69"/>
      <c r="H10" s="6"/>
      <c r="I10" s="7"/>
      <c r="P10" s="86" t="s">
        <v>2</v>
      </c>
      <c r="Q10" s="87">
        <v>0.9</v>
      </c>
      <c r="R10" s="99"/>
      <c r="AI10" s="63"/>
      <c r="AJ10" s="62"/>
      <c r="AW10" s="63"/>
      <c r="AX10" s="62"/>
      <c r="BK10" s="63"/>
      <c r="BL10" s="62"/>
      <c r="CI10" s="62"/>
      <c r="CJ10" s="62"/>
      <c r="CK10" s="62"/>
      <c r="CL10" s="62"/>
      <c r="CM10" s="62"/>
      <c r="CN10" s="62"/>
      <c r="CO10" s="62"/>
      <c r="CP10" s="62"/>
    </row>
    <row r="11" spans="1:94" ht="22.5" x14ac:dyDescent="0.2">
      <c r="A11" s="58" t="s">
        <v>0</v>
      </c>
      <c r="B11" s="59" t="s">
        <v>1</v>
      </c>
      <c r="C11" s="59" t="s">
        <v>2</v>
      </c>
      <c r="D11" s="59" t="s">
        <v>3</v>
      </c>
      <c r="E11" s="59" t="s">
        <v>4</v>
      </c>
      <c r="F11" s="59" t="s">
        <v>5</v>
      </c>
      <c r="G11" s="61" t="s">
        <v>9</v>
      </c>
      <c r="H11" s="58" t="s">
        <v>269</v>
      </c>
      <c r="P11" s="86" t="s">
        <v>3</v>
      </c>
      <c r="Q11" s="87">
        <v>0.9</v>
      </c>
      <c r="R11" s="99"/>
      <c r="AI11" s="63"/>
      <c r="AJ11" s="62"/>
      <c r="AW11" s="63"/>
      <c r="AX11" s="62"/>
      <c r="BK11" s="63"/>
      <c r="BL11" s="62"/>
      <c r="CI11" s="62"/>
      <c r="CJ11" s="62"/>
      <c r="CK11" s="62"/>
      <c r="CL11" s="62"/>
      <c r="CM11" s="62"/>
      <c r="CN11" s="62"/>
      <c r="CO11" s="62"/>
      <c r="CP11" s="62"/>
    </row>
    <row r="12" spans="1:94" ht="18" customHeight="1" x14ac:dyDescent="0.25">
      <c r="A12" s="3" t="s">
        <v>6</v>
      </c>
      <c r="B12" s="85" t="e">
        <f t="shared" ref="B12:G18" si="2">B3/B$3</f>
        <v>#DIV/0!</v>
      </c>
      <c r="C12" s="85" t="e">
        <f t="shared" si="2"/>
        <v>#DIV/0!</v>
      </c>
      <c r="D12" s="85" t="e">
        <f t="shared" si="2"/>
        <v>#DIV/0!</v>
      </c>
      <c r="E12" s="85" t="e">
        <f t="shared" si="2"/>
        <v>#DIV/0!</v>
      </c>
      <c r="F12" s="85" t="e">
        <f t="shared" si="2"/>
        <v>#DIV/0!</v>
      </c>
      <c r="G12" s="85" t="e">
        <f t="shared" si="2"/>
        <v>#DIV/0!</v>
      </c>
      <c r="H12" s="82">
        <f t="shared" ref="H12:H18" si="3">G$3-G3</f>
        <v>0</v>
      </c>
      <c r="P12" s="86" t="s">
        <v>4</v>
      </c>
      <c r="Q12" s="87">
        <v>0.9</v>
      </c>
      <c r="R12" s="99"/>
      <c r="AI12" s="63"/>
      <c r="AJ12" s="62"/>
      <c r="AW12" s="63"/>
      <c r="AX12" s="62"/>
      <c r="BK12" s="63"/>
      <c r="BL12" s="62"/>
      <c r="CI12" s="62"/>
      <c r="CJ12" s="62"/>
      <c r="CK12" s="62"/>
      <c r="CL12" s="62"/>
      <c r="CM12" s="62"/>
      <c r="CN12" s="62"/>
      <c r="CO12" s="62"/>
      <c r="CP12" s="62"/>
    </row>
    <row r="13" spans="1:94" ht="18" customHeight="1" x14ac:dyDescent="0.25">
      <c r="A13" s="3">
        <v>0</v>
      </c>
      <c r="B13" s="85" t="e">
        <f t="shared" si="2"/>
        <v>#DIV/0!</v>
      </c>
      <c r="C13" s="85" t="e">
        <f t="shared" si="2"/>
        <v>#DIV/0!</v>
      </c>
      <c r="D13" s="85" t="e">
        <f t="shared" si="2"/>
        <v>#DIV/0!</v>
      </c>
      <c r="E13" s="85" t="e">
        <f t="shared" si="2"/>
        <v>#DIV/0!</v>
      </c>
      <c r="F13" s="85" t="e">
        <f t="shared" si="2"/>
        <v>#DIV/0!</v>
      </c>
      <c r="G13" s="85" t="e">
        <f t="shared" si="2"/>
        <v>#DIV/0!</v>
      </c>
      <c r="H13" s="82">
        <f t="shared" si="3"/>
        <v>0</v>
      </c>
      <c r="P13" s="86" t="s">
        <v>5</v>
      </c>
      <c r="Q13" s="87">
        <v>0.9</v>
      </c>
      <c r="AI13" s="63"/>
      <c r="AJ13" s="62"/>
      <c r="AW13" s="63"/>
      <c r="AX13" s="62"/>
      <c r="BK13" s="63"/>
      <c r="BL13" s="62"/>
      <c r="CI13" s="62"/>
      <c r="CJ13" s="62"/>
      <c r="CK13" s="62"/>
      <c r="CL13" s="62"/>
      <c r="CM13" s="62"/>
      <c r="CN13" s="62"/>
      <c r="CO13" s="62"/>
      <c r="CP13" s="62"/>
    </row>
    <row r="14" spans="1:94" ht="18" customHeight="1" x14ac:dyDescent="0.25">
      <c r="A14" s="3">
        <v>1</v>
      </c>
      <c r="B14" s="85" t="e">
        <f t="shared" si="2"/>
        <v>#DIV/0!</v>
      </c>
      <c r="C14" s="85" t="e">
        <f t="shared" si="2"/>
        <v>#DIV/0!</v>
      </c>
      <c r="D14" s="85" t="e">
        <f t="shared" si="2"/>
        <v>#DIV/0!</v>
      </c>
      <c r="E14" s="85" t="e">
        <f t="shared" si="2"/>
        <v>#DIV/0!</v>
      </c>
      <c r="F14" s="85" t="e">
        <f t="shared" si="2"/>
        <v>#DIV/0!</v>
      </c>
      <c r="G14" s="85" t="e">
        <f t="shared" si="2"/>
        <v>#DIV/0!</v>
      </c>
      <c r="H14" s="82">
        <f t="shared" si="3"/>
        <v>0</v>
      </c>
      <c r="AI14" s="63"/>
      <c r="AJ14" s="62"/>
      <c r="AW14" s="63"/>
      <c r="AX14" s="62"/>
      <c r="BK14" s="63"/>
      <c r="BL14" s="62"/>
      <c r="CI14" s="62"/>
      <c r="CJ14" s="62"/>
      <c r="CK14" s="62"/>
      <c r="CL14" s="62"/>
      <c r="CM14" s="62"/>
      <c r="CN14" s="62"/>
      <c r="CO14" s="62"/>
      <c r="CP14" s="62"/>
    </row>
    <row r="15" spans="1:94" ht="18" customHeight="1" x14ac:dyDescent="0.25">
      <c r="A15" s="3">
        <v>2</v>
      </c>
      <c r="B15" s="85" t="e">
        <f t="shared" si="2"/>
        <v>#DIV/0!</v>
      </c>
      <c r="C15" s="85" t="e">
        <f t="shared" si="2"/>
        <v>#DIV/0!</v>
      </c>
      <c r="D15" s="85" t="e">
        <f t="shared" si="2"/>
        <v>#DIV/0!</v>
      </c>
      <c r="E15" s="85" t="e">
        <f t="shared" si="2"/>
        <v>#DIV/0!</v>
      </c>
      <c r="F15" s="85" t="e">
        <f t="shared" si="2"/>
        <v>#DIV/0!</v>
      </c>
      <c r="G15" s="85" t="e">
        <f t="shared" si="2"/>
        <v>#DIV/0!</v>
      </c>
      <c r="H15" s="82">
        <f t="shared" si="3"/>
        <v>0</v>
      </c>
      <c r="P15" s="53" t="s">
        <v>268</v>
      </c>
      <c r="AI15" s="63"/>
      <c r="AJ15" s="62"/>
      <c r="AW15" s="63"/>
      <c r="AX15" s="62"/>
      <c r="BK15" s="63"/>
      <c r="BL15" s="62"/>
      <c r="CI15" s="62"/>
      <c r="CJ15" s="62"/>
      <c r="CK15" s="62"/>
      <c r="CL15" s="62"/>
      <c r="CM15" s="62"/>
      <c r="CN15" s="62"/>
      <c r="CO15" s="62"/>
      <c r="CP15" s="62"/>
    </row>
    <row r="16" spans="1:94" ht="18" customHeight="1" x14ac:dyDescent="0.25">
      <c r="A16" s="3">
        <v>3</v>
      </c>
      <c r="B16" s="85" t="e">
        <f t="shared" si="2"/>
        <v>#DIV/0!</v>
      </c>
      <c r="C16" s="85" t="e">
        <f t="shared" si="2"/>
        <v>#DIV/0!</v>
      </c>
      <c r="D16" s="85" t="e">
        <f t="shared" si="2"/>
        <v>#DIV/0!</v>
      </c>
      <c r="E16" s="85" t="e">
        <f t="shared" si="2"/>
        <v>#DIV/0!</v>
      </c>
      <c r="F16" s="85" t="e">
        <f t="shared" si="2"/>
        <v>#DIV/0!</v>
      </c>
      <c r="G16" s="85" t="e">
        <f t="shared" si="2"/>
        <v>#DIV/0!</v>
      </c>
      <c r="H16" s="82">
        <f t="shared" si="3"/>
        <v>0</v>
      </c>
      <c r="P16" s="88" t="s">
        <v>34</v>
      </c>
      <c r="AI16" s="63"/>
      <c r="AJ16" s="62"/>
      <c r="AW16" s="63"/>
      <c r="AX16" s="62"/>
      <c r="BK16" s="63"/>
      <c r="BL16" s="62"/>
      <c r="CI16" s="62"/>
      <c r="CJ16" s="62"/>
      <c r="CK16" s="62"/>
      <c r="CL16" s="62"/>
      <c r="CM16" s="62"/>
      <c r="CN16" s="62"/>
      <c r="CO16" s="62"/>
      <c r="CP16" s="62"/>
    </row>
    <row r="17" spans="1:94" ht="18" customHeight="1" x14ac:dyDescent="0.25">
      <c r="A17" s="3">
        <v>4</v>
      </c>
      <c r="B17" s="85" t="e">
        <f t="shared" si="2"/>
        <v>#DIV/0!</v>
      </c>
      <c r="C17" s="85" t="e">
        <f t="shared" si="2"/>
        <v>#DIV/0!</v>
      </c>
      <c r="D17" s="85" t="e">
        <f t="shared" si="2"/>
        <v>#DIV/0!</v>
      </c>
      <c r="E17" s="85" t="e">
        <f t="shared" si="2"/>
        <v>#DIV/0!</v>
      </c>
      <c r="F17" s="85" t="e">
        <f t="shared" si="2"/>
        <v>#DIV/0!</v>
      </c>
      <c r="G17" s="85" t="e">
        <f t="shared" si="2"/>
        <v>#DIV/0!</v>
      </c>
      <c r="H17" s="82">
        <f t="shared" si="3"/>
        <v>0</v>
      </c>
      <c r="P17" s="88" t="s">
        <v>63</v>
      </c>
      <c r="AI17" s="63"/>
      <c r="AJ17" s="62"/>
      <c r="AW17" s="63"/>
      <c r="AX17" s="62"/>
      <c r="BK17" s="63"/>
      <c r="BL17" s="62"/>
      <c r="CI17" s="62"/>
      <c r="CJ17" s="62"/>
      <c r="CK17" s="62"/>
      <c r="CL17" s="62"/>
      <c r="CM17" s="62"/>
      <c r="CN17" s="62"/>
      <c r="CO17" s="62"/>
      <c r="CP17" s="62"/>
    </row>
    <row r="18" spans="1:94" ht="18" customHeight="1" x14ac:dyDescent="0.25">
      <c r="A18" s="3">
        <v>5</v>
      </c>
      <c r="B18" s="85" t="e">
        <f t="shared" si="2"/>
        <v>#DIV/0!</v>
      </c>
      <c r="C18" s="85" t="e">
        <f t="shared" si="2"/>
        <v>#DIV/0!</v>
      </c>
      <c r="D18" s="85" t="e">
        <f t="shared" si="2"/>
        <v>#DIV/0!</v>
      </c>
      <c r="E18" s="85" t="e">
        <f t="shared" si="2"/>
        <v>#DIV/0!</v>
      </c>
      <c r="F18" s="85" t="e">
        <f t="shared" si="2"/>
        <v>#DIV/0!</v>
      </c>
      <c r="G18" s="85" t="e">
        <f t="shared" si="2"/>
        <v>#DIV/0!</v>
      </c>
      <c r="H18" s="82">
        <f t="shared" si="3"/>
        <v>0</v>
      </c>
      <c r="P18" s="88" t="s">
        <v>43</v>
      </c>
      <c r="AI18" s="63"/>
      <c r="AJ18" s="62"/>
      <c r="AW18" s="63"/>
      <c r="AX18" s="62"/>
      <c r="BK18" s="63"/>
      <c r="BL18" s="62"/>
      <c r="CI18" s="62"/>
      <c r="CJ18" s="62"/>
      <c r="CK18" s="62"/>
      <c r="CL18" s="62"/>
      <c r="CM18" s="62"/>
      <c r="CN18" s="62"/>
      <c r="CO18" s="62"/>
      <c r="CP18" s="62"/>
    </row>
    <row r="19" spans="1:94" ht="12.75" x14ac:dyDescent="0.2">
      <c r="D19" s="63"/>
      <c r="E19" s="63"/>
      <c r="F19" s="63"/>
      <c r="G19" s="63"/>
      <c r="H19" s="8"/>
      <c r="L19" s="70"/>
      <c r="P19" s="88" t="s">
        <v>43</v>
      </c>
      <c r="AI19" s="63"/>
      <c r="AJ19" s="62"/>
      <c r="AW19" s="63"/>
      <c r="AX19" s="62"/>
      <c r="BK19" s="63"/>
      <c r="BL19" s="62"/>
      <c r="CI19" s="62"/>
      <c r="CJ19" s="62"/>
      <c r="CK19" s="62"/>
      <c r="CL19" s="62"/>
      <c r="CM19" s="62"/>
      <c r="CN19" s="62"/>
      <c r="CO19" s="62"/>
      <c r="CP19" s="62"/>
    </row>
    <row r="20" spans="1:94" ht="15.75" x14ac:dyDescent="0.25">
      <c r="A20" s="9"/>
      <c r="B20" s="9"/>
      <c r="C20" s="9"/>
      <c r="D20" s="66"/>
      <c r="E20" s="66"/>
      <c r="F20" s="66"/>
      <c r="G20" s="66"/>
      <c r="H20" s="66"/>
      <c r="I20" s="56"/>
      <c r="J20" s="57"/>
      <c r="L20" s="70"/>
      <c r="P20" s="88" t="s">
        <v>43</v>
      </c>
      <c r="AI20" s="63"/>
      <c r="AJ20" s="62"/>
      <c r="AW20" s="63"/>
      <c r="AX20" s="62"/>
      <c r="BK20" s="63"/>
      <c r="BL20" s="62"/>
      <c r="CI20" s="62"/>
      <c r="CJ20" s="62"/>
      <c r="CK20" s="62"/>
      <c r="CL20" s="62"/>
      <c r="CM20" s="62"/>
      <c r="CN20" s="62"/>
      <c r="CO20" s="62"/>
      <c r="CP20" s="62"/>
    </row>
    <row r="21" spans="1:94" ht="33" customHeight="1" x14ac:dyDescent="0.25">
      <c r="A21" s="89" t="s">
        <v>10</v>
      </c>
      <c r="B21" s="90" t="s">
        <v>11</v>
      </c>
      <c r="C21" s="90" t="s">
        <v>12</v>
      </c>
      <c r="D21" s="91" t="s">
        <v>6</v>
      </c>
      <c r="E21" s="91" t="s">
        <v>8</v>
      </c>
      <c r="F21" s="91" t="s">
        <v>13</v>
      </c>
      <c r="G21" s="91" t="s">
        <v>14</v>
      </c>
      <c r="H21" s="92" t="s">
        <v>15</v>
      </c>
      <c r="I21" s="93" t="s">
        <v>273</v>
      </c>
      <c r="J21"/>
      <c r="K21" s="57"/>
      <c r="L21" s="70"/>
      <c r="M21" s="57"/>
      <c r="N21" s="57"/>
      <c r="O21" s="57"/>
      <c r="P21" s="88" t="s">
        <v>43</v>
      </c>
      <c r="Q21" s="57"/>
      <c r="R21" s="57"/>
      <c r="S21" s="57"/>
      <c r="T21" s="57"/>
      <c r="W21" s="54"/>
      <c r="X21" s="55"/>
      <c r="Y21" s="55"/>
      <c r="Z21" s="55"/>
      <c r="AA21" s="55"/>
      <c r="AB21" s="55"/>
      <c r="AC21" s="55"/>
      <c r="AD21" s="55"/>
      <c r="AE21" s="55"/>
      <c r="AF21" s="55"/>
      <c r="AG21" s="55"/>
      <c r="AH21" s="55"/>
      <c r="AI21" s="55"/>
      <c r="AK21" s="54"/>
      <c r="AL21" s="55"/>
      <c r="AM21" s="55"/>
      <c r="AN21" s="55"/>
      <c r="AO21" s="55"/>
      <c r="AP21" s="55"/>
      <c r="AQ21" s="55"/>
      <c r="AR21" s="55"/>
      <c r="AS21" s="55"/>
      <c r="AT21" s="55"/>
      <c r="AU21" s="55"/>
      <c r="AV21" s="55"/>
      <c r="AW21" s="55"/>
      <c r="AX21" s="65"/>
      <c r="AY21" s="54"/>
      <c r="AZ21" s="55"/>
      <c r="BA21" s="55"/>
      <c r="BB21" s="55"/>
      <c r="BC21" s="55"/>
      <c r="BD21" s="55"/>
      <c r="BE21" s="55"/>
      <c r="BF21" s="55"/>
      <c r="BG21" s="55"/>
      <c r="BH21" s="55"/>
      <c r="BI21" s="55"/>
      <c r="BJ21" s="55"/>
      <c r="BK21" s="55"/>
      <c r="CI21" s="62"/>
      <c r="CJ21" s="62"/>
      <c r="CK21" s="62"/>
      <c r="CL21" s="62"/>
      <c r="CM21" s="62"/>
      <c r="CN21" s="62"/>
      <c r="CO21" s="62"/>
      <c r="CP21" s="62"/>
    </row>
    <row r="22" spans="1:94" s="9" customFormat="1" ht="15" customHeight="1" x14ac:dyDescent="0.25">
      <c r="A22" s="71" t="s">
        <v>22</v>
      </c>
      <c r="B22" s="72">
        <v>133</v>
      </c>
      <c r="C22" s="73">
        <f>B22*0.0015625</f>
        <v>0.20781250000000001</v>
      </c>
      <c r="D22" s="74" t="s">
        <v>23</v>
      </c>
      <c r="E22" s="74" t="s">
        <v>23</v>
      </c>
      <c r="F22" s="77" t="s">
        <v>23</v>
      </c>
      <c r="G22" s="83"/>
      <c r="H22" s="84"/>
      <c r="I22" s="79" t="str">
        <f t="shared" ref="I22:I53" si="4">IF(ISNUMBER(MATCH(G22, $P$16:$P$22, 0)), "soft", IF(EXACT(F22, G22), "none", "hard"))</f>
        <v>hard</v>
      </c>
      <c r="J22"/>
      <c r="N22"/>
      <c r="O22"/>
      <c r="P22" s="88" t="s">
        <v>43</v>
      </c>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71" t="s">
        <v>24</v>
      </c>
      <c r="B23" s="72">
        <v>197</v>
      </c>
      <c r="C23" s="73">
        <f t="shared" ref="C23:C86" si="5">B23*0.0015625</f>
        <v>0.30781250000000004</v>
      </c>
      <c r="D23" s="74" t="s">
        <v>23</v>
      </c>
      <c r="E23" s="74" t="s">
        <v>23</v>
      </c>
      <c r="F23" s="77" t="s">
        <v>23</v>
      </c>
      <c r="G23" s="83"/>
      <c r="H23" s="84"/>
      <c r="I23" s="79" t="str">
        <f t="shared" si="4"/>
        <v>hard</v>
      </c>
      <c r="J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71" t="s">
        <v>25</v>
      </c>
      <c r="B24" s="72">
        <v>87.9</v>
      </c>
      <c r="C24" s="73">
        <f t="shared" si="5"/>
        <v>0.13734375000000001</v>
      </c>
      <c r="D24" s="74" t="s">
        <v>26</v>
      </c>
      <c r="E24" s="74" t="s">
        <v>26</v>
      </c>
      <c r="F24" s="77" t="s">
        <v>26</v>
      </c>
      <c r="G24" s="83"/>
      <c r="H24" s="84"/>
      <c r="I24" s="79" t="str">
        <f t="shared" si="4"/>
        <v>hard</v>
      </c>
      <c r="J24"/>
      <c r="N24"/>
      <c r="O24"/>
      <c r="P24" s="100" t="s">
        <v>282</v>
      </c>
      <c r="Q24" s="101"/>
      <c r="R24" s="66" t="s">
        <v>225</v>
      </c>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71" t="s">
        <v>27</v>
      </c>
      <c r="B25" s="72">
        <v>1291.7</v>
      </c>
      <c r="C25" s="73">
        <f t="shared" si="5"/>
        <v>2.0182812500000002</v>
      </c>
      <c r="D25" s="74" t="s">
        <v>26</v>
      </c>
      <c r="E25" s="74" t="s">
        <v>26</v>
      </c>
      <c r="F25" s="77" t="s">
        <v>26</v>
      </c>
      <c r="G25" s="83"/>
      <c r="H25" s="84"/>
      <c r="I25" s="79" t="str">
        <f t="shared" si="4"/>
        <v>hard</v>
      </c>
      <c r="J25"/>
      <c r="K25"/>
      <c r="L25"/>
      <c r="M25"/>
      <c r="N25"/>
      <c r="O25"/>
      <c r="P25" s="97" t="s">
        <v>34</v>
      </c>
      <c r="Q25" s="41" t="s">
        <v>277</v>
      </c>
      <c r="R25" t="s">
        <v>284</v>
      </c>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71" t="s">
        <v>28</v>
      </c>
      <c r="B26" s="72">
        <v>447.9</v>
      </c>
      <c r="C26" s="73">
        <f t="shared" si="5"/>
        <v>0.69984374999999999</v>
      </c>
      <c r="D26" s="74" t="s">
        <v>29</v>
      </c>
      <c r="E26" s="74" t="s">
        <v>30</v>
      </c>
      <c r="F26" s="77" t="s">
        <v>30</v>
      </c>
      <c r="G26" s="83"/>
      <c r="H26" s="84"/>
      <c r="I26" s="79" t="str">
        <f t="shared" si="4"/>
        <v>hard</v>
      </c>
      <c r="J26"/>
      <c r="K26"/>
      <c r="L26"/>
      <c r="M26"/>
      <c r="N26"/>
      <c r="O26"/>
      <c r="P26" s="97" t="s">
        <v>26</v>
      </c>
      <c r="Q26" s="41" t="s">
        <v>278</v>
      </c>
      <c r="R26" t="s">
        <v>285</v>
      </c>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71" t="s">
        <v>32</v>
      </c>
      <c r="B27" s="72">
        <v>201</v>
      </c>
      <c r="C27" s="73">
        <f t="shared" si="5"/>
        <v>0.31406250000000002</v>
      </c>
      <c r="D27" s="74" t="s">
        <v>29</v>
      </c>
      <c r="E27" s="74" t="s">
        <v>33</v>
      </c>
      <c r="F27" s="77" t="s">
        <v>33</v>
      </c>
      <c r="G27" s="83"/>
      <c r="H27" s="84"/>
      <c r="I27" s="79" t="str">
        <f t="shared" si="4"/>
        <v>hard</v>
      </c>
      <c r="J27"/>
      <c r="N27"/>
      <c r="O27"/>
      <c r="P27" s="97" t="s">
        <v>38</v>
      </c>
      <c r="Q27" s="41" t="s">
        <v>279</v>
      </c>
      <c r="R27" t="s">
        <v>283</v>
      </c>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71" t="s">
        <v>35</v>
      </c>
      <c r="B28" s="72">
        <v>698</v>
      </c>
      <c r="C28" s="73">
        <f t="shared" si="5"/>
        <v>1.090625</v>
      </c>
      <c r="D28" s="74" t="s">
        <v>36</v>
      </c>
      <c r="E28" s="74" t="s">
        <v>33</v>
      </c>
      <c r="F28" s="77" t="s">
        <v>33</v>
      </c>
      <c r="G28" s="83"/>
      <c r="H28" s="84"/>
      <c r="I28" s="79" t="str">
        <f t="shared" si="4"/>
        <v>hard</v>
      </c>
      <c r="J28"/>
      <c r="N28"/>
      <c r="O28"/>
      <c r="P28" s="97" t="s">
        <v>63</v>
      </c>
      <c r="Q28" s="41" t="s">
        <v>280</v>
      </c>
      <c r="R28" t="s">
        <v>286</v>
      </c>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71" t="s">
        <v>37</v>
      </c>
      <c r="B29" s="72">
        <v>177.8</v>
      </c>
      <c r="C29" s="73">
        <f t="shared" si="5"/>
        <v>0.27781250000000002</v>
      </c>
      <c r="D29" s="74" t="s">
        <v>29</v>
      </c>
      <c r="E29" s="74" t="s">
        <v>33</v>
      </c>
      <c r="F29" s="77" t="s">
        <v>33</v>
      </c>
      <c r="G29" s="83"/>
      <c r="H29" s="84"/>
      <c r="I29" s="79" t="str">
        <f t="shared" si="4"/>
        <v>hard</v>
      </c>
      <c r="J29"/>
      <c r="N29"/>
      <c r="O29"/>
      <c r="P29" s="97" t="s">
        <v>58</v>
      </c>
      <c r="Q29" s="41" t="s">
        <v>281</v>
      </c>
      <c r="R29" t="s">
        <v>287</v>
      </c>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71" t="s">
        <v>39</v>
      </c>
      <c r="B30" s="72">
        <v>102.8</v>
      </c>
      <c r="C30" s="73">
        <f t="shared" si="5"/>
        <v>0.16062500000000002</v>
      </c>
      <c r="D30" s="74" t="s">
        <v>38</v>
      </c>
      <c r="E30" s="74" t="s">
        <v>38</v>
      </c>
      <c r="F30" s="77" t="s">
        <v>38</v>
      </c>
      <c r="G30" s="83"/>
      <c r="H30" s="84"/>
      <c r="I30" s="79" t="str">
        <f t="shared" si="4"/>
        <v>hard</v>
      </c>
      <c r="J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71" t="s">
        <v>40</v>
      </c>
      <c r="B31" s="72">
        <v>431</v>
      </c>
      <c r="C31" s="73">
        <f t="shared" si="5"/>
        <v>0.67343750000000002</v>
      </c>
      <c r="D31" s="74" t="s">
        <v>29</v>
      </c>
      <c r="E31" s="74" t="s">
        <v>29</v>
      </c>
      <c r="F31" s="77" t="s">
        <v>29</v>
      </c>
      <c r="G31" s="83"/>
      <c r="H31" s="84"/>
      <c r="I31" s="79" t="str">
        <f t="shared" si="4"/>
        <v>hard</v>
      </c>
      <c r="J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71" t="s">
        <v>41</v>
      </c>
      <c r="B32" s="72">
        <v>152.4</v>
      </c>
      <c r="C32" s="73">
        <f t="shared" si="5"/>
        <v>0.23812500000000003</v>
      </c>
      <c r="D32" s="74" t="s">
        <v>29</v>
      </c>
      <c r="E32" s="74" t="s">
        <v>30</v>
      </c>
      <c r="F32" s="77" t="s">
        <v>30</v>
      </c>
      <c r="G32" s="83"/>
      <c r="H32" s="84"/>
      <c r="I32" s="79" t="str">
        <f t="shared" si="4"/>
        <v>hard</v>
      </c>
      <c r="J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71" t="s">
        <v>42</v>
      </c>
      <c r="B33" s="72">
        <v>215.7</v>
      </c>
      <c r="C33" s="73">
        <f t="shared" si="5"/>
        <v>0.33703125</v>
      </c>
      <c r="D33" s="74" t="s">
        <v>43</v>
      </c>
      <c r="E33" s="74" t="s">
        <v>43</v>
      </c>
      <c r="F33" s="77" t="s">
        <v>34</v>
      </c>
      <c r="G33" s="83"/>
      <c r="H33" s="84"/>
      <c r="I33" s="79" t="str">
        <f t="shared" si="4"/>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71" t="s">
        <v>44</v>
      </c>
      <c r="B34" s="72">
        <v>425.9</v>
      </c>
      <c r="C34" s="73">
        <f t="shared" si="5"/>
        <v>0.66546875000000005</v>
      </c>
      <c r="D34" s="74" t="s">
        <v>36</v>
      </c>
      <c r="E34" s="74" t="s">
        <v>36</v>
      </c>
      <c r="F34" s="77" t="s">
        <v>36</v>
      </c>
      <c r="G34" s="83"/>
      <c r="H34" s="84"/>
      <c r="I34" s="79" t="str">
        <f t="shared" si="4"/>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71" t="s">
        <v>46</v>
      </c>
      <c r="B35" s="72">
        <v>319.2</v>
      </c>
      <c r="C35" s="73">
        <f t="shared" si="5"/>
        <v>0.49875000000000003</v>
      </c>
      <c r="D35" s="74" t="s">
        <v>36</v>
      </c>
      <c r="E35" s="74" t="s">
        <v>36</v>
      </c>
      <c r="F35" s="77" t="s">
        <v>36</v>
      </c>
      <c r="G35" s="83"/>
      <c r="H35" s="84"/>
      <c r="I35" s="79" t="str">
        <f t="shared" si="4"/>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71" t="s">
        <v>47</v>
      </c>
      <c r="B36" s="72">
        <v>79.7</v>
      </c>
      <c r="C36" s="73">
        <f t="shared" si="5"/>
        <v>0.12453125000000001</v>
      </c>
      <c r="D36" s="74" t="s">
        <v>36</v>
      </c>
      <c r="E36" s="74" t="s">
        <v>33</v>
      </c>
      <c r="F36" s="77" t="s">
        <v>33</v>
      </c>
      <c r="G36" s="83"/>
      <c r="H36" s="84"/>
      <c r="I36" s="79" t="str">
        <f t="shared" si="4"/>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71" t="s">
        <v>48</v>
      </c>
      <c r="B37" s="72">
        <v>251.6</v>
      </c>
      <c r="C37" s="73">
        <f t="shared" si="5"/>
        <v>0.393125</v>
      </c>
      <c r="D37" s="74" t="s">
        <v>29</v>
      </c>
      <c r="E37" s="74" t="s">
        <v>29</v>
      </c>
      <c r="F37" s="77" t="s">
        <v>29</v>
      </c>
      <c r="G37" s="83"/>
      <c r="H37" s="84"/>
      <c r="I37" s="79" t="str">
        <f t="shared" si="4"/>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71" t="s">
        <v>50</v>
      </c>
      <c r="B38" s="72">
        <v>136.9</v>
      </c>
      <c r="C38" s="73">
        <f t="shared" si="5"/>
        <v>0.21390625000000002</v>
      </c>
      <c r="D38" s="74" t="s">
        <v>36</v>
      </c>
      <c r="E38" s="74" t="s">
        <v>36</v>
      </c>
      <c r="F38" s="77" t="s">
        <v>36</v>
      </c>
      <c r="G38" s="83"/>
      <c r="H38" s="84"/>
      <c r="I38" s="79" t="str">
        <f t="shared" si="4"/>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71" t="s">
        <v>51</v>
      </c>
      <c r="B39" s="72">
        <v>436.6</v>
      </c>
      <c r="C39" s="73">
        <f t="shared" si="5"/>
        <v>0.68218750000000006</v>
      </c>
      <c r="D39" s="74" t="s">
        <v>29</v>
      </c>
      <c r="E39" s="74" t="s">
        <v>29</v>
      </c>
      <c r="F39" s="77" t="s">
        <v>29</v>
      </c>
      <c r="G39" s="83"/>
      <c r="H39" s="84"/>
      <c r="I39" s="79" t="str">
        <f t="shared" si="4"/>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71" t="s">
        <v>52</v>
      </c>
      <c r="B40" s="72">
        <v>1082.5</v>
      </c>
      <c r="C40" s="73">
        <f t="shared" si="5"/>
        <v>1.69140625</v>
      </c>
      <c r="D40" s="74" t="s">
        <v>29</v>
      </c>
      <c r="E40" s="74" t="s">
        <v>33</v>
      </c>
      <c r="F40" s="77" t="s">
        <v>49</v>
      </c>
      <c r="G40" s="83"/>
      <c r="H40" s="84"/>
      <c r="I40" s="79" t="str">
        <f t="shared" si="4"/>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71" t="s">
        <v>53</v>
      </c>
      <c r="B41" s="72">
        <v>523.9</v>
      </c>
      <c r="C41" s="73">
        <f t="shared" si="5"/>
        <v>0.81859375000000001</v>
      </c>
      <c r="D41" s="74" t="s">
        <v>29</v>
      </c>
      <c r="E41" s="74" t="s">
        <v>54</v>
      </c>
      <c r="F41" s="77" t="s">
        <v>54</v>
      </c>
      <c r="G41" s="83"/>
      <c r="H41" s="84"/>
      <c r="I41" s="79" t="str">
        <f t="shared" si="4"/>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71" t="s">
        <v>56</v>
      </c>
      <c r="B42" s="72">
        <v>600.79999999999995</v>
      </c>
      <c r="C42" s="73">
        <f t="shared" si="5"/>
        <v>0.93874999999999997</v>
      </c>
      <c r="D42" s="74" t="s">
        <v>29</v>
      </c>
      <c r="E42" s="74" t="s">
        <v>54</v>
      </c>
      <c r="F42" s="77" t="s">
        <v>54</v>
      </c>
      <c r="G42" s="83"/>
      <c r="H42" s="84"/>
      <c r="I42" s="79" t="str">
        <f t="shared" si="4"/>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71" t="s">
        <v>57</v>
      </c>
      <c r="B43" s="72">
        <v>341.5</v>
      </c>
      <c r="C43" s="73">
        <f t="shared" si="5"/>
        <v>0.53359374999999998</v>
      </c>
      <c r="D43" s="74" t="s">
        <v>29</v>
      </c>
      <c r="E43" s="74" t="s">
        <v>33</v>
      </c>
      <c r="F43" s="77" t="s">
        <v>33</v>
      </c>
      <c r="G43" s="83"/>
      <c r="H43" s="84"/>
      <c r="I43" s="79" t="str">
        <f t="shared" si="4"/>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71" t="s">
        <v>59</v>
      </c>
      <c r="B44" s="72">
        <v>544.70000000000005</v>
      </c>
      <c r="C44" s="73">
        <f t="shared" si="5"/>
        <v>0.85109375000000009</v>
      </c>
      <c r="D44" s="74" t="s">
        <v>29</v>
      </c>
      <c r="E44" s="74" t="s">
        <v>29</v>
      </c>
      <c r="F44" s="77" t="s">
        <v>29</v>
      </c>
      <c r="G44" s="83"/>
      <c r="H44" s="84"/>
      <c r="I44" s="79" t="str">
        <f t="shared" si="4"/>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71" t="s">
        <v>60</v>
      </c>
      <c r="B45" s="72">
        <v>21.3</v>
      </c>
      <c r="C45" s="73">
        <f t="shared" si="5"/>
        <v>3.3281250000000005E-2</v>
      </c>
      <c r="D45" s="74" t="s">
        <v>29</v>
      </c>
      <c r="E45" s="74" t="s">
        <v>29</v>
      </c>
      <c r="F45" s="77" t="s">
        <v>29</v>
      </c>
      <c r="G45" s="83"/>
      <c r="H45" s="84"/>
      <c r="I45" s="79" t="str">
        <f t="shared" si="4"/>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71" t="s">
        <v>61</v>
      </c>
      <c r="B46" s="72">
        <v>1161.7</v>
      </c>
      <c r="C46" s="73">
        <f t="shared" si="5"/>
        <v>1.8151562500000002</v>
      </c>
      <c r="D46" s="74" t="s">
        <v>29</v>
      </c>
      <c r="E46" s="74" t="s">
        <v>29</v>
      </c>
      <c r="F46" s="77" t="s">
        <v>29</v>
      </c>
      <c r="G46" s="83"/>
      <c r="H46" s="84"/>
      <c r="I46" s="79" t="str">
        <f t="shared" si="4"/>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71" t="s">
        <v>62</v>
      </c>
      <c r="B47" s="72">
        <v>248.4</v>
      </c>
      <c r="C47" s="73">
        <f t="shared" si="5"/>
        <v>0.38812500000000005</v>
      </c>
      <c r="D47" s="74" t="s">
        <v>63</v>
      </c>
      <c r="E47" s="74" t="s">
        <v>63</v>
      </c>
      <c r="F47" s="77" t="s">
        <v>63</v>
      </c>
      <c r="G47" s="83"/>
      <c r="H47" s="84"/>
      <c r="I47" s="79" t="str">
        <f t="shared" si="4"/>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71" t="s">
        <v>64</v>
      </c>
      <c r="B48" s="72">
        <v>701</v>
      </c>
      <c r="C48" s="73">
        <f t="shared" si="5"/>
        <v>1.0953125000000001</v>
      </c>
      <c r="D48" s="74" t="s">
        <v>36</v>
      </c>
      <c r="E48" s="74" t="s">
        <v>36</v>
      </c>
      <c r="F48" s="77" t="s">
        <v>1</v>
      </c>
      <c r="G48" s="83"/>
      <c r="H48" s="84"/>
      <c r="I48" s="79" t="str">
        <f t="shared" si="4"/>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71" t="s">
        <v>66</v>
      </c>
      <c r="B49" s="72">
        <v>506.2</v>
      </c>
      <c r="C49" s="73">
        <f t="shared" si="5"/>
        <v>0.79093750000000007</v>
      </c>
      <c r="D49" s="74" t="s">
        <v>43</v>
      </c>
      <c r="E49" s="74" t="s">
        <v>43</v>
      </c>
      <c r="F49" s="77" t="s">
        <v>26</v>
      </c>
      <c r="G49" s="83"/>
      <c r="H49" s="84"/>
      <c r="I49" s="79" t="str">
        <f t="shared" si="4"/>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71" t="s">
        <v>67</v>
      </c>
      <c r="B50" s="72">
        <v>615.1</v>
      </c>
      <c r="C50" s="73">
        <f t="shared" si="5"/>
        <v>0.96109375000000008</v>
      </c>
      <c r="D50" s="74" t="s">
        <v>43</v>
      </c>
      <c r="E50" s="74" t="s">
        <v>43</v>
      </c>
      <c r="F50" s="77" t="s">
        <v>68</v>
      </c>
      <c r="G50" s="83"/>
      <c r="H50" s="84"/>
      <c r="I50" s="79" t="str">
        <f t="shared" si="4"/>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71" t="s">
        <v>69</v>
      </c>
      <c r="B51" s="72">
        <v>332.6</v>
      </c>
      <c r="C51" s="73">
        <f t="shared" si="5"/>
        <v>0.51968750000000008</v>
      </c>
      <c r="D51" s="74" t="s">
        <v>36</v>
      </c>
      <c r="E51" s="74" t="s">
        <v>36</v>
      </c>
      <c r="F51" s="77" t="s">
        <v>36</v>
      </c>
      <c r="G51" s="83"/>
      <c r="H51" s="84"/>
      <c r="I51" s="79" t="str">
        <f t="shared" si="4"/>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71" t="s">
        <v>70</v>
      </c>
      <c r="B52" s="72">
        <v>183.4</v>
      </c>
      <c r="C52" s="73">
        <f t="shared" si="5"/>
        <v>0.2865625</v>
      </c>
      <c r="D52" s="74" t="s">
        <v>36</v>
      </c>
      <c r="E52" s="74" t="s">
        <v>36</v>
      </c>
      <c r="F52" s="77" t="s">
        <v>36</v>
      </c>
      <c r="G52" s="83"/>
      <c r="H52" s="84"/>
      <c r="I52" s="79" t="str">
        <f t="shared" si="4"/>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71" t="s">
        <v>71</v>
      </c>
      <c r="B53" s="72">
        <v>275.39999999999998</v>
      </c>
      <c r="C53" s="73">
        <f t="shared" si="5"/>
        <v>0.43031249999999999</v>
      </c>
      <c r="D53" s="74" t="s">
        <v>29</v>
      </c>
      <c r="E53" s="74" t="s">
        <v>29</v>
      </c>
      <c r="F53" s="77" t="s">
        <v>29</v>
      </c>
      <c r="G53" s="83"/>
      <c r="H53" s="84"/>
      <c r="I53" s="79" t="str">
        <f t="shared" si="4"/>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71" t="s">
        <v>72</v>
      </c>
      <c r="B54" s="72">
        <v>43.2</v>
      </c>
      <c r="C54" s="73">
        <f t="shared" si="5"/>
        <v>6.7500000000000004E-2</v>
      </c>
      <c r="D54" s="74" t="s">
        <v>36</v>
      </c>
      <c r="E54" s="74" t="s">
        <v>33</v>
      </c>
      <c r="F54" s="77" t="s">
        <v>33</v>
      </c>
      <c r="G54" s="83"/>
      <c r="H54" s="84"/>
      <c r="I54" s="79" t="str">
        <f t="shared" ref="I54:I85" si="6">IF(ISNUMBER(MATCH(G54, $P$16:$P$22, 0)), "soft", IF(EXACT(F54, G54), "none", "hard"))</f>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71" t="s">
        <v>73</v>
      </c>
      <c r="B55" s="72">
        <v>133.30000000000001</v>
      </c>
      <c r="C55" s="73">
        <f t="shared" si="5"/>
        <v>0.20828125000000003</v>
      </c>
      <c r="D55" s="74" t="s">
        <v>29</v>
      </c>
      <c r="E55" s="74" t="s">
        <v>29</v>
      </c>
      <c r="F55" s="77" t="s">
        <v>29</v>
      </c>
      <c r="G55" s="83"/>
      <c r="H55" s="84"/>
      <c r="I55" s="79" t="str">
        <f t="shared" si="6"/>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71" t="s">
        <v>74</v>
      </c>
      <c r="B56" s="72">
        <v>74.7</v>
      </c>
      <c r="C56" s="73">
        <f t="shared" si="5"/>
        <v>0.11671875000000001</v>
      </c>
      <c r="D56" s="74" t="s">
        <v>36</v>
      </c>
      <c r="E56" s="74" t="s">
        <v>36</v>
      </c>
      <c r="F56" s="77" t="s">
        <v>34</v>
      </c>
      <c r="G56" s="83"/>
      <c r="H56" s="84"/>
      <c r="I56" s="79" t="str">
        <f t="shared" si="6"/>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71" t="s">
        <v>75</v>
      </c>
      <c r="B57" s="72">
        <v>199.2</v>
      </c>
      <c r="C57" s="73">
        <f t="shared" si="5"/>
        <v>0.31125000000000003</v>
      </c>
      <c r="D57" s="74" t="s">
        <v>29</v>
      </c>
      <c r="E57" s="74" t="s">
        <v>29</v>
      </c>
      <c r="F57" s="77" t="s">
        <v>29</v>
      </c>
      <c r="G57" s="83"/>
      <c r="H57" s="84"/>
      <c r="I57" s="79" t="str">
        <f t="shared" si="6"/>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63" customFormat="1" ht="15" customHeight="1" x14ac:dyDescent="0.25">
      <c r="A58" s="71" t="s">
        <v>76</v>
      </c>
      <c r="B58" s="72">
        <v>251.4</v>
      </c>
      <c r="C58" s="73">
        <f t="shared" si="5"/>
        <v>0.39281250000000001</v>
      </c>
      <c r="D58" s="74" t="s">
        <v>36</v>
      </c>
      <c r="E58" s="74" t="s">
        <v>36</v>
      </c>
      <c r="F58" s="77" t="s">
        <v>36</v>
      </c>
      <c r="G58" s="83"/>
      <c r="H58" s="84"/>
      <c r="I58" s="79" t="str">
        <f t="shared" si="6"/>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71" t="s">
        <v>77</v>
      </c>
      <c r="B59" s="72">
        <v>220.1</v>
      </c>
      <c r="C59" s="73">
        <f t="shared" si="5"/>
        <v>0.34390625000000002</v>
      </c>
      <c r="D59" s="74" t="s">
        <v>36</v>
      </c>
      <c r="E59" s="74" t="s">
        <v>36</v>
      </c>
      <c r="F59" s="77" t="s">
        <v>36</v>
      </c>
      <c r="G59" s="83"/>
      <c r="H59" s="84"/>
      <c r="I59" s="79" t="str">
        <f t="shared" si="6"/>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71" t="s">
        <v>78</v>
      </c>
      <c r="B60" s="72">
        <v>475.8</v>
      </c>
      <c r="C60" s="73">
        <f t="shared" si="5"/>
        <v>0.74343750000000008</v>
      </c>
      <c r="D60" s="74" t="s">
        <v>36</v>
      </c>
      <c r="E60" s="74" t="s">
        <v>36</v>
      </c>
      <c r="F60" s="75" t="s">
        <v>36</v>
      </c>
      <c r="G60" s="83"/>
      <c r="H60" s="84"/>
      <c r="I60" s="79" t="str">
        <f t="shared" si="6"/>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71" t="s">
        <v>80</v>
      </c>
      <c r="B61" s="72">
        <v>225.4</v>
      </c>
      <c r="C61" s="73">
        <f t="shared" si="5"/>
        <v>0.35218750000000004</v>
      </c>
      <c r="D61" s="74" t="s">
        <v>36</v>
      </c>
      <c r="E61" s="74" t="s">
        <v>36</v>
      </c>
      <c r="F61" s="77" t="s">
        <v>36</v>
      </c>
      <c r="G61" s="83"/>
      <c r="H61" s="84"/>
      <c r="I61" s="79" t="str">
        <f t="shared" si="6"/>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71" t="s">
        <v>81</v>
      </c>
      <c r="B62" s="72">
        <v>1099.7</v>
      </c>
      <c r="C62" s="73">
        <f t="shared" si="5"/>
        <v>1.7182812500000002</v>
      </c>
      <c r="D62" s="74" t="s">
        <v>36</v>
      </c>
      <c r="E62" s="74" t="s">
        <v>36</v>
      </c>
      <c r="F62" s="77" t="s">
        <v>36</v>
      </c>
      <c r="G62" s="83"/>
      <c r="H62" s="84"/>
      <c r="I62" s="79" t="str">
        <f t="shared" si="6"/>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71" t="s">
        <v>83</v>
      </c>
      <c r="B63" s="72">
        <v>180.3</v>
      </c>
      <c r="C63" s="73">
        <f t="shared" si="5"/>
        <v>0.28171875000000002</v>
      </c>
      <c r="D63" s="74" t="s">
        <v>36</v>
      </c>
      <c r="E63" s="74" t="s">
        <v>36</v>
      </c>
      <c r="F63" s="77" t="s">
        <v>34</v>
      </c>
      <c r="G63" s="83"/>
      <c r="H63" s="84"/>
      <c r="I63" s="79" t="str">
        <f t="shared" si="6"/>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71" t="s">
        <v>84</v>
      </c>
      <c r="B64" s="72">
        <v>42.3</v>
      </c>
      <c r="C64" s="73">
        <f t="shared" si="5"/>
        <v>6.6093749999999993E-2</v>
      </c>
      <c r="D64" s="74" t="s">
        <v>36</v>
      </c>
      <c r="E64" s="74" t="s">
        <v>36</v>
      </c>
      <c r="F64" s="77" t="s">
        <v>34</v>
      </c>
      <c r="G64" s="83"/>
      <c r="H64" s="84"/>
      <c r="I64" s="79" t="str">
        <f t="shared" si="6"/>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71" t="s">
        <v>85</v>
      </c>
      <c r="B65" s="72">
        <v>65.2</v>
      </c>
      <c r="C65" s="73">
        <f t="shared" si="5"/>
        <v>0.10187500000000001</v>
      </c>
      <c r="D65" s="74" t="s">
        <v>38</v>
      </c>
      <c r="E65" s="74" t="s">
        <v>38</v>
      </c>
      <c r="F65" s="77" t="s">
        <v>38</v>
      </c>
      <c r="G65" s="83"/>
      <c r="H65" s="84"/>
      <c r="I65" s="79" t="str">
        <f t="shared" si="6"/>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71" t="s">
        <v>86</v>
      </c>
      <c r="B66" s="72">
        <v>170.2</v>
      </c>
      <c r="C66" s="73">
        <f t="shared" si="5"/>
        <v>0.26593749999999999</v>
      </c>
      <c r="D66" s="74" t="s">
        <v>36</v>
      </c>
      <c r="E66" s="74" t="s">
        <v>33</v>
      </c>
      <c r="F66" s="77" t="s">
        <v>33</v>
      </c>
      <c r="G66" s="83"/>
      <c r="H66" s="84"/>
      <c r="I66" s="79" t="str">
        <f t="shared" si="6"/>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71" t="s">
        <v>87</v>
      </c>
      <c r="B67" s="72">
        <v>257.3</v>
      </c>
      <c r="C67" s="73">
        <f t="shared" si="5"/>
        <v>0.40203125000000006</v>
      </c>
      <c r="D67" s="74" t="s">
        <v>36</v>
      </c>
      <c r="E67" s="74" t="s">
        <v>36</v>
      </c>
      <c r="F67" s="77" t="s">
        <v>36</v>
      </c>
      <c r="G67" s="83"/>
      <c r="H67" s="84"/>
      <c r="I67" s="79" t="str">
        <f t="shared" si="6"/>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71" t="s">
        <v>88</v>
      </c>
      <c r="B68" s="72">
        <v>818.3</v>
      </c>
      <c r="C68" s="73">
        <f t="shared" si="5"/>
        <v>1.27859375</v>
      </c>
      <c r="D68" s="74" t="s">
        <v>36</v>
      </c>
      <c r="E68" s="74" t="s">
        <v>36</v>
      </c>
      <c r="F68" s="77" t="s">
        <v>36</v>
      </c>
      <c r="G68" s="83"/>
      <c r="H68" s="84"/>
      <c r="I68" s="79" t="str">
        <f t="shared" si="6"/>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71" t="s">
        <v>89</v>
      </c>
      <c r="B69" s="72">
        <v>851.2</v>
      </c>
      <c r="C69" s="73">
        <f t="shared" si="5"/>
        <v>1.33</v>
      </c>
      <c r="D69" s="74" t="s">
        <v>36</v>
      </c>
      <c r="E69" s="74" t="s">
        <v>36</v>
      </c>
      <c r="F69" s="77" t="s">
        <v>36</v>
      </c>
      <c r="G69" s="83"/>
      <c r="H69" s="84"/>
      <c r="I69" s="79" t="str">
        <f t="shared" si="6"/>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71" t="s">
        <v>90</v>
      </c>
      <c r="B70" s="72">
        <v>50.4</v>
      </c>
      <c r="C70" s="73">
        <f t="shared" si="5"/>
        <v>7.8750000000000001E-2</v>
      </c>
      <c r="D70" s="74" t="s">
        <v>36</v>
      </c>
      <c r="E70" s="74" t="s">
        <v>36</v>
      </c>
      <c r="F70" s="77" t="s">
        <v>36</v>
      </c>
      <c r="G70" s="83"/>
      <c r="H70" s="84"/>
      <c r="I70" s="79" t="str">
        <f t="shared" si="6"/>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71" t="s">
        <v>91</v>
      </c>
      <c r="B71" s="72">
        <v>547.6</v>
      </c>
      <c r="C71" s="73">
        <f t="shared" si="5"/>
        <v>0.85562500000000008</v>
      </c>
      <c r="D71" s="74" t="s">
        <v>36</v>
      </c>
      <c r="E71" s="74" t="s">
        <v>36</v>
      </c>
      <c r="F71" s="77" t="s">
        <v>36</v>
      </c>
      <c r="G71" s="83"/>
      <c r="H71" s="84"/>
      <c r="I71" s="79" t="str">
        <f t="shared" si="6"/>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71" t="s">
        <v>92</v>
      </c>
      <c r="B72" s="72">
        <v>545.29999999999995</v>
      </c>
      <c r="C72" s="73">
        <f t="shared" si="5"/>
        <v>0.85203125000000002</v>
      </c>
      <c r="D72" s="74" t="s">
        <v>36</v>
      </c>
      <c r="E72" s="74" t="s">
        <v>36</v>
      </c>
      <c r="F72" s="77" t="s">
        <v>36</v>
      </c>
      <c r="G72" s="83"/>
      <c r="H72" s="84"/>
      <c r="I72" s="79" t="str">
        <f t="shared" si="6"/>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71" t="s">
        <v>93</v>
      </c>
      <c r="B73" s="72">
        <v>453</v>
      </c>
      <c r="C73" s="73">
        <f t="shared" si="5"/>
        <v>0.70781250000000007</v>
      </c>
      <c r="D73" s="74" t="s">
        <v>36</v>
      </c>
      <c r="E73" s="74" t="s">
        <v>36</v>
      </c>
      <c r="F73" s="77" t="s">
        <v>5</v>
      </c>
      <c r="G73" s="83"/>
      <c r="H73" s="84"/>
      <c r="I73" s="79" t="str">
        <f t="shared" si="6"/>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71" t="s">
        <v>94</v>
      </c>
      <c r="B74" s="72">
        <v>300</v>
      </c>
      <c r="C74" s="73">
        <f t="shared" si="5"/>
        <v>0.46875</v>
      </c>
      <c r="D74" s="74" t="s">
        <v>36</v>
      </c>
      <c r="E74" s="74" t="s">
        <v>36</v>
      </c>
      <c r="F74" s="77" t="s">
        <v>5</v>
      </c>
      <c r="G74" s="83"/>
      <c r="H74" s="84"/>
      <c r="I74" s="79" t="str">
        <f t="shared" si="6"/>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71" t="s">
        <v>95</v>
      </c>
      <c r="B75" s="72">
        <v>219.8</v>
      </c>
      <c r="C75" s="73">
        <f t="shared" si="5"/>
        <v>0.34343750000000006</v>
      </c>
      <c r="D75" s="74" t="s">
        <v>29</v>
      </c>
      <c r="E75" s="74" t="s">
        <v>29</v>
      </c>
      <c r="F75" s="77" t="s">
        <v>29</v>
      </c>
      <c r="G75" s="83"/>
      <c r="H75" s="84"/>
      <c r="I75" s="79" t="str">
        <f t="shared" si="6"/>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71" t="s">
        <v>96</v>
      </c>
      <c r="B76" s="72">
        <v>479.5</v>
      </c>
      <c r="C76" s="73">
        <f t="shared" si="5"/>
        <v>0.74921875000000004</v>
      </c>
      <c r="D76" s="74" t="s">
        <v>29</v>
      </c>
      <c r="E76" s="74" t="s">
        <v>29</v>
      </c>
      <c r="F76" s="77" t="s">
        <v>29</v>
      </c>
      <c r="G76" s="83"/>
      <c r="H76" s="84"/>
      <c r="I76" s="79" t="str">
        <f t="shared" si="6"/>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71" t="s">
        <v>97</v>
      </c>
      <c r="B77" s="72">
        <v>258.10000000000002</v>
      </c>
      <c r="C77" s="73">
        <f t="shared" si="5"/>
        <v>0.40328125000000004</v>
      </c>
      <c r="D77" s="74" t="s">
        <v>29</v>
      </c>
      <c r="E77" s="74" t="s">
        <v>29</v>
      </c>
      <c r="F77" s="77" t="s">
        <v>29</v>
      </c>
      <c r="G77" s="83"/>
      <c r="H77" s="84"/>
      <c r="I77" s="79" t="str">
        <f t="shared" si="6"/>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71" t="s">
        <v>98</v>
      </c>
      <c r="B78" s="72">
        <v>163.30000000000001</v>
      </c>
      <c r="C78" s="73">
        <f t="shared" si="5"/>
        <v>0.25515625000000003</v>
      </c>
      <c r="D78" s="74" t="s">
        <v>36</v>
      </c>
      <c r="E78" s="74" t="s">
        <v>36</v>
      </c>
      <c r="F78" s="77" t="s">
        <v>38</v>
      </c>
      <c r="G78" s="83"/>
      <c r="H78" s="84"/>
      <c r="I78" s="79" t="str">
        <f t="shared" si="6"/>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71" t="s">
        <v>99</v>
      </c>
      <c r="B79" s="72">
        <v>689.3</v>
      </c>
      <c r="C79" s="73">
        <f t="shared" si="5"/>
        <v>1.0770312499999999</v>
      </c>
      <c r="D79" s="74" t="s">
        <v>36</v>
      </c>
      <c r="E79" s="74" t="s">
        <v>36</v>
      </c>
      <c r="F79" s="77" t="s">
        <v>100</v>
      </c>
      <c r="G79" s="83"/>
      <c r="H79" s="84"/>
      <c r="I79" s="79" t="str">
        <f t="shared" si="6"/>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71" t="s">
        <v>101</v>
      </c>
      <c r="B80" s="72">
        <v>316.89999999999998</v>
      </c>
      <c r="C80" s="73">
        <f t="shared" si="5"/>
        <v>0.49515624999999996</v>
      </c>
      <c r="D80" s="74" t="s">
        <v>29</v>
      </c>
      <c r="E80" s="74" t="s">
        <v>29</v>
      </c>
      <c r="F80" s="77" t="s">
        <v>29</v>
      </c>
      <c r="G80" s="83"/>
      <c r="H80" s="84"/>
      <c r="I80" s="79" t="str">
        <f t="shared" si="6"/>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71" t="s">
        <v>102</v>
      </c>
      <c r="B81" s="72">
        <v>172.8</v>
      </c>
      <c r="C81" s="73">
        <f t="shared" si="5"/>
        <v>0.27</v>
      </c>
      <c r="D81" s="74" t="s">
        <v>29</v>
      </c>
      <c r="E81" s="74" t="s">
        <v>29</v>
      </c>
      <c r="F81" s="77" t="s">
        <v>29</v>
      </c>
      <c r="G81" s="83"/>
      <c r="H81" s="84"/>
      <c r="I81" s="79" t="str">
        <f t="shared" si="6"/>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71" t="s">
        <v>103</v>
      </c>
      <c r="B82" s="72">
        <v>112.2</v>
      </c>
      <c r="C82" s="73">
        <f t="shared" si="5"/>
        <v>0.17531250000000001</v>
      </c>
      <c r="D82" s="74" t="s">
        <v>43</v>
      </c>
      <c r="E82" s="74" t="s">
        <v>43</v>
      </c>
      <c r="F82" s="77" t="s">
        <v>5</v>
      </c>
      <c r="G82" s="83"/>
      <c r="H82" s="84"/>
      <c r="I82" s="79" t="str">
        <f t="shared" si="6"/>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71" t="s">
        <v>104</v>
      </c>
      <c r="B83" s="72">
        <v>67.3</v>
      </c>
      <c r="C83" s="73">
        <f t="shared" si="5"/>
        <v>0.10515625000000001</v>
      </c>
      <c r="D83" s="74" t="s">
        <v>29</v>
      </c>
      <c r="E83" s="74" t="s">
        <v>29</v>
      </c>
      <c r="F83" s="77" t="s">
        <v>26</v>
      </c>
      <c r="G83" s="83"/>
      <c r="H83" s="84"/>
      <c r="I83" s="79" t="str">
        <f t="shared" si="6"/>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71" t="s">
        <v>105</v>
      </c>
      <c r="B84" s="72">
        <v>91.6</v>
      </c>
      <c r="C84" s="73">
        <f t="shared" si="5"/>
        <v>0.143125</v>
      </c>
      <c r="D84" s="74" t="s">
        <v>29</v>
      </c>
      <c r="E84" s="74" t="s">
        <v>29</v>
      </c>
      <c r="F84" s="77" t="s">
        <v>26</v>
      </c>
      <c r="G84" s="83"/>
      <c r="H84" s="84"/>
      <c r="I84" s="79" t="str">
        <f t="shared" si="6"/>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71" t="s">
        <v>106</v>
      </c>
      <c r="B85" s="72">
        <v>288.39999999999998</v>
      </c>
      <c r="C85" s="73">
        <f t="shared" si="5"/>
        <v>0.450625</v>
      </c>
      <c r="D85" s="74" t="s">
        <v>36</v>
      </c>
      <c r="E85" s="74" t="s">
        <v>36</v>
      </c>
      <c r="F85" s="77" t="s">
        <v>5</v>
      </c>
      <c r="G85" s="83"/>
      <c r="H85" s="84"/>
      <c r="I85" s="79" t="str">
        <f t="shared" si="6"/>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71" t="s">
        <v>107</v>
      </c>
      <c r="B86" s="72">
        <v>357.2</v>
      </c>
      <c r="C86" s="73">
        <f t="shared" si="5"/>
        <v>0.55812499999999998</v>
      </c>
      <c r="D86" s="74" t="s">
        <v>36</v>
      </c>
      <c r="E86" s="74" t="s">
        <v>36</v>
      </c>
      <c r="F86" s="77" t="s">
        <v>5</v>
      </c>
      <c r="G86" s="83"/>
      <c r="H86" s="84"/>
      <c r="I86" s="79" t="str">
        <f t="shared" ref="I86:I117" si="7">IF(ISNUMBER(MATCH(G86, $P$16:$P$22, 0)), "soft", IF(EXACT(F86, G86), "none", "hard"))</f>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71" t="s">
        <v>108</v>
      </c>
      <c r="B87" s="72">
        <v>275.8</v>
      </c>
      <c r="C87" s="73">
        <f t="shared" ref="C87:C150" si="8">B87*0.0015625</f>
        <v>0.43093750000000003</v>
      </c>
      <c r="D87" s="74" t="s">
        <v>29</v>
      </c>
      <c r="E87" s="74" t="s">
        <v>29</v>
      </c>
      <c r="F87" s="77" t="s">
        <v>29</v>
      </c>
      <c r="G87" s="83"/>
      <c r="H87" s="84"/>
      <c r="I87" s="79" t="str">
        <f t="shared" si="7"/>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71" t="s">
        <v>109</v>
      </c>
      <c r="B88" s="72">
        <v>391.6</v>
      </c>
      <c r="C88" s="73">
        <f t="shared" si="8"/>
        <v>0.61187500000000006</v>
      </c>
      <c r="D88" s="74" t="s">
        <v>29</v>
      </c>
      <c r="E88" s="74" t="s">
        <v>29</v>
      </c>
      <c r="F88" s="77" t="s">
        <v>29</v>
      </c>
      <c r="G88" s="83"/>
      <c r="H88" s="84"/>
      <c r="I88" s="79" t="str">
        <f t="shared" si="7"/>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71" t="s">
        <v>110</v>
      </c>
      <c r="B89" s="72">
        <v>21.4</v>
      </c>
      <c r="C89" s="73">
        <f t="shared" si="8"/>
        <v>3.3437500000000002E-2</v>
      </c>
      <c r="D89" s="74" t="s">
        <v>38</v>
      </c>
      <c r="E89" s="74" t="s">
        <v>38</v>
      </c>
      <c r="F89" s="77" t="s">
        <v>38</v>
      </c>
      <c r="G89" s="83"/>
      <c r="H89" s="84"/>
      <c r="I89" s="79" t="str">
        <f t="shared" si="7"/>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71" t="s">
        <v>111</v>
      </c>
      <c r="B90" s="72">
        <v>143.1</v>
      </c>
      <c r="C90" s="73">
        <f t="shared" si="8"/>
        <v>0.22359375000000001</v>
      </c>
      <c r="D90" s="74" t="s">
        <v>38</v>
      </c>
      <c r="E90" s="74" t="s">
        <v>38</v>
      </c>
      <c r="F90" s="77" t="s">
        <v>38</v>
      </c>
      <c r="G90" s="83"/>
      <c r="H90" s="84"/>
      <c r="I90" s="79" t="str">
        <f t="shared" si="7"/>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71" t="s">
        <v>112</v>
      </c>
      <c r="B91" s="72">
        <v>82.6</v>
      </c>
      <c r="C91" s="73">
        <f t="shared" si="8"/>
        <v>0.1290625</v>
      </c>
      <c r="D91" s="74" t="s">
        <v>38</v>
      </c>
      <c r="E91" s="74" t="s">
        <v>38</v>
      </c>
      <c r="F91" s="77" t="s">
        <v>38</v>
      </c>
      <c r="G91" s="83"/>
      <c r="H91" s="84"/>
      <c r="I91" s="79" t="str">
        <f t="shared" si="7"/>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71" t="s">
        <v>113</v>
      </c>
      <c r="B92" s="72">
        <v>377.8</v>
      </c>
      <c r="C92" s="73">
        <f t="shared" si="8"/>
        <v>0.59031250000000002</v>
      </c>
      <c r="D92" s="74" t="s">
        <v>43</v>
      </c>
      <c r="E92" s="74" t="s">
        <v>43</v>
      </c>
      <c r="F92" s="77" t="s">
        <v>33</v>
      </c>
      <c r="G92" s="83"/>
      <c r="H92" s="84"/>
      <c r="I92" s="79" t="str">
        <f t="shared" si="7"/>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71" t="s">
        <v>114</v>
      </c>
      <c r="B93" s="72">
        <v>149.19999999999999</v>
      </c>
      <c r="C93" s="73">
        <f t="shared" si="8"/>
        <v>0.233125</v>
      </c>
      <c r="D93" s="74" t="s">
        <v>36</v>
      </c>
      <c r="E93" s="74" t="s">
        <v>36</v>
      </c>
      <c r="F93" s="77" t="s">
        <v>34</v>
      </c>
      <c r="G93" s="83"/>
      <c r="H93" s="84"/>
      <c r="I93" s="79" t="str">
        <f t="shared" si="7"/>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71" t="s">
        <v>115</v>
      </c>
      <c r="B94" s="72">
        <v>318.7</v>
      </c>
      <c r="C94" s="73">
        <f t="shared" si="8"/>
        <v>0.49796875000000002</v>
      </c>
      <c r="D94" s="74" t="s">
        <v>36</v>
      </c>
      <c r="E94" s="74" t="s">
        <v>36</v>
      </c>
      <c r="F94" s="77" t="s">
        <v>34</v>
      </c>
      <c r="G94" s="83"/>
      <c r="H94" s="84"/>
      <c r="I94" s="79" t="str">
        <f t="shared" si="7"/>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71" t="s">
        <v>116</v>
      </c>
      <c r="B95" s="72">
        <v>77.5</v>
      </c>
      <c r="C95" s="73">
        <f t="shared" si="8"/>
        <v>0.12109375</v>
      </c>
      <c r="D95" s="74" t="s">
        <v>36</v>
      </c>
      <c r="E95" s="74" t="s">
        <v>36</v>
      </c>
      <c r="F95" s="77" t="s">
        <v>36</v>
      </c>
      <c r="G95" s="83"/>
      <c r="H95" s="84"/>
      <c r="I95" s="79" t="str">
        <f t="shared" si="7"/>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71" t="s">
        <v>117</v>
      </c>
      <c r="B96" s="72">
        <v>386.5</v>
      </c>
      <c r="C96" s="73">
        <f t="shared" si="8"/>
        <v>0.60390625000000009</v>
      </c>
      <c r="D96" s="74" t="s">
        <v>36</v>
      </c>
      <c r="E96" s="74" t="s">
        <v>36</v>
      </c>
      <c r="F96" s="77" t="s">
        <v>34</v>
      </c>
      <c r="G96" s="83"/>
      <c r="H96" s="84"/>
      <c r="I96" s="79" t="str">
        <f t="shared" si="7"/>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71" t="s">
        <v>118</v>
      </c>
      <c r="B97" s="72">
        <v>149.4</v>
      </c>
      <c r="C97" s="73">
        <f t="shared" si="8"/>
        <v>0.23343750000000002</v>
      </c>
      <c r="D97" s="74" t="s">
        <v>36</v>
      </c>
      <c r="E97" s="74" t="s">
        <v>36</v>
      </c>
      <c r="F97" s="77" t="s">
        <v>36</v>
      </c>
      <c r="G97" s="83"/>
      <c r="H97" s="84"/>
      <c r="I97" s="79" t="str">
        <f t="shared" si="7"/>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71" t="s">
        <v>119</v>
      </c>
      <c r="B98" s="72">
        <v>87.4</v>
      </c>
      <c r="C98" s="73">
        <f t="shared" si="8"/>
        <v>0.1365625</v>
      </c>
      <c r="D98" s="74" t="s">
        <v>36</v>
      </c>
      <c r="E98" s="74" t="s">
        <v>36</v>
      </c>
      <c r="F98" s="77" t="s">
        <v>36</v>
      </c>
      <c r="G98" s="83"/>
      <c r="H98" s="84"/>
      <c r="I98" s="79" t="str">
        <f t="shared" si="7"/>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71" t="s">
        <v>120</v>
      </c>
      <c r="B99" s="72">
        <v>161.5</v>
      </c>
      <c r="C99" s="73">
        <f t="shared" si="8"/>
        <v>0.25234375000000003</v>
      </c>
      <c r="D99" s="74" t="s">
        <v>29</v>
      </c>
      <c r="E99" s="74" t="s">
        <v>29</v>
      </c>
      <c r="F99" s="77" t="s">
        <v>29</v>
      </c>
      <c r="G99" s="83"/>
      <c r="H99" s="84"/>
      <c r="I99" s="79" t="str">
        <f t="shared" si="7"/>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71" t="s">
        <v>121</v>
      </c>
      <c r="B100" s="72">
        <v>67.2</v>
      </c>
      <c r="C100" s="73">
        <f t="shared" si="8"/>
        <v>0.10500000000000001</v>
      </c>
      <c r="D100" s="74" t="s">
        <v>29</v>
      </c>
      <c r="E100" s="74" t="s">
        <v>29</v>
      </c>
      <c r="F100" s="77" t="s">
        <v>29</v>
      </c>
      <c r="G100" s="83"/>
      <c r="H100" s="84"/>
      <c r="I100" s="79" t="str">
        <f t="shared" si="7"/>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71" t="s">
        <v>122</v>
      </c>
      <c r="B101" s="72">
        <v>86.4</v>
      </c>
      <c r="C101" s="73">
        <f t="shared" si="8"/>
        <v>0.13500000000000001</v>
      </c>
      <c r="D101" s="74" t="s">
        <v>36</v>
      </c>
      <c r="E101" s="74" t="s">
        <v>36</v>
      </c>
      <c r="F101" s="77" t="s">
        <v>36</v>
      </c>
      <c r="G101" s="83"/>
      <c r="H101" s="84"/>
      <c r="I101" s="79" t="str">
        <f t="shared" si="7"/>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71" t="s">
        <v>123</v>
      </c>
      <c r="B102" s="72">
        <v>19.899999999999999</v>
      </c>
      <c r="C102" s="73">
        <f t="shared" si="8"/>
        <v>3.109375E-2</v>
      </c>
      <c r="D102" s="74" t="s">
        <v>124</v>
      </c>
      <c r="E102" s="74" t="s">
        <v>124</v>
      </c>
      <c r="F102" s="77" t="s">
        <v>124</v>
      </c>
      <c r="G102" s="83"/>
      <c r="H102" s="84"/>
      <c r="I102" s="79" t="str">
        <f t="shared" si="7"/>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71" t="s">
        <v>125</v>
      </c>
      <c r="B103" s="72">
        <v>19.8</v>
      </c>
      <c r="C103" s="73">
        <f t="shared" si="8"/>
        <v>3.0937500000000003E-2</v>
      </c>
      <c r="D103" s="74" t="s">
        <v>36</v>
      </c>
      <c r="E103" s="74" t="s">
        <v>36</v>
      </c>
      <c r="F103" s="77" t="s">
        <v>36</v>
      </c>
      <c r="G103" s="83"/>
      <c r="H103" s="84"/>
      <c r="I103" s="79" t="str">
        <f t="shared" si="7"/>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71" t="s">
        <v>126</v>
      </c>
      <c r="B104" s="72">
        <v>139.19999999999999</v>
      </c>
      <c r="C104" s="73">
        <f t="shared" si="8"/>
        <v>0.2175</v>
      </c>
      <c r="D104" s="74" t="s">
        <v>36</v>
      </c>
      <c r="E104" s="74" t="s">
        <v>36</v>
      </c>
      <c r="F104" s="77" t="s">
        <v>36</v>
      </c>
      <c r="G104" s="83"/>
      <c r="H104" s="84"/>
      <c r="I104" s="79" t="str">
        <f t="shared" si="7"/>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71" t="s">
        <v>127</v>
      </c>
      <c r="B105" s="72">
        <v>80.599999999999994</v>
      </c>
      <c r="C105" s="73">
        <f t="shared" si="8"/>
        <v>0.12593750000000001</v>
      </c>
      <c r="D105" s="74" t="s">
        <v>29</v>
      </c>
      <c r="E105" s="74" t="s">
        <v>29</v>
      </c>
      <c r="F105" s="77" t="s">
        <v>29</v>
      </c>
      <c r="G105" s="83"/>
      <c r="H105" s="84"/>
      <c r="I105" s="79" t="str">
        <f t="shared" si="7"/>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71" t="s">
        <v>128</v>
      </c>
      <c r="B106" s="72">
        <v>40</v>
      </c>
      <c r="C106" s="73">
        <f t="shared" si="8"/>
        <v>6.25E-2</v>
      </c>
      <c r="D106" s="74" t="s">
        <v>129</v>
      </c>
      <c r="E106" s="74" t="s">
        <v>129</v>
      </c>
      <c r="F106" s="77" t="s">
        <v>129</v>
      </c>
      <c r="G106" s="83"/>
      <c r="H106" s="84"/>
      <c r="I106" s="79" t="str">
        <f t="shared" si="7"/>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71" t="s">
        <v>130</v>
      </c>
      <c r="B107" s="72">
        <v>19.7</v>
      </c>
      <c r="C107" s="73">
        <f t="shared" si="8"/>
        <v>3.078125E-2</v>
      </c>
      <c r="D107" s="74" t="s">
        <v>129</v>
      </c>
      <c r="E107" s="74" t="s">
        <v>129</v>
      </c>
      <c r="F107" s="77" t="s">
        <v>129</v>
      </c>
      <c r="G107" s="83"/>
      <c r="H107" s="84"/>
      <c r="I107" s="79" t="str">
        <f t="shared" si="7"/>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71" t="s">
        <v>131</v>
      </c>
      <c r="B108" s="72">
        <v>43.4</v>
      </c>
      <c r="C108" s="73">
        <f t="shared" si="8"/>
        <v>6.7812499999999998E-2</v>
      </c>
      <c r="D108" s="74" t="s">
        <v>29</v>
      </c>
      <c r="E108" s="74" t="s">
        <v>29</v>
      </c>
      <c r="F108" s="77" t="s">
        <v>38</v>
      </c>
      <c r="G108" s="83"/>
      <c r="H108" s="84"/>
      <c r="I108" s="79" t="str">
        <f t="shared" si="7"/>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71" t="s">
        <v>132</v>
      </c>
      <c r="B109" s="72">
        <v>40</v>
      </c>
      <c r="C109" s="73">
        <f t="shared" si="8"/>
        <v>6.25E-2</v>
      </c>
      <c r="D109" s="74" t="s">
        <v>129</v>
      </c>
      <c r="E109" s="74" t="s">
        <v>129</v>
      </c>
      <c r="F109" s="77" t="s">
        <v>129</v>
      </c>
      <c r="G109" s="83"/>
      <c r="H109" s="84"/>
      <c r="I109" s="79" t="str">
        <f t="shared" si="7"/>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71" t="s">
        <v>133</v>
      </c>
      <c r="B110" s="72">
        <v>40</v>
      </c>
      <c r="C110" s="73">
        <f t="shared" si="8"/>
        <v>6.25E-2</v>
      </c>
      <c r="D110" s="74" t="s">
        <v>129</v>
      </c>
      <c r="E110" s="74" t="s">
        <v>129</v>
      </c>
      <c r="F110" s="77" t="s">
        <v>129</v>
      </c>
      <c r="G110" s="83"/>
      <c r="H110" s="84"/>
      <c r="I110" s="79" t="str">
        <f t="shared" si="7"/>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71" t="s">
        <v>134</v>
      </c>
      <c r="B111" s="72">
        <v>40</v>
      </c>
      <c r="C111" s="73">
        <f t="shared" si="8"/>
        <v>6.25E-2</v>
      </c>
      <c r="D111" s="74" t="s">
        <v>129</v>
      </c>
      <c r="E111" s="74" t="s">
        <v>129</v>
      </c>
      <c r="F111" s="77" t="s">
        <v>129</v>
      </c>
      <c r="G111" s="83"/>
      <c r="H111" s="84"/>
      <c r="I111" s="79" t="str">
        <f t="shared" si="7"/>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71" t="s">
        <v>135</v>
      </c>
      <c r="B112" s="72">
        <v>40</v>
      </c>
      <c r="C112" s="73">
        <f t="shared" si="8"/>
        <v>6.25E-2</v>
      </c>
      <c r="D112" s="74" t="s">
        <v>129</v>
      </c>
      <c r="E112" s="74" t="s">
        <v>129</v>
      </c>
      <c r="F112" s="77" t="s">
        <v>129</v>
      </c>
      <c r="G112" s="83"/>
      <c r="H112" s="84"/>
      <c r="I112" s="79" t="str">
        <f t="shared" si="7"/>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71" t="s">
        <v>136</v>
      </c>
      <c r="B113" s="72">
        <v>40</v>
      </c>
      <c r="C113" s="73">
        <f t="shared" si="8"/>
        <v>6.25E-2</v>
      </c>
      <c r="D113" s="74" t="s">
        <v>129</v>
      </c>
      <c r="E113" s="74" t="s">
        <v>129</v>
      </c>
      <c r="F113" s="77" t="s">
        <v>129</v>
      </c>
      <c r="G113" s="83"/>
      <c r="H113" s="84"/>
      <c r="I113" s="79" t="str">
        <f t="shared" si="7"/>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71" t="s">
        <v>137</v>
      </c>
      <c r="B114" s="72">
        <v>40</v>
      </c>
      <c r="C114" s="73">
        <f t="shared" si="8"/>
        <v>6.25E-2</v>
      </c>
      <c r="D114" s="74" t="s">
        <v>129</v>
      </c>
      <c r="E114" s="74" t="s">
        <v>129</v>
      </c>
      <c r="F114" s="77" t="s">
        <v>129</v>
      </c>
      <c r="G114" s="83"/>
      <c r="H114" s="84"/>
      <c r="I114" s="79" t="str">
        <f t="shared" si="7"/>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71" t="s">
        <v>138</v>
      </c>
      <c r="B115" s="72">
        <v>40</v>
      </c>
      <c r="C115" s="73">
        <f t="shared" si="8"/>
        <v>6.25E-2</v>
      </c>
      <c r="D115" s="74" t="s">
        <v>129</v>
      </c>
      <c r="E115" s="74" t="s">
        <v>129</v>
      </c>
      <c r="F115" s="77" t="s">
        <v>129</v>
      </c>
      <c r="G115" s="83"/>
      <c r="H115" s="84"/>
      <c r="I115" s="79" t="str">
        <f t="shared" si="7"/>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71" t="s">
        <v>139</v>
      </c>
      <c r="B116" s="72">
        <v>40</v>
      </c>
      <c r="C116" s="73">
        <f t="shared" si="8"/>
        <v>6.25E-2</v>
      </c>
      <c r="D116" s="74" t="s">
        <v>129</v>
      </c>
      <c r="E116" s="74" t="s">
        <v>129</v>
      </c>
      <c r="F116" s="77" t="s">
        <v>129</v>
      </c>
      <c r="G116" s="83"/>
      <c r="H116" s="84"/>
      <c r="I116" s="79" t="str">
        <f t="shared" si="7"/>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71" t="s">
        <v>140</v>
      </c>
      <c r="B117" s="72">
        <v>40</v>
      </c>
      <c r="C117" s="73">
        <f t="shared" si="8"/>
        <v>6.25E-2</v>
      </c>
      <c r="D117" s="74" t="s">
        <v>129</v>
      </c>
      <c r="E117" s="74" t="s">
        <v>129</v>
      </c>
      <c r="F117" s="77" t="s">
        <v>129</v>
      </c>
      <c r="G117" s="83"/>
      <c r="H117" s="84"/>
      <c r="I117" s="79" t="str">
        <f t="shared" si="7"/>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71" t="s">
        <v>141</v>
      </c>
      <c r="B118" s="72">
        <v>40</v>
      </c>
      <c r="C118" s="73">
        <f t="shared" si="8"/>
        <v>6.25E-2</v>
      </c>
      <c r="D118" s="74" t="s">
        <v>129</v>
      </c>
      <c r="E118" s="74" t="s">
        <v>129</v>
      </c>
      <c r="F118" s="77" t="s">
        <v>129</v>
      </c>
      <c r="G118" s="83"/>
      <c r="H118" s="84"/>
      <c r="I118" s="79" t="str">
        <f t="shared" ref="I118:I149" si="9">IF(ISNUMBER(MATCH(G118, $P$16:$P$22, 0)), "soft", IF(EXACT(F118, G118), "none", "hard"))</f>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71" t="s">
        <v>142</v>
      </c>
      <c r="B119" s="72">
        <v>40</v>
      </c>
      <c r="C119" s="73">
        <f t="shared" si="8"/>
        <v>6.25E-2</v>
      </c>
      <c r="D119" s="74" t="s">
        <v>129</v>
      </c>
      <c r="E119" s="74" t="s">
        <v>129</v>
      </c>
      <c r="F119" s="77" t="s">
        <v>129</v>
      </c>
      <c r="G119" s="83"/>
      <c r="H119" s="84"/>
      <c r="I119" s="79" t="str">
        <f t="shared" si="9"/>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71" t="s">
        <v>143</v>
      </c>
      <c r="B120" s="72">
        <v>40</v>
      </c>
      <c r="C120" s="73">
        <f t="shared" si="8"/>
        <v>6.25E-2</v>
      </c>
      <c r="D120" s="74" t="s">
        <v>129</v>
      </c>
      <c r="E120" s="74" t="s">
        <v>129</v>
      </c>
      <c r="F120" s="77" t="s">
        <v>129</v>
      </c>
      <c r="G120" s="83"/>
      <c r="H120" s="84"/>
      <c r="I120" s="79" t="str">
        <f t="shared" si="9"/>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71" t="s">
        <v>144</v>
      </c>
      <c r="B121" s="72">
        <v>40</v>
      </c>
      <c r="C121" s="73">
        <f t="shared" si="8"/>
        <v>6.25E-2</v>
      </c>
      <c r="D121" s="74" t="s">
        <v>129</v>
      </c>
      <c r="E121" s="74" t="s">
        <v>129</v>
      </c>
      <c r="F121" s="77" t="s">
        <v>129</v>
      </c>
      <c r="G121" s="83"/>
      <c r="H121" s="84"/>
      <c r="I121" s="79" t="str">
        <f t="shared" si="9"/>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71" t="s">
        <v>145</v>
      </c>
      <c r="B122" s="72">
        <v>40</v>
      </c>
      <c r="C122" s="73">
        <f t="shared" si="8"/>
        <v>6.25E-2</v>
      </c>
      <c r="D122" s="74" t="s">
        <v>129</v>
      </c>
      <c r="E122" s="74" t="s">
        <v>129</v>
      </c>
      <c r="F122" s="77" t="s">
        <v>129</v>
      </c>
      <c r="G122" s="83"/>
      <c r="H122" s="84"/>
      <c r="I122" s="79" t="str">
        <f t="shared" si="9"/>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71" t="s">
        <v>146</v>
      </c>
      <c r="B123" s="72">
        <v>40</v>
      </c>
      <c r="C123" s="73">
        <f t="shared" si="8"/>
        <v>6.25E-2</v>
      </c>
      <c r="D123" s="74" t="s">
        <v>129</v>
      </c>
      <c r="E123" s="74" t="s">
        <v>129</v>
      </c>
      <c r="F123" s="77" t="s">
        <v>129</v>
      </c>
      <c r="G123" s="83"/>
      <c r="H123" s="84"/>
      <c r="I123" s="79" t="str">
        <f t="shared" si="9"/>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71" t="s">
        <v>147</v>
      </c>
      <c r="B124" s="72">
        <v>40</v>
      </c>
      <c r="C124" s="73">
        <f t="shared" si="8"/>
        <v>6.25E-2</v>
      </c>
      <c r="D124" s="74" t="s">
        <v>129</v>
      </c>
      <c r="E124" s="74" t="s">
        <v>129</v>
      </c>
      <c r="F124" s="77" t="s">
        <v>129</v>
      </c>
      <c r="G124" s="83"/>
      <c r="H124" s="84"/>
      <c r="I124" s="79" t="str">
        <f t="shared" si="9"/>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71" t="s">
        <v>148</v>
      </c>
      <c r="B125" s="72">
        <v>40</v>
      </c>
      <c r="C125" s="73">
        <f t="shared" si="8"/>
        <v>6.25E-2</v>
      </c>
      <c r="D125" s="74" t="s">
        <v>129</v>
      </c>
      <c r="E125" s="74" t="s">
        <v>129</v>
      </c>
      <c r="F125" s="77" t="s">
        <v>129</v>
      </c>
      <c r="G125" s="83"/>
      <c r="H125" s="84"/>
      <c r="I125" s="79" t="str">
        <f t="shared" si="9"/>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71" t="s">
        <v>149</v>
      </c>
      <c r="B126" s="72">
        <v>40</v>
      </c>
      <c r="C126" s="73">
        <f t="shared" si="8"/>
        <v>6.25E-2</v>
      </c>
      <c r="D126" s="74" t="s">
        <v>129</v>
      </c>
      <c r="E126" s="74" t="s">
        <v>129</v>
      </c>
      <c r="F126" s="77" t="s">
        <v>129</v>
      </c>
      <c r="G126" s="83"/>
      <c r="H126" s="84"/>
      <c r="I126" s="79" t="str">
        <f t="shared" si="9"/>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71" t="s">
        <v>150</v>
      </c>
      <c r="B127" s="72">
        <v>40</v>
      </c>
      <c r="C127" s="73">
        <f t="shared" si="8"/>
        <v>6.25E-2</v>
      </c>
      <c r="D127" s="74" t="s">
        <v>129</v>
      </c>
      <c r="E127" s="74" t="s">
        <v>129</v>
      </c>
      <c r="F127" s="77" t="s">
        <v>129</v>
      </c>
      <c r="G127" s="83"/>
      <c r="H127" s="84"/>
      <c r="I127" s="79" t="str">
        <f t="shared" si="9"/>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71" t="s">
        <v>151</v>
      </c>
      <c r="B128" s="72">
        <v>40</v>
      </c>
      <c r="C128" s="73">
        <f t="shared" si="8"/>
        <v>6.25E-2</v>
      </c>
      <c r="D128" s="74" t="s">
        <v>129</v>
      </c>
      <c r="E128" s="74" t="s">
        <v>129</v>
      </c>
      <c r="F128" s="77" t="s">
        <v>129</v>
      </c>
      <c r="G128" s="83"/>
      <c r="H128" s="84"/>
      <c r="I128" s="79" t="str">
        <f t="shared" si="9"/>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71" t="s">
        <v>152</v>
      </c>
      <c r="B129" s="72">
        <v>40</v>
      </c>
      <c r="C129" s="73">
        <f t="shared" si="8"/>
        <v>6.25E-2</v>
      </c>
      <c r="D129" s="74" t="s">
        <v>129</v>
      </c>
      <c r="E129" s="74" t="s">
        <v>129</v>
      </c>
      <c r="F129" s="77" t="s">
        <v>129</v>
      </c>
      <c r="G129" s="83"/>
      <c r="H129" s="84"/>
      <c r="I129" s="79" t="str">
        <f t="shared" si="9"/>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71" t="s">
        <v>153</v>
      </c>
      <c r="B130" s="72">
        <v>40</v>
      </c>
      <c r="C130" s="73">
        <f t="shared" si="8"/>
        <v>6.25E-2</v>
      </c>
      <c r="D130" s="74" t="s">
        <v>129</v>
      </c>
      <c r="E130" s="74" t="s">
        <v>129</v>
      </c>
      <c r="F130" s="77" t="s">
        <v>129</v>
      </c>
      <c r="G130" s="83"/>
      <c r="H130" s="84"/>
      <c r="I130" s="79" t="str">
        <f t="shared" si="9"/>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71" t="s">
        <v>154</v>
      </c>
      <c r="B131" s="72">
        <v>40</v>
      </c>
      <c r="C131" s="73">
        <f t="shared" si="8"/>
        <v>6.25E-2</v>
      </c>
      <c r="D131" s="74" t="s">
        <v>129</v>
      </c>
      <c r="E131" s="74" t="s">
        <v>129</v>
      </c>
      <c r="F131" s="77" t="s">
        <v>129</v>
      </c>
      <c r="G131" s="83"/>
      <c r="H131" s="84"/>
      <c r="I131" s="79" t="str">
        <f t="shared" si="9"/>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71" t="s">
        <v>155</v>
      </c>
      <c r="B132" s="72">
        <v>40</v>
      </c>
      <c r="C132" s="73">
        <f t="shared" si="8"/>
        <v>6.25E-2</v>
      </c>
      <c r="D132" s="74" t="s">
        <v>129</v>
      </c>
      <c r="E132" s="74" t="s">
        <v>129</v>
      </c>
      <c r="F132" s="77" t="s">
        <v>129</v>
      </c>
      <c r="G132" s="83"/>
      <c r="H132" s="84"/>
      <c r="I132" s="79" t="str">
        <f t="shared" si="9"/>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71" t="s">
        <v>156</v>
      </c>
      <c r="B133" s="72">
        <v>40</v>
      </c>
      <c r="C133" s="73">
        <f t="shared" si="8"/>
        <v>6.25E-2</v>
      </c>
      <c r="D133" s="74" t="s">
        <v>129</v>
      </c>
      <c r="E133" s="74" t="s">
        <v>129</v>
      </c>
      <c r="F133" s="77" t="s">
        <v>129</v>
      </c>
      <c r="G133" s="83"/>
      <c r="H133" s="84"/>
      <c r="I133" s="79" t="str">
        <f t="shared" si="9"/>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71" t="s">
        <v>157</v>
      </c>
      <c r="B134" s="72">
        <v>40</v>
      </c>
      <c r="C134" s="73">
        <f t="shared" si="8"/>
        <v>6.25E-2</v>
      </c>
      <c r="D134" s="74" t="s">
        <v>129</v>
      </c>
      <c r="E134" s="74" t="s">
        <v>129</v>
      </c>
      <c r="F134" s="77" t="s">
        <v>129</v>
      </c>
      <c r="G134" s="83"/>
      <c r="H134" s="84"/>
      <c r="I134" s="79" t="str">
        <f t="shared" si="9"/>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71" t="s">
        <v>158</v>
      </c>
      <c r="B135" s="72">
        <v>40</v>
      </c>
      <c r="C135" s="73">
        <f t="shared" si="8"/>
        <v>6.25E-2</v>
      </c>
      <c r="D135" s="74" t="s">
        <v>129</v>
      </c>
      <c r="E135" s="74" t="s">
        <v>129</v>
      </c>
      <c r="F135" s="77" t="s">
        <v>129</v>
      </c>
      <c r="G135" s="83"/>
      <c r="H135" s="84"/>
      <c r="I135" s="79" t="str">
        <f t="shared" si="9"/>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71" t="s">
        <v>159</v>
      </c>
      <c r="B136" s="72">
        <v>40</v>
      </c>
      <c r="C136" s="73">
        <f t="shared" si="8"/>
        <v>6.25E-2</v>
      </c>
      <c r="D136" s="74" t="s">
        <v>129</v>
      </c>
      <c r="E136" s="74" t="s">
        <v>129</v>
      </c>
      <c r="F136" s="77" t="s">
        <v>129</v>
      </c>
      <c r="G136" s="83"/>
      <c r="H136" s="84"/>
      <c r="I136" s="79" t="str">
        <f t="shared" si="9"/>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71" t="s">
        <v>160</v>
      </c>
      <c r="B137" s="72">
        <v>40</v>
      </c>
      <c r="C137" s="73">
        <f t="shared" si="8"/>
        <v>6.25E-2</v>
      </c>
      <c r="D137" s="74" t="s">
        <v>129</v>
      </c>
      <c r="E137" s="74" t="s">
        <v>129</v>
      </c>
      <c r="F137" s="77" t="s">
        <v>129</v>
      </c>
      <c r="G137" s="83"/>
      <c r="H137" s="84"/>
      <c r="I137" s="79" t="str">
        <f t="shared" si="9"/>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71" t="s">
        <v>161</v>
      </c>
      <c r="B138" s="72">
        <v>40</v>
      </c>
      <c r="C138" s="73">
        <f t="shared" si="8"/>
        <v>6.25E-2</v>
      </c>
      <c r="D138" s="74" t="s">
        <v>129</v>
      </c>
      <c r="E138" s="74" t="s">
        <v>129</v>
      </c>
      <c r="F138" s="77" t="s">
        <v>129</v>
      </c>
      <c r="G138" s="83"/>
      <c r="H138" s="84"/>
      <c r="I138" s="79" t="str">
        <f t="shared" si="9"/>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71" t="s">
        <v>162</v>
      </c>
      <c r="B139" s="72">
        <v>40</v>
      </c>
      <c r="C139" s="73">
        <f t="shared" si="8"/>
        <v>6.25E-2</v>
      </c>
      <c r="D139" s="74" t="s">
        <v>129</v>
      </c>
      <c r="E139" s="74" t="s">
        <v>129</v>
      </c>
      <c r="F139" s="77" t="s">
        <v>129</v>
      </c>
      <c r="G139" s="83"/>
      <c r="H139" s="84"/>
      <c r="I139" s="79" t="str">
        <f t="shared" si="9"/>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71" t="s">
        <v>163</v>
      </c>
      <c r="B140" s="72">
        <v>40</v>
      </c>
      <c r="C140" s="73">
        <f t="shared" si="8"/>
        <v>6.25E-2</v>
      </c>
      <c r="D140" s="74" t="s">
        <v>129</v>
      </c>
      <c r="E140" s="74" t="s">
        <v>129</v>
      </c>
      <c r="F140" s="77" t="s">
        <v>129</v>
      </c>
      <c r="G140" s="83"/>
      <c r="H140" s="84"/>
      <c r="I140" s="79" t="str">
        <f t="shared" si="9"/>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71" t="s">
        <v>164</v>
      </c>
      <c r="B141" s="72">
        <v>40</v>
      </c>
      <c r="C141" s="73">
        <f t="shared" si="8"/>
        <v>6.25E-2</v>
      </c>
      <c r="D141" s="74" t="s">
        <v>129</v>
      </c>
      <c r="E141" s="74" t="s">
        <v>129</v>
      </c>
      <c r="F141" s="77" t="s">
        <v>129</v>
      </c>
      <c r="G141" s="83"/>
      <c r="H141" s="84"/>
      <c r="I141" s="79" t="str">
        <f t="shared" si="9"/>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71" t="s">
        <v>165</v>
      </c>
      <c r="B142" s="72">
        <v>40</v>
      </c>
      <c r="C142" s="73">
        <f t="shared" si="8"/>
        <v>6.25E-2</v>
      </c>
      <c r="D142" s="74" t="s">
        <v>129</v>
      </c>
      <c r="E142" s="74" t="s">
        <v>129</v>
      </c>
      <c r="F142" s="77" t="s">
        <v>129</v>
      </c>
      <c r="G142" s="83"/>
      <c r="H142" s="84"/>
      <c r="I142" s="79" t="str">
        <f t="shared" si="9"/>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71" t="s">
        <v>166</v>
      </c>
      <c r="B143" s="72">
        <v>40</v>
      </c>
      <c r="C143" s="73">
        <f t="shared" si="8"/>
        <v>6.25E-2</v>
      </c>
      <c r="D143" s="74" t="s">
        <v>129</v>
      </c>
      <c r="E143" s="74" t="s">
        <v>129</v>
      </c>
      <c r="F143" s="77" t="s">
        <v>129</v>
      </c>
      <c r="G143" s="83"/>
      <c r="H143" s="84"/>
      <c r="I143" s="79" t="str">
        <f t="shared" si="9"/>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71" t="s">
        <v>167</v>
      </c>
      <c r="B144" s="72">
        <v>40</v>
      </c>
      <c r="C144" s="73">
        <f t="shared" si="8"/>
        <v>6.25E-2</v>
      </c>
      <c r="D144" s="74" t="s">
        <v>129</v>
      </c>
      <c r="E144" s="74" t="s">
        <v>129</v>
      </c>
      <c r="F144" s="77" t="s">
        <v>129</v>
      </c>
      <c r="G144" s="83"/>
      <c r="H144" s="84"/>
      <c r="I144" s="79" t="str">
        <f t="shared" si="9"/>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71" t="s">
        <v>168</v>
      </c>
      <c r="B145" s="72">
        <v>40</v>
      </c>
      <c r="C145" s="73">
        <f t="shared" si="8"/>
        <v>6.25E-2</v>
      </c>
      <c r="D145" s="74" t="s">
        <v>129</v>
      </c>
      <c r="E145" s="74" t="s">
        <v>129</v>
      </c>
      <c r="F145" s="77" t="s">
        <v>129</v>
      </c>
      <c r="G145" s="83"/>
      <c r="H145" s="84"/>
      <c r="I145" s="79" t="str">
        <f t="shared" si="9"/>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71" t="s">
        <v>169</v>
      </c>
      <c r="B146" s="72">
        <v>40</v>
      </c>
      <c r="C146" s="73">
        <f t="shared" si="8"/>
        <v>6.25E-2</v>
      </c>
      <c r="D146" s="74" t="s">
        <v>129</v>
      </c>
      <c r="E146" s="74" t="s">
        <v>129</v>
      </c>
      <c r="F146" s="77" t="s">
        <v>129</v>
      </c>
      <c r="G146" s="83"/>
      <c r="H146" s="84"/>
      <c r="I146" s="79" t="str">
        <f t="shared" si="9"/>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71" t="s">
        <v>170</v>
      </c>
      <c r="B147" s="72">
        <v>40</v>
      </c>
      <c r="C147" s="73">
        <f t="shared" si="8"/>
        <v>6.25E-2</v>
      </c>
      <c r="D147" s="74" t="s">
        <v>129</v>
      </c>
      <c r="E147" s="74" t="s">
        <v>129</v>
      </c>
      <c r="F147" s="77" t="s">
        <v>129</v>
      </c>
      <c r="G147" s="83"/>
      <c r="H147" s="84"/>
      <c r="I147" s="79" t="str">
        <f t="shared" si="9"/>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71" t="s">
        <v>171</v>
      </c>
      <c r="B148" s="72">
        <v>39.9</v>
      </c>
      <c r="C148" s="73">
        <f t="shared" si="8"/>
        <v>6.2343750000000003E-2</v>
      </c>
      <c r="D148" s="74" t="s">
        <v>129</v>
      </c>
      <c r="E148" s="74" t="s">
        <v>129</v>
      </c>
      <c r="F148" s="77" t="s">
        <v>129</v>
      </c>
      <c r="G148" s="83"/>
      <c r="H148" s="84"/>
      <c r="I148" s="79" t="str">
        <f t="shared" si="9"/>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71" t="s">
        <v>172</v>
      </c>
      <c r="B149" s="72">
        <v>40</v>
      </c>
      <c r="C149" s="73">
        <f t="shared" si="8"/>
        <v>6.25E-2</v>
      </c>
      <c r="D149" s="74" t="s">
        <v>129</v>
      </c>
      <c r="E149" s="74" t="s">
        <v>129</v>
      </c>
      <c r="F149" s="77" t="s">
        <v>129</v>
      </c>
      <c r="G149" s="83"/>
      <c r="H149" s="84"/>
      <c r="I149" s="79" t="str">
        <f t="shared" si="9"/>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71" t="s">
        <v>173</v>
      </c>
      <c r="B150" s="72">
        <v>40</v>
      </c>
      <c r="C150" s="73">
        <f t="shared" si="8"/>
        <v>6.25E-2</v>
      </c>
      <c r="D150" s="74" t="s">
        <v>129</v>
      </c>
      <c r="E150" s="74" t="s">
        <v>129</v>
      </c>
      <c r="F150" s="77" t="s">
        <v>129</v>
      </c>
      <c r="G150" s="83"/>
      <c r="H150" s="84"/>
      <c r="I150" s="79" t="str">
        <f t="shared" ref="I150:I181" si="10">IF(ISNUMBER(MATCH(G150, $P$16:$P$22, 0)), "soft", IF(EXACT(F150, G150), "none", "hard"))</f>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71" t="s">
        <v>174</v>
      </c>
      <c r="B151" s="72">
        <v>39.700000000000003</v>
      </c>
      <c r="C151" s="73">
        <f t="shared" ref="C151:C181" si="11">B151*0.0015625</f>
        <v>6.203125000000001E-2</v>
      </c>
      <c r="D151" s="74" t="s">
        <v>129</v>
      </c>
      <c r="E151" s="74" t="s">
        <v>129</v>
      </c>
      <c r="F151" s="77" t="s">
        <v>129</v>
      </c>
      <c r="G151" s="83"/>
      <c r="H151" s="84"/>
      <c r="I151" s="79" t="str">
        <f t="shared" si="10"/>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71" t="s">
        <v>175</v>
      </c>
      <c r="B152" s="72">
        <v>40</v>
      </c>
      <c r="C152" s="73">
        <f t="shared" si="11"/>
        <v>6.25E-2</v>
      </c>
      <c r="D152" s="74" t="s">
        <v>129</v>
      </c>
      <c r="E152" s="74" t="s">
        <v>129</v>
      </c>
      <c r="F152" s="77" t="s">
        <v>129</v>
      </c>
      <c r="G152" s="83"/>
      <c r="H152" s="84"/>
      <c r="I152" s="79" t="str">
        <f t="shared" si="10"/>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71" t="s">
        <v>176</v>
      </c>
      <c r="B153" s="72">
        <v>40</v>
      </c>
      <c r="C153" s="73">
        <f t="shared" si="11"/>
        <v>6.25E-2</v>
      </c>
      <c r="D153" s="74" t="s">
        <v>129</v>
      </c>
      <c r="E153" s="74" t="s">
        <v>129</v>
      </c>
      <c r="F153" s="77" t="s">
        <v>129</v>
      </c>
      <c r="G153" s="83"/>
      <c r="H153" s="84"/>
      <c r="I153" s="79" t="str">
        <f t="shared" si="10"/>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71" t="s">
        <v>177</v>
      </c>
      <c r="B154" s="72">
        <v>40</v>
      </c>
      <c r="C154" s="73">
        <f t="shared" si="11"/>
        <v>6.25E-2</v>
      </c>
      <c r="D154" s="74" t="s">
        <v>129</v>
      </c>
      <c r="E154" s="74" t="s">
        <v>129</v>
      </c>
      <c r="F154" s="77" t="s">
        <v>129</v>
      </c>
      <c r="G154" s="83"/>
      <c r="H154" s="84"/>
      <c r="I154" s="79" t="str">
        <f t="shared" si="10"/>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71" t="s">
        <v>178</v>
      </c>
      <c r="B155" s="72">
        <v>40.4</v>
      </c>
      <c r="C155" s="73">
        <f t="shared" si="11"/>
        <v>6.3125000000000001E-2</v>
      </c>
      <c r="D155" s="74" t="s">
        <v>129</v>
      </c>
      <c r="E155" s="74" t="s">
        <v>129</v>
      </c>
      <c r="F155" s="77" t="s">
        <v>129</v>
      </c>
      <c r="G155" s="83"/>
      <c r="H155" s="84"/>
      <c r="I155" s="79" t="str">
        <f t="shared" si="10"/>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71" t="s">
        <v>179</v>
      </c>
      <c r="B156" s="72">
        <v>39.700000000000003</v>
      </c>
      <c r="C156" s="73">
        <f t="shared" si="11"/>
        <v>6.203125000000001E-2</v>
      </c>
      <c r="D156" s="74" t="s">
        <v>129</v>
      </c>
      <c r="E156" s="74" t="s">
        <v>129</v>
      </c>
      <c r="F156" s="77" t="s">
        <v>129</v>
      </c>
      <c r="G156" s="83"/>
      <c r="H156" s="84"/>
      <c r="I156" s="79" t="str">
        <f t="shared" si="10"/>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71" t="s">
        <v>180</v>
      </c>
      <c r="B157" s="72">
        <v>40</v>
      </c>
      <c r="C157" s="73">
        <f t="shared" si="11"/>
        <v>6.25E-2</v>
      </c>
      <c r="D157" s="74" t="s">
        <v>129</v>
      </c>
      <c r="E157" s="74" t="s">
        <v>129</v>
      </c>
      <c r="F157" s="77" t="s">
        <v>129</v>
      </c>
      <c r="G157" s="83"/>
      <c r="H157" s="84"/>
      <c r="I157" s="79" t="str">
        <f t="shared" si="10"/>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71" t="s">
        <v>181</v>
      </c>
      <c r="B158" s="72">
        <v>40</v>
      </c>
      <c r="C158" s="73">
        <f t="shared" si="11"/>
        <v>6.25E-2</v>
      </c>
      <c r="D158" s="74" t="s">
        <v>129</v>
      </c>
      <c r="E158" s="74" t="s">
        <v>129</v>
      </c>
      <c r="F158" s="77" t="s">
        <v>129</v>
      </c>
      <c r="G158" s="83"/>
      <c r="H158" s="84"/>
      <c r="I158" s="79" t="str">
        <f t="shared" si="10"/>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71" t="s">
        <v>182</v>
      </c>
      <c r="B159" s="72">
        <v>40</v>
      </c>
      <c r="C159" s="73">
        <f t="shared" si="11"/>
        <v>6.25E-2</v>
      </c>
      <c r="D159" s="74" t="s">
        <v>129</v>
      </c>
      <c r="E159" s="74" t="s">
        <v>129</v>
      </c>
      <c r="F159" s="77" t="s">
        <v>129</v>
      </c>
      <c r="G159" s="83"/>
      <c r="H159" s="84"/>
      <c r="I159" s="79" t="str">
        <f t="shared" si="10"/>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71" t="s">
        <v>183</v>
      </c>
      <c r="B160" s="72">
        <v>40</v>
      </c>
      <c r="C160" s="73">
        <f t="shared" si="11"/>
        <v>6.25E-2</v>
      </c>
      <c r="D160" s="74" t="s">
        <v>129</v>
      </c>
      <c r="E160" s="74" t="s">
        <v>129</v>
      </c>
      <c r="F160" s="77" t="s">
        <v>129</v>
      </c>
      <c r="G160" s="83"/>
      <c r="H160" s="84"/>
      <c r="I160" s="79" t="str">
        <f t="shared" si="10"/>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71" t="s">
        <v>184</v>
      </c>
      <c r="B161" s="72">
        <v>40</v>
      </c>
      <c r="C161" s="73">
        <f t="shared" si="11"/>
        <v>6.25E-2</v>
      </c>
      <c r="D161" s="74" t="s">
        <v>129</v>
      </c>
      <c r="E161" s="74" t="s">
        <v>129</v>
      </c>
      <c r="F161" s="77" t="s">
        <v>129</v>
      </c>
      <c r="G161" s="83"/>
      <c r="H161" s="84"/>
      <c r="I161" s="79" t="str">
        <f t="shared" si="10"/>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71" t="s">
        <v>185</v>
      </c>
      <c r="B162" s="72">
        <v>41.5</v>
      </c>
      <c r="C162" s="73">
        <f t="shared" si="11"/>
        <v>6.4843750000000006E-2</v>
      </c>
      <c r="D162" s="74" t="s">
        <v>129</v>
      </c>
      <c r="E162" s="74" t="s">
        <v>129</v>
      </c>
      <c r="F162" s="77" t="s">
        <v>129</v>
      </c>
      <c r="G162" s="83"/>
      <c r="H162" s="84"/>
      <c r="I162" s="79" t="str">
        <f t="shared" si="10"/>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71" t="s">
        <v>186</v>
      </c>
      <c r="B163" s="72">
        <v>43</v>
      </c>
      <c r="C163" s="73">
        <f t="shared" si="11"/>
        <v>6.7187499999999997E-2</v>
      </c>
      <c r="D163" s="74" t="s">
        <v>129</v>
      </c>
      <c r="E163" s="74" t="s">
        <v>129</v>
      </c>
      <c r="F163" s="77" t="s">
        <v>129</v>
      </c>
      <c r="G163" s="83"/>
      <c r="H163" s="84"/>
      <c r="I163" s="79" t="str">
        <f t="shared" si="10"/>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71" t="s">
        <v>187</v>
      </c>
      <c r="B164" s="72">
        <v>124.6</v>
      </c>
      <c r="C164" s="73">
        <f t="shared" si="11"/>
        <v>0.19468750000000001</v>
      </c>
      <c r="D164" s="74" t="s">
        <v>38</v>
      </c>
      <c r="E164" s="74" t="s">
        <v>38</v>
      </c>
      <c r="F164" s="77" t="s">
        <v>38</v>
      </c>
      <c r="G164" s="83"/>
      <c r="H164" s="84"/>
      <c r="I164" s="79" t="str">
        <f t="shared" si="10"/>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71" t="s">
        <v>188</v>
      </c>
      <c r="B165" s="72">
        <v>292.8</v>
      </c>
      <c r="C165" s="73">
        <f t="shared" si="11"/>
        <v>0.45750000000000002</v>
      </c>
      <c r="D165" s="74" t="s">
        <v>29</v>
      </c>
      <c r="E165" s="74" t="s">
        <v>30</v>
      </c>
      <c r="F165" s="77" t="s">
        <v>30</v>
      </c>
      <c r="G165" s="83"/>
      <c r="H165" s="84"/>
      <c r="I165" s="79" t="str">
        <f t="shared" si="10"/>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71" t="s">
        <v>189</v>
      </c>
      <c r="B166" s="72">
        <v>50.171183999999997</v>
      </c>
      <c r="C166" s="73">
        <f t="shared" si="11"/>
        <v>7.8392475000000003E-2</v>
      </c>
      <c r="D166" s="74" t="s">
        <v>43</v>
      </c>
      <c r="E166" s="74" t="s">
        <v>43</v>
      </c>
      <c r="F166" s="77" t="s">
        <v>124</v>
      </c>
      <c r="G166" s="83"/>
      <c r="H166" s="84"/>
      <c r="I166" s="79" t="str">
        <f t="shared" si="10"/>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71" t="s">
        <v>190</v>
      </c>
      <c r="B167" s="72">
        <v>110.435041</v>
      </c>
      <c r="C167" s="73">
        <f t="shared" si="11"/>
        <v>0.1725547515625</v>
      </c>
      <c r="D167" s="74" t="s">
        <v>43</v>
      </c>
      <c r="E167" s="74" t="s">
        <v>43</v>
      </c>
      <c r="F167" s="77" t="s">
        <v>124</v>
      </c>
      <c r="G167" s="83"/>
      <c r="H167" s="84"/>
      <c r="I167" s="79" t="str">
        <f t="shared" si="10"/>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71" t="s">
        <v>191</v>
      </c>
      <c r="B168" s="72">
        <v>41.073974</v>
      </c>
      <c r="C168" s="73">
        <f t="shared" si="11"/>
        <v>6.4178084375E-2</v>
      </c>
      <c r="D168" s="74" t="s">
        <v>43</v>
      </c>
      <c r="E168" s="74" t="s">
        <v>33</v>
      </c>
      <c r="F168" s="77" t="s">
        <v>33</v>
      </c>
      <c r="G168" s="83"/>
      <c r="H168" s="84"/>
      <c r="I168" s="79" t="str">
        <f t="shared" si="10"/>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71" t="s">
        <v>192</v>
      </c>
      <c r="B169" s="72">
        <v>76.115142000000006</v>
      </c>
      <c r="C169" s="73">
        <f t="shared" si="11"/>
        <v>0.11892990937500002</v>
      </c>
      <c r="D169" s="74" t="s">
        <v>43</v>
      </c>
      <c r="E169" s="74" t="s">
        <v>43</v>
      </c>
      <c r="F169" s="77" t="s">
        <v>26</v>
      </c>
      <c r="G169" s="83"/>
      <c r="H169" s="84"/>
      <c r="I169" s="79" t="str">
        <f t="shared" si="10"/>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71" t="s">
        <v>193</v>
      </c>
      <c r="B170" s="72">
        <v>366.048768</v>
      </c>
      <c r="C170" s="73">
        <f t="shared" si="11"/>
        <v>0.57195119999999999</v>
      </c>
      <c r="D170" s="74" t="s">
        <v>43</v>
      </c>
      <c r="E170" s="74" t="s">
        <v>43</v>
      </c>
      <c r="F170" s="77" t="s">
        <v>26</v>
      </c>
      <c r="G170" s="83"/>
      <c r="H170" s="84"/>
      <c r="I170" s="79" t="str">
        <f t="shared" si="10"/>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71" t="s">
        <v>194</v>
      </c>
      <c r="B171" s="72">
        <v>138.452519</v>
      </c>
      <c r="C171" s="73">
        <f t="shared" si="11"/>
        <v>0.21633206093750001</v>
      </c>
      <c r="D171" s="74" t="s">
        <v>43</v>
      </c>
      <c r="E171" s="74" t="s">
        <v>43</v>
      </c>
      <c r="F171" s="77" t="s">
        <v>26</v>
      </c>
      <c r="G171" s="83"/>
      <c r="H171" s="84"/>
      <c r="I171" s="79" t="str">
        <f t="shared" si="10"/>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71" t="s">
        <v>195</v>
      </c>
      <c r="B172" s="72">
        <v>601.16265199999998</v>
      </c>
      <c r="C172" s="73">
        <f t="shared" si="11"/>
        <v>0.93931664375000001</v>
      </c>
      <c r="D172" s="74" t="s">
        <v>43</v>
      </c>
      <c r="E172" s="74" t="s">
        <v>43</v>
      </c>
      <c r="F172" s="77" t="s">
        <v>26</v>
      </c>
      <c r="G172" s="83"/>
      <c r="H172" s="84"/>
      <c r="I172" s="79" t="str">
        <f t="shared" si="10"/>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71" t="s">
        <v>196</v>
      </c>
      <c r="B173" s="72">
        <v>30.981491999999999</v>
      </c>
      <c r="C173" s="73">
        <f t="shared" si="11"/>
        <v>4.8408581249999999E-2</v>
      </c>
      <c r="D173" s="74" t="s">
        <v>43</v>
      </c>
      <c r="E173" s="74" t="s">
        <v>43</v>
      </c>
      <c r="F173" s="77" t="s">
        <v>26</v>
      </c>
      <c r="G173" s="83"/>
      <c r="H173" s="84"/>
      <c r="I173" s="79" t="str">
        <f t="shared" si="10"/>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71" t="s">
        <v>197</v>
      </c>
      <c r="B174" s="72">
        <v>115.6</v>
      </c>
      <c r="C174" s="73">
        <f t="shared" si="11"/>
        <v>0.18062500000000001</v>
      </c>
      <c r="D174" s="74" t="s">
        <v>43</v>
      </c>
      <c r="E174" s="74" t="s">
        <v>43</v>
      </c>
      <c r="F174" s="77" t="s">
        <v>26</v>
      </c>
      <c r="G174" s="83"/>
      <c r="H174" s="84"/>
      <c r="I174" s="79" t="str">
        <f t="shared" si="10"/>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71" t="s">
        <v>198</v>
      </c>
      <c r="B175" s="72">
        <v>116.251661</v>
      </c>
      <c r="C175" s="73">
        <f t="shared" si="11"/>
        <v>0.18164322031250002</v>
      </c>
      <c r="D175" s="74" t="s">
        <v>43</v>
      </c>
      <c r="E175" s="74" t="s">
        <v>43</v>
      </c>
      <c r="F175" s="77" t="s">
        <v>199</v>
      </c>
      <c r="G175" s="83"/>
      <c r="H175" s="84"/>
      <c r="I175" s="79" t="str">
        <f t="shared" si="10"/>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71" t="s">
        <v>200</v>
      </c>
      <c r="B176" s="72">
        <v>41.566608000000002</v>
      </c>
      <c r="C176" s="73">
        <f t="shared" si="11"/>
        <v>6.4947825000000001E-2</v>
      </c>
      <c r="D176" s="74" t="s">
        <v>43</v>
      </c>
      <c r="E176" s="74" t="s">
        <v>43</v>
      </c>
      <c r="F176" s="77" t="s">
        <v>33</v>
      </c>
      <c r="G176" s="83"/>
      <c r="H176" s="84"/>
      <c r="I176" s="79" t="str">
        <f t="shared" si="10"/>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71" t="s">
        <v>201</v>
      </c>
      <c r="B177" s="72">
        <v>31.267749999999999</v>
      </c>
      <c r="C177" s="73">
        <f t="shared" si="11"/>
        <v>4.8855859375000005E-2</v>
      </c>
      <c r="D177" s="74" t="s">
        <v>43</v>
      </c>
      <c r="E177" s="74" t="s">
        <v>43</v>
      </c>
      <c r="F177" s="77" t="s">
        <v>33</v>
      </c>
      <c r="G177" s="83"/>
      <c r="H177" s="84"/>
      <c r="I177" s="79" t="str">
        <f t="shared" si="10"/>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71" t="s">
        <v>202</v>
      </c>
      <c r="B178" s="72">
        <v>120.05146499999999</v>
      </c>
      <c r="C178" s="73">
        <f t="shared" si="11"/>
        <v>0.18758041406250001</v>
      </c>
      <c r="D178" s="74" t="s">
        <v>43</v>
      </c>
      <c r="E178" s="74" t="s">
        <v>43</v>
      </c>
      <c r="F178" s="77" t="s">
        <v>33</v>
      </c>
      <c r="G178" s="83"/>
      <c r="H178" s="84"/>
      <c r="I178" s="79" t="str">
        <f t="shared" si="10"/>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71" t="s">
        <v>203</v>
      </c>
      <c r="B179" s="72">
        <v>315.03304400000002</v>
      </c>
      <c r="C179" s="73">
        <f t="shared" si="11"/>
        <v>0.49223913125000007</v>
      </c>
      <c r="D179" s="74" t="s">
        <v>43</v>
      </c>
      <c r="E179" s="74" t="s">
        <v>43</v>
      </c>
      <c r="F179" s="77" t="s">
        <v>26</v>
      </c>
      <c r="G179" s="83"/>
      <c r="H179" s="84"/>
      <c r="I179" s="79" t="str">
        <f t="shared" si="10"/>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71" t="s">
        <v>204</v>
      </c>
      <c r="B180" s="72">
        <v>103.825344</v>
      </c>
      <c r="C180" s="73">
        <f t="shared" si="11"/>
        <v>0.16222710000000001</v>
      </c>
      <c r="D180" s="74" t="s">
        <v>43</v>
      </c>
      <c r="E180" s="74" t="s">
        <v>43</v>
      </c>
      <c r="F180" s="77" t="s">
        <v>26</v>
      </c>
      <c r="G180" s="83"/>
      <c r="H180" s="84"/>
      <c r="I180" s="79" t="str">
        <f t="shared" si="10"/>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76" t="s">
        <v>205</v>
      </c>
      <c r="B181" s="72">
        <v>55.579112000000002</v>
      </c>
      <c r="C181" s="73">
        <f t="shared" si="11"/>
        <v>8.6842362500000006E-2</v>
      </c>
      <c r="D181" s="74" t="s">
        <v>43</v>
      </c>
      <c r="E181" s="74" t="s">
        <v>43</v>
      </c>
      <c r="F181" s="77" t="s">
        <v>26</v>
      </c>
      <c r="G181" s="83"/>
      <c r="H181" s="84"/>
      <c r="I181" s="79" t="str">
        <f t="shared" si="10"/>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62"/>
      <c r="B184" s="63"/>
      <c r="C184" s="63"/>
      <c r="D184" s="62"/>
      <c r="E184" s="62"/>
      <c r="F184" s="62"/>
      <c r="G184" s="62"/>
      <c r="H184" s="2"/>
    </row>
    <row r="185" spans="1:94" customFormat="1" x14ac:dyDescent="0.25">
      <c r="A185" s="62"/>
      <c r="B185" s="63"/>
      <c r="C185" s="63"/>
      <c r="D185" s="62"/>
      <c r="E185" s="62"/>
      <c r="F185" s="62"/>
      <c r="G185" s="62"/>
      <c r="H185" s="2"/>
    </row>
    <row r="186" spans="1:94" customFormat="1" x14ac:dyDescent="0.25">
      <c r="A186" s="62"/>
      <c r="B186" s="63"/>
      <c r="C186" s="63"/>
      <c r="D186" s="62"/>
      <c r="E186" s="62"/>
      <c r="F186" s="62"/>
      <c r="G186" s="62"/>
      <c r="H186" s="2"/>
    </row>
    <row r="187" spans="1:94" customFormat="1" x14ac:dyDescent="0.25">
      <c r="A187" s="62"/>
      <c r="B187" s="63"/>
      <c r="C187" s="63"/>
      <c r="D187" s="62"/>
      <c r="E187" s="62"/>
      <c r="F187" s="62"/>
      <c r="G187" s="62"/>
      <c r="H187" s="2"/>
    </row>
    <row r="188" spans="1:94" customFormat="1" x14ac:dyDescent="0.25">
      <c r="A188" s="62"/>
      <c r="B188" s="63"/>
      <c r="C188" s="63"/>
      <c r="D188" s="62"/>
      <c r="E188" s="62"/>
      <c r="F188" s="62"/>
      <c r="G188" s="62"/>
      <c r="H188" s="2"/>
    </row>
    <row r="189" spans="1:94" customFormat="1" x14ac:dyDescent="0.25">
      <c r="A189" s="62"/>
      <c r="B189" s="63"/>
      <c r="C189" s="63"/>
      <c r="D189" s="62"/>
      <c r="E189" s="62"/>
      <c r="F189" s="62"/>
      <c r="G189" s="62"/>
      <c r="H189" s="2"/>
    </row>
    <row r="190" spans="1:94" customFormat="1" x14ac:dyDescent="0.25">
      <c r="A190" s="62"/>
      <c r="B190" s="63"/>
      <c r="C190" s="63"/>
      <c r="D190" s="62"/>
      <c r="E190" s="62"/>
      <c r="F190" s="62"/>
      <c r="G190" s="62"/>
      <c r="H190" s="2"/>
    </row>
    <row r="191" spans="1:94" customFormat="1" x14ac:dyDescent="0.25">
      <c r="A191" s="62"/>
      <c r="B191" s="63"/>
      <c r="C191" s="63"/>
      <c r="D191" s="62"/>
      <c r="E191" s="62"/>
      <c r="F191" s="62"/>
      <c r="G191" s="62"/>
      <c r="H191" s="2"/>
    </row>
    <row r="192" spans="1:94" customFormat="1" x14ac:dyDescent="0.25">
      <c r="A192" s="62"/>
      <c r="B192" s="63"/>
      <c r="C192" s="63"/>
      <c r="D192" s="62"/>
      <c r="E192" s="62"/>
      <c r="F192" s="62"/>
      <c r="G192" s="62"/>
      <c r="H192" s="2"/>
    </row>
    <row r="193" spans="1:10" customFormat="1" x14ac:dyDescent="0.25">
      <c r="A193" s="62"/>
      <c r="B193" s="63"/>
      <c r="C193" s="63"/>
      <c r="D193" s="62"/>
      <c r="E193" s="62"/>
      <c r="F193" s="62"/>
      <c r="G193" s="62"/>
      <c r="H193" s="2"/>
    </row>
    <row r="194" spans="1:10" customFormat="1" x14ac:dyDescent="0.25">
      <c r="A194" s="62"/>
      <c r="B194" s="63"/>
      <c r="C194" s="63"/>
      <c r="D194" s="62"/>
      <c r="E194" s="62"/>
      <c r="F194" s="62"/>
      <c r="G194" s="62"/>
      <c r="H194" s="2"/>
    </row>
    <row r="195" spans="1:10" customFormat="1" x14ac:dyDescent="0.25">
      <c r="A195" s="62"/>
      <c r="B195" s="63"/>
      <c r="C195" s="63"/>
      <c r="D195" s="62"/>
      <c r="E195" s="62"/>
      <c r="F195" s="62"/>
      <c r="G195" s="62"/>
      <c r="H195" s="2"/>
    </row>
    <row r="196" spans="1:10" customFormat="1" x14ac:dyDescent="0.25">
      <c r="A196" s="62"/>
      <c r="B196" s="63"/>
      <c r="C196" s="63"/>
      <c r="D196" s="62"/>
      <c r="E196" s="62"/>
      <c r="F196" s="62"/>
      <c r="G196" s="62"/>
      <c r="H196" s="2"/>
    </row>
    <row r="197" spans="1:10" customFormat="1" x14ac:dyDescent="0.25">
      <c r="A197" s="62"/>
      <c r="B197" s="63"/>
      <c r="C197" s="63"/>
      <c r="D197" s="62"/>
      <c r="E197" s="62"/>
      <c r="F197" s="62"/>
      <c r="G197" s="62"/>
      <c r="H197" s="2"/>
    </row>
    <row r="198" spans="1:10" customFormat="1" x14ac:dyDescent="0.25">
      <c r="A198" s="62"/>
      <c r="B198" s="63"/>
      <c r="C198" s="63"/>
      <c r="D198" s="62"/>
      <c r="E198" s="62"/>
      <c r="F198" s="62"/>
      <c r="G198" s="62"/>
      <c r="H198" s="2"/>
    </row>
    <row r="199" spans="1:10" customFormat="1" x14ac:dyDescent="0.25">
      <c r="A199" s="62"/>
      <c r="B199" s="63"/>
      <c r="C199" s="63"/>
      <c r="D199" s="62"/>
      <c r="E199" s="62"/>
      <c r="F199" s="62"/>
      <c r="G199" s="62"/>
      <c r="H199" s="2"/>
    </row>
    <row r="200" spans="1:10" customFormat="1" x14ac:dyDescent="0.25">
      <c r="A200" s="62"/>
      <c r="B200" s="63"/>
      <c r="C200" s="63"/>
      <c r="D200" s="62"/>
      <c r="E200" s="62"/>
      <c r="F200" s="62"/>
      <c r="G200" s="62"/>
      <c r="H200" s="2"/>
      <c r="I200" s="62"/>
      <c r="J200" s="62"/>
    </row>
  </sheetData>
  <mergeCells count="3">
    <mergeCell ref="P24:Q24"/>
    <mergeCell ref="P2:Q2"/>
    <mergeCell ref="P8:Q8"/>
  </mergeCells>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'Generic HV &amp; WD'!$A$4:$A$34</xm:f>
          </x14:formula1>
          <xm:sqref>P16:P22</xm:sqref>
        </x14:dataValidation>
        <x14:dataValidation type="list" allowBlank="1" showInputMessage="1" showErrorMessage="1">
          <x14:formula1>
            <xm:f>'Generic HV &amp; WD'!$A$28:$A$32</xm:f>
          </x14:formula1>
          <xm:sqref>P25:P29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65"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19" customFormat="1" ht="26.25" x14ac:dyDescent="0.25">
      <c r="A1" s="14" t="s">
        <v>10</v>
      </c>
      <c r="B1" s="15" t="s">
        <v>206</v>
      </c>
      <c r="C1" s="15" t="s">
        <v>15</v>
      </c>
      <c r="D1" s="16" t="s">
        <v>16</v>
      </c>
      <c r="E1" s="12" t="s">
        <v>17</v>
      </c>
      <c r="F1" s="12" t="s">
        <v>18</v>
      </c>
      <c r="G1" s="12" t="s">
        <v>19</v>
      </c>
      <c r="H1" s="12" t="s">
        <v>20</v>
      </c>
      <c r="I1" s="17" t="s">
        <v>21</v>
      </c>
      <c r="J1" s="104" t="s">
        <v>207</v>
      </c>
      <c r="K1" s="105"/>
      <c r="L1" s="105"/>
      <c r="M1" s="105"/>
      <c r="N1" s="105"/>
      <c r="O1" s="105"/>
      <c r="P1" s="18"/>
      <c r="Q1" s="18"/>
      <c r="R1" s="18"/>
      <c r="S1" s="18"/>
    </row>
    <row r="2" spans="1:23" s="19" customFormat="1" x14ac:dyDescent="0.25">
      <c r="A2" s="1" t="s">
        <v>22</v>
      </c>
      <c r="B2" s="1" t="s">
        <v>23</v>
      </c>
      <c r="C2" s="1" t="s">
        <v>263</v>
      </c>
      <c r="D2" s="1">
        <v>0.1619548872180451</v>
      </c>
      <c r="E2" s="1">
        <v>6.4285714285714293E-2</v>
      </c>
      <c r="F2" s="1">
        <v>0</v>
      </c>
      <c r="G2" s="1">
        <v>6.7593984962406012E-2</v>
      </c>
      <c r="H2" s="1">
        <v>9.0225563909774437E-4</v>
      </c>
      <c r="I2" s="20" t="e">
        <f>NA()</f>
        <v>#N/A</v>
      </c>
      <c r="J2" s="105"/>
      <c r="K2" s="105"/>
      <c r="L2" s="105"/>
      <c r="M2" s="105"/>
      <c r="N2" s="105"/>
      <c r="O2" s="105"/>
      <c r="W2" s="1"/>
    </row>
    <row r="3" spans="1:23" s="19" customFormat="1" x14ac:dyDescent="0.25">
      <c r="A3" s="1" t="s">
        <v>24</v>
      </c>
      <c r="B3" s="1" t="s">
        <v>23</v>
      </c>
      <c r="C3" s="1" t="s">
        <v>263</v>
      </c>
      <c r="D3" s="1">
        <v>0.24035532994923858</v>
      </c>
      <c r="E3" s="1">
        <v>5.5076142131979693E-2</v>
      </c>
      <c r="F3" s="1">
        <v>0</v>
      </c>
      <c r="G3" s="1">
        <v>5.5025380710659898E-2</v>
      </c>
      <c r="H3" s="1">
        <v>3.1472081218274113E-3</v>
      </c>
      <c r="I3" s="20" t="e">
        <f>NA()</f>
        <v>#N/A</v>
      </c>
      <c r="J3" s="105"/>
      <c r="K3" s="105"/>
      <c r="L3" s="105"/>
      <c r="M3" s="105"/>
      <c r="N3" s="105"/>
      <c r="O3" s="105"/>
    </row>
    <row r="4" spans="1:23" s="19" customFormat="1" x14ac:dyDescent="0.25">
      <c r="A4" s="1" t="s">
        <v>25</v>
      </c>
      <c r="B4" s="1" t="s">
        <v>26</v>
      </c>
      <c r="C4" s="1" t="s">
        <v>263</v>
      </c>
      <c r="D4" s="1">
        <v>0</v>
      </c>
      <c r="E4" s="1">
        <v>2.0819112627986348E-2</v>
      </c>
      <c r="F4" s="1">
        <v>0</v>
      </c>
      <c r="G4" s="1">
        <v>5.3014789533560862E-2</v>
      </c>
      <c r="H4" s="1">
        <v>0</v>
      </c>
      <c r="I4" s="20" t="e">
        <f>NA()</f>
        <v>#N/A</v>
      </c>
      <c r="J4" s="105"/>
      <c r="K4" s="105"/>
      <c r="L4" s="105"/>
      <c r="M4" s="105"/>
      <c r="N4" s="105"/>
      <c r="O4" s="105"/>
    </row>
    <row r="5" spans="1:23" s="19" customFormat="1" x14ac:dyDescent="0.25">
      <c r="A5" s="1" t="s">
        <v>27</v>
      </c>
      <c r="B5" s="1" t="s">
        <v>26</v>
      </c>
      <c r="C5" s="1" t="s">
        <v>263</v>
      </c>
      <c r="D5" s="1">
        <v>0</v>
      </c>
      <c r="E5" s="1">
        <v>2.083301076101262E-2</v>
      </c>
      <c r="F5" s="1">
        <v>0</v>
      </c>
      <c r="G5" s="1">
        <v>5.3030889525431599E-2</v>
      </c>
      <c r="H5" s="1">
        <v>0</v>
      </c>
      <c r="I5" s="20" t="e">
        <f>NA()</f>
        <v>#N/A</v>
      </c>
      <c r="J5" s="105"/>
      <c r="K5" s="105"/>
      <c r="L5" s="105"/>
      <c r="M5" s="105"/>
      <c r="N5" s="105"/>
      <c r="O5" s="105"/>
    </row>
    <row r="6" spans="1:23" s="19" customFormat="1" x14ac:dyDescent="0.25">
      <c r="A6" s="1" t="s">
        <v>28</v>
      </c>
      <c r="B6" s="1" t="s">
        <v>29</v>
      </c>
      <c r="C6" s="1" t="s">
        <v>263</v>
      </c>
      <c r="D6" s="1">
        <v>0</v>
      </c>
      <c r="E6" s="1">
        <v>0.36048225050234434</v>
      </c>
      <c r="F6" s="1">
        <v>0.28613529805760213</v>
      </c>
      <c r="G6" s="1">
        <v>0.57885688769814692</v>
      </c>
      <c r="H6" s="1">
        <v>0</v>
      </c>
      <c r="I6" s="20" t="e">
        <f>NA()</f>
        <v>#N/A</v>
      </c>
      <c r="J6" s="105"/>
      <c r="K6" s="105"/>
      <c r="L6" s="105"/>
      <c r="M6" s="105"/>
      <c r="N6" s="105"/>
      <c r="O6" s="105"/>
    </row>
    <row r="7" spans="1:23" s="19" customFormat="1" x14ac:dyDescent="0.25">
      <c r="A7" s="1" t="s">
        <v>191</v>
      </c>
      <c r="B7" s="1" t="s">
        <v>43</v>
      </c>
      <c r="C7" s="1" t="s">
        <v>263</v>
      </c>
      <c r="D7" s="1">
        <v>0</v>
      </c>
      <c r="E7" s="1">
        <v>4.4066834146605831E-2</v>
      </c>
      <c r="F7" s="1">
        <v>3.8467181188749838E-2</v>
      </c>
      <c r="G7" s="1">
        <v>0.28558230085065545</v>
      </c>
      <c r="H7" s="1">
        <v>6.0865793020173798E-3</v>
      </c>
      <c r="I7" s="20" t="e">
        <f>NA()</f>
        <v>#N/A</v>
      </c>
      <c r="J7" s="105"/>
      <c r="K7" s="105"/>
      <c r="L7" s="105"/>
      <c r="M7" s="105"/>
      <c r="N7" s="105"/>
      <c r="O7" s="105"/>
    </row>
    <row r="8" spans="1:23" s="19" customFormat="1" x14ac:dyDescent="0.25">
      <c r="A8" s="1" t="s">
        <v>32</v>
      </c>
      <c r="B8" s="1" t="s">
        <v>29</v>
      </c>
      <c r="C8" s="1" t="s">
        <v>263</v>
      </c>
      <c r="D8" s="1">
        <v>0</v>
      </c>
      <c r="E8" s="1">
        <v>0.29089552238805971</v>
      </c>
      <c r="F8" s="1">
        <v>0.35</v>
      </c>
      <c r="G8" s="1">
        <v>0.61412935323383089</v>
      </c>
      <c r="H8" s="1">
        <v>0</v>
      </c>
      <c r="I8" s="20" t="e">
        <f>NA()</f>
        <v>#N/A</v>
      </c>
      <c r="J8" s="105"/>
      <c r="K8" s="105"/>
      <c r="L8" s="105"/>
      <c r="M8" s="105"/>
      <c r="N8" s="105"/>
      <c r="O8" s="105"/>
    </row>
    <row r="9" spans="1:23" s="19" customFormat="1" x14ac:dyDescent="0.25">
      <c r="A9" s="1" t="s">
        <v>35</v>
      </c>
      <c r="B9" s="1" t="s">
        <v>36</v>
      </c>
      <c r="C9" s="1" t="s">
        <v>263</v>
      </c>
      <c r="D9" s="1">
        <v>0</v>
      </c>
      <c r="E9" s="1">
        <v>0.44058739255014323</v>
      </c>
      <c r="F9" s="1">
        <v>0.2229083094555874</v>
      </c>
      <c r="G9" s="1">
        <v>0.64273638968481372</v>
      </c>
      <c r="H9" s="1">
        <v>2.865329512893983E-5</v>
      </c>
      <c r="I9" s="20" t="e">
        <f>NA()</f>
        <v>#N/A</v>
      </c>
      <c r="J9" s="105"/>
      <c r="K9" s="105"/>
      <c r="L9" s="105"/>
      <c r="M9" s="105"/>
      <c r="N9" s="105"/>
      <c r="O9" s="105"/>
    </row>
    <row r="10" spans="1:23" s="19" customFormat="1" x14ac:dyDescent="0.25">
      <c r="A10" s="1" t="s">
        <v>203</v>
      </c>
      <c r="B10" s="1" t="s">
        <v>43</v>
      </c>
      <c r="C10" s="1" t="s">
        <v>263</v>
      </c>
      <c r="D10" s="1">
        <v>0</v>
      </c>
      <c r="E10" s="1">
        <v>2.0950183244904303E-3</v>
      </c>
      <c r="F10" s="1">
        <v>0</v>
      </c>
      <c r="G10" s="1">
        <v>3.8884809810617829E-2</v>
      </c>
      <c r="H10" s="1">
        <v>0</v>
      </c>
      <c r="I10" s="20" t="e">
        <f>NA()</f>
        <v>#N/A</v>
      </c>
      <c r="J10" s="105"/>
      <c r="K10" s="105"/>
      <c r="L10" s="105"/>
      <c r="M10" s="105"/>
      <c r="N10" s="105"/>
      <c r="O10" s="105"/>
    </row>
    <row r="11" spans="1:23" s="19" customFormat="1" x14ac:dyDescent="0.25">
      <c r="A11" s="1" t="s">
        <v>37</v>
      </c>
      <c r="B11" s="1" t="s">
        <v>29</v>
      </c>
      <c r="C11" s="1" t="s">
        <v>263</v>
      </c>
      <c r="D11" s="1">
        <v>0</v>
      </c>
      <c r="E11" s="1">
        <v>7.7840269966254219E-2</v>
      </c>
      <c r="F11" s="1">
        <v>0.24808773903262091</v>
      </c>
      <c r="G11" s="1">
        <v>0.48498312710911134</v>
      </c>
      <c r="H11" s="1">
        <v>0</v>
      </c>
      <c r="I11" s="20" t="e">
        <f>NA()</f>
        <v>#N/A</v>
      </c>
      <c r="J11" s="105"/>
      <c r="K11" s="105"/>
      <c r="L11" s="105"/>
      <c r="M11" s="105"/>
      <c r="N11" s="105"/>
      <c r="O11" s="105"/>
    </row>
    <row r="12" spans="1:23" s="19" customFormat="1" x14ac:dyDescent="0.25">
      <c r="A12" s="1" t="s">
        <v>39</v>
      </c>
      <c r="B12" s="1" t="s">
        <v>38</v>
      </c>
      <c r="C12" s="1" t="s">
        <v>263</v>
      </c>
      <c r="D12" s="1">
        <v>0</v>
      </c>
      <c r="E12" s="1">
        <v>0</v>
      </c>
      <c r="F12" s="1">
        <v>0</v>
      </c>
      <c r="G12" s="1">
        <v>4.8735408560311284E-2</v>
      </c>
      <c r="H12" s="1">
        <v>0</v>
      </c>
      <c r="I12" s="20" t="e">
        <f>NA()</f>
        <v>#N/A</v>
      </c>
      <c r="J12" s="105"/>
      <c r="K12" s="105"/>
      <c r="L12" s="105"/>
      <c r="M12" s="105"/>
      <c r="N12" s="105"/>
      <c r="O12" s="105"/>
    </row>
    <row r="13" spans="1:23" s="19" customFormat="1" x14ac:dyDescent="0.2">
      <c r="A13" s="1" t="s">
        <v>40</v>
      </c>
      <c r="B13" s="1" t="s">
        <v>29</v>
      </c>
      <c r="C13" s="1" t="s">
        <v>263</v>
      </c>
      <c r="D13" s="1">
        <v>0</v>
      </c>
      <c r="E13" s="1">
        <v>0.14385150812064965</v>
      </c>
      <c r="F13" s="1">
        <v>0.2077494199535963</v>
      </c>
      <c r="G13" s="1">
        <v>0.64846867749419956</v>
      </c>
      <c r="H13" s="1">
        <v>0</v>
      </c>
      <c r="I13" s="20" t="e">
        <f>NA()</f>
        <v>#N/A</v>
      </c>
      <c r="W13" s="1"/>
    </row>
    <row r="14" spans="1:23" s="19" customFormat="1" x14ac:dyDescent="0.2">
      <c r="A14" s="1" t="s">
        <v>41</v>
      </c>
      <c r="B14" s="1" t="s">
        <v>29</v>
      </c>
      <c r="C14" s="1" t="s">
        <v>263</v>
      </c>
      <c r="D14" s="1">
        <v>0</v>
      </c>
      <c r="E14" s="1">
        <v>0.27020997375328082</v>
      </c>
      <c r="F14" s="1">
        <v>0.10984251968503936</v>
      </c>
      <c r="G14" s="1">
        <v>0.62145669291338579</v>
      </c>
      <c r="H14" s="1">
        <v>0</v>
      </c>
      <c r="I14" s="20" t="e">
        <f>NA()</f>
        <v>#N/A</v>
      </c>
      <c r="W14" s="1"/>
    </row>
    <row r="15" spans="1:23" s="19" customFormat="1" x14ac:dyDescent="0.2">
      <c r="A15" s="1" t="s">
        <v>42</v>
      </c>
      <c r="B15" s="1" t="s">
        <v>43</v>
      </c>
      <c r="C15" s="1" t="s">
        <v>263</v>
      </c>
      <c r="D15" s="1">
        <v>0</v>
      </c>
      <c r="E15" s="1">
        <v>2.0398701900788134E-3</v>
      </c>
      <c r="F15" s="1">
        <v>0</v>
      </c>
      <c r="G15" s="1">
        <v>2.5915623551228558E-2</v>
      </c>
      <c r="H15" s="1">
        <v>0</v>
      </c>
      <c r="I15" s="20" t="e">
        <f>NA()</f>
        <v>#N/A</v>
      </c>
      <c r="W15" s="1"/>
    </row>
    <row r="16" spans="1:23" s="19" customFormat="1" x14ac:dyDescent="0.2">
      <c r="A16" s="1" t="s">
        <v>47</v>
      </c>
      <c r="B16" s="1" t="s">
        <v>36</v>
      </c>
      <c r="C16" s="1" t="s">
        <v>263</v>
      </c>
      <c r="D16" s="1">
        <v>0</v>
      </c>
      <c r="E16" s="1">
        <v>4.3914680050188204E-3</v>
      </c>
      <c r="F16" s="1">
        <v>4.6800501882057713E-2</v>
      </c>
      <c r="G16" s="1">
        <v>0.16461731493099119</v>
      </c>
      <c r="H16" s="1">
        <v>4.0150564617314928E-3</v>
      </c>
      <c r="I16" s="20" t="e">
        <f>NA()</f>
        <v>#N/A</v>
      </c>
      <c r="W16" s="1"/>
    </row>
    <row r="17" spans="1:23" s="19" customFormat="1" x14ac:dyDescent="0.2">
      <c r="A17" s="1" t="s">
        <v>44</v>
      </c>
      <c r="B17" s="1" t="s">
        <v>36</v>
      </c>
      <c r="C17" s="1" t="s">
        <v>263</v>
      </c>
      <c r="D17" s="1">
        <v>0</v>
      </c>
      <c r="E17" s="1">
        <v>0.4997652030993191</v>
      </c>
      <c r="F17" s="1">
        <v>0.19420051655318149</v>
      </c>
      <c r="G17" s="1">
        <v>0.47774125381544968</v>
      </c>
      <c r="H17" s="1">
        <v>1.3101667057994835E-2</v>
      </c>
      <c r="I17" s="20" t="e">
        <f>NA()</f>
        <v>#N/A</v>
      </c>
      <c r="W17" s="1"/>
    </row>
    <row r="18" spans="1:23" s="19" customFormat="1" x14ac:dyDescent="0.2">
      <c r="A18" s="1" t="s">
        <v>46</v>
      </c>
      <c r="B18" s="1" t="s">
        <v>36</v>
      </c>
      <c r="C18" s="1" t="s">
        <v>263</v>
      </c>
      <c r="D18" s="1">
        <v>0</v>
      </c>
      <c r="E18" s="1">
        <v>0.48439849624060155</v>
      </c>
      <c r="F18" s="1">
        <v>0.19429824561403511</v>
      </c>
      <c r="G18" s="1">
        <v>0.44918546365914785</v>
      </c>
      <c r="H18" s="1">
        <v>1.7481203007518799E-2</v>
      </c>
      <c r="I18" s="20" t="e">
        <f>NA()</f>
        <v>#N/A</v>
      </c>
      <c r="W18" s="1"/>
    </row>
    <row r="19" spans="1:23" s="19" customFormat="1" x14ac:dyDescent="0.2">
      <c r="A19" s="1" t="s">
        <v>48</v>
      </c>
      <c r="B19" s="1" t="s">
        <v>29</v>
      </c>
      <c r="C19" s="1" t="s">
        <v>263</v>
      </c>
      <c r="D19" s="1">
        <v>0</v>
      </c>
      <c r="E19" s="1">
        <v>0.5209459459459459</v>
      </c>
      <c r="F19" s="1">
        <v>0.24451510333863277</v>
      </c>
      <c r="G19" s="1">
        <v>0.54181240063593006</v>
      </c>
      <c r="H19" s="1">
        <v>0</v>
      </c>
      <c r="I19" s="20" t="e">
        <f>NA()</f>
        <v>#N/A</v>
      </c>
      <c r="W19" s="1"/>
    </row>
    <row r="20" spans="1:23" s="19" customFormat="1" x14ac:dyDescent="0.2">
      <c r="A20" s="1" t="s">
        <v>50</v>
      </c>
      <c r="B20" s="1" t="s">
        <v>36</v>
      </c>
      <c r="C20" s="1" t="s">
        <v>263</v>
      </c>
      <c r="D20" s="1">
        <v>0</v>
      </c>
      <c r="E20" s="1">
        <v>0.40781592403214023</v>
      </c>
      <c r="F20" s="1">
        <v>0.29853907962016069</v>
      </c>
      <c r="G20" s="1">
        <v>0.58802045288531768</v>
      </c>
      <c r="H20" s="1">
        <v>0</v>
      </c>
      <c r="I20" s="20" t="e">
        <f>NA()</f>
        <v>#N/A</v>
      </c>
      <c r="W20" s="1"/>
    </row>
    <row r="21" spans="1:23" s="19" customFormat="1" x14ac:dyDescent="0.2">
      <c r="A21" s="1" t="s">
        <v>51</v>
      </c>
      <c r="B21" s="1" t="s">
        <v>29</v>
      </c>
      <c r="C21" s="1" t="s">
        <v>263</v>
      </c>
      <c r="D21" s="1">
        <v>0</v>
      </c>
      <c r="E21" s="1">
        <v>0.16472743930371048</v>
      </c>
      <c r="F21" s="1">
        <v>0.11765918460833714</v>
      </c>
      <c r="G21" s="1">
        <v>0.54647274393037104</v>
      </c>
      <c r="H21" s="1">
        <v>0</v>
      </c>
      <c r="I21" s="20" t="e">
        <f>NA()</f>
        <v>#N/A</v>
      </c>
      <c r="W21" s="1"/>
    </row>
    <row r="22" spans="1:23" s="19" customFormat="1" x14ac:dyDescent="0.2">
      <c r="A22" s="1" t="s">
        <v>192</v>
      </c>
      <c r="B22" s="1" t="s">
        <v>43</v>
      </c>
      <c r="C22" s="1" t="s">
        <v>263</v>
      </c>
      <c r="D22" s="1">
        <v>0</v>
      </c>
      <c r="E22" s="1">
        <v>2.1020784537194976E-3</v>
      </c>
      <c r="F22" s="1">
        <v>0</v>
      </c>
      <c r="G22" s="1">
        <v>3.8888451393810704E-2</v>
      </c>
      <c r="H22" s="1">
        <v>0</v>
      </c>
      <c r="I22" s="20" t="e">
        <f>NA()</f>
        <v>#N/A</v>
      </c>
      <c r="W22" s="1"/>
    </row>
    <row r="23" spans="1:23" s="19" customFormat="1" x14ac:dyDescent="0.2">
      <c r="A23" s="1" t="s">
        <v>52</v>
      </c>
      <c r="B23" s="1" t="s">
        <v>29</v>
      </c>
      <c r="C23" s="1" t="s">
        <v>263</v>
      </c>
      <c r="D23" s="1">
        <v>0</v>
      </c>
      <c r="E23" s="1">
        <v>0.17453117782909933</v>
      </c>
      <c r="F23" s="1">
        <v>8.5533487297921484E-2</v>
      </c>
      <c r="G23" s="1">
        <v>0.4999168591224018</v>
      </c>
      <c r="H23" s="1">
        <v>0</v>
      </c>
      <c r="I23" s="20" t="e">
        <f>NA()</f>
        <v>#N/A</v>
      </c>
      <c r="W23" s="1"/>
    </row>
    <row r="24" spans="1:23" s="19" customFormat="1" x14ac:dyDescent="0.2">
      <c r="A24" s="1" t="s">
        <v>53</v>
      </c>
      <c r="B24" s="1" t="s">
        <v>29</v>
      </c>
      <c r="C24" s="1" t="s">
        <v>263</v>
      </c>
      <c r="D24" s="1">
        <v>0</v>
      </c>
      <c r="E24" s="1">
        <v>0.41572819240313041</v>
      </c>
      <c r="F24" s="1">
        <v>0.1913914869249857</v>
      </c>
      <c r="G24" s="1">
        <v>0.53254437869822491</v>
      </c>
      <c r="H24" s="1">
        <v>1.3361328497804925E-4</v>
      </c>
      <c r="I24" s="20" t="e">
        <f>NA()</f>
        <v>#N/A</v>
      </c>
      <c r="W24" s="1"/>
    </row>
    <row r="25" spans="1:23" s="19" customFormat="1" x14ac:dyDescent="0.2">
      <c r="A25" s="1" t="s">
        <v>56</v>
      </c>
      <c r="B25" s="1" t="s">
        <v>29</v>
      </c>
      <c r="C25" s="1" t="s">
        <v>263</v>
      </c>
      <c r="D25" s="1">
        <v>0</v>
      </c>
      <c r="E25" s="1">
        <v>0.54503994673768308</v>
      </c>
      <c r="F25" s="1">
        <v>0.15908788282290282</v>
      </c>
      <c r="G25" s="1">
        <v>0.43034287616511324</v>
      </c>
      <c r="H25" s="1">
        <v>4.3275632490013318E-4</v>
      </c>
      <c r="I25" s="20" t="e">
        <f>NA()</f>
        <v>#N/A</v>
      </c>
      <c r="W25" s="1"/>
    </row>
    <row r="26" spans="1:23" s="19" customFormat="1" x14ac:dyDescent="0.2">
      <c r="A26" s="1" t="s">
        <v>57</v>
      </c>
      <c r="B26" s="1" t="s">
        <v>29</v>
      </c>
      <c r="C26" s="1" t="s">
        <v>263</v>
      </c>
      <c r="D26" s="1">
        <v>0</v>
      </c>
      <c r="E26" s="1">
        <v>0.6426647144948755</v>
      </c>
      <c r="F26" s="1">
        <v>0.10120058565153735</v>
      </c>
      <c r="G26" s="1">
        <v>0.72368960468521226</v>
      </c>
      <c r="H26" s="1">
        <v>0</v>
      </c>
      <c r="I26" s="20" t="e">
        <f>NA()</f>
        <v>#N/A</v>
      </c>
      <c r="W26" s="1"/>
    </row>
    <row r="27" spans="1:23" s="19" customFormat="1" x14ac:dyDescent="0.2">
      <c r="A27" s="1" t="s">
        <v>59</v>
      </c>
      <c r="B27" s="1" t="s">
        <v>29</v>
      </c>
      <c r="C27" s="1" t="s">
        <v>263</v>
      </c>
      <c r="D27" s="1">
        <v>0</v>
      </c>
      <c r="E27" s="1">
        <v>0.40857352671195152</v>
      </c>
      <c r="F27" s="1">
        <v>4.8338534973379838E-2</v>
      </c>
      <c r="G27" s="1">
        <v>0.47853864512575728</v>
      </c>
      <c r="H27" s="1">
        <v>0</v>
      </c>
      <c r="I27" s="20" t="e">
        <f>NA()</f>
        <v>#N/A</v>
      </c>
      <c r="W27" s="1"/>
    </row>
    <row r="28" spans="1:23" s="19" customFormat="1" x14ac:dyDescent="0.2">
      <c r="A28" s="1" t="s">
        <v>60</v>
      </c>
      <c r="B28" s="1" t="s">
        <v>29</v>
      </c>
      <c r="C28" s="1" t="s">
        <v>263</v>
      </c>
      <c r="D28" s="1">
        <v>0</v>
      </c>
      <c r="E28" s="1">
        <v>0.18169014084507043</v>
      </c>
      <c r="F28" s="1">
        <v>7.7934272300469482E-2</v>
      </c>
      <c r="G28" s="1">
        <v>0.5826291079812207</v>
      </c>
      <c r="H28" s="1">
        <v>0</v>
      </c>
      <c r="I28" s="20" t="e">
        <f>NA()</f>
        <v>#N/A</v>
      </c>
      <c r="W28" s="1"/>
    </row>
    <row r="29" spans="1:23" s="19" customFormat="1" x14ac:dyDescent="0.2">
      <c r="A29" s="1" t="s">
        <v>61</v>
      </c>
      <c r="B29" s="1" t="s">
        <v>29</v>
      </c>
      <c r="C29" s="1" t="s">
        <v>263</v>
      </c>
      <c r="D29" s="1">
        <v>0</v>
      </c>
      <c r="E29" s="1">
        <v>0.3912800206593785</v>
      </c>
      <c r="F29" s="1">
        <v>0.16361366962210552</v>
      </c>
      <c r="G29" s="1">
        <v>0.54432297495050352</v>
      </c>
      <c r="H29" s="1">
        <v>8.6080743737625887E-6</v>
      </c>
      <c r="I29" s="20" t="e">
        <f>NA()</f>
        <v>#N/A</v>
      </c>
      <c r="W29" s="1"/>
    </row>
    <row r="30" spans="1:23" s="19" customFormat="1" x14ac:dyDescent="0.2">
      <c r="A30" s="1" t="s">
        <v>62</v>
      </c>
      <c r="B30" s="1" t="s">
        <v>63</v>
      </c>
      <c r="C30" s="1" t="s">
        <v>263</v>
      </c>
      <c r="D30" s="1">
        <v>0</v>
      </c>
      <c r="E30" s="1">
        <v>4.9154589371980681E-2</v>
      </c>
      <c r="F30" s="1">
        <v>0.15378421900161032</v>
      </c>
      <c r="G30" s="1">
        <v>0.33055555555555555</v>
      </c>
      <c r="H30" s="1">
        <v>1.7230273752012883E-2</v>
      </c>
      <c r="I30" s="20" t="e">
        <f>NA()</f>
        <v>#N/A</v>
      </c>
      <c r="W30" s="1"/>
    </row>
    <row r="31" spans="1:23" s="19" customFormat="1" x14ac:dyDescent="0.2">
      <c r="A31" s="1" t="s">
        <v>64</v>
      </c>
      <c r="B31" s="1" t="s">
        <v>36</v>
      </c>
      <c r="C31" s="1" t="s">
        <v>263</v>
      </c>
      <c r="D31" s="1">
        <v>0</v>
      </c>
      <c r="E31" s="1">
        <v>0.46690442225392298</v>
      </c>
      <c r="F31" s="1">
        <v>0.13644793152639087</v>
      </c>
      <c r="G31" s="1">
        <v>0.47135520684736093</v>
      </c>
      <c r="H31" s="1">
        <v>1.6690442225392296E-3</v>
      </c>
      <c r="I31" s="20" t="e">
        <f>NA()</f>
        <v>#N/A</v>
      </c>
      <c r="W31" s="1"/>
    </row>
    <row r="32" spans="1:23" s="19" customFormat="1" x14ac:dyDescent="0.2">
      <c r="A32" s="1" t="s">
        <v>66</v>
      </c>
      <c r="B32" s="1" t="s">
        <v>43</v>
      </c>
      <c r="C32" s="1" t="s">
        <v>263</v>
      </c>
      <c r="D32" s="1">
        <v>0</v>
      </c>
      <c r="E32" s="1">
        <v>2.0940339786645595E-3</v>
      </c>
      <c r="F32" s="1">
        <v>0</v>
      </c>
      <c r="G32" s="1">
        <v>3.9075464243382069E-2</v>
      </c>
      <c r="H32" s="1">
        <v>0</v>
      </c>
      <c r="I32" s="20" t="e">
        <f>NA()</f>
        <v>#N/A</v>
      </c>
      <c r="W32" s="1"/>
    </row>
    <row r="33" spans="1:23" s="19" customFormat="1" x14ac:dyDescent="0.2">
      <c r="A33" s="1" t="s">
        <v>67</v>
      </c>
      <c r="B33" s="1" t="s">
        <v>43</v>
      </c>
      <c r="C33" s="1" t="s">
        <v>263</v>
      </c>
      <c r="D33" s="1">
        <v>0</v>
      </c>
      <c r="E33" s="1">
        <v>2.0972199642334578E-3</v>
      </c>
      <c r="F33" s="1">
        <v>0</v>
      </c>
      <c r="G33" s="1">
        <v>3.8936758250690942E-2</v>
      </c>
      <c r="H33" s="1">
        <v>0</v>
      </c>
      <c r="I33" s="20" t="e">
        <f>NA()</f>
        <v>#N/A</v>
      </c>
      <c r="W33" s="1"/>
    </row>
    <row r="34" spans="1:23" s="19" customFormat="1" x14ac:dyDescent="0.2">
      <c r="A34" s="1" t="s">
        <v>194</v>
      </c>
      <c r="B34" s="1" t="s">
        <v>43</v>
      </c>
      <c r="C34" s="1" t="s">
        <v>263</v>
      </c>
      <c r="D34" s="1">
        <v>0</v>
      </c>
      <c r="E34" s="1">
        <v>2.0945808866070538E-3</v>
      </c>
      <c r="F34" s="1">
        <v>0</v>
      </c>
      <c r="G34" s="1">
        <v>3.8858086792917072E-2</v>
      </c>
      <c r="H34" s="1">
        <v>7.9449619836819297E-4</v>
      </c>
      <c r="I34" s="20" t="e">
        <f>NA()</f>
        <v>#N/A</v>
      </c>
      <c r="W34" s="1"/>
    </row>
    <row r="35" spans="1:23" s="19" customFormat="1" x14ac:dyDescent="0.2">
      <c r="A35" s="1" t="s">
        <v>69</v>
      </c>
      <c r="B35" s="1" t="s">
        <v>36</v>
      </c>
      <c r="C35" s="1" t="s">
        <v>263</v>
      </c>
      <c r="D35" s="1">
        <v>0</v>
      </c>
      <c r="E35" s="1">
        <v>0.4315694527961515</v>
      </c>
      <c r="F35" s="1">
        <v>0.28854479855682497</v>
      </c>
      <c r="G35" s="1">
        <v>0.5662056524353577</v>
      </c>
      <c r="H35" s="1">
        <v>2.886349969933854E-3</v>
      </c>
      <c r="I35" s="20" t="e">
        <f>NA()</f>
        <v>#N/A</v>
      </c>
      <c r="W35" s="1"/>
    </row>
    <row r="36" spans="1:23" s="19" customFormat="1" x14ac:dyDescent="0.2">
      <c r="A36" s="1" t="s">
        <v>70</v>
      </c>
      <c r="B36" s="1" t="s">
        <v>36</v>
      </c>
      <c r="C36" s="1" t="s">
        <v>263</v>
      </c>
      <c r="D36" s="1">
        <v>0</v>
      </c>
      <c r="E36" s="1">
        <v>0.2452017448200654</v>
      </c>
      <c r="F36" s="1">
        <v>0.33233369683751363</v>
      </c>
      <c r="G36" s="1">
        <v>0.57181025081788439</v>
      </c>
      <c r="H36" s="1">
        <v>5.5616139585605235E-3</v>
      </c>
      <c r="I36" s="20" t="e">
        <f>NA()</f>
        <v>#N/A</v>
      </c>
      <c r="W36" s="1"/>
    </row>
    <row r="37" spans="1:23" s="19" customFormat="1" x14ac:dyDescent="0.25">
      <c r="A37" s="1" t="s">
        <v>204</v>
      </c>
      <c r="B37" s="1" t="s">
        <v>43</v>
      </c>
      <c r="C37" s="1" t="s">
        <v>263</v>
      </c>
      <c r="D37" s="1">
        <v>0</v>
      </c>
      <c r="E37" s="1">
        <v>5.3936734368055647E-3</v>
      </c>
      <c r="F37" s="1">
        <v>4.1126759955642425E-2</v>
      </c>
      <c r="G37" s="1">
        <v>0.24001846793784765</v>
      </c>
      <c r="H37" s="1">
        <v>0</v>
      </c>
      <c r="I37" s="20" t="e">
        <f>NA()</f>
        <v>#N/A</v>
      </c>
      <c r="W37" s="1"/>
    </row>
    <row r="38" spans="1:23" s="19" customFormat="1" x14ac:dyDescent="0.25">
      <c r="A38" s="1" t="s">
        <v>205</v>
      </c>
      <c r="B38" s="1" t="s">
        <v>43</v>
      </c>
      <c r="C38" s="1" t="s">
        <v>263</v>
      </c>
      <c r="D38" s="1">
        <v>0</v>
      </c>
      <c r="E38" s="1">
        <v>2.1590845136208723E-3</v>
      </c>
      <c r="F38" s="1">
        <v>0</v>
      </c>
      <c r="G38" s="1">
        <v>3.8863521245175704E-2</v>
      </c>
      <c r="H38" s="1">
        <v>0</v>
      </c>
      <c r="I38" s="20" t="e">
        <f>NA()</f>
        <v>#N/A</v>
      </c>
      <c r="W38" s="1"/>
    </row>
    <row r="39" spans="1:23" s="19" customFormat="1" x14ac:dyDescent="0.25">
      <c r="A39" s="1" t="s">
        <v>189</v>
      </c>
      <c r="B39" s="1" t="s">
        <v>43</v>
      </c>
      <c r="C39" s="1" t="s">
        <v>263</v>
      </c>
      <c r="D39" s="1">
        <v>0.17260904187551165</v>
      </c>
      <c r="E39" s="1">
        <v>4.683963607476356E-2</v>
      </c>
      <c r="F39" s="1">
        <v>9.4476542550799694E-2</v>
      </c>
      <c r="G39" s="1">
        <v>0.24217088438654349</v>
      </c>
      <c r="H39" s="1">
        <v>0.10205061136288911</v>
      </c>
      <c r="I39" s="20" t="e">
        <f>NA()</f>
        <v>#N/A</v>
      </c>
      <c r="W39" s="1"/>
    </row>
    <row r="40" spans="1:23" s="19" customFormat="1" x14ac:dyDescent="0.25">
      <c r="A40" s="1" t="s">
        <v>190</v>
      </c>
      <c r="B40" s="1" t="s">
        <v>43</v>
      </c>
      <c r="C40" s="1" t="s">
        <v>263</v>
      </c>
      <c r="D40" s="1">
        <v>0.14497210174440919</v>
      </c>
      <c r="E40" s="1">
        <v>2.9972370816614267E-2</v>
      </c>
      <c r="F40" s="1">
        <v>1.9377907416179618E-2</v>
      </c>
      <c r="G40" s="1">
        <v>0.20256251817754115</v>
      </c>
      <c r="H40" s="1">
        <v>1.9106254508476164E-2</v>
      </c>
      <c r="I40" s="20" t="e">
        <f>NA()</f>
        <v>#N/A</v>
      </c>
      <c r="W40" s="1"/>
    </row>
    <row r="41" spans="1:23" s="19" customFormat="1" x14ac:dyDescent="0.25">
      <c r="A41" s="1" t="s">
        <v>71</v>
      </c>
      <c r="B41" s="1" t="s">
        <v>29</v>
      </c>
      <c r="C41" s="1" t="s">
        <v>263</v>
      </c>
      <c r="D41" s="1">
        <v>0</v>
      </c>
      <c r="E41" s="1">
        <v>0.58696441539578803</v>
      </c>
      <c r="F41" s="1">
        <v>6.4923747276688454E-2</v>
      </c>
      <c r="G41" s="1">
        <v>0.54360929557007998</v>
      </c>
      <c r="H41" s="1">
        <v>1.1619462599854757E-3</v>
      </c>
      <c r="I41" s="20" t="e">
        <f>NA()</f>
        <v>#N/A</v>
      </c>
      <c r="W41" s="1"/>
    </row>
    <row r="42" spans="1:23" s="19" customFormat="1" x14ac:dyDescent="0.25">
      <c r="A42" s="1" t="s">
        <v>72</v>
      </c>
      <c r="B42" s="1" t="s">
        <v>36</v>
      </c>
      <c r="C42" s="1" t="s">
        <v>263</v>
      </c>
      <c r="D42" s="1">
        <v>0</v>
      </c>
      <c r="E42" s="1">
        <v>5.0694444444444438E-2</v>
      </c>
      <c r="F42" s="1">
        <v>0.28287037037037038</v>
      </c>
      <c r="G42" s="1">
        <v>0.40833333333333333</v>
      </c>
      <c r="H42" s="1">
        <v>0</v>
      </c>
      <c r="I42" s="20" t="e">
        <f>NA()</f>
        <v>#N/A</v>
      </c>
      <c r="W42" s="1"/>
    </row>
    <row r="43" spans="1:23" s="19" customFormat="1" x14ac:dyDescent="0.25">
      <c r="A43" s="1" t="s">
        <v>193</v>
      </c>
      <c r="B43" s="1" t="s">
        <v>43</v>
      </c>
      <c r="C43" s="1" t="s">
        <v>263</v>
      </c>
      <c r="D43" s="1">
        <v>0</v>
      </c>
      <c r="E43" s="1">
        <v>8.9332359124344868E-3</v>
      </c>
      <c r="F43" s="1">
        <v>6.5073296463054889E-2</v>
      </c>
      <c r="G43" s="1">
        <v>0.28455224851350952</v>
      </c>
      <c r="H43" s="1">
        <v>0</v>
      </c>
      <c r="I43" s="20" t="e">
        <f>NA()</f>
        <v>#N/A</v>
      </c>
      <c r="W43" s="1"/>
    </row>
    <row r="44" spans="1:23" s="19" customFormat="1" x14ac:dyDescent="0.25">
      <c r="A44" s="1" t="s">
        <v>73</v>
      </c>
      <c r="B44" s="1" t="s">
        <v>29</v>
      </c>
      <c r="C44" s="1" t="s">
        <v>263</v>
      </c>
      <c r="D44" s="1">
        <v>0</v>
      </c>
      <c r="E44" s="1">
        <v>0.43735933983495867</v>
      </c>
      <c r="F44" s="1">
        <v>0.20997749437359337</v>
      </c>
      <c r="G44" s="1">
        <v>0.63968492123030751</v>
      </c>
      <c r="H44" s="1">
        <v>0</v>
      </c>
      <c r="I44" s="20" t="e">
        <f>NA()</f>
        <v>#N/A</v>
      </c>
      <c r="W44" s="1"/>
    </row>
    <row r="45" spans="1:23" s="19" customFormat="1" x14ac:dyDescent="0.25">
      <c r="A45" s="1" t="s">
        <v>74</v>
      </c>
      <c r="B45" s="1" t="s">
        <v>36</v>
      </c>
      <c r="C45" s="1" t="s">
        <v>263</v>
      </c>
      <c r="D45" s="1">
        <v>0</v>
      </c>
      <c r="E45" s="1">
        <v>0.27550200803212849</v>
      </c>
      <c r="F45" s="1">
        <v>0.24926372155287818</v>
      </c>
      <c r="G45" s="1">
        <v>0.55903614457831319</v>
      </c>
      <c r="H45" s="1">
        <v>0</v>
      </c>
      <c r="I45" s="20" t="e">
        <f>NA()</f>
        <v>#N/A</v>
      </c>
      <c r="W45" s="1"/>
    </row>
    <row r="46" spans="1:23" s="19" customFormat="1" x14ac:dyDescent="0.25">
      <c r="A46" s="1" t="s">
        <v>75</v>
      </c>
      <c r="B46" s="1" t="s">
        <v>29</v>
      </c>
      <c r="C46" s="1" t="s">
        <v>263</v>
      </c>
      <c r="D46" s="1">
        <v>0</v>
      </c>
      <c r="E46" s="1">
        <v>6.1546184738955824E-2</v>
      </c>
      <c r="F46" s="1">
        <v>9.9497991967871499E-2</v>
      </c>
      <c r="G46" s="1">
        <v>0.32545180722891565</v>
      </c>
      <c r="H46" s="1">
        <v>0</v>
      </c>
      <c r="I46" s="20" t="e">
        <f>NA()</f>
        <v>#N/A</v>
      </c>
      <c r="W46" s="1"/>
    </row>
    <row r="47" spans="1:23" s="19" customFormat="1" x14ac:dyDescent="0.25">
      <c r="A47" s="1" t="s">
        <v>76</v>
      </c>
      <c r="B47" s="1" t="s">
        <v>36</v>
      </c>
      <c r="C47" s="1" t="s">
        <v>263</v>
      </c>
      <c r="D47" s="1">
        <v>0</v>
      </c>
      <c r="E47" s="1">
        <v>3.6316626889419251E-2</v>
      </c>
      <c r="F47" s="1">
        <v>7.8281622911694507E-2</v>
      </c>
      <c r="G47" s="1">
        <v>0.30369928400954649</v>
      </c>
      <c r="H47" s="1">
        <v>1.988862370723946E-4</v>
      </c>
      <c r="I47" s="20" t="e">
        <f>NA()</f>
        <v>#N/A</v>
      </c>
      <c r="W47" s="1"/>
    </row>
    <row r="48" spans="1:23" s="19" customFormat="1" x14ac:dyDescent="0.25">
      <c r="A48" s="1" t="s">
        <v>77</v>
      </c>
      <c r="B48" s="1" t="s">
        <v>36</v>
      </c>
      <c r="C48" s="1" t="s">
        <v>263</v>
      </c>
      <c r="D48" s="1">
        <v>0</v>
      </c>
      <c r="E48" s="1">
        <v>5.8019082235347567E-2</v>
      </c>
      <c r="F48" s="1">
        <v>9.5592912312585182E-2</v>
      </c>
      <c r="G48" s="1">
        <v>0.33616537937301227</v>
      </c>
      <c r="H48" s="1">
        <v>9.0867787369377565E-5</v>
      </c>
      <c r="I48" s="20" t="e">
        <f>NA()</f>
        <v>#N/A</v>
      </c>
      <c r="W48" s="1"/>
    </row>
    <row r="49" spans="1:23" s="19" customFormat="1" x14ac:dyDescent="0.25">
      <c r="A49" s="1" t="s">
        <v>78</v>
      </c>
      <c r="B49" s="1" t="s">
        <v>36</v>
      </c>
      <c r="C49" s="1" t="s">
        <v>263</v>
      </c>
      <c r="D49" s="1">
        <v>0</v>
      </c>
      <c r="E49" s="1">
        <v>0.20544346364018495</v>
      </c>
      <c r="F49" s="1">
        <v>0.36786464901219001</v>
      </c>
      <c r="G49" s="1">
        <v>0.52267759562841531</v>
      </c>
      <c r="H49" s="1">
        <v>3.1525851197982345E-4</v>
      </c>
      <c r="I49" s="20" t="e">
        <f>NA()</f>
        <v>#N/A</v>
      </c>
      <c r="W49" s="1"/>
    </row>
    <row r="50" spans="1:23" s="19" customFormat="1" x14ac:dyDescent="0.25">
      <c r="A50" s="1" t="s">
        <v>80</v>
      </c>
      <c r="B50" s="1" t="s">
        <v>36</v>
      </c>
      <c r="C50" s="1" t="s">
        <v>263</v>
      </c>
      <c r="D50" s="1">
        <v>0</v>
      </c>
      <c r="E50" s="1">
        <v>0.32497781721384206</v>
      </c>
      <c r="F50" s="1">
        <v>0.26228926353149956</v>
      </c>
      <c r="G50" s="1">
        <v>0.53402839396628221</v>
      </c>
      <c r="H50" s="1">
        <v>0</v>
      </c>
      <c r="I50" s="20" t="e">
        <f>NA()</f>
        <v>#N/A</v>
      </c>
      <c r="W50" s="1"/>
    </row>
    <row r="51" spans="1:23" s="19" customFormat="1" x14ac:dyDescent="0.25">
      <c r="A51" s="1" t="s">
        <v>81</v>
      </c>
      <c r="B51" s="1" t="s">
        <v>36</v>
      </c>
      <c r="C51" s="1" t="s">
        <v>263</v>
      </c>
      <c r="D51" s="1">
        <v>0</v>
      </c>
      <c r="E51" s="1">
        <v>0.16624533963808311</v>
      </c>
      <c r="F51" s="1">
        <v>0.4505683368191325</v>
      </c>
      <c r="G51" s="1">
        <v>0.53616440847503866</v>
      </c>
      <c r="H51" s="1">
        <v>1.8368645994362098E-3</v>
      </c>
      <c r="I51" s="20" t="e">
        <f>NA()</f>
        <v>#N/A</v>
      </c>
      <c r="W51" s="1"/>
    </row>
    <row r="52" spans="1:23" s="19" customFormat="1" x14ac:dyDescent="0.25">
      <c r="A52" s="1" t="s">
        <v>83</v>
      </c>
      <c r="B52" s="1" t="s">
        <v>36</v>
      </c>
      <c r="C52" s="1" t="s">
        <v>263</v>
      </c>
      <c r="D52" s="1">
        <v>0</v>
      </c>
      <c r="E52" s="1">
        <v>7.3044925124792007E-2</v>
      </c>
      <c r="F52" s="1">
        <v>0.11541874653355517</v>
      </c>
      <c r="G52" s="1">
        <v>0.3983361064891846</v>
      </c>
      <c r="H52" s="1">
        <v>6.1009428729894618E-4</v>
      </c>
      <c r="I52" s="20" t="e">
        <f>NA()</f>
        <v>#N/A</v>
      </c>
      <c r="W52" s="1"/>
    </row>
    <row r="53" spans="1:23" s="19" customFormat="1" x14ac:dyDescent="0.25">
      <c r="A53" s="1" t="s">
        <v>84</v>
      </c>
      <c r="B53" s="1" t="s">
        <v>36</v>
      </c>
      <c r="C53" s="1" t="s">
        <v>263</v>
      </c>
      <c r="D53" s="1">
        <v>0</v>
      </c>
      <c r="E53" s="1">
        <v>0</v>
      </c>
      <c r="F53" s="1">
        <v>7.6595744680851077E-2</v>
      </c>
      <c r="G53" s="1">
        <v>0.15059101654846338</v>
      </c>
      <c r="H53" s="1">
        <v>9.4562647754137122E-4</v>
      </c>
      <c r="I53" s="20" t="e">
        <f>NA()</f>
        <v>#N/A</v>
      </c>
      <c r="W53" s="1"/>
    </row>
    <row r="54" spans="1:23" s="19" customFormat="1" x14ac:dyDescent="0.25">
      <c r="A54" s="1" t="s">
        <v>85</v>
      </c>
      <c r="B54" s="1" t="s">
        <v>38</v>
      </c>
      <c r="C54" s="1" t="s">
        <v>263</v>
      </c>
      <c r="D54" s="1">
        <v>0</v>
      </c>
      <c r="E54" s="1">
        <v>0</v>
      </c>
      <c r="F54" s="1">
        <v>1.2116564417177914E-2</v>
      </c>
      <c r="G54" s="1">
        <v>9.1717791411042943E-2</v>
      </c>
      <c r="H54" s="1">
        <v>0</v>
      </c>
      <c r="I54" s="20" t="e">
        <f>NA()</f>
        <v>#N/A</v>
      </c>
      <c r="W54" s="1"/>
    </row>
    <row r="55" spans="1:23" s="19" customFormat="1" x14ac:dyDescent="0.25">
      <c r="A55" s="1" t="s">
        <v>86</v>
      </c>
      <c r="B55" s="1" t="s">
        <v>36</v>
      </c>
      <c r="C55" s="1" t="s">
        <v>263</v>
      </c>
      <c r="D55" s="1">
        <v>0</v>
      </c>
      <c r="E55" s="1">
        <v>1.2808460634547592E-2</v>
      </c>
      <c r="F55" s="1">
        <v>9.1774383078730912E-2</v>
      </c>
      <c r="G55" s="1">
        <v>0.25105757931844891</v>
      </c>
      <c r="H55" s="1">
        <v>0</v>
      </c>
      <c r="I55" s="20" t="e">
        <f>NA()</f>
        <v>#N/A</v>
      </c>
      <c r="W55" s="1"/>
    </row>
    <row r="56" spans="1:23" s="19" customFormat="1" x14ac:dyDescent="0.25">
      <c r="A56" s="1" t="s">
        <v>87</v>
      </c>
      <c r="B56" s="1" t="s">
        <v>36</v>
      </c>
      <c r="C56" s="1" t="s">
        <v>263</v>
      </c>
      <c r="D56" s="1">
        <v>0</v>
      </c>
      <c r="E56" s="1">
        <v>0.30314807617567041</v>
      </c>
      <c r="F56" s="1">
        <v>0.2201321414691022</v>
      </c>
      <c r="G56" s="1">
        <v>0.56424407306645941</v>
      </c>
      <c r="H56" s="1">
        <v>1.5934706568208315E-3</v>
      </c>
      <c r="I56" s="20" t="e">
        <f>NA()</f>
        <v>#N/A</v>
      </c>
      <c r="W56" s="1"/>
    </row>
    <row r="57" spans="1:23" s="19" customFormat="1" x14ac:dyDescent="0.25">
      <c r="A57" s="1" t="s">
        <v>88</v>
      </c>
      <c r="B57" s="1" t="s">
        <v>36</v>
      </c>
      <c r="C57" s="1" t="s">
        <v>263</v>
      </c>
      <c r="D57" s="1">
        <v>0</v>
      </c>
      <c r="E57" s="1">
        <v>0.2673958206036906</v>
      </c>
      <c r="F57" s="1">
        <v>0.34967615788830503</v>
      </c>
      <c r="G57" s="1">
        <v>0.58754735427104976</v>
      </c>
      <c r="H57" s="1">
        <v>4.6437736771355251E-4</v>
      </c>
      <c r="I57" s="20" t="e">
        <f>NA()</f>
        <v>#N/A</v>
      </c>
      <c r="W57" s="1"/>
    </row>
    <row r="58" spans="1:23" s="19" customFormat="1" x14ac:dyDescent="0.25">
      <c r="A58" s="1" t="s">
        <v>89</v>
      </c>
      <c r="B58" s="1" t="s">
        <v>36</v>
      </c>
      <c r="C58" s="1" t="s">
        <v>263</v>
      </c>
      <c r="D58" s="1">
        <v>0</v>
      </c>
      <c r="E58" s="1">
        <v>0.10496945488721804</v>
      </c>
      <c r="F58" s="1">
        <v>0.35856437969924809</v>
      </c>
      <c r="G58" s="1">
        <v>0.43735902255639092</v>
      </c>
      <c r="H58" s="1">
        <v>2.737312030075188E-3</v>
      </c>
      <c r="I58" s="20" t="e">
        <f>NA()</f>
        <v>#N/A</v>
      </c>
      <c r="W58" s="1"/>
    </row>
    <row r="59" spans="1:23" s="19" customFormat="1" x14ac:dyDescent="0.25">
      <c r="A59" s="1" t="s">
        <v>90</v>
      </c>
      <c r="B59" s="1" t="s">
        <v>36</v>
      </c>
      <c r="C59" s="1" t="s">
        <v>263</v>
      </c>
      <c r="D59" s="1">
        <v>0</v>
      </c>
      <c r="E59" s="1">
        <v>0</v>
      </c>
      <c r="F59" s="1">
        <v>8.0952380952380956E-2</v>
      </c>
      <c r="G59" s="1">
        <v>0.15912698412698412</v>
      </c>
      <c r="H59" s="1">
        <v>0</v>
      </c>
      <c r="I59" s="20" t="e">
        <f>NA()</f>
        <v>#N/A</v>
      </c>
      <c r="W59" s="1"/>
    </row>
    <row r="60" spans="1:23" s="19" customFormat="1" x14ac:dyDescent="0.25">
      <c r="A60" s="1" t="s">
        <v>91</v>
      </c>
      <c r="B60" s="1" t="s">
        <v>36</v>
      </c>
      <c r="C60" s="1" t="s">
        <v>263</v>
      </c>
      <c r="D60" s="1">
        <v>0</v>
      </c>
      <c r="E60" s="1">
        <v>0.18734477720964207</v>
      </c>
      <c r="F60" s="1">
        <v>0.39906866325785245</v>
      </c>
      <c r="G60" s="1">
        <v>0.49621986851716582</v>
      </c>
      <c r="H60" s="1">
        <v>5.6610664718772824E-4</v>
      </c>
      <c r="I60" s="20" t="e">
        <f>NA()</f>
        <v>#N/A</v>
      </c>
      <c r="W60" s="1"/>
    </row>
    <row r="61" spans="1:23" s="19" customFormat="1" x14ac:dyDescent="0.25">
      <c r="A61" s="1" t="s">
        <v>92</v>
      </c>
      <c r="B61" s="1" t="s">
        <v>36</v>
      </c>
      <c r="C61" s="1" t="s">
        <v>263</v>
      </c>
      <c r="D61" s="1">
        <v>0</v>
      </c>
      <c r="E61" s="1">
        <v>0.16262607738859347</v>
      </c>
      <c r="F61" s="1">
        <v>0.43533834586466169</v>
      </c>
      <c r="G61" s="1">
        <v>0.490427287731524</v>
      </c>
      <c r="H61" s="1">
        <v>0</v>
      </c>
      <c r="I61" s="20" t="e">
        <f>NA()</f>
        <v>#N/A</v>
      </c>
      <c r="W61" s="1"/>
    </row>
    <row r="62" spans="1:23" s="19" customFormat="1" x14ac:dyDescent="0.25">
      <c r="A62" s="1" t="s">
        <v>93</v>
      </c>
      <c r="B62" s="1" t="s">
        <v>36</v>
      </c>
      <c r="C62" s="1" t="s">
        <v>263</v>
      </c>
      <c r="D62" s="1">
        <v>0.16832229580573951</v>
      </c>
      <c r="E62" s="1">
        <v>0.20644591611479027</v>
      </c>
      <c r="F62" s="1">
        <v>0.24933774834437086</v>
      </c>
      <c r="G62" s="1">
        <v>0.44715231788079468</v>
      </c>
      <c r="H62" s="1">
        <v>7.3487858719646804E-2</v>
      </c>
      <c r="I62" s="20" t="e">
        <f>NA()</f>
        <v>#N/A</v>
      </c>
      <c r="W62" s="1"/>
    </row>
    <row r="63" spans="1:23" s="19" customFormat="1" x14ac:dyDescent="0.25">
      <c r="A63" s="1" t="s">
        <v>94</v>
      </c>
      <c r="B63" s="1" t="s">
        <v>36</v>
      </c>
      <c r="C63" s="1" t="s">
        <v>263</v>
      </c>
      <c r="D63" s="1">
        <v>0.16576666666666665</v>
      </c>
      <c r="E63" s="1">
        <v>0.19373333333333331</v>
      </c>
      <c r="F63" s="1">
        <v>0.23849999999999999</v>
      </c>
      <c r="G63" s="1">
        <v>0.43723333333333331</v>
      </c>
      <c r="H63" s="1">
        <v>9.6299999999999997E-2</v>
      </c>
      <c r="I63" s="20" t="e">
        <f>NA()</f>
        <v>#N/A</v>
      </c>
      <c r="W63" s="1"/>
    </row>
    <row r="64" spans="1:23" s="19" customFormat="1" x14ac:dyDescent="0.25">
      <c r="A64" s="1" t="s">
        <v>95</v>
      </c>
      <c r="B64" s="1" t="s">
        <v>29</v>
      </c>
      <c r="C64" s="1" t="s">
        <v>263</v>
      </c>
      <c r="D64" s="1">
        <v>0</v>
      </c>
      <c r="E64" s="1">
        <v>0.5521383075523203</v>
      </c>
      <c r="F64" s="1">
        <v>2.1337579617834397E-2</v>
      </c>
      <c r="G64" s="1">
        <v>0.28480436760691535</v>
      </c>
      <c r="H64" s="1">
        <v>0</v>
      </c>
      <c r="I64" s="20" t="e">
        <f>NA()</f>
        <v>#N/A</v>
      </c>
      <c r="W64" s="1"/>
    </row>
    <row r="65" spans="1:23" s="19" customFormat="1" x14ac:dyDescent="0.25">
      <c r="A65" s="1" t="s">
        <v>96</v>
      </c>
      <c r="B65" s="1" t="s">
        <v>29</v>
      </c>
      <c r="C65" s="1" t="s">
        <v>263</v>
      </c>
      <c r="D65" s="1">
        <v>0</v>
      </c>
      <c r="E65" s="1">
        <v>0.18252346193952032</v>
      </c>
      <c r="F65" s="1">
        <v>0.10761209593326382</v>
      </c>
      <c r="G65" s="1">
        <v>0.48586027111574559</v>
      </c>
      <c r="H65" s="1">
        <v>1.599582898852972E-2</v>
      </c>
      <c r="I65" s="20" t="e">
        <f>NA()</f>
        <v>#N/A</v>
      </c>
      <c r="W65" s="1"/>
    </row>
    <row r="66" spans="1:23" s="19" customFormat="1" x14ac:dyDescent="0.25">
      <c r="A66" s="1" t="s">
        <v>97</v>
      </c>
      <c r="B66" s="1" t="s">
        <v>29</v>
      </c>
      <c r="C66" s="1" t="s">
        <v>263</v>
      </c>
      <c r="D66" s="1">
        <v>0</v>
      </c>
      <c r="E66" s="1">
        <v>0.13568384347152265</v>
      </c>
      <c r="F66" s="1">
        <v>3.6691204959318095E-2</v>
      </c>
      <c r="G66" s="1">
        <v>0.36722200697404106</v>
      </c>
      <c r="H66" s="1">
        <v>0</v>
      </c>
      <c r="I66" s="20" t="e">
        <f>NA()</f>
        <v>#N/A</v>
      </c>
      <c r="W66" s="1"/>
    </row>
    <row r="67" spans="1:23" s="19" customFormat="1" x14ac:dyDescent="0.25">
      <c r="A67" s="1" t="s">
        <v>98</v>
      </c>
      <c r="B67" s="1" t="s">
        <v>36</v>
      </c>
      <c r="C67" s="1" t="s">
        <v>263</v>
      </c>
      <c r="D67" s="1">
        <v>0</v>
      </c>
      <c r="E67" s="1">
        <v>0.13257807715860379</v>
      </c>
      <c r="F67" s="1">
        <v>0.13337415799142682</v>
      </c>
      <c r="G67" s="1">
        <v>0.39412124923453762</v>
      </c>
      <c r="H67" s="1">
        <v>0</v>
      </c>
      <c r="I67" s="20" t="e">
        <f>NA()</f>
        <v>#N/A</v>
      </c>
      <c r="L67" s="1"/>
      <c r="M67" s="1"/>
      <c r="N67" s="13"/>
      <c r="O67" s="1"/>
      <c r="W67" s="1"/>
    </row>
    <row r="68" spans="1:23" s="19" customFormat="1" x14ac:dyDescent="0.25">
      <c r="A68" s="1" t="s">
        <v>99</v>
      </c>
      <c r="B68" s="1" t="s">
        <v>36</v>
      </c>
      <c r="C68" s="1" t="s">
        <v>263</v>
      </c>
      <c r="D68" s="1">
        <v>0.34571304221674165</v>
      </c>
      <c r="E68" s="1">
        <v>0.1741331785869723</v>
      </c>
      <c r="F68" s="1">
        <v>5.4301465254606128E-2</v>
      </c>
      <c r="G68" s="1">
        <v>0.23824169447265342</v>
      </c>
      <c r="H68" s="1">
        <v>0.38427390105904541</v>
      </c>
      <c r="I68" s="20" t="e">
        <f>NA()</f>
        <v>#N/A</v>
      </c>
      <c r="W68" s="1"/>
    </row>
    <row r="69" spans="1:23" s="19" customFormat="1" x14ac:dyDescent="0.25">
      <c r="A69" s="1" t="s">
        <v>101</v>
      </c>
      <c r="B69" s="1" t="s">
        <v>29</v>
      </c>
      <c r="C69" s="1" t="s">
        <v>263</v>
      </c>
      <c r="D69" s="1">
        <v>0</v>
      </c>
      <c r="E69" s="1">
        <v>0.48725149889555069</v>
      </c>
      <c r="F69" s="1">
        <v>4.2537077942568641E-2</v>
      </c>
      <c r="G69" s="1">
        <v>0.40893026191227522</v>
      </c>
      <c r="H69" s="1">
        <v>1.1360050489113286E-3</v>
      </c>
      <c r="I69" s="20" t="e">
        <f>NA()</f>
        <v>#N/A</v>
      </c>
      <c r="W69" s="1"/>
    </row>
    <row r="70" spans="1:23" s="19" customFormat="1" x14ac:dyDescent="0.25">
      <c r="A70" s="1" t="s">
        <v>102</v>
      </c>
      <c r="B70" s="1" t="s">
        <v>29</v>
      </c>
      <c r="C70" s="1" t="s">
        <v>263</v>
      </c>
      <c r="D70" s="1">
        <v>0</v>
      </c>
      <c r="E70" s="1">
        <v>0.37748842592592591</v>
      </c>
      <c r="F70" s="1">
        <v>7.7083333333333323E-2</v>
      </c>
      <c r="G70" s="1">
        <v>0.47256944444444438</v>
      </c>
      <c r="H70" s="1">
        <v>1.1574074074074073E-4</v>
      </c>
      <c r="I70" s="20" t="e">
        <f>NA()</f>
        <v>#N/A</v>
      </c>
      <c r="W70" s="1"/>
    </row>
    <row r="71" spans="1:23" s="19" customFormat="1" x14ac:dyDescent="0.25">
      <c r="A71" s="1" t="s">
        <v>103</v>
      </c>
      <c r="B71" s="1" t="s">
        <v>43</v>
      </c>
      <c r="C71" s="1" t="s">
        <v>263</v>
      </c>
      <c r="D71" s="1">
        <v>5.7664884135472369E-2</v>
      </c>
      <c r="E71" s="1">
        <v>2.0855614973262031E-2</v>
      </c>
      <c r="F71" s="1">
        <v>0</v>
      </c>
      <c r="G71" s="1">
        <v>3.7165775401069516E-2</v>
      </c>
      <c r="H71" s="1">
        <v>0</v>
      </c>
      <c r="I71" s="20" t="e">
        <f>NA()</f>
        <v>#N/A</v>
      </c>
      <c r="W71" s="1"/>
    </row>
    <row r="72" spans="1:23" s="19" customFormat="1" x14ac:dyDescent="0.25">
      <c r="A72" s="1" t="s">
        <v>195</v>
      </c>
      <c r="B72" s="1" t="s">
        <v>43</v>
      </c>
      <c r="C72" s="1" t="s">
        <v>263</v>
      </c>
      <c r="D72" s="1">
        <v>2.9393043531919214E-2</v>
      </c>
      <c r="E72" s="1">
        <v>2.0793041547764015E-3</v>
      </c>
      <c r="F72" s="1">
        <v>0</v>
      </c>
      <c r="G72" s="1">
        <v>3.0058420861447662E-2</v>
      </c>
      <c r="H72" s="1">
        <v>7.7549727756540662E-2</v>
      </c>
      <c r="I72" s="20" t="e">
        <f>NA()</f>
        <v>#N/A</v>
      </c>
      <c r="W72" s="1"/>
    </row>
    <row r="73" spans="1:23" s="19" customFormat="1" x14ac:dyDescent="0.25">
      <c r="A73" s="1" t="s">
        <v>104</v>
      </c>
      <c r="B73" s="1" t="s">
        <v>29</v>
      </c>
      <c r="C73" s="1" t="s">
        <v>263</v>
      </c>
      <c r="D73" s="1">
        <v>0</v>
      </c>
      <c r="E73" s="1">
        <v>0.28514115898959885</v>
      </c>
      <c r="F73" s="1">
        <v>6.0921248142644872E-2</v>
      </c>
      <c r="G73" s="1">
        <v>0.35542347696879645</v>
      </c>
      <c r="H73" s="1">
        <v>0</v>
      </c>
      <c r="I73" s="20" t="e">
        <f>NA()</f>
        <v>#N/A</v>
      </c>
      <c r="W73" s="1"/>
    </row>
    <row r="74" spans="1:23" s="19" customFormat="1" x14ac:dyDescent="0.25">
      <c r="A74" s="1" t="s">
        <v>105</v>
      </c>
      <c r="B74" s="1" t="s">
        <v>29</v>
      </c>
      <c r="C74" s="1" t="s">
        <v>263</v>
      </c>
      <c r="D74" s="1">
        <v>0</v>
      </c>
      <c r="E74" s="1">
        <v>1.9213973799126639E-2</v>
      </c>
      <c r="F74" s="1">
        <v>4.7161572052401755E-2</v>
      </c>
      <c r="G74" s="1">
        <v>0.3268558951965066</v>
      </c>
      <c r="H74" s="1">
        <v>0</v>
      </c>
      <c r="I74" s="20" t="e">
        <f>NA()</f>
        <v>#N/A</v>
      </c>
      <c r="W74" s="1"/>
    </row>
    <row r="75" spans="1:23" s="19" customFormat="1" x14ac:dyDescent="0.25">
      <c r="A75" s="1" t="s">
        <v>196</v>
      </c>
      <c r="B75" s="1" t="s">
        <v>43</v>
      </c>
      <c r="C75" s="1" t="s">
        <v>263</v>
      </c>
      <c r="D75" s="1">
        <v>0</v>
      </c>
      <c r="E75" s="1">
        <v>6.1326936740167329E-3</v>
      </c>
      <c r="F75" s="1">
        <v>6.229525679395944E-2</v>
      </c>
      <c r="G75" s="1">
        <v>0.24369388020434909</v>
      </c>
      <c r="H75" s="1">
        <v>0</v>
      </c>
      <c r="I75" s="20" t="e">
        <f>NA()</f>
        <v>#N/A</v>
      </c>
      <c r="W75" s="1"/>
    </row>
    <row r="76" spans="1:23" s="19" customFormat="1" x14ac:dyDescent="0.25">
      <c r="A76" s="1" t="s">
        <v>106</v>
      </c>
      <c r="B76" s="1" t="s">
        <v>36</v>
      </c>
      <c r="C76" s="1" t="s">
        <v>263</v>
      </c>
      <c r="D76" s="1">
        <v>0.34112343966712899</v>
      </c>
      <c r="E76" s="1">
        <v>0.4323162274618586</v>
      </c>
      <c r="F76" s="1">
        <v>0.1069001386962552</v>
      </c>
      <c r="G76" s="1">
        <v>0.34802357836338421</v>
      </c>
      <c r="H76" s="1">
        <v>7.9368932038834966E-2</v>
      </c>
      <c r="I76" s="20" t="e">
        <f>NA()</f>
        <v>#N/A</v>
      </c>
      <c r="W76" s="1"/>
    </row>
    <row r="77" spans="1:23" s="19" customFormat="1" x14ac:dyDescent="0.25">
      <c r="A77" s="1" t="s">
        <v>107</v>
      </c>
      <c r="B77" s="1" t="s">
        <v>36</v>
      </c>
      <c r="C77" s="1" t="s">
        <v>263</v>
      </c>
      <c r="D77" s="1">
        <v>0</v>
      </c>
      <c r="E77" s="1">
        <v>0.43216685330347149</v>
      </c>
      <c r="F77" s="1">
        <v>0.16651735722284433</v>
      </c>
      <c r="G77" s="1">
        <v>0.48653415453527438</v>
      </c>
      <c r="H77" s="1">
        <v>4.1349384098544231E-2</v>
      </c>
      <c r="I77" s="20" t="e">
        <f>NA()</f>
        <v>#N/A</v>
      </c>
      <c r="W77" s="1"/>
    </row>
    <row r="78" spans="1:23" s="19" customFormat="1" x14ac:dyDescent="0.25">
      <c r="A78" s="1" t="s">
        <v>108</v>
      </c>
      <c r="B78" s="1" t="s">
        <v>29</v>
      </c>
      <c r="C78" s="1" t="s">
        <v>263</v>
      </c>
      <c r="D78" s="1">
        <v>0</v>
      </c>
      <c r="E78" s="1">
        <v>0.35913705583756345</v>
      </c>
      <c r="F78" s="1">
        <v>7.0630891950688904E-2</v>
      </c>
      <c r="G78" s="1">
        <v>0.52907904278462647</v>
      </c>
      <c r="H78" s="1">
        <v>9.7897026831036981E-4</v>
      </c>
      <c r="I78" s="20" t="e">
        <f>NA()</f>
        <v>#N/A</v>
      </c>
      <c r="W78" s="1"/>
    </row>
    <row r="79" spans="1:23" s="19" customFormat="1" x14ac:dyDescent="0.25">
      <c r="A79" s="1" t="s">
        <v>109</v>
      </c>
      <c r="B79" s="1" t="s">
        <v>29</v>
      </c>
      <c r="C79" s="1" t="s">
        <v>263</v>
      </c>
      <c r="D79" s="1">
        <v>0</v>
      </c>
      <c r="E79" s="1">
        <v>2.0735444330949947E-2</v>
      </c>
      <c r="F79" s="1">
        <v>5.7099080694586309E-2</v>
      </c>
      <c r="G79" s="1">
        <v>0.27872829417773237</v>
      </c>
      <c r="H79" s="1">
        <v>7.9162410623084779E-4</v>
      </c>
      <c r="I79" s="20" t="e">
        <f>NA()</f>
        <v>#N/A</v>
      </c>
      <c r="W79" s="1"/>
    </row>
    <row r="80" spans="1:23" s="19" customFormat="1" x14ac:dyDescent="0.25">
      <c r="A80" s="1" t="s">
        <v>110</v>
      </c>
      <c r="B80" s="1" t="s">
        <v>38</v>
      </c>
      <c r="C80" s="1" t="s">
        <v>263</v>
      </c>
      <c r="D80" s="1">
        <v>0</v>
      </c>
      <c r="E80" s="1">
        <v>0</v>
      </c>
      <c r="F80" s="1">
        <v>3.5046728971962621E-2</v>
      </c>
      <c r="G80" s="1">
        <v>0.16915887850467293</v>
      </c>
      <c r="H80" s="1">
        <v>1.4485981308411215E-2</v>
      </c>
      <c r="I80" s="20" t="e">
        <f>NA()</f>
        <v>#N/A</v>
      </c>
      <c r="W80" s="1"/>
    </row>
    <row r="81" spans="1:23" s="19" customFormat="1" x14ac:dyDescent="0.25">
      <c r="A81" s="1" t="s">
        <v>111</v>
      </c>
      <c r="B81" s="1" t="s">
        <v>38</v>
      </c>
      <c r="C81" s="1" t="s">
        <v>263</v>
      </c>
      <c r="D81" s="1">
        <v>0</v>
      </c>
      <c r="E81" s="1">
        <v>0</v>
      </c>
      <c r="F81" s="1">
        <v>4.6890286512928023E-2</v>
      </c>
      <c r="G81" s="1">
        <v>0.19804332634521316</v>
      </c>
      <c r="H81" s="1">
        <v>0</v>
      </c>
      <c r="I81" s="20" t="e">
        <f>NA()</f>
        <v>#N/A</v>
      </c>
      <c r="W81" s="1"/>
    </row>
    <row r="82" spans="1:23" s="19" customFormat="1" x14ac:dyDescent="0.25">
      <c r="A82" s="1" t="s">
        <v>112</v>
      </c>
      <c r="B82" s="1" t="s">
        <v>38</v>
      </c>
      <c r="C82" s="1" t="s">
        <v>263</v>
      </c>
      <c r="D82" s="1">
        <v>0</v>
      </c>
      <c r="E82" s="1">
        <v>0</v>
      </c>
      <c r="F82" s="1">
        <v>9.4794188861985484E-2</v>
      </c>
      <c r="G82" s="1">
        <v>0.19782082324455208</v>
      </c>
      <c r="H82" s="1">
        <v>0</v>
      </c>
      <c r="I82" s="20" t="e">
        <f>NA()</f>
        <v>#N/A</v>
      </c>
      <c r="W82" s="1"/>
    </row>
    <row r="83" spans="1:23" s="19" customFormat="1" x14ac:dyDescent="0.25">
      <c r="A83" s="1" t="s">
        <v>197</v>
      </c>
      <c r="B83" s="1" t="s">
        <v>43</v>
      </c>
      <c r="C83" s="1" t="s">
        <v>263</v>
      </c>
      <c r="D83" s="1">
        <v>6.7301038062283741E-2</v>
      </c>
      <c r="E83" s="1">
        <v>2.0847750865051907E-2</v>
      </c>
      <c r="F83" s="1">
        <v>0</v>
      </c>
      <c r="G83" s="1">
        <v>3.7110726643598616E-2</v>
      </c>
      <c r="H83" s="1">
        <v>9.8442906574394473E-2</v>
      </c>
      <c r="I83" s="20" t="e">
        <f>NA()</f>
        <v>#N/A</v>
      </c>
      <c r="W83" s="1"/>
    </row>
    <row r="84" spans="1:23" s="19" customFormat="1" x14ac:dyDescent="0.25">
      <c r="A84" s="1" t="s">
        <v>113</v>
      </c>
      <c r="B84" s="1" t="s">
        <v>43</v>
      </c>
      <c r="C84" s="1" t="s">
        <v>263</v>
      </c>
      <c r="D84" s="1">
        <v>0</v>
      </c>
      <c r="E84" s="1">
        <v>2.0910534674430914E-3</v>
      </c>
      <c r="F84" s="1">
        <v>0</v>
      </c>
      <c r="G84" s="1">
        <v>3.8935944944415032E-2</v>
      </c>
      <c r="H84" s="1">
        <v>5.2938062466913714E-4</v>
      </c>
      <c r="I84" s="20" t="e">
        <f>NA()</f>
        <v>#N/A</v>
      </c>
      <c r="W84" s="1"/>
    </row>
    <row r="85" spans="1:23" s="19" customFormat="1" x14ac:dyDescent="0.25">
      <c r="A85" s="1" t="s">
        <v>198</v>
      </c>
      <c r="B85" s="1" t="s">
        <v>43</v>
      </c>
      <c r="C85" s="1" t="s">
        <v>263</v>
      </c>
      <c r="D85" s="1">
        <v>2.9418934495912277E-2</v>
      </c>
      <c r="E85" s="1">
        <v>2.3225474602036012E-3</v>
      </c>
      <c r="F85" s="1">
        <v>0</v>
      </c>
      <c r="G85" s="1">
        <v>9.5224445868347635E-2</v>
      </c>
      <c r="H85" s="1">
        <v>1.4623446971652302E-2</v>
      </c>
      <c r="I85" s="20" t="e">
        <f>NA()</f>
        <v>#N/A</v>
      </c>
      <c r="W85" s="1"/>
    </row>
    <row r="86" spans="1:23" s="19" customFormat="1" x14ac:dyDescent="0.25">
      <c r="A86" s="1" t="s">
        <v>200</v>
      </c>
      <c r="B86" s="1" t="s">
        <v>43</v>
      </c>
      <c r="C86" s="1" t="s">
        <v>263</v>
      </c>
      <c r="D86" s="1">
        <v>0</v>
      </c>
      <c r="E86" s="1">
        <v>2.8869327032891401E-3</v>
      </c>
      <c r="F86" s="1">
        <v>6.9767540329487548E-3</v>
      </c>
      <c r="G86" s="1">
        <v>0.14025681383479738</v>
      </c>
      <c r="H86" s="1">
        <v>0</v>
      </c>
      <c r="I86" s="20" t="e">
        <f>NA()</f>
        <v>#N/A</v>
      </c>
      <c r="W86" s="1"/>
    </row>
    <row r="87" spans="1:23" s="19" customFormat="1" x14ac:dyDescent="0.25">
      <c r="A87" s="1" t="s">
        <v>201</v>
      </c>
      <c r="B87" s="1" t="s">
        <v>43</v>
      </c>
      <c r="C87" s="1" t="s">
        <v>263</v>
      </c>
      <c r="D87" s="1">
        <v>0</v>
      </c>
      <c r="E87" s="1">
        <v>2.8783650886296582E-3</v>
      </c>
      <c r="F87" s="1">
        <v>1.4711643786329366E-2</v>
      </c>
      <c r="G87" s="1">
        <v>0.17813881715185775</v>
      </c>
      <c r="H87" s="1">
        <v>0</v>
      </c>
      <c r="I87" s="20" t="e">
        <f>NA()</f>
        <v>#N/A</v>
      </c>
      <c r="W87" s="1"/>
    </row>
    <row r="88" spans="1:23" s="19" customFormat="1" x14ac:dyDescent="0.25">
      <c r="A88" s="1" t="s">
        <v>202</v>
      </c>
      <c r="B88" s="1" t="s">
        <v>43</v>
      </c>
      <c r="C88" s="1" t="s">
        <v>263</v>
      </c>
      <c r="D88" s="1">
        <v>0</v>
      </c>
      <c r="E88" s="1">
        <v>3.3319043628497165E-3</v>
      </c>
      <c r="F88" s="1">
        <v>2.7571508602581403E-2</v>
      </c>
      <c r="G88" s="1">
        <v>0.18716972758308281</v>
      </c>
      <c r="H88" s="1">
        <v>0</v>
      </c>
      <c r="I88" s="20" t="e">
        <f>NA()</f>
        <v>#N/A</v>
      </c>
      <c r="W88" s="1"/>
    </row>
    <row r="89" spans="1:23" s="19" customFormat="1" x14ac:dyDescent="0.25">
      <c r="A89" s="1" t="s">
        <v>114</v>
      </c>
      <c r="B89" s="1" t="s">
        <v>36</v>
      </c>
      <c r="C89" s="1" t="s">
        <v>263</v>
      </c>
      <c r="D89" s="1">
        <v>0</v>
      </c>
      <c r="E89" s="1">
        <v>2.6742627345844507E-2</v>
      </c>
      <c r="F89" s="1">
        <v>0.14470509383378016</v>
      </c>
      <c r="G89" s="1">
        <v>0.32587131367292227</v>
      </c>
      <c r="H89" s="1">
        <v>0</v>
      </c>
      <c r="I89" s="20" t="e">
        <f>NA()</f>
        <v>#N/A</v>
      </c>
      <c r="W89" s="1"/>
    </row>
    <row r="90" spans="1:23" s="19" customFormat="1" x14ac:dyDescent="0.25">
      <c r="A90" s="1" t="s">
        <v>115</v>
      </c>
      <c r="B90" s="1" t="s">
        <v>36</v>
      </c>
      <c r="C90" s="1" t="s">
        <v>263</v>
      </c>
      <c r="D90" s="1">
        <v>0</v>
      </c>
      <c r="E90" s="1">
        <v>6.0244744273611544E-3</v>
      </c>
      <c r="F90" s="1">
        <v>0.12431754000627548</v>
      </c>
      <c r="G90" s="1">
        <v>0.23649199874490118</v>
      </c>
      <c r="H90" s="1">
        <v>0</v>
      </c>
      <c r="I90" s="20" t="e">
        <f>NA()</f>
        <v>#N/A</v>
      </c>
      <c r="W90" s="1"/>
    </row>
    <row r="91" spans="1:23" s="19" customFormat="1" x14ac:dyDescent="0.25">
      <c r="A91" s="1" t="s">
        <v>116</v>
      </c>
      <c r="B91" s="1" t="s">
        <v>36</v>
      </c>
      <c r="C91" s="1" t="s">
        <v>263</v>
      </c>
      <c r="D91" s="1">
        <v>0</v>
      </c>
      <c r="E91" s="1">
        <v>3.4838709677419357E-3</v>
      </c>
      <c r="F91" s="1">
        <v>0.16425806451612904</v>
      </c>
      <c r="G91" s="1">
        <v>0.22993548387096774</v>
      </c>
      <c r="H91" s="1">
        <v>0</v>
      </c>
      <c r="I91" s="20" t="e">
        <f>NA()</f>
        <v>#N/A</v>
      </c>
      <c r="W91" s="1"/>
    </row>
    <row r="92" spans="1:23" s="19" customFormat="1" x14ac:dyDescent="0.25">
      <c r="A92" s="1" t="s">
        <v>117</v>
      </c>
      <c r="B92" s="1" t="s">
        <v>36</v>
      </c>
      <c r="C92" s="1" t="s">
        <v>263</v>
      </c>
      <c r="D92" s="1">
        <v>0</v>
      </c>
      <c r="E92" s="1">
        <v>2.0517464424320828E-2</v>
      </c>
      <c r="F92" s="1">
        <v>0.15777490297542043</v>
      </c>
      <c r="G92" s="1">
        <v>0.27534282018111256</v>
      </c>
      <c r="H92" s="1">
        <v>0</v>
      </c>
      <c r="I92" s="20" t="e">
        <f>NA()</f>
        <v>#N/A</v>
      </c>
      <c r="W92" s="1"/>
    </row>
    <row r="93" spans="1:23" s="19" customFormat="1" x14ac:dyDescent="0.25">
      <c r="A93" s="1" t="s">
        <v>118</v>
      </c>
      <c r="B93" s="1" t="s">
        <v>36</v>
      </c>
      <c r="C93" s="1" t="s">
        <v>263</v>
      </c>
      <c r="D93" s="1">
        <v>0</v>
      </c>
      <c r="E93" s="1">
        <v>1.8340026773761713E-2</v>
      </c>
      <c r="F93" s="1">
        <v>0.31981258366800536</v>
      </c>
      <c r="G93" s="1">
        <v>0.38915662650602406</v>
      </c>
      <c r="H93" s="1">
        <v>9.3708165997322633E-4</v>
      </c>
      <c r="I93" s="20" t="e">
        <f>NA()</f>
        <v>#N/A</v>
      </c>
      <c r="W93" s="1"/>
    </row>
    <row r="94" spans="1:23" s="19" customFormat="1" x14ac:dyDescent="0.25">
      <c r="A94" s="1" t="s">
        <v>119</v>
      </c>
      <c r="B94" s="1" t="s">
        <v>36</v>
      </c>
      <c r="C94" s="1" t="s">
        <v>263</v>
      </c>
      <c r="D94" s="1">
        <v>0</v>
      </c>
      <c r="E94" s="1">
        <v>2.0938215102974826E-2</v>
      </c>
      <c r="F94" s="1">
        <v>0.37471395881006864</v>
      </c>
      <c r="G94" s="1">
        <v>0.4003432494279176</v>
      </c>
      <c r="H94" s="1">
        <v>1.3729977116704805E-3</v>
      </c>
      <c r="I94" s="20" t="e">
        <f>NA()</f>
        <v>#N/A</v>
      </c>
      <c r="W94" s="1"/>
    </row>
    <row r="95" spans="1:23" s="19" customFormat="1" x14ac:dyDescent="0.25">
      <c r="A95" s="1" t="s">
        <v>120</v>
      </c>
      <c r="B95" s="1" t="s">
        <v>29</v>
      </c>
      <c r="C95" s="1" t="s">
        <v>263</v>
      </c>
      <c r="D95" s="1">
        <v>0</v>
      </c>
      <c r="E95" s="1">
        <v>0.13839009287925697</v>
      </c>
      <c r="F95" s="1">
        <v>0.12687306501547987</v>
      </c>
      <c r="G95" s="1">
        <v>0.55999999999999994</v>
      </c>
      <c r="H95" s="1">
        <v>1.5479876160990713E-3</v>
      </c>
      <c r="I95" s="20" t="e">
        <f>NA()</f>
        <v>#N/A</v>
      </c>
      <c r="W95" s="1"/>
    </row>
    <row r="96" spans="1:23" s="19" customFormat="1" x14ac:dyDescent="0.25">
      <c r="A96" s="1" t="s">
        <v>121</v>
      </c>
      <c r="B96" s="1" t="s">
        <v>29</v>
      </c>
      <c r="C96" s="1" t="s">
        <v>263</v>
      </c>
      <c r="D96" s="1">
        <v>0</v>
      </c>
      <c r="E96" s="1">
        <v>0</v>
      </c>
      <c r="F96" s="1">
        <v>2.6041666666666664E-2</v>
      </c>
      <c r="G96" s="1">
        <v>0.16770833333333332</v>
      </c>
      <c r="H96" s="1">
        <v>0</v>
      </c>
      <c r="I96" s="20" t="e">
        <f>NA()</f>
        <v>#N/A</v>
      </c>
      <c r="W96" s="1"/>
    </row>
    <row r="97" spans="1:23" s="19" customFormat="1" x14ac:dyDescent="0.25">
      <c r="A97" s="1" t="s">
        <v>122</v>
      </c>
      <c r="B97" s="1" t="s">
        <v>36</v>
      </c>
      <c r="C97" s="1" t="s">
        <v>263</v>
      </c>
      <c r="D97" s="1">
        <v>0.33217592592592587</v>
      </c>
      <c r="E97" s="1">
        <v>0.16423611111111108</v>
      </c>
      <c r="F97" s="1">
        <v>0.19386574074074073</v>
      </c>
      <c r="G97" s="1">
        <v>0.390625</v>
      </c>
      <c r="H97" s="1">
        <v>0.17743055555555554</v>
      </c>
      <c r="I97" s="20" t="e">
        <f>NA()</f>
        <v>#N/A</v>
      </c>
      <c r="W97" s="1"/>
    </row>
    <row r="98" spans="1:23" s="19" customFormat="1" x14ac:dyDescent="0.25">
      <c r="A98" s="1" t="s">
        <v>123</v>
      </c>
      <c r="B98" s="1" t="s">
        <v>124</v>
      </c>
      <c r="C98" s="1" t="s">
        <v>263</v>
      </c>
      <c r="D98" s="1">
        <v>0</v>
      </c>
      <c r="E98" s="1">
        <v>4.3718592964824124E-2</v>
      </c>
      <c r="F98" s="1">
        <v>9.0954773869346736E-2</v>
      </c>
      <c r="G98" s="1">
        <v>0.29798994974874371</v>
      </c>
      <c r="H98" s="1">
        <v>0</v>
      </c>
      <c r="I98" s="20" t="e">
        <f>NA()</f>
        <v>#N/A</v>
      </c>
      <c r="W98" s="1"/>
    </row>
    <row r="99" spans="1:23" s="19" customFormat="1" x14ac:dyDescent="0.25">
      <c r="A99" s="1" t="s">
        <v>125</v>
      </c>
      <c r="B99" s="1" t="s">
        <v>36</v>
      </c>
      <c r="C99" s="1" t="s">
        <v>263</v>
      </c>
      <c r="D99" s="1">
        <v>0</v>
      </c>
      <c r="E99" s="1">
        <v>0.19696969696969696</v>
      </c>
      <c r="F99" s="1">
        <v>0.31767676767676767</v>
      </c>
      <c r="G99" s="1">
        <v>0.51464646464646457</v>
      </c>
      <c r="H99" s="1">
        <v>4.0404040404040404E-3</v>
      </c>
      <c r="I99" s="20" t="e">
        <f>NA()</f>
        <v>#N/A</v>
      </c>
      <c r="W99" s="1"/>
    </row>
    <row r="100" spans="1:23" s="19" customFormat="1" x14ac:dyDescent="0.25">
      <c r="A100" s="1" t="s">
        <v>126</v>
      </c>
      <c r="B100" s="1" t="s">
        <v>36</v>
      </c>
      <c r="C100" s="1" t="s">
        <v>263</v>
      </c>
      <c r="D100" s="1">
        <v>0.36257183908045981</v>
      </c>
      <c r="E100" s="1">
        <v>0.25474137931034485</v>
      </c>
      <c r="F100" s="1">
        <v>0.32090517241379313</v>
      </c>
      <c r="G100" s="1">
        <v>0.50093390804597704</v>
      </c>
      <c r="H100" s="1">
        <v>1.6810344827586206E-2</v>
      </c>
      <c r="I100" s="20" t="e">
        <f>NA()</f>
        <v>#N/A</v>
      </c>
      <c r="W100" s="1"/>
    </row>
    <row r="101" spans="1:23" s="19" customFormat="1" x14ac:dyDescent="0.25">
      <c r="A101" s="1" t="s">
        <v>127</v>
      </c>
      <c r="B101" s="1" t="s">
        <v>29</v>
      </c>
      <c r="C101" s="1" t="s">
        <v>263</v>
      </c>
      <c r="D101" s="1">
        <v>0.3681141439205956</v>
      </c>
      <c r="E101" s="1">
        <v>0.40446650124069483</v>
      </c>
      <c r="F101" s="1">
        <v>0.14416873449131515</v>
      </c>
      <c r="G101" s="1">
        <v>0.40880893300248144</v>
      </c>
      <c r="H101" s="1">
        <v>5.3598014888337479E-2</v>
      </c>
      <c r="I101" s="20" t="e">
        <f>NA()</f>
        <v>#N/A</v>
      </c>
      <c r="W101" s="1"/>
    </row>
    <row r="102" spans="1:23" s="19" customFormat="1" x14ac:dyDescent="0.25">
      <c r="A102" s="1" t="s">
        <v>128</v>
      </c>
      <c r="B102" s="1" t="s">
        <v>129</v>
      </c>
      <c r="C102" s="1" t="s">
        <v>263</v>
      </c>
      <c r="D102" s="1">
        <v>0.16350000000000001</v>
      </c>
      <c r="E102" s="1">
        <v>5.3249999999999999E-2</v>
      </c>
      <c r="F102" s="1">
        <v>2.1749999999999999E-2</v>
      </c>
      <c r="G102" s="1">
        <v>0.23475000000000001</v>
      </c>
      <c r="H102" s="1">
        <v>0.45450000000000002</v>
      </c>
      <c r="I102" s="20" t="e">
        <f>NA()</f>
        <v>#N/A</v>
      </c>
      <c r="W102" s="1"/>
    </row>
    <row r="103" spans="1:23" s="19" customFormat="1" x14ac:dyDescent="0.25">
      <c r="A103" s="1" t="s">
        <v>130</v>
      </c>
      <c r="B103" s="1" t="s">
        <v>129</v>
      </c>
      <c r="C103" s="1" t="s">
        <v>263</v>
      </c>
      <c r="D103" s="1">
        <v>0.20609137055837562</v>
      </c>
      <c r="E103" s="1">
        <v>5.3299492385786809E-2</v>
      </c>
      <c r="F103" s="1">
        <v>3.654822335025381E-2</v>
      </c>
      <c r="G103" s="1">
        <v>0.2517766497461929</v>
      </c>
      <c r="H103" s="1">
        <v>0.31827411167512687</v>
      </c>
      <c r="I103" s="20" t="e">
        <f>NA()</f>
        <v>#N/A</v>
      </c>
      <c r="W103" s="1"/>
    </row>
    <row r="104" spans="1:23" s="19" customFormat="1" x14ac:dyDescent="0.25">
      <c r="A104" s="1" t="s">
        <v>131</v>
      </c>
      <c r="B104" s="1" t="s">
        <v>29</v>
      </c>
      <c r="C104" s="1" t="s">
        <v>263</v>
      </c>
      <c r="D104" s="1">
        <v>0</v>
      </c>
      <c r="E104" s="1">
        <v>0.14838709677419357</v>
      </c>
      <c r="F104" s="1">
        <v>0.34055299539170508</v>
      </c>
      <c r="G104" s="1">
        <v>0.59331797235023043</v>
      </c>
      <c r="H104" s="1">
        <v>4.147465437788018E-3</v>
      </c>
      <c r="I104" s="20" t="e">
        <f>NA()</f>
        <v>#N/A</v>
      </c>
      <c r="W104" s="1"/>
    </row>
    <row r="105" spans="1:23" s="19" customFormat="1" x14ac:dyDescent="0.25">
      <c r="A105" s="1" t="s">
        <v>132</v>
      </c>
      <c r="B105" s="1" t="s">
        <v>129</v>
      </c>
      <c r="C105" s="1" t="s">
        <v>263</v>
      </c>
      <c r="D105" s="1">
        <v>0.16350000000000001</v>
      </c>
      <c r="E105" s="1">
        <v>5.3249999999999999E-2</v>
      </c>
      <c r="F105" s="1">
        <v>2.1749999999999999E-2</v>
      </c>
      <c r="G105" s="1">
        <v>0.23475000000000001</v>
      </c>
      <c r="H105" s="1">
        <v>0.42449999999999999</v>
      </c>
      <c r="I105" s="20" t="e">
        <f>NA()</f>
        <v>#N/A</v>
      </c>
      <c r="W105" s="1"/>
    </row>
    <row r="106" spans="1:23" s="19" customFormat="1" x14ac:dyDescent="0.25">
      <c r="A106" s="1" t="s">
        <v>133</v>
      </c>
      <c r="B106" s="1" t="s">
        <v>129</v>
      </c>
      <c r="C106" s="1" t="s">
        <v>263</v>
      </c>
      <c r="D106" s="1">
        <v>0.16350000000000001</v>
      </c>
      <c r="E106" s="1">
        <v>5.3249999999999999E-2</v>
      </c>
      <c r="F106" s="1">
        <v>2.7500000000000004E-2</v>
      </c>
      <c r="G106" s="1">
        <v>0.23475000000000001</v>
      </c>
      <c r="H106" s="1">
        <v>0.35350000000000004</v>
      </c>
      <c r="I106" s="20" t="e">
        <f>NA()</f>
        <v>#N/A</v>
      </c>
      <c r="W106" s="1"/>
    </row>
    <row r="107" spans="1:23" s="19" customFormat="1" x14ac:dyDescent="0.25">
      <c r="A107" s="1" t="s">
        <v>134</v>
      </c>
      <c r="B107" s="1" t="s">
        <v>129</v>
      </c>
      <c r="C107" s="1" t="s">
        <v>263</v>
      </c>
      <c r="D107" s="1">
        <v>0.16350000000000001</v>
      </c>
      <c r="E107" s="1">
        <v>5.3249999999999999E-2</v>
      </c>
      <c r="F107" s="1">
        <v>1.4999999999999999E-2</v>
      </c>
      <c r="G107" s="1">
        <v>0.23475000000000001</v>
      </c>
      <c r="H107" s="1">
        <v>0.51800000000000002</v>
      </c>
      <c r="I107" s="20" t="e">
        <f>NA()</f>
        <v>#N/A</v>
      </c>
      <c r="W107" s="1"/>
    </row>
    <row r="108" spans="1:23" s="19" customFormat="1" x14ac:dyDescent="0.25">
      <c r="A108" s="1" t="s">
        <v>135</v>
      </c>
      <c r="B108" s="1" t="s">
        <v>129</v>
      </c>
      <c r="C108" s="1" t="s">
        <v>263</v>
      </c>
      <c r="D108" s="1">
        <v>0.16350000000000001</v>
      </c>
      <c r="E108" s="1">
        <v>5.3249999999999999E-2</v>
      </c>
      <c r="F108" s="1">
        <v>2.7500000000000004E-2</v>
      </c>
      <c r="G108" s="1">
        <v>0.23475000000000001</v>
      </c>
      <c r="H108" s="1">
        <v>0.34675</v>
      </c>
      <c r="I108" s="20" t="e">
        <f>NA()</f>
        <v>#N/A</v>
      </c>
      <c r="W108" s="1"/>
    </row>
    <row r="109" spans="1:23" s="19" customFormat="1" x14ac:dyDescent="0.25">
      <c r="A109" s="1" t="s">
        <v>136</v>
      </c>
      <c r="B109" s="1" t="s">
        <v>129</v>
      </c>
      <c r="C109" s="1" t="s">
        <v>263</v>
      </c>
      <c r="D109" s="1">
        <v>0.22174999999999997</v>
      </c>
      <c r="E109" s="1">
        <v>5.3249999999999999E-2</v>
      </c>
      <c r="F109" s="1">
        <v>4.0999999999999995E-2</v>
      </c>
      <c r="G109" s="1">
        <v>0.2515</v>
      </c>
      <c r="H109" s="1">
        <v>0.20024999999999998</v>
      </c>
      <c r="I109" s="20" t="e">
        <f>NA()</f>
        <v>#N/A</v>
      </c>
      <c r="W109" s="1"/>
    </row>
    <row r="110" spans="1:23" s="19" customFormat="1" x14ac:dyDescent="0.25">
      <c r="A110" s="1" t="s">
        <v>137</v>
      </c>
      <c r="B110" s="1" t="s">
        <v>129</v>
      </c>
      <c r="C110" s="1" t="s">
        <v>263</v>
      </c>
      <c r="D110" s="1">
        <v>0.16350000000000001</v>
      </c>
      <c r="E110" s="1">
        <v>5.3249999999999999E-2</v>
      </c>
      <c r="F110" s="1">
        <v>3.2500000000000001E-2</v>
      </c>
      <c r="G110" s="1">
        <v>0.23475000000000001</v>
      </c>
      <c r="H110" s="1">
        <v>0.30599999999999999</v>
      </c>
      <c r="I110" s="20" t="e">
        <f>NA()</f>
        <v>#N/A</v>
      </c>
      <c r="W110" s="1"/>
    </row>
    <row r="111" spans="1:23" s="19" customFormat="1" x14ac:dyDescent="0.25">
      <c r="A111" s="1" t="s">
        <v>138</v>
      </c>
      <c r="B111" s="1" t="s">
        <v>129</v>
      </c>
      <c r="C111" s="1" t="s">
        <v>263</v>
      </c>
      <c r="D111" s="1">
        <v>0.16350000000000001</v>
      </c>
      <c r="E111" s="1">
        <v>5.3249999999999999E-2</v>
      </c>
      <c r="F111" s="1">
        <v>1.4999999999999999E-2</v>
      </c>
      <c r="G111" s="1">
        <v>0.23475000000000001</v>
      </c>
      <c r="H111" s="1">
        <v>0.44600000000000001</v>
      </c>
      <c r="I111" s="20" t="e">
        <f>NA()</f>
        <v>#N/A</v>
      </c>
      <c r="W111" s="1"/>
    </row>
    <row r="112" spans="1:23" s="19" customFormat="1" x14ac:dyDescent="0.25">
      <c r="A112" s="1" t="s">
        <v>139</v>
      </c>
      <c r="B112" s="1" t="s">
        <v>129</v>
      </c>
      <c r="C112" s="1" t="s">
        <v>263</v>
      </c>
      <c r="D112" s="1">
        <v>0.16350000000000001</v>
      </c>
      <c r="E112" s="1">
        <v>5.3249999999999999E-2</v>
      </c>
      <c r="F112" s="1">
        <v>1.4999999999999999E-2</v>
      </c>
      <c r="G112" s="1">
        <v>0.23475000000000001</v>
      </c>
      <c r="H112" s="1">
        <v>0.44299999999999995</v>
      </c>
      <c r="I112" s="20" t="e">
        <f>NA()</f>
        <v>#N/A</v>
      </c>
      <c r="W112" s="1"/>
    </row>
    <row r="113" spans="1:23" s="19" customFormat="1" x14ac:dyDescent="0.25">
      <c r="A113" s="1" t="s">
        <v>140</v>
      </c>
      <c r="B113" s="1" t="s">
        <v>129</v>
      </c>
      <c r="C113" s="1" t="s">
        <v>263</v>
      </c>
      <c r="D113" s="1">
        <v>0.16350000000000001</v>
      </c>
      <c r="E113" s="1">
        <v>5.3249999999999999E-2</v>
      </c>
      <c r="F113" s="1">
        <v>2.7500000000000004E-2</v>
      </c>
      <c r="G113" s="1">
        <v>0.23475000000000001</v>
      </c>
      <c r="H113" s="1">
        <v>0.36049999999999999</v>
      </c>
      <c r="I113" s="20" t="e">
        <f>NA()</f>
        <v>#N/A</v>
      </c>
      <c r="W113" s="1"/>
    </row>
    <row r="114" spans="1:23" s="19" customFormat="1" x14ac:dyDescent="0.25">
      <c r="A114" s="1" t="s">
        <v>141</v>
      </c>
      <c r="B114" s="1" t="s">
        <v>129</v>
      </c>
      <c r="C114" s="1" t="s">
        <v>263</v>
      </c>
      <c r="D114" s="1">
        <v>0.16350000000000001</v>
      </c>
      <c r="E114" s="1">
        <v>5.3249999999999999E-2</v>
      </c>
      <c r="F114" s="1">
        <v>1.4999999999999999E-2</v>
      </c>
      <c r="G114" s="1">
        <v>0.23475000000000001</v>
      </c>
      <c r="H114" s="1">
        <v>0.35299999999999998</v>
      </c>
      <c r="I114" s="20" t="e">
        <f>NA()</f>
        <v>#N/A</v>
      </c>
      <c r="W114" s="1"/>
    </row>
    <row r="115" spans="1:23" s="19" customFormat="1" x14ac:dyDescent="0.25">
      <c r="A115" s="1" t="s">
        <v>142</v>
      </c>
      <c r="B115" s="1" t="s">
        <v>129</v>
      </c>
      <c r="C115" s="1" t="s">
        <v>263</v>
      </c>
      <c r="D115" s="1">
        <v>0.16350000000000001</v>
      </c>
      <c r="E115" s="1">
        <v>5.3249999999999999E-2</v>
      </c>
      <c r="F115" s="1">
        <v>1.4999999999999999E-2</v>
      </c>
      <c r="G115" s="1">
        <v>0.23475000000000001</v>
      </c>
      <c r="H115" s="1">
        <v>0.44524999999999998</v>
      </c>
      <c r="I115" s="20" t="e">
        <f>NA()</f>
        <v>#N/A</v>
      </c>
      <c r="W115" s="1"/>
    </row>
    <row r="116" spans="1:23" s="19" customFormat="1" x14ac:dyDescent="0.25">
      <c r="A116" s="1" t="s">
        <v>143</v>
      </c>
      <c r="B116" s="1" t="s">
        <v>129</v>
      </c>
      <c r="C116" s="1" t="s">
        <v>263</v>
      </c>
      <c r="D116" s="1">
        <v>0.16350000000000001</v>
      </c>
      <c r="E116" s="1">
        <v>5.3249999999999999E-2</v>
      </c>
      <c r="F116" s="1">
        <v>1.4999999999999999E-2</v>
      </c>
      <c r="G116" s="1">
        <v>0.23475000000000001</v>
      </c>
      <c r="H116" s="1">
        <v>0.35175000000000001</v>
      </c>
      <c r="I116" s="20" t="e">
        <f>NA()</f>
        <v>#N/A</v>
      </c>
      <c r="W116" s="1"/>
    </row>
    <row r="117" spans="1:23" s="19" customFormat="1" x14ac:dyDescent="0.25">
      <c r="A117" s="1" t="s">
        <v>144</v>
      </c>
      <c r="B117" s="1" t="s">
        <v>129</v>
      </c>
      <c r="C117" s="1" t="s">
        <v>263</v>
      </c>
      <c r="D117" s="1">
        <v>0.16350000000000001</v>
      </c>
      <c r="E117" s="1">
        <v>5.3249999999999999E-2</v>
      </c>
      <c r="F117" s="1">
        <v>2.1749999999999999E-2</v>
      </c>
      <c r="G117" s="1">
        <v>0.23475000000000001</v>
      </c>
      <c r="H117" s="1">
        <v>0.48825000000000002</v>
      </c>
      <c r="I117" s="20" t="e">
        <f>NA()</f>
        <v>#N/A</v>
      </c>
      <c r="W117" s="1"/>
    </row>
    <row r="118" spans="1:23" s="19" customFormat="1" x14ac:dyDescent="0.25">
      <c r="A118" s="1" t="s">
        <v>145</v>
      </c>
      <c r="B118" s="1" t="s">
        <v>129</v>
      </c>
      <c r="C118" s="1" t="s">
        <v>263</v>
      </c>
      <c r="D118" s="1">
        <v>0.16350000000000001</v>
      </c>
      <c r="E118" s="1">
        <v>5.3249999999999999E-2</v>
      </c>
      <c r="F118" s="1">
        <v>2.7500000000000004E-2</v>
      </c>
      <c r="G118" s="1">
        <v>0.23475000000000001</v>
      </c>
      <c r="H118" s="1">
        <v>0.36375000000000002</v>
      </c>
      <c r="I118" s="20" t="e">
        <f>NA()</f>
        <v>#N/A</v>
      </c>
      <c r="W118" s="1"/>
    </row>
    <row r="119" spans="1:23" s="19" customFormat="1" x14ac:dyDescent="0.25">
      <c r="A119" s="1" t="s">
        <v>146</v>
      </c>
      <c r="B119" s="1" t="s">
        <v>129</v>
      </c>
      <c r="C119" s="1" t="s">
        <v>263</v>
      </c>
      <c r="D119" s="1">
        <v>0.16350000000000001</v>
      </c>
      <c r="E119" s="1">
        <v>5.3249999999999999E-2</v>
      </c>
      <c r="F119" s="1">
        <v>2.1749999999999999E-2</v>
      </c>
      <c r="G119" s="1">
        <v>0.23475000000000001</v>
      </c>
      <c r="H119" s="1">
        <v>0.38849999999999996</v>
      </c>
      <c r="I119" s="20" t="e">
        <f>NA()</f>
        <v>#N/A</v>
      </c>
      <c r="W119" s="1"/>
    </row>
    <row r="120" spans="1:23" s="19" customFormat="1" x14ac:dyDescent="0.25">
      <c r="A120" s="1" t="s">
        <v>147</v>
      </c>
      <c r="B120" s="1" t="s">
        <v>129</v>
      </c>
      <c r="C120" s="1" t="s">
        <v>263</v>
      </c>
      <c r="D120" s="1">
        <v>0.16350000000000001</v>
      </c>
      <c r="E120" s="1">
        <v>5.3249999999999999E-2</v>
      </c>
      <c r="F120" s="1">
        <v>2.1749999999999999E-2</v>
      </c>
      <c r="G120" s="1">
        <v>0.23475000000000001</v>
      </c>
      <c r="H120" s="1">
        <v>0.41325000000000001</v>
      </c>
      <c r="I120" s="20" t="e">
        <f>NA()</f>
        <v>#N/A</v>
      </c>
      <c r="W120" s="1"/>
    </row>
    <row r="121" spans="1:23" s="19" customFormat="1" x14ac:dyDescent="0.25">
      <c r="A121" s="1" t="s">
        <v>148</v>
      </c>
      <c r="B121" s="1" t="s">
        <v>129</v>
      </c>
      <c r="C121" s="1" t="s">
        <v>263</v>
      </c>
      <c r="D121" s="1">
        <v>0.16350000000000001</v>
      </c>
      <c r="E121" s="1">
        <v>5.3249999999999999E-2</v>
      </c>
      <c r="F121" s="1">
        <v>2.7500000000000004E-2</v>
      </c>
      <c r="G121" s="1">
        <v>0.23475000000000001</v>
      </c>
      <c r="H121" s="1">
        <v>0.28549999999999998</v>
      </c>
      <c r="I121" s="20" t="e">
        <f>NA()</f>
        <v>#N/A</v>
      </c>
      <c r="W121" s="1"/>
    </row>
    <row r="122" spans="1:23" s="19" customFormat="1" x14ac:dyDescent="0.25">
      <c r="A122" s="1" t="s">
        <v>149</v>
      </c>
      <c r="B122" s="1" t="s">
        <v>129</v>
      </c>
      <c r="C122" s="1" t="s">
        <v>263</v>
      </c>
      <c r="D122" s="1">
        <v>0.16350000000000001</v>
      </c>
      <c r="E122" s="1">
        <v>5.3249999999999999E-2</v>
      </c>
      <c r="F122" s="1">
        <v>2.7500000000000004E-2</v>
      </c>
      <c r="G122" s="1">
        <v>0.23475000000000001</v>
      </c>
      <c r="H122" s="1">
        <v>0.26150000000000001</v>
      </c>
      <c r="I122" s="20" t="e">
        <f>NA()</f>
        <v>#N/A</v>
      </c>
      <c r="W122" s="1"/>
    </row>
    <row r="123" spans="1:23" s="19" customFormat="1" x14ac:dyDescent="0.25">
      <c r="A123" s="1" t="s">
        <v>150</v>
      </c>
      <c r="B123" s="1" t="s">
        <v>129</v>
      </c>
      <c r="C123" s="1" t="s">
        <v>263</v>
      </c>
      <c r="D123" s="1">
        <v>0.16350000000000001</v>
      </c>
      <c r="E123" s="1">
        <v>5.3249999999999999E-2</v>
      </c>
      <c r="F123" s="1">
        <v>1.4999999999999999E-2</v>
      </c>
      <c r="G123" s="1">
        <v>0.23475000000000001</v>
      </c>
      <c r="H123" s="1">
        <v>0.4405</v>
      </c>
      <c r="I123" s="20" t="e">
        <f>NA()</f>
        <v>#N/A</v>
      </c>
      <c r="W123" s="1"/>
    </row>
    <row r="124" spans="1:23" s="19" customFormat="1" x14ac:dyDescent="0.25">
      <c r="A124" s="1" t="s">
        <v>151</v>
      </c>
      <c r="B124" s="1" t="s">
        <v>129</v>
      </c>
      <c r="C124" s="1" t="s">
        <v>263</v>
      </c>
      <c r="D124" s="1">
        <v>0.16350000000000001</v>
      </c>
      <c r="E124" s="1">
        <v>5.3249999999999999E-2</v>
      </c>
      <c r="F124" s="1">
        <v>1.4999999999999999E-2</v>
      </c>
      <c r="G124" s="1">
        <v>0.23475000000000001</v>
      </c>
      <c r="H124" s="1">
        <v>0.4365</v>
      </c>
      <c r="I124" s="20" t="e">
        <f>NA()</f>
        <v>#N/A</v>
      </c>
      <c r="W124" s="1"/>
    </row>
    <row r="125" spans="1:23" s="19" customFormat="1" x14ac:dyDescent="0.25">
      <c r="A125" s="1" t="s">
        <v>152</v>
      </c>
      <c r="B125" s="1" t="s">
        <v>129</v>
      </c>
      <c r="C125" s="1" t="s">
        <v>263</v>
      </c>
      <c r="D125" s="1">
        <v>0.16350000000000001</v>
      </c>
      <c r="E125" s="1">
        <v>5.3249999999999999E-2</v>
      </c>
      <c r="F125" s="1">
        <v>2.7500000000000004E-2</v>
      </c>
      <c r="G125" s="1">
        <v>0.23475000000000001</v>
      </c>
      <c r="H125" s="1">
        <v>0.27100000000000002</v>
      </c>
      <c r="I125" s="20" t="e">
        <f>NA()</f>
        <v>#N/A</v>
      </c>
      <c r="W125" s="1"/>
    </row>
    <row r="126" spans="1:23" s="19" customFormat="1" x14ac:dyDescent="0.25">
      <c r="A126" s="1" t="s">
        <v>153</v>
      </c>
      <c r="B126" s="1" t="s">
        <v>129</v>
      </c>
      <c r="C126" s="1" t="s">
        <v>263</v>
      </c>
      <c r="D126" s="1">
        <v>0.16350000000000001</v>
      </c>
      <c r="E126" s="1">
        <v>5.3249999999999999E-2</v>
      </c>
      <c r="F126" s="1">
        <v>1.4999999999999999E-2</v>
      </c>
      <c r="G126" s="1">
        <v>0.23475000000000001</v>
      </c>
      <c r="H126" s="1">
        <v>0.36875000000000002</v>
      </c>
      <c r="I126" s="20" t="e">
        <f>NA()</f>
        <v>#N/A</v>
      </c>
      <c r="W126" s="1"/>
    </row>
    <row r="127" spans="1:23" s="19" customFormat="1" x14ac:dyDescent="0.25">
      <c r="A127" s="1" t="s">
        <v>154</v>
      </c>
      <c r="B127" s="1" t="s">
        <v>129</v>
      </c>
      <c r="C127" s="1" t="s">
        <v>263</v>
      </c>
      <c r="D127" s="1">
        <v>0.16350000000000001</v>
      </c>
      <c r="E127" s="1">
        <v>5.3249999999999999E-2</v>
      </c>
      <c r="F127" s="1">
        <v>1.4999999999999999E-2</v>
      </c>
      <c r="G127" s="1">
        <v>0.23475000000000001</v>
      </c>
      <c r="H127" s="1">
        <v>0.35799999999999998</v>
      </c>
      <c r="I127" s="20" t="e">
        <f>NA()</f>
        <v>#N/A</v>
      </c>
      <c r="W127" s="1"/>
    </row>
    <row r="128" spans="1:23" s="19" customFormat="1" x14ac:dyDescent="0.25">
      <c r="A128" s="1" t="s">
        <v>155</v>
      </c>
      <c r="B128" s="1" t="s">
        <v>129</v>
      </c>
      <c r="C128" s="1" t="s">
        <v>263</v>
      </c>
      <c r="D128" s="1">
        <v>0.22174999999999997</v>
      </c>
      <c r="E128" s="1">
        <v>5.3249999999999999E-2</v>
      </c>
      <c r="F128" s="1">
        <v>3.2500000000000001E-2</v>
      </c>
      <c r="G128" s="1">
        <v>0.23475000000000001</v>
      </c>
      <c r="H128" s="1">
        <v>0.23525000000000001</v>
      </c>
      <c r="I128" s="20" t="e">
        <f>NA()</f>
        <v>#N/A</v>
      </c>
      <c r="W128" s="1"/>
    </row>
    <row r="129" spans="1:23" s="19" customFormat="1" x14ac:dyDescent="0.25">
      <c r="A129" s="1" t="s">
        <v>156</v>
      </c>
      <c r="B129" s="1" t="s">
        <v>129</v>
      </c>
      <c r="C129" s="1" t="s">
        <v>263</v>
      </c>
      <c r="D129" s="1">
        <v>0.22174999999999997</v>
      </c>
      <c r="E129" s="1">
        <v>5.3249999999999999E-2</v>
      </c>
      <c r="F129" s="1">
        <v>4.0999999999999995E-2</v>
      </c>
      <c r="G129" s="1">
        <v>0.2515</v>
      </c>
      <c r="H129" s="1">
        <v>0.17599999999999999</v>
      </c>
      <c r="I129" s="20" t="e">
        <f>NA()</f>
        <v>#N/A</v>
      </c>
      <c r="W129" s="1"/>
    </row>
    <row r="130" spans="1:23" s="19" customFormat="1" x14ac:dyDescent="0.25">
      <c r="A130" s="1" t="s">
        <v>157</v>
      </c>
      <c r="B130" s="1" t="s">
        <v>129</v>
      </c>
      <c r="C130" s="1" t="s">
        <v>263</v>
      </c>
      <c r="D130" s="1">
        <v>0.22174999999999997</v>
      </c>
      <c r="E130" s="1">
        <v>5.3249999999999999E-2</v>
      </c>
      <c r="F130" s="1">
        <v>3.2500000000000001E-2</v>
      </c>
      <c r="G130" s="1">
        <v>0.23475000000000001</v>
      </c>
      <c r="H130" s="1">
        <v>0.188</v>
      </c>
      <c r="I130" s="20" t="e">
        <f>NA()</f>
        <v>#N/A</v>
      </c>
      <c r="W130" s="1"/>
    </row>
    <row r="131" spans="1:23" s="19" customFormat="1" x14ac:dyDescent="0.25">
      <c r="A131" s="1" t="s">
        <v>158</v>
      </c>
      <c r="B131" s="1" t="s">
        <v>129</v>
      </c>
      <c r="C131" s="1" t="s">
        <v>263</v>
      </c>
      <c r="D131" s="1">
        <v>0.16350000000000001</v>
      </c>
      <c r="E131" s="1">
        <v>5.3249999999999999E-2</v>
      </c>
      <c r="F131" s="1">
        <v>2.1749999999999999E-2</v>
      </c>
      <c r="G131" s="1">
        <v>0.23475000000000001</v>
      </c>
      <c r="H131" s="1">
        <v>0.43825000000000003</v>
      </c>
      <c r="I131" s="20" t="e">
        <f>NA()</f>
        <v>#N/A</v>
      </c>
      <c r="W131" s="1"/>
    </row>
    <row r="132" spans="1:23" s="19" customFormat="1" x14ac:dyDescent="0.25">
      <c r="A132" s="1" t="s">
        <v>159</v>
      </c>
      <c r="B132" s="1" t="s">
        <v>129</v>
      </c>
      <c r="C132" s="1" t="s">
        <v>263</v>
      </c>
      <c r="D132" s="1">
        <v>0.16350000000000001</v>
      </c>
      <c r="E132" s="1">
        <v>5.3249999999999999E-2</v>
      </c>
      <c r="F132" s="1">
        <v>2.1749999999999999E-2</v>
      </c>
      <c r="G132" s="1">
        <v>0.23475000000000001</v>
      </c>
      <c r="H132" s="1">
        <v>0.39249999999999996</v>
      </c>
      <c r="I132" s="20" t="e">
        <f>NA()</f>
        <v>#N/A</v>
      </c>
      <c r="W132" s="1"/>
    </row>
    <row r="133" spans="1:23" s="19" customFormat="1" x14ac:dyDescent="0.25">
      <c r="A133" s="1" t="s">
        <v>160</v>
      </c>
      <c r="B133" s="1" t="s">
        <v>129</v>
      </c>
      <c r="C133" s="1" t="s">
        <v>263</v>
      </c>
      <c r="D133" s="1">
        <v>0.16350000000000001</v>
      </c>
      <c r="E133" s="1">
        <v>5.3249999999999999E-2</v>
      </c>
      <c r="F133" s="1">
        <v>1.4999999999999999E-2</v>
      </c>
      <c r="G133" s="1">
        <v>0.23475000000000001</v>
      </c>
      <c r="H133" s="1">
        <v>0.43600000000000005</v>
      </c>
      <c r="I133" s="20" t="e">
        <f>NA()</f>
        <v>#N/A</v>
      </c>
      <c r="W133" s="1"/>
    </row>
    <row r="134" spans="1:23" s="19" customFormat="1" x14ac:dyDescent="0.25">
      <c r="A134" s="1" t="s">
        <v>161</v>
      </c>
      <c r="B134" s="1" t="s">
        <v>129</v>
      </c>
      <c r="C134" s="1" t="s">
        <v>263</v>
      </c>
      <c r="D134" s="1">
        <v>0.16350000000000001</v>
      </c>
      <c r="E134" s="1">
        <v>5.3249999999999999E-2</v>
      </c>
      <c r="F134" s="1">
        <v>1.4999999999999999E-2</v>
      </c>
      <c r="G134" s="1">
        <v>0.23475000000000001</v>
      </c>
      <c r="H134" s="1">
        <v>0.34300000000000003</v>
      </c>
      <c r="I134" s="20" t="e">
        <f>NA()</f>
        <v>#N/A</v>
      </c>
      <c r="W134" s="1"/>
    </row>
    <row r="135" spans="1:23" s="19" customFormat="1" x14ac:dyDescent="0.25">
      <c r="A135" s="1" t="s">
        <v>162</v>
      </c>
      <c r="B135" s="1" t="s">
        <v>129</v>
      </c>
      <c r="C135" s="1" t="s">
        <v>263</v>
      </c>
      <c r="D135" s="1">
        <v>0.16350000000000001</v>
      </c>
      <c r="E135" s="1">
        <v>5.3249999999999999E-2</v>
      </c>
      <c r="F135" s="1">
        <v>2.1749999999999999E-2</v>
      </c>
      <c r="G135" s="1">
        <v>0.23475000000000001</v>
      </c>
      <c r="H135" s="1">
        <v>0.31724999999999998</v>
      </c>
      <c r="I135" s="20" t="e">
        <f>NA()</f>
        <v>#N/A</v>
      </c>
      <c r="W135" s="1"/>
    </row>
    <row r="136" spans="1:23" s="19" customFormat="1" x14ac:dyDescent="0.25">
      <c r="A136" s="1" t="s">
        <v>163</v>
      </c>
      <c r="B136" s="1" t="s">
        <v>129</v>
      </c>
      <c r="C136" s="1" t="s">
        <v>263</v>
      </c>
      <c r="D136" s="1">
        <v>0.16350000000000001</v>
      </c>
      <c r="E136" s="1">
        <v>5.3249999999999999E-2</v>
      </c>
      <c r="F136" s="1">
        <v>1.4999999999999999E-2</v>
      </c>
      <c r="G136" s="1">
        <v>0.23475000000000001</v>
      </c>
      <c r="H136" s="1">
        <v>0.45525000000000004</v>
      </c>
      <c r="I136" s="20" t="e">
        <f>NA()</f>
        <v>#N/A</v>
      </c>
      <c r="W136" s="1"/>
    </row>
    <row r="137" spans="1:23" s="19" customFormat="1" x14ac:dyDescent="0.25">
      <c r="A137" s="1" t="s">
        <v>164</v>
      </c>
      <c r="B137" s="1" t="s">
        <v>129</v>
      </c>
      <c r="C137" s="1" t="s">
        <v>263</v>
      </c>
      <c r="D137" s="1">
        <v>0.16350000000000001</v>
      </c>
      <c r="E137" s="1">
        <v>5.3249999999999999E-2</v>
      </c>
      <c r="F137" s="1">
        <v>1.4999999999999999E-2</v>
      </c>
      <c r="G137" s="1">
        <v>0.23475000000000001</v>
      </c>
      <c r="H137" s="1">
        <v>0.36524999999999996</v>
      </c>
      <c r="I137" s="20" t="e">
        <f>NA()</f>
        <v>#N/A</v>
      </c>
      <c r="W137" s="1"/>
    </row>
    <row r="138" spans="1:23" s="19" customFormat="1" x14ac:dyDescent="0.25">
      <c r="A138" s="1" t="s">
        <v>165</v>
      </c>
      <c r="B138" s="1" t="s">
        <v>129</v>
      </c>
      <c r="C138" s="1" t="s">
        <v>263</v>
      </c>
      <c r="D138" s="1">
        <v>0.16350000000000001</v>
      </c>
      <c r="E138" s="1">
        <v>5.3249999999999999E-2</v>
      </c>
      <c r="F138" s="1">
        <v>2.7500000000000004E-2</v>
      </c>
      <c r="G138" s="1">
        <v>0.23475000000000001</v>
      </c>
      <c r="H138" s="1">
        <v>0.32900000000000001</v>
      </c>
      <c r="I138" s="20" t="e">
        <f>NA()</f>
        <v>#N/A</v>
      </c>
      <c r="W138" s="1"/>
    </row>
    <row r="139" spans="1:23" s="19" customFormat="1" x14ac:dyDescent="0.25">
      <c r="A139" s="1" t="s">
        <v>166</v>
      </c>
      <c r="B139" s="1" t="s">
        <v>129</v>
      </c>
      <c r="C139" s="1" t="s">
        <v>263</v>
      </c>
      <c r="D139" s="1">
        <v>0.16350000000000001</v>
      </c>
      <c r="E139" s="1">
        <v>5.3249999999999999E-2</v>
      </c>
      <c r="F139" s="1">
        <v>2.1749999999999999E-2</v>
      </c>
      <c r="G139" s="1">
        <v>0.23475000000000001</v>
      </c>
      <c r="H139" s="1">
        <v>0.33599999999999997</v>
      </c>
      <c r="I139" s="20" t="e">
        <f>NA()</f>
        <v>#N/A</v>
      </c>
      <c r="W139" s="1"/>
    </row>
    <row r="140" spans="1:23" s="19" customFormat="1" x14ac:dyDescent="0.25">
      <c r="A140" s="1" t="s">
        <v>167</v>
      </c>
      <c r="B140" s="1" t="s">
        <v>129</v>
      </c>
      <c r="C140" s="1" t="s">
        <v>263</v>
      </c>
      <c r="D140" s="1">
        <v>0.16350000000000001</v>
      </c>
      <c r="E140" s="1">
        <v>5.3249999999999999E-2</v>
      </c>
      <c r="F140" s="1">
        <v>1.4999999999999999E-2</v>
      </c>
      <c r="G140" s="1">
        <v>0.23475000000000001</v>
      </c>
      <c r="H140" s="1">
        <v>0.36299999999999999</v>
      </c>
      <c r="I140" s="20" t="e">
        <f>NA()</f>
        <v>#N/A</v>
      </c>
      <c r="W140" s="1"/>
    </row>
    <row r="141" spans="1:23" s="19" customFormat="1" x14ac:dyDescent="0.25">
      <c r="A141" s="1" t="s">
        <v>168</v>
      </c>
      <c r="B141" s="1" t="s">
        <v>129</v>
      </c>
      <c r="C141" s="1" t="s">
        <v>263</v>
      </c>
      <c r="D141" s="1">
        <v>0.16350000000000001</v>
      </c>
      <c r="E141" s="1">
        <v>5.3249999999999999E-2</v>
      </c>
      <c r="F141" s="1">
        <v>1.4999999999999999E-2</v>
      </c>
      <c r="G141" s="1">
        <v>0.23475000000000001</v>
      </c>
      <c r="H141" s="1">
        <v>0.35125000000000001</v>
      </c>
      <c r="I141" s="20" t="e">
        <f>NA()</f>
        <v>#N/A</v>
      </c>
      <c r="W141" s="1"/>
    </row>
    <row r="142" spans="1:23" s="19" customFormat="1" x14ac:dyDescent="0.25">
      <c r="A142" s="1" t="s">
        <v>169</v>
      </c>
      <c r="B142" s="1" t="s">
        <v>129</v>
      </c>
      <c r="C142" s="1" t="s">
        <v>263</v>
      </c>
      <c r="D142" s="1">
        <v>0.16350000000000001</v>
      </c>
      <c r="E142" s="1">
        <v>5.3249999999999999E-2</v>
      </c>
      <c r="F142" s="1">
        <v>1.4999999999999999E-2</v>
      </c>
      <c r="G142" s="1">
        <v>0.23475000000000001</v>
      </c>
      <c r="H142" s="1">
        <v>0.35275000000000001</v>
      </c>
      <c r="I142" s="20" t="e">
        <f>NA()</f>
        <v>#N/A</v>
      </c>
      <c r="W142" s="1"/>
    </row>
    <row r="143" spans="1:23" s="19" customFormat="1" x14ac:dyDescent="0.25">
      <c r="A143" s="1" t="s">
        <v>170</v>
      </c>
      <c r="B143" s="1" t="s">
        <v>129</v>
      </c>
      <c r="C143" s="1" t="s">
        <v>263</v>
      </c>
      <c r="D143" s="1">
        <v>0.16350000000000001</v>
      </c>
      <c r="E143" s="1">
        <v>5.3249999999999999E-2</v>
      </c>
      <c r="F143" s="1">
        <v>1.4999999999999999E-2</v>
      </c>
      <c r="G143" s="1">
        <v>0.23475000000000001</v>
      </c>
      <c r="H143" s="1">
        <v>0.36075000000000002</v>
      </c>
      <c r="I143" s="20" t="e">
        <f>NA()</f>
        <v>#N/A</v>
      </c>
      <c r="W143" s="1"/>
    </row>
    <row r="144" spans="1:23" s="19" customFormat="1" x14ac:dyDescent="0.25">
      <c r="A144" s="1" t="s">
        <v>171</v>
      </c>
      <c r="B144" s="1" t="s">
        <v>129</v>
      </c>
      <c r="C144" s="1" t="s">
        <v>263</v>
      </c>
      <c r="D144" s="1">
        <v>0.16340852130325814</v>
      </c>
      <c r="E144" s="1">
        <v>5.338345864661654E-2</v>
      </c>
      <c r="F144" s="1">
        <v>2.180451127819549E-2</v>
      </c>
      <c r="G144" s="1">
        <v>0.23483709273182957</v>
      </c>
      <c r="H144" s="1">
        <v>0.31428571428571428</v>
      </c>
      <c r="I144" s="20" t="e">
        <f>NA()</f>
        <v>#N/A</v>
      </c>
      <c r="W144" s="1"/>
    </row>
    <row r="145" spans="1:23" s="19" customFormat="1" x14ac:dyDescent="0.25">
      <c r="A145" s="1" t="s">
        <v>172</v>
      </c>
      <c r="B145" s="1" t="s">
        <v>129</v>
      </c>
      <c r="C145" s="1" t="s">
        <v>263</v>
      </c>
      <c r="D145" s="1">
        <v>0.16350000000000001</v>
      </c>
      <c r="E145" s="1">
        <v>5.3249999999999999E-2</v>
      </c>
      <c r="F145" s="1">
        <v>2.1749999999999999E-2</v>
      </c>
      <c r="G145" s="1">
        <v>0.23475000000000001</v>
      </c>
      <c r="H145" s="1">
        <v>0.32550000000000001</v>
      </c>
      <c r="I145" s="20" t="e">
        <f>NA()</f>
        <v>#N/A</v>
      </c>
      <c r="W145" s="1"/>
    </row>
    <row r="146" spans="1:23" s="19" customFormat="1" x14ac:dyDescent="0.25">
      <c r="A146" s="1" t="s">
        <v>173</v>
      </c>
      <c r="B146" s="1" t="s">
        <v>129</v>
      </c>
      <c r="C146" s="1" t="s">
        <v>263</v>
      </c>
      <c r="D146" s="1">
        <v>0.16350000000000001</v>
      </c>
      <c r="E146" s="1">
        <v>5.3249999999999999E-2</v>
      </c>
      <c r="F146" s="1">
        <v>1.4999999999999999E-2</v>
      </c>
      <c r="G146" s="1">
        <v>0.23475000000000001</v>
      </c>
      <c r="H146" s="1">
        <v>0.50600000000000001</v>
      </c>
      <c r="I146" s="20" t="e">
        <f>NA()</f>
        <v>#N/A</v>
      </c>
      <c r="W146" s="1"/>
    </row>
    <row r="147" spans="1:23" s="19" customFormat="1" x14ac:dyDescent="0.25">
      <c r="A147" s="1" t="s">
        <v>174</v>
      </c>
      <c r="B147" s="1" t="s">
        <v>129</v>
      </c>
      <c r="C147" s="1" t="s">
        <v>263</v>
      </c>
      <c r="D147" s="1">
        <v>0.16347607052896726</v>
      </c>
      <c r="E147" s="1">
        <v>5.3400503778337528E-2</v>
      </c>
      <c r="F147" s="1">
        <v>2.7455919395465996E-2</v>
      </c>
      <c r="G147" s="1">
        <v>0.23476070528967252</v>
      </c>
      <c r="H147" s="1">
        <v>0.37934508816120904</v>
      </c>
      <c r="I147" s="20" t="e">
        <f>NA()</f>
        <v>#N/A</v>
      </c>
      <c r="W147" s="1"/>
    </row>
    <row r="148" spans="1:23" s="19" customFormat="1" x14ac:dyDescent="0.25">
      <c r="A148" s="1" t="s">
        <v>175</v>
      </c>
      <c r="B148" s="1" t="s">
        <v>129</v>
      </c>
      <c r="C148" s="1" t="s">
        <v>263</v>
      </c>
      <c r="D148" s="1">
        <v>0.16350000000000001</v>
      </c>
      <c r="E148" s="1">
        <v>5.3249999999999999E-2</v>
      </c>
      <c r="F148" s="1">
        <v>2.7500000000000004E-2</v>
      </c>
      <c r="G148" s="1">
        <v>0.23475000000000001</v>
      </c>
      <c r="H148" s="1">
        <v>0.36049999999999999</v>
      </c>
      <c r="I148" s="20" t="e">
        <f>NA()</f>
        <v>#N/A</v>
      </c>
      <c r="W148" s="1"/>
    </row>
    <row r="149" spans="1:23" s="19" customFormat="1" x14ac:dyDescent="0.25">
      <c r="A149" s="1" t="s">
        <v>176</v>
      </c>
      <c r="B149" s="1" t="s">
        <v>129</v>
      </c>
      <c r="C149" s="1" t="s">
        <v>263</v>
      </c>
      <c r="D149" s="1">
        <v>0.16350000000000001</v>
      </c>
      <c r="E149" s="1">
        <v>5.3249999999999999E-2</v>
      </c>
      <c r="F149" s="1">
        <v>3.2500000000000001E-2</v>
      </c>
      <c r="G149" s="1">
        <v>0.23475000000000001</v>
      </c>
      <c r="H149" s="1">
        <v>0.35199999999999998</v>
      </c>
      <c r="I149" s="20" t="e">
        <f>NA()</f>
        <v>#N/A</v>
      </c>
      <c r="W149" s="1"/>
    </row>
    <row r="150" spans="1:23" s="19" customFormat="1" x14ac:dyDescent="0.25">
      <c r="A150" s="1" t="s">
        <v>177</v>
      </c>
      <c r="B150" s="1" t="s">
        <v>129</v>
      </c>
      <c r="C150" s="1" t="s">
        <v>263</v>
      </c>
      <c r="D150" s="1">
        <v>0.16350000000000001</v>
      </c>
      <c r="E150" s="1">
        <v>5.3249999999999999E-2</v>
      </c>
      <c r="F150" s="1">
        <v>2.1749999999999999E-2</v>
      </c>
      <c r="G150" s="1">
        <v>0.23475000000000001</v>
      </c>
      <c r="H150" s="1">
        <v>0.40125</v>
      </c>
      <c r="I150" s="20" t="e">
        <f>NA()</f>
        <v>#N/A</v>
      </c>
      <c r="W150" s="1"/>
    </row>
    <row r="151" spans="1:23" s="19" customFormat="1" x14ac:dyDescent="0.25">
      <c r="A151" s="1" t="s">
        <v>178</v>
      </c>
      <c r="B151" s="1" t="s">
        <v>129</v>
      </c>
      <c r="C151" s="1" t="s">
        <v>263</v>
      </c>
      <c r="D151" s="1">
        <v>0.16336633663366337</v>
      </c>
      <c r="E151" s="1">
        <v>5.3217821782178217E-2</v>
      </c>
      <c r="F151" s="1">
        <v>1.5099009900990099E-2</v>
      </c>
      <c r="G151" s="1">
        <v>0.23490099009900992</v>
      </c>
      <c r="H151" s="1">
        <v>0.35123762376237622</v>
      </c>
      <c r="I151" s="20" t="e">
        <f>NA()</f>
        <v>#N/A</v>
      </c>
      <c r="W151" s="1"/>
    </row>
    <row r="152" spans="1:23" s="19" customFormat="1" x14ac:dyDescent="0.25">
      <c r="A152" s="1" t="s">
        <v>179</v>
      </c>
      <c r="B152" s="1" t="s">
        <v>129</v>
      </c>
      <c r="C152" s="1" t="s">
        <v>263</v>
      </c>
      <c r="D152" s="1">
        <v>0.16347607052896726</v>
      </c>
      <c r="E152" s="1">
        <v>5.3400503778337528E-2</v>
      </c>
      <c r="F152" s="1">
        <v>1.5113350125944582E-2</v>
      </c>
      <c r="G152" s="1">
        <v>0.23476070528967252</v>
      </c>
      <c r="H152" s="1">
        <v>0.36322418136020146</v>
      </c>
      <c r="I152" s="20" t="e">
        <f>NA()</f>
        <v>#N/A</v>
      </c>
      <c r="W152" s="1"/>
    </row>
    <row r="153" spans="1:23" s="19" customFormat="1" x14ac:dyDescent="0.25">
      <c r="A153" s="1" t="s">
        <v>180</v>
      </c>
      <c r="B153" s="1" t="s">
        <v>129</v>
      </c>
      <c r="C153" s="1" t="s">
        <v>263</v>
      </c>
      <c r="D153" s="1">
        <v>0.16350000000000001</v>
      </c>
      <c r="E153" s="1">
        <v>5.3249999999999999E-2</v>
      </c>
      <c r="F153" s="1">
        <v>1.4999999999999999E-2</v>
      </c>
      <c r="G153" s="1">
        <v>0.23475000000000001</v>
      </c>
      <c r="H153" s="1">
        <v>0.35525000000000001</v>
      </c>
      <c r="I153" s="20" t="e">
        <f>NA()</f>
        <v>#N/A</v>
      </c>
      <c r="W153" s="1"/>
    </row>
    <row r="154" spans="1:23" s="19" customFormat="1" x14ac:dyDescent="0.25">
      <c r="A154" s="1" t="s">
        <v>181</v>
      </c>
      <c r="B154" s="1" t="s">
        <v>129</v>
      </c>
      <c r="C154" s="1" t="s">
        <v>263</v>
      </c>
      <c r="D154" s="1">
        <v>0.16350000000000001</v>
      </c>
      <c r="E154" s="1">
        <v>5.3249999999999999E-2</v>
      </c>
      <c r="F154" s="1">
        <v>1.4999999999999999E-2</v>
      </c>
      <c r="G154" s="1">
        <v>0.23475000000000001</v>
      </c>
      <c r="H154" s="1">
        <v>0.36124999999999996</v>
      </c>
      <c r="I154" s="20" t="e">
        <f>NA()</f>
        <v>#N/A</v>
      </c>
      <c r="W154" s="1"/>
    </row>
    <row r="155" spans="1:23" s="19" customFormat="1" x14ac:dyDescent="0.25">
      <c r="A155" s="1" t="s">
        <v>182</v>
      </c>
      <c r="B155" s="1" t="s">
        <v>129</v>
      </c>
      <c r="C155" s="1" t="s">
        <v>263</v>
      </c>
      <c r="D155" s="1">
        <v>0.16350000000000001</v>
      </c>
      <c r="E155" s="1">
        <v>5.3249999999999999E-2</v>
      </c>
      <c r="F155" s="1">
        <v>1.4999999999999999E-2</v>
      </c>
      <c r="G155" s="1">
        <v>0.23475000000000001</v>
      </c>
      <c r="H155" s="1">
        <v>0.36675000000000002</v>
      </c>
      <c r="I155" s="20" t="e">
        <f>NA()</f>
        <v>#N/A</v>
      </c>
      <c r="W155" s="1"/>
    </row>
    <row r="156" spans="1:23" s="19" customFormat="1" x14ac:dyDescent="0.25">
      <c r="A156" s="1" t="s">
        <v>183</v>
      </c>
      <c r="B156" s="1" t="s">
        <v>129</v>
      </c>
      <c r="C156" s="1" t="s">
        <v>263</v>
      </c>
      <c r="D156" s="1">
        <v>0.16350000000000001</v>
      </c>
      <c r="E156" s="1">
        <v>5.3249999999999999E-2</v>
      </c>
      <c r="F156" s="1">
        <v>1.4999999999999999E-2</v>
      </c>
      <c r="G156" s="1">
        <v>0.23475000000000001</v>
      </c>
      <c r="H156" s="1">
        <v>0.36625000000000002</v>
      </c>
      <c r="I156" s="20" t="e">
        <f>NA()</f>
        <v>#N/A</v>
      </c>
      <c r="W156" s="1"/>
    </row>
    <row r="157" spans="1:23" s="19" customFormat="1" x14ac:dyDescent="0.25">
      <c r="A157" s="1" t="s">
        <v>184</v>
      </c>
      <c r="B157" s="1" t="s">
        <v>129</v>
      </c>
      <c r="C157" s="1" t="s">
        <v>263</v>
      </c>
      <c r="D157" s="1">
        <v>0.16350000000000001</v>
      </c>
      <c r="E157" s="1">
        <v>5.3249999999999999E-2</v>
      </c>
      <c r="F157" s="1">
        <v>1.4999999999999999E-2</v>
      </c>
      <c r="G157" s="1">
        <v>0.23475000000000001</v>
      </c>
      <c r="H157" s="1">
        <v>0.34900000000000003</v>
      </c>
      <c r="I157" s="20" t="e">
        <f>NA()</f>
        <v>#N/A</v>
      </c>
      <c r="W157" s="1"/>
    </row>
    <row r="158" spans="1:23" s="19" customFormat="1" x14ac:dyDescent="0.25">
      <c r="A158" s="1" t="s">
        <v>185</v>
      </c>
      <c r="B158" s="1" t="s">
        <v>129</v>
      </c>
      <c r="C158" s="1" t="s">
        <v>263</v>
      </c>
      <c r="D158" s="1">
        <v>0.16337349397590362</v>
      </c>
      <c r="E158" s="1">
        <v>5.3253012048192772E-2</v>
      </c>
      <c r="F158" s="1">
        <v>2.1927710843373496E-2</v>
      </c>
      <c r="G158" s="1">
        <v>0.2346987951807229</v>
      </c>
      <c r="H158" s="1">
        <v>0.29951807228915661</v>
      </c>
      <c r="I158" s="20" t="e">
        <f>NA()</f>
        <v>#N/A</v>
      </c>
      <c r="W158" s="1"/>
    </row>
    <row r="159" spans="1:23" s="19" customFormat="1" x14ac:dyDescent="0.25">
      <c r="A159" s="1" t="s">
        <v>186</v>
      </c>
      <c r="B159" s="1" t="s">
        <v>129</v>
      </c>
      <c r="C159" s="1" t="s">
        <v>263</v>
      </c>
      <c r="D159" s="1">
        <v>0.16348837209302325</v>
      </c>
      <c r="E159" s="1">
        <v>5.3255813953488371E-2</v>
      </c>
      <c r="F159" s="1">
        <v>1.5116279069767442E-2</v>
      </c>
      <c r="G159" s="1">
        <v>0.23488372093023255</v>
      </c>
      <c r="H159" s="1">
        <v>0.34093023255813953</v>
      </c>
      <c r="I159" s="20" t="e">
        <f>NA()</f>
        <v>#N/A</v>
      </c>
      <c r="W159" s="1"/>
    </row>
    <row r="160" spans="1:23" s="19" customFormat="1" x14ac:dyDescent="0.25">
      <c r="A160" s="1" t="s">
        <v>187</v>
      </c>
      <c r="B160" s="1" t="s">
        <v>38</v>
      </c>
      <c r="C160" s="1" t="s">
        <v>263</v>
      </c>
      <c r="D160" s="1">
        <v>0</v>
      </c>
      <c r="E160" s="1">
        <v>0</v>
      </c>
      <c r="F160" s="1">
        <v>4.0288924558587479E-2</v>
      </c>
      <c r="G160" s="1">
        <v>0.17576243980738362</v>
      </c>
      <c r="H160" s="1">
        <v>0</v>
      </c>
      <c r="I160" s="20" t="e">
        <f>NA()</f>
        <v>#N/A</v>
      </c>
      <c r="W160" s="1"/>
    </row>
    <row r="161" spans="1:23" s="19" customFormat="1" x14ac:dyDescent="0.25">
      <c r="A161" s="1" t="s">
        <v>188</v>
      </c>
      <c r="B161" s="1" t="s">
        <v>29</v>
      </c>
      <c r="C161" s="1" t="s">
        <v>263</v>
      </c>
      <c r="D161" s="1">
        <v>0</v>
      </c>
      <c r="E161" s="1">
        <v>0.12155054644808744</v>
      </c>
      <c r="F161" s="1">
        <v>0.25928961748633877</v>
      </c>
      <c r="G161" s="1">
        <v>0.52223360655737705</v>
      </c>
      <c r="H161" s="1">
        <v>1.9125683060109292E-3</v>
      </c>
      <c r="I161" s="20" t="e">
        <f>NA()</f>
        <v>#N/A</v>
      </c>
      <c r="W161" s="1"/>
    </row>
    <row r="162" spans="1:23" s="19" customFormat="1" x14ac:dyDescent="0.25">
      <c r="A162" s="21" t="s">
        <v>28</v>
      </c>
      <c r="B162" s="22" t="s">
        <v>30</v>
      </c>
      <c r="C162" s="22" t="s">
        <v>264</v>
      </c>
      <c r="D162" s="22">
        <v>0</v>
      </c>
      <c r="E162" s="22">
        <v>0.19033225633026074</v>
      </c>
      <c r="F162" s="22">
        <v>0.35454052821130411</v>
      </c>
      <c r="G162" s="22">
        <v>0.57333467575831509</v>
      </c>
      <c r="H162" s="22">
        <v>9.4567061509029618E-6</v>
      </c>
      <c r="I162" s="10">
        <v>1.5475000000000001</v>
      </c>
      <c r="J162" s="106" t="s">
        <v>218</v>
      </c>
      <c r="K162" s="107"/>
      <c r="L162" s="107"/>
      <c r="M162" s="107"/>
      <c r="N162" s="107"/>
      <c r="O162" s="107"/>
      <c r="P162" s="107"/>
      <c r="Q162" s="107"/>
      <c r="W162" s="1"/>
    </row>
    <row r="163" spans="1:23" s="19" customFormat="1" x14ac:dyDescent="0.25">
      <c r="A163" s="21" t="s">
        <v>32</v>
      </c>
      <c r="B163" s="22" t="s">
        <v>33</v>
      </c>
      <c r="C163" s="22" t="s">
        <v>264</v>
      </c>
      <c r="D163" s="22">
        <v>0</v>
      </c>
      <c r="E163" s="22">
        <v>0.12347058897115903</v>
      </c>
      <c r="F163" s="22">
        <v>0.2025884171362396</v>
      </c>
      <c r="G163" s="22">
        <v>0.44935234977468863</v>
      </c>
      <c r="H163" s="22">
        <v>1.5356545440389265E-6</v>
      </c>
      <c r="I163" s="10">
        <v>0.98</v>
      </c>
      <c r="J163" s="107"/>
      <c r="K163" s="107"/>
      <c r="L163" s="107"/>
      <c r="M163" s="107"/>
      <c r="N163" s="107"/>
      <c r="O163" s="107"/>
      <c r="P163" s="107"/>
      <c r="Q163" s="107"/>
      <c r="W163" s="1"/>
    </row>
    <row r="164" spans="1:23" s="19" customFormat="1" x14ac:dyDescent="0.25">
      <c r="A164" s="21" t="s">
        <v>35</v>
      </c>
      <c r="B164" s="22" t="s">
        <v>33</v>
      </c>
      <c r="C164" s="22" t="s">
        <v>264</v>
      </c>
      <c r="D164" s="22">
        <v>0</v>
      </c>
      <c r="E164" s="22">
        <v>0.25341933135083711</v>
      </c>
      <c r="F164" s="22">
        <v>0.14004328927645152</v>
      </c>
      <c r="G164" s="22">
        <v>0.4567867178720883</v>
      </c>
      <c r="H164" s="22">
        <v>3.3626279545452663E-5</v>
      </c>
      <c r="I164" s="10">
        <v>0.98</v>
      </c>
      <c r="J164" s="107"/>
      <c r="K164" s="107"/>
      <c r="L164" s="107"/>
      <c r="M164" s="107"/>
      <c r="N164" s="107"/>
      <c r="O164" s="107"/>
      <c r="P164" s="107"/>
      <c r="Q164" s="107"/>
      <c r="W164" s="1"/>
    </row>
    <row r="165" spans="1:23" s="19" customFormat="1" x14ac:dyDescent="0.25">
      <c r="A165" s="21" t="s">
        <v>37</v>
      </c>
      <c r="B165" s="22" t="s">
        <v>33</v>
      </c>
      <c r="C165" s="22" t="s">
        <v>264</v>
      </c>
      <c r="D165" s="22">
        <v>0</v>
      </c>
      <c r="E165" s="22">
        <v>1.7722833977815156E-2</v>
      </c>
      <c r="F165" s="22">
        <v>0.10889699387902668</v>
      </c>
      <c r="G165" s="22">
        <v>0.30535998713602935</v>
      </c>
      <c r="H165" s="22">
        <v>0</v>
      </c>
      <c r="I165" s="10">
        <v>0.98</v>
      </c>
      <c r="J165" s="107"/>
      <c r="K165" s="107"/>
      <c r="L165" s="107"/>
      <c r="M165" s="107"/>
      <c r="N165" s="107"/>
      <c r="O165" s="107"/>
      <c r="P165" s="107"/>
      <c r="Q165" s="107"/>
      <c r="W165" s="1"/>
    </row>
    <row r="166" spans="1:23" s="19" customFormat="1" x14ac:dyDescent="0.25">
      <c r="A166" s="21" t="s">
        <v>39</v>
      </c>
      <c r="B166" s="22" t="s">
        <v>38</v>
      </c>
      <c r="C166" s="22" t="s">
        <v>264</v>
      </c>
      <c r="D166" s="22">
        <v>0</v>
      </c>
      <c r="E166" s="22">
        <v>0</v>
      </c>
      <c r="F166" s="22">
        <v>0</v>
      </c>
      <c r="G166" s="22">
        <v>2.8680771251151288E-2</v>
      </c>
      <c r="H166" s="22">
        <v>0</v>
      </c>
      <c r="I166" s="10">
        <v>0</v>
      </c>
      <c r="J166" s="107"/>
      <c r="K166" s="107"/>
      <c r="L166" s="107"/>
      <c r="M166" s="107"/>
      <c r="N166" s="107"/>
      <c r="O166" s="107"/>
      <c r="P166" s="107"/>
      <c r="Q166" s="107"/>
      <c r="W166" s="1"/>
    </row>
    <row r="167" spans="1:23" s="19" customFormat="1" x14ac:dyDescent="0.25">
      <c r="A167" s="21" t="s">
        <v>41</v>
      </c>
      <c r="B167" s="22" t="s">
        <v>30</v>
      </c>
      <c r="C167" s="22" t="s">
        <v>264</v>
      </c>
      <c r="D167" s="22">
        <v>0</v>
      </c>
      <c r="E167" s="22">
        <v>6.0566669976603663E-2</v>
      </c>
      <c r="F167" s="22">
        <v>9.8272585517079458E-2</v>
      </c>
      <c r="G167" s="22">
        <v>0.41548020754856335</v>
      </c>
      <c r="H167" s="22">
        <v>2.3538079481049279E-5</v>
      </c>
      <c r="I167" s="10">
        <v>1.07</v>
      </c>
      <c r="J167" s="107"/>
      <c r="K167" s="107"/>
      <c r="L167" s="107"/>
      <c r="M167" s="107"/>
      <c r="N167" s="107"/>
      <c r="O167" s="107"/>
      <c r="P167" s="107"/>
      <c r="Q167" s="107"/>
      <c r="W167" s="1"/>
    </row>
    <row r="168" spans="1:23" s="19" customFormat="1" x14ac:dyDescent="0.25">
      <c r="A168" s="21" t="s">
        <v>47</v>
      </c>
      <c r="B168" s="22" t="s">
        <v>33</v>
      </c>
      <c r="C168" s="22" t="s">
        <v>264</v>
      </c>
      <c r="D168" s="22">
        <v>0</v>
      </c>
      <c r="E168" s="22">
        <v>3.1573454916359999E-3</v>
      </c>
      <c r="F168" s="22">
        <v>2.9316816491203233E-2</v>
      </c>
      <c r="G168" s="22">
        <v>0.18867580569849907</v>
      </c>
      <c r="H168" s="22">
        <v>3.9634540783578566E-3</v>
      </c>
      <c r="I168" s="10">
        <v>0.98</v>
      </c>
      <c r="J168" s="107"/>
      <c r="K168" s="107"/>
      <c r="L168" s="107"/>
      <c r="M168" s="107"/>
      <c r="N168" s="107"/>
      <c r="O168" s="107"/>
      <c r="P168" s="107"/>
      <c r="Q168" s="107"/>
      <c r="W168" s="1"/>
    </row>
    <row r="169" spans="1:23" s="19" customFormat="1" x14ac:dyDescent="0.25">
      <c r="A169" s="23" t="s">
        <v>44</v>
      </c>
      <c r="B169" s="22" t="s">
        <v>36</v>
      </c>
      <c r="C169" s="22" t="s">
        <v>264</v>
      </c>
      <c r="D169" s="22">
        <v>0</v>
      </c>
      <c r="E169" s="22">
        <v>0.54710490851898941</v>
      </c>
      <c r="F169" s="22">
        <v>0.23964943052747797</v>
      </c>
      <c r="G169" s="22">
        <v>0.37890942622825408</v>
      </c>
      <c r="H169" s="22">
        <v>7.4933146926309587E-3</v>
      </c>
      <c r="I169" s="10">
        <v>3.9275000000000002</v>
      </c>
      <c r="J169" s="107"/>
      <c r="K169" s="107"/>
      <c r="L169" s="107"/>
      <c r="M169" s="107"/>
      <c r="N169" s="107"/>
      <c r="O169" s="107"/>
      <c r="P169" s="107"/>
      <c r="Q169" s="107"/>
      <c r="W169" s="1"/>
    </row>
    <row r="170" spans="1:23" s="19" customFormat="1" x14ac:dyDescent="0.25">
      <c r="A170" s="23" t="s">
        <v>46</v>
      </c>
      <c r="B170" s="22" t="s">
        <v>36</v>
      </c>
      <c r="C170" s="22" t="s">
        <v>264</v>
      </c>
      <c r="D170" s="22">
        <v>0</v>
      </c>
      <c r="E170" s="22">
        <v>0.54710490851898941</v>
      </c>
      <c r="F170" s="22">
        <v>0.23964943052747797</v>
      </c>
      <c r="G170" s="22">
        <v>0.37890942622825408</v>
      </c>
      <c r="H170" s="22">
        <v>7.4933146926309587E-3</v>
      </c>
      <c r="I170" s="10">
        <v>3.9275000000000002</v>
      </c>
      <c r="J170" s="107"/>
      <c r="K170" s="107"/>
      <c r="L170" s="107"/>
      <c r="M170" s="107"/>
      <c r="N170" s="107"/>
      <c r="O170" s="107"/>
      <c r="P170" s="107"/>
      <c r="Q170" s="107"/>
      <c r="W170" s="1"/>
    </row>
    <row r="171" spans="1:23" s="19" customFormat="1" x14ac:dyDescent="0.25">
      <c r="A171" s="21" t="s">
        <v>52</v>
      </c>
      <c r="B171" s="22" t="s">
        <v>33</v>
      </c>
      <c r="C171" s="22" t="s">
        <v>264</v>
      </c>
      <c r="D171" s="22">
        <v>0</v>
      </c>
      <c r="E171" s="22">
        <v>0.22155016458417978</v>
      </c>
      <c r="F171" s="22">
        <v>0.18368286991931856</v>
      </c>
      <c r="G171" s="22">
        <v>0.57782274168307945</v>
      </c>
      <c r="H171" s="22">
        <v>0</v>
      </c>
      <c r="I171" s="10">
        <v>0.98</v>
      </c>
      <c r="J171" s="107"/>
      <c r="K171" s="107"/>
      <c r="L171" s="107"/>
      <c r="M171" s="107"/>
      <c r="N171" s="107"/>
      <c r="O171" s="107"/>
      <c r="P171" s="107"/>
      <c r="Q171" s="107"/>
      <c r="W171" s="1"/>
    </row>
    <row r="172" spans="1:23" s="19" customFormat="1" x14ac:dyDescent="0.25">
      <c r="A172" s="21" t="s">
        <v>53</v>
      </c>
      <c r="B172" s="22" t="s">
        <v>54</v>
      </c>
      <c r="C172" s="22" t="s">
        <v>264</v>
      </c>
      <c r="D172" s="22">
        <v>0</v>
      </c>
      <c r="E172" s="22">
        <v>0.52499029068965686</v>
      </c>
      <c r="F172" s="22">
        <v>0.24903484866613099</v>
      </c>
      <c r="G172" s="22">
        <v>0.54357983562975276</v>
      </c>
      <c r="H172" s="22">
        <v>1.409108259904528E-4</v>
      </c>
      <c r="I172" s="10">
        <v>4.0674999999999999</v>
      </c>
      <c r="J172" s="107"/>
      <c r="K172" s="107"/>
      <c r="L172" s="107"/>
      <c r="M172" s="107"/>
      <c r="N172" s="107"/>
      <c r="O172" s="107"/>
      <c r="P172" s="107"/>
      <c r="Q172" s="107"/>
      <c r="W172" s="1"/>
    </row>
    <row r="173" spans="1:23" s="19" customFormat="1" x14ac:dyDescent="0.25">
      <c r="A173" s="21" t="s">
        <v>56</v>
      </c>
      <c r="B173" s="22" t="s">
        <v>54</v>
      </c>
      <c r="C173" s="22" t="s">
        <v>264</v>
      </c>
      <c r="D173" s="22">
        <v>0</v>
      </c>
      <c r="E173" s="22">
        <v>0.48845245147561922</v>
      </c>
      <c r="F173" s="22">
        <v>0.22657278487890622</v>
      </c>
      <c r="G173" s="22">
        <v>0.40288395656034637</v>
      </c>
      <c r="H173" s="22">
        <v>4.4054213439547244E-4</v>
      </c>
      <c r="I173" s="10">
        <v>4.0674999999999999</v>
      </c>
      <c r="J173" s="107"/>
      <c r="K173" s="107"/>
      <c r="L173" s="107"/>
      <c r="M173" s="107"/>
      <c r="N173" s="107"/>
      <c r="O173" s="107"/>
      <c r="P173" s="107"/>
      <c r="Q173" s="107"/>
      <c r="W173" s="1"/>
    </row>
    <row r="174" spans="1:23" s="19" customFormat="1" x14ac:dyDescent="0.25">
      <c r="A174" s="21" t="s">
        <v>57</v>
      </c>
      <c r="B174" s="22" t="s">
        <v>33</v>
      </c>
      <c r="C174" s="22" t="s">
        <v>264</v>
      </c>
      <c r="D174" s="22">
        <v>0</v>
      </c>
      <c r="E174" s="22">
        <v>0.26633628008801086</v>
      </c>
      <c r="F174" s="22">
        <v>8.9231120421135193E-2</v>
      </c>
      <c r="G174" s="22">
        <v>0.46826037249771979</v>
      </c>
      <c r="H174" s="22">
        <v>0</v>
      </c>
      <c r="I174" s="10">
        <v>0.98</v>
      </c>
      <c r="J174" s="107"/>
      <c r="K174" s="107"/>
      <c r="L174" s="107"/>
      <c r="M174" s="107"/>
      <c r="N174" s="107"/>
      <c r="O174" s="107"/>
      <c r="P174" s="107"/>
      <c r="Q174" s="107"/>
      <c r="W174" s="1"/>
    </row>
    <row r="175" spans="1:23" s="19" customFormat="1" x14ac:dyDescent="0.25">
      <c r="A175" s="21" t="s">
        <v>72</v>
      </c>
      <c r="B175" s="22" t="s">
        <v>33</v>
      </c>
      <c r="C175" s="22" t="s">
        <v>264</v>
      </c>
      <c r="D175" s="22">
        <v>0</v>
      </c>
      <c r="E175" s="22">
        <v>1.8261496261947712E-2</v>
      </c>
      <c r="F175" s="22">
        <v>1.2996668250339252E-2</v>
      </c>
      <c r="G175" s="22">
        <v>0.19203230929588916</v>
      </c>
      <c r="H175" s="22">
        <v>0</v>
      </c>
      <c r="I175" s="10">
        <v>0.98</v>
      </c>
      <c r="J175" s="107"/>
      <c r="K175" s="107"/>
      <c r="L175" s="107"/>
      <c r="M175" s="107"/>
      <c r="N175" s="107"/>
      <c r="O175" s="107"/>
      <c r="P175" s="107"/>
      <c r="Q175" s="107"/>
      <c r="W175" s="1"/>
    </row>
    <row r="176" spans="1:23" s="19" customFormat="1" x14ac:dyDescent="0.25">
      <c r="A176" s="21" t="s">
        <v>75</v>
      </c>
      <c r="B176" s="22" t="s">
        <v>29</v>
      </c>
      <c r="C176" s="22" t="s">
        <v>264</v>
      </c>
      <c r="D176" s="22">
        <v>0</v>
      </c>
      <c r="E176" s="22">
        <v>3.0433949782714437E-2</v>
      </c>
      <c r="F176" s="22">
        <v>0.13871622754137103</v>
      </c>
      <c r="G176" s="22">
        <v>0.28501382430717948</v>
      </c>
      <c r="H176" s="22">
        <v>0</v>
      </c>
      <c r="I176" s="10">
        <v>4.3599999999999994</v>
      </c>
      <c r="J176" s="107"/>
      <c r="K176" s="107"/>
      <c r="L176" s="107"/>
      <c r="M176" s="107"/>
      <c r="N176" s="107"/>
      <c r="O176" s="107"/>
      <c r="P176" s="107"/>
      <c r="Q176" s="107"/>
      <c r="W176" s="1"/>
    </row>
    <row r="177" spans="1:23" s="19" customFormat="1" x14ac:dyDescent="0.25">
      <c r="A177" s="21" t="s">
        <v>86</v>
      </c>
      <c r="B177" s="22" t="s">
        <v>33</v>
      </c>
      <c r="C177" s="22" t="s">
        <v>264</v>
      </c>
      <c r="D177" s="22">
        <v>0</v>
      </c>
      <c r="E177" s="22">
        <v>1.0657107134339599E-2</v>
      </c>
      <c r="F177" s="22">
        <v>0</v>
      </c>
      <c r="G177" s="22">
        <v>0.16245438644773319</v>
      </c>
      <c r="H177" s="22">
        <v>0</v>
      </c>
      <c r="I177" s="10">
        <v>0.98</v>
      </c>
      <c r="K177" s="1"/>
      <c r="L177" s="22"/>
      <c r="M177" s="22"/>
      <c r="W177" s="1"/>
    </row>
    <row r="178" spans="1:23" s="19" customFormat="1" x14ac:dyDescent="0.25">
      <c r="A178" s="21" t="s">
        <v>88</v>
      </c>
      <c r="B178" s="22" t="s">
        <v>36</v>
      </c>
      <c r="C178" s="22" t="s">
        <v>264</v>
      </c>
      <c r="D178" s="22">
        <v>0</v>
      </c>
      <c r="E178" s="22">
        <v>0.26892754502233107</v>
      </c>
      <c r="F178" s="22">
        <v>0.43623361162404933</v>
      </c>
      <c r="G178" s="22">
        <v>0.60190152645020767</v>
      </c>
      <c r="H178" s="22">
        <v>4.6115395729183652E-4</v>
      </c>
      <c r="I178" s="10">
        <v>3.9275000000000002</v>
      </c>
      <c r="K178" s="1"/>
      <c r="L178" s="22"/>
      <c r="M178" s="22"/>
      <c r="W178" s="1"/>
    </row>
    <row r="179" spans="1:23" s="19" customFormat="1" x14ac:dyDescent="0.25">
      <c r="A179" s="21" t="s">
        <v>89</v>
      </c>
      <c r="B179" s="22" t="s">
        <v>36</v>
      </c>
      <c r="C179" s="22" t="s">
        <v>264</v>
      </c>
      <c r="D179" s="22">
        <v>0</v>
      </c>
      <c r="E179" s="22">
        <v>0.30608533229200491</v>
      </c>
      <c r="F179" s="22">
        <v>0.41117301236614612</v>
      </c>
      <c r="G179" s="22">
        <v>0.54295054684716015</v>
      </c>
      <c r="H179" s="22">
        <v>2.7297156609814703E-3</v>
      </c>
      <c r="I179" s="10">
        <v>3.9275000000000002</v>
      </c>
      <c r="K179" s="1"/>
      <c r="L179" s="22"/>
      <c r="M179" s="22"/>
      <c r="W179" s="1"/>
    </row>
    <row r="180" spans="1:23" s="19" customFormat="1" x14ac:dyDescent="0.25">
      <c r="A180" s="21" t="s">
        <v>95</v>
      </c>
      <c r="B180" s="22" t="s">
        <v>29</v>
      </c>
      <c r="C180" s="22" t="s">
        <v>264</v>
      </c>
      <c r="D180" s="22">
        <v>0</v>
      </c>
      <c r="E180" s="22">
        <v>0.58798747718506816</v>
      </c>
      <c r="F180" s="22">
        <v>7.3501832031808434E-2</v>
      </c>
      <c r="G180" s="22">
        <v>0.30122057297965826</v>
      </c>
      <c r="H180" s="22">
        <v>0</v>
      </c>
      <c r="I180" s="10">
        <v>4.8374999999999995</v>
      </c>
      <c r="K180" s="1"/>
      <c r="L180" s="22"/>
      <c r="M180" s="22"/>
      <c r="W180" s="1"/>
    </row>
    <row r="181" spans="1:23" s="19" customFormat="1" x14ac:dyDescent="0.25">
      <c r="A181" s="21" t="s">
        <v>96</v>
      </c>
      <c r="B181" s="22" t="s">
        <v>29</v>
      </c>
      <c r="C181" s="22" t="s">
        <v>264</v>
      </c>
      <c r="D181" s="22">
        <v>0</v>
      </c>
      <c r="E181" s="22">
        <v>0.21259679929196829</v>
      </c>
      <c r="F181" s="22">
        <v>0.21140234516495471</v>
      </c>
      <c r="G181" s="22">
        <v>0.5436963697119237</v>
      </c>
      <c r="H181" s="22">
        <v>1.5985626027693395E-2</v>
      </c>
      <c r="I181" s="10">
        <v>4.8374999999999995</v>
      </c>
      <c r="K181" s="1"/>
      <c r="L181" s="22"/>
      <c r="M181" s="22"/>
      <c r="W181" s="1"/>
    </row>
    <row r="182" spans="1:23" s="19" customFormat="1" x14ac:dyDescent="0.25">
      <c r="A182" s="21" t="s">
        <v>101</v>
      </c>
      <c r="B182" s="22" t="s">
        <v>29</v>
      </c>
      <c r="C182" s="22" t="s">
        <v>264</v>
      </c>
      <c r="D182" s="22">
        <v>0</v>
      </c>
      <c r="E182" s="22">
        <v>0.66577404794350903</v>
      </c>
      <c r="F182" s="22">
        <v>8.2649195404882608E-2</v>
      </c>
      <c r="G182" s="22">
        <v>0.38976980311980147</v>
      </c>
      <c r="H182" s="22">
        <v>1.1511074920305777E-3</v>
      </c>
      <c r="I182" s="10">
        <v>4.8374999999999995</v>
      </c>
      <c r="K182" s="1"/>
      <c r="L182" s="22"/>
      <c r="M182" s="22"/>
      <c r="W182" s="1"/>
    </row>
    <row r="183" spans="1:23" s="19" customFormat="1" x14ac:dyDescent="0.25">
      <c r="A183" s="21" t="s">
        <v>108</v>
      </c>
      <c r="B183" s="22" t="s">
        <v>29</v>
      </c>
      <c r="C183" s="22" t="s">
        <v>264</v>
      </c>
      <c r="D183" s="22">
        <v>0</v>
      </c>
      <c r="E183" s="22">
        <v>0.21697225607815962</v>
      </c>
      <c r="F183" s="22">
        <v>0.13520166179601226</v>
      </c>
      <c r="G183" s="22">
        <v>0.49462569508074405</v>
      </c>
      <c r="H183" s="22">
        <v>9.8888210227621783E-4</v>
      </c>
      <c r="I183" s="10">
        <v>4.8374999999999995</v>
      </c>
      <c r="K183" s="1"/>
      <c r="L183" s="22"/>
      <c r="M183" s="22"/>
      <c r="W183" s="1"/>
    </row>
    <row r="184" spans="1:23" s="19" customFormat="1" x14ac:dyDescent="0.25">
      <c r="A184" s="21" t="s">
        <v>113</v>
      </c>
      <c r="B184" s="22" t="s">
        <v>43</v>
      </c>
      <c r="C184" s="22" t="s">
        <v>264</v>
      </c>
      <c r="D184" s="22">
        <v>0</v>
      </c>
      <c r="E184" s="22">
        <v>1.3333333333333334E-2</v>
      </c>
      <c r="F184" s="22">
        <v>7.8131585842451876E-2</v>
      </c>
      <c r="G184" s="22">
        <v>0.2608879069638913</v>
      </c>
      <c r="H184" s="22">
        <v>5.4073625082268911E-4</v>
      </c>
      <c r="I184" s="10">
        <v>0</v>
      </c>
      <c r="K184" s="1"/>
      <c r="L184" s="22"/>
      <c r="M184" s="22"/>
      <c r="W184" s="1"/>
    </row>
    <row r="185" spans="1:23" s="19" customFormat="1" x14ac:dyDescent="0.25">
      <c r="A185" s="21" t="s">
        <v>126</v>
      </c>
      <c r="B185" s="22" t="s">
        <v>36</v>
      </c>
      <c r="C185" s="22" t="s">
        <v>264</v>
      </c>
      <c r="D185" s="22">
        <v>0.25623790594558404</v>
      </c>
      <c r="E185" s="22">
        <v>0.12352982042913538</v>
      </c>
      <c r="F185" s="22">
        <v>0.21793222316945987</v>
      </c>
      <c r="G185" s="22">
        <v>0.37231767594101101</v>
      </c>
      <c r="H185" s="22">
        <v>1.661174476170213E-2</v>
      </c>
      <c r="I185" s="10">
        <v>3.9275000000000002</v>
      </c>
      <c r="K185" s="1"/>
      <c r="L185" s="22"/>
      <c r="M185" s="22"/>
      <c r="W185" s="1"/>
    </row>
    <row r="186" spans="1:23" s="19" customFormat="1" x14ac:dyDescent="0.25">
      <c r="A186" s="21" t="s">
        <v>127</v>
      </c>
      <c r="B186" s="22" t="s">
        <v>29</v>
      </c>
      <c r="C186" s="22" t="s">
        <v>264</v>
      </c>
      <c r="D186" s="22">
        <v>0.3072719469000792</v>
      </c>
      <c r="E186" s="22">
        <v>0.21172494337484432</v>
      </c>
      <c r="F186" s="22">
        <v>0.27806274130227693</v>
      </c>
      <c r="G186" s="22">
        <v>0.43337399301630697</v>
      </c>
      <c r="H186" s="22">
        <v>3.1523409983521163E-2</v>
      </c>
      <c r="I186" s="10">
        <v>4.8374999999999995</v>
      </c>
      <c r="K186" s="1"/>
      <c r="L186" s="22"/>
      <c r="M186" s="22"/>
      <c r="W186" s="1"/>
    </row>
    <row r="187" spans="1:23" s="19" customFormat="1" x14ac:dyDescent="0.25">
      <c r="A187" s="1" t="s">
        <v>188</v>
      </c>
      <c r="B187" s="22" t="s">
        <v>30</v>
      </c>
      <c r="C187" s="22" t="s">
        <v>264</v>
      </c>
      <c r="D187" s="22">
        <v>0</v>
      </c>
      <c r="E187" s="22">
        <v>9.3123168129999045E-2</v>
      </c>
      <c r="F187" s="22">
        <v>0.25076633684560368</v>
      </c>
      <c r="G187" s="22">
        <v>0.48156651718762372</v>
      </c>
      <c r="H187" s="22">
        <v>1.9060144917171428E-3</v>
      </c>
      <c r="I187" s="10">
        <v>1.07</v>
      </c>
      <c r="K187" s="1"/>
      <c r="L187" s="22"/>
      <c r="M187" s="22"/>
      <c r="W187" s="1"/>
    </row>
    <row r="188" spans="1:23" s="19" customFormat="1" x14ac:dyDescent="0.25">
      <c r="A188" s="1" t="s">
        <v>191</v>
      </c>
      <c r="B188" s="1" t="s">
        <v>30</v>
      </c>
      <c r="C188" s="13" t="s">
        <v>265</v>
      </c>
      <c r="D188" s="1">
        <v>0</v>
      </c>
      <c r="E188" s="1">
        <v>1.8076642335766422E-2</v>
      </c>
      <c r="F188" s="1">
        <v>0.37029084619387004</v>
      </c>
      <c r="G188" s="1">
        <v>0.29215017674351029</v>
      </c>
      <c r="H188" s="1">
        <v>0</v>
      </c>
      <c r="I188" s="1">
        <v>1.07</v>
      </c>
      <c r="L188" s="1"/>
      <c r="M188" s="1"/>
      <c r="N188" s="13"/>
      <c r="W188" s="1"/>
    </row>
    <row r="189" spans="1:23" s="19" customFormat="1" x14ac:dyDescent="0.25">
      <c r="A189" s="1" t="s">
        <v>203</v>
      </c>
      <c r="B189" s="1" t="s">
        <v>26</v>
      </c>
      <c r="C189" s="13" t="s">
        <v>265</v>
      </c>
      <c r="D189" s="1">
        <v>0</v>
      </c>
      <c r="E189" s="1">
        <v>2.0833333333333337E-3</v>
      </c>
      <c r="F189" s="1">
        <v>0</v>
      </c>
      <c r="G189" s="1">
        <v>3.8890872965260122E-2</v>
      </c>
      <c r="H189" s="1">
        <v>0</v>
      </c>
      <c r="I189" s="1">
        <v>0</v>
      </c>
      <c r="L189" s="1"/>
      <c r="M189" s="1"/>
      <c r="N189" s="13"/>
      <c r="W189" s="1"/>
    </row>
    <row r="190" spans="1:23" s="19" customFormat="1" x14ac:dyDescent="0.25">
      <c r="A190" s="10" t="s">
        <v>42</v>
      </c>
      <c r="B190" s="1" t="s">
        <v>34</v>
      </c>
      <c r="C190" s="13" t="s">
        <v>265</v>
      </c>
      <c r="D190" s="1">
        <v>0</v>
      </c>
      <c r="E190" s="1">
        <v>2.0833333333333337E-3</v>
      </c>
      <c r="F190" s="1">
        <v>0</v>
      </c>
      <c r="G190" s="1">
        <v>3.8890872965260122E-2</v>
      </c>
      <c r="H190" s="1">
        <v>0</v>
      </c>
      <c r="I190" s="1">
        <v>0</v>
      </c>
      <c r="L190" s="10"/>
      <c r="M190" s="1"/>
      <c r="N190" s="13"/>
      <c r="W190" s="1"/>
    </row>
    <row r="191" spans="1:23" s="19" customFormat="1" x14ac:dyDescent="0.25">
      <c r="A191" s="1" t="s">
        <v>192</v>
      </c>
      <c r="B191" s="1" t="s">
        <v>26</v>
      </c>
      <c r="C191" s="13" t="s">
        <v>265</v>
      </c>
      <c r="D191" s="1">
        <v>0</v>
      </c>
      <c r="E191" s="1">
        <v>2.0833333333333337E-3</v>
      </c>
      <c r="F191" s="1">
        <v>0</v>
      </c>
      <c r="G191" s="1">
        <v>3.8890872965260122E-2</v>
      </c>
      <c r="H191" s="1">
        <v>0</v>
      </c>
      <c r="I191" s="1">
        <v>0</v>
      </c>
      <c r="L191" s="1"/>
      <c r="M191" s="1"/>
      <c r="N191" s="13"/>
      <c r="W191" s="1"/>
    </row>
    <row r="192" spans="1:23" s="19" customFormat="1" x14ac:dyDescent="0.25">
      <c r="A192" s="10" t="s">
        <v>64</v>
      </c>
      <c r="B192" s="1" t="s">
        <v>199</v>
      </c>
      <c r="C192" s="13" t="s">
        <v>265</v>
      </c>
      <c r="D192" s="1">
        <v>0.61348618826838841</v>
      </c>
      <c r="E192" s="1">
        <v>0.48103107344632767</v>
      </c>
      <c r="F192" s="1">
        <v>0.13134096949018609</v>
      </c>
      <c r="G192" s="1">
        <v>0.45312030676698506</v>
      </c>
      <c r="H192" s="1">
        <v>4.0482220064367011E-2</v>
      </c>
      <c r="I192" s="1">
        <v>2.6755028248587571</v>
      </c>
      <c r="L192" s="10"/>
      <c r="M192" s="1"/>
      <c r="N192" s="13"/>
      <c r="W192" s="1"/>
    </row>
    <row r="193" spans="1:23" s="19" customFormat="1" x14ac:dyDescent="0.25">
      <c r="A193" s="10" t="s">
        <v>66</v>
      </c>
      <c r="B193" s="1" t="s">
        <v>26</v>
      </c>
      <c r="C193" s="13" t="s">
        <v>265</v>
      </c>
      <c r="D193" s="1">
        <v>0</v>
      </c>
      <c r="E193" s="1">
        <v>2.2500000000000003E-3</v>
      </c>
      <c r="F193" s="1">
        <v>0</v>
      </c>
      <c r="G193" s="1">
        <v>8.6962635654630444E-2</v>
      </c>
      <c r="H193" s="1">
        <v>0</v>
      </c>
      <c r="I193" s="1">
        <v>0</v>
      </c>
      <c r="L193" s="10"/>
      <c r="M193" s="1"/>
      <c r="N193" s="13"/>
      <c r="W193" s="1"/>
    </row>
    <row r="194" spans="1:23" s="19" customFormat="1" x14ac:dyDescent="0.25">
      <c r="A194" s="10" t="s">
        <v>67</v>
      </c>
      <c r="B194" s="1" t="s">
        <v>36</v>
      </c>
      <c r="C194" s="13" t="s">
        <v>265</v>
      </c>
      <c r="D194" s="1">
        <v>0</v>
      </c>
      <c r="E194" s="1">
        <v>0.22988051948051949</v>
      </c>
      <c r="F194" s="1">
        <v>0.44433434483691059</v>
      </c>
      <c r="G194" s="1">
        <v>0.70522171147637136</v>
      </c>
      <c r="H194" s="1">
        <v>0</v>
      </c>
      <c r="I194" s="1">
        <v>2.9247662337662339</v>
      </c>
      <c r="L194" s="10"/>
      <c r="M194" s="1"/>
      <c r="N194" s="13"/>
      <c r="W194" s="1"/>
    </row>
    <row r="195" spans="1:23" s="19" customFormat="1" x14ac:dyDescent="0.25">
      <c r="A195" s="1" t="s">
        <v>194</v>
      </c>
      <c r="B195" s="1" t="s">
        <v>26</v>
      </c>
      <c r="C195" s="13" t="s">
        <v>265</v>
      </c>
      <c r="D195" s="1">
        <v>0</v>
      </c>
      <c r="E195" s="1">
        <v>2.0833333333333337E-3</v>
      </c>
      <c r="F195" s="1">
        <v>0</v>
      </c>
      <c r="G195" s="1">
        <v>3.8890872965260122E-2</v>
      </c>
      <c r="H195" s="1">
        <v>0</v>
      </c>
      <c r="I195" s="1">
        <v>0</v>
      </c>
      <c r="L195" s="1"/>
      <c r="M195" s="1"/>
      <c r="N195" s="13"/>
      <c r="W195" s="1"/>
    </row>
    <row r="196" spans="1:23" s="19" customFormat="1" x14ac:dyDescent="0.25">
      <c r="A196" s="1" t="s">
        <v>204</v>
      </c>
      <c r="B196" s="1" t="s">
        <v>26</v>
      </c>
      <c r="C196" s="13" t="s">
        <v>265</v>
      </c>
      <c r="D196" s="1">
        <v>0</v>
      </c>
      <c r="E196" s="1">
        <v>2.0833333333333337E-3</v>
      </c>
      <c r="F196" s="1">
        <v>0</v>
      </c>
      <c r="G196" s="1">
        <v>3.8890872965260122E-2</v>
      </c>
      <c r="H196" s="1">
        <v>0</v>
      </c>
      <c r="I196" s="1">
        <v>0</v>
      </c>
      <c r="L196" s="1"/>
      <c r="M196" s="1"/>
      <c r="N196" s="13"/>
      <c r="W196" s="1"/>
    </row>
    <row r="197" spans="1:23" s="19" customFormat="1" x14ac:dyDescent="0.25">
      <c r="A197" s="10" t="s">
        <v>205</v>
      </c>
      <c r="B197" s="1" t="s">
        <v>26</v>
      </c>
      <c r="C197" s="13" t="s">
        <v>265</v>
      </c>
      <c r="D197" s="1">
        <v>0</v>
      </c>
      <c r="E197" s="1">
        <v>2.0833333333333337E-3</v>
      </c>
      <c r="F197" s="1">
        <v>0</v>
      </c>
      <c r="G197" s="1">
        <v>3.8890872965260122E-2</v>
      </c>
      <c r="H197" s="1">
        <v>0</v>
      </c>
      <c r="I197" s="1">
        <v>0</v>
      </c>
      <c r="L197" s="10"/>
      <c r="M197" s="1"/>
      <c r="N197" s="13"/>
      <c r="W197" s="1"/>
    </row>
    <row r="198" spans="1:23" s="19" customFormat="1" x14ac:dyDescent="0.25">
      <c r="A198" s="13" t="s">
        <v>189</v>
      </c>
      <c r="B198" s="1" t="s">
        <v>124</v>
      </c>
      <c r="C198" s="13" t="s">
        <v>265</v>
      </c>
      <c r="D198" s="1">
        <v>0.22579427120177961</v>
      </c>
      <c r="E198" s="1">
        <v>5.2440239043824707E-2</v>
      </c>
      <c r="F198" s="1">
        <v>3.4339533680010748E-2</v>
      </c>
      <c r="G198" s="1">
        <v>0.21506345769714899</v>
      </c>
      <c r="H198" s="1">
        <v>0.5653261021470074</v>
      </c>
      <c r="I198" s="1">
        <v>1.49</v>
      </c>
      <c r="L198" s="13"/>
      <c r="M198" s="1"/>
      <c r="N198" s="13"/>
      <c r="W198" s="1"/>
    </row>
    <row r="199" spans="1:23" s="19" customFormat="1" x14ac:dyDescent="0.25">
      <c r="A199" s="10" t="s">
        <v>190</v>
      </c>
      <c r="B199" s="1" t="s">
        <v>124</v>
      </c>
      <c r="C199" s="13" t="s">
        <v>265</v>
      </c>
      <c r="D199" s="1">
        <v>0.27712907665452824</v>
      </c>
      <c r="E199" s="1">
        <v>7.265700483091786E-2</v>
      </c>
      <c r="F199" s="1">
        <v>6.7098760637186533E-2</v>
      </c>
      <c r="G199" s="1">
        <v>0.27403982573151026</v>
      </c>
      <c r="H199" s="1">
        <v>0.55787748296579331</v>
      </c>
      <c r="I199" s="1">
        <v>1.49</v>
      </c>
      <c r="L199" s="10"/>
      <c r="M199" s="1"/>
      <c r="N199" s="13"/>
      <c r="W199" s="1"/>
    </row>
    <row r="200" spans="1:23" s="19" customFormat="1" x14ac:dyDescent="0.25">
      <c r="A200" s="1" t="s">
        <v>193</v>
      </c>
      <c r="B200" s="1" t="s">
        <v>26</v>
      </c>
      <c r="C200" s="13" t="s">
        <v>265</v>
      </c>
      <c r="D200" s="1">
        <v>0</v>
      </c>
      <c r="E200" s="1">
        <v>2.0833333333333337E-3</v>
      </c>
      <c r="F200" s="1">
        <v>0</v>
      </c>
      <c r="G200" s="1">
        <v>3.8890872965260122E-2</v>
      </c>
      <c r="H200" s="1">
        <v>0</v>
      </c>
      <c r="I200" s="1">
        <v>0</v>
      </c>
      <c r="L200" s="1"/>
      <c r="M200" s="1"/>
      <c r="N200" s="13"/>
      <c r="W200" s="1"/>
    </row>
    <row r="201" spans="1:23" s="19" customFormat="1" x14ac:dyDescent="0.25">
      <c r="A201" s="1" t="s">
        <v>74</v>
      </c>
      <c r="B201" s="1" t="s">
        <v>34</v>
      </c>
      <c r="C201" s="13" t="s">
        <v>265</v>
      </c>
      <c r="D201" s="1">
        <v>0</v>
      </c>
      <c r="E201" s="1">
        <v>2.0833333333333337E-3</v>
      </c>
      <c r="F201" s="1">
        <v>0</v>
      </c>
      <c r="G201" s="1">
        <v>3.8890872965260122E-2</v>
      </c>
      <c r="H201" s="1">
        <v>0</v>
      </c>
      <c r="I201" s="1">
        <v>0</v>
      </c>
      <c r="L201" s="1"/>
      <c r="M201" s="1"/>
      <c r="N201" s="13"/>
      <c r="W201" s="1"/>
    </row>
    <row r="202" spans="1:23" s="19" customFormat="1" x14ac:dyDescent="0.25">
      <c r="A202" s="1" t="s">
        <v>83</v>
      </c>
      <c r="B202" s="1" t="s">
        <v>34</v>
      </c>
      <c r="C202" s="13" t="s">
        <v>265</v>
      </c>
      <c r="D202" s="1">
        <v>0</v>
      </c>
      <c r="E202" s="1">
        <v>3.7409638554216869E-2</v>
      </c>
      <c r="F202" s="1">
        <v>4.2449007725800382E-2</v>
      </c>
      <c r="G202" s="1">
        <v>0.26195080242588736</v>
      </c>
      <c r="H202" s="1">
        <v>0</v>
      </c>
      <c r="I202" s="1">
        <v>0</v>
      </c>
      <c r="L202" s="1"/>
      <c r="M202" s="1"/>
      <c r="N202" s="13"/>
      <c r="W202" s="1"/>
    </row>
    <row r="203" spans="1:23" s="19" customFormat="1" x14ac:dyDescent="0.25">
      <c r="A203" s="1" t="s">
        <v>84</v>
      </c>
      <c r="B203" s="1" t="s">
        <v>34</v>
      </c>
      <c r="C203" s="13" t="s">
        <v>265</v>
      </c>
      <c r="D203" s="1">
        <v>0</v>
      </c>
      <c r="E203" s="1">
        <v>2.0833333333333337E-3</v>
      </c>
      <c r="F203" s="1">
        <v>0</v>
      </c>
      <c r="G203" s="1">
        <v>3.8890872965260122E-2</v>
      </c>
      <c r="H203" s="1">
        <v>4.783304592501667E-3</v>
      </c>
      <c r="I203" s="1">
        <v>0</v>
      </c>
      <c r="L203" s="1"/>
      <c r="M203" s="1"/>
      <c r="N203" s="13"/>
      <c r="W203" s="1"/>
    </row>
    <row r="204" spans="1:23" s="19" customFormat="1" x14ac:dyDescent="0.25">
      <c r="A204" s="10" t="s">
        <v>93</v>
      </c>
      <c r="B204" s="1" t="s">
        <v>5</v>
      </c>
      <c r="C204" s="13" t="s">
        <v>265</v>
      </c>
      <c r="D204" s="1">
        <v>0.5938570581787751</v>
      </c>
      <c r="E204" s="1">
        <v>0.22324797645327449</v>
      </c>
      <c r="F204" s="1">
        <v>0.16461805845624511</v>
      </c>
      <c r="G204" s="1">
        <v>0.38773205334164251</v>
      </c>
      <c r="H204" s="1">
        <v>0.16760616630023942</v>
      </c>
      <c r="I204" s="1">
        <v>1.3632626931567329</v>
      </c>
      <c r="L204" s="10"/>
      <c r="M204" s="1"/>
      <c r="N204" s="13"/>
      <c r="W204" s="1"/>
    </row>
    <row r="205" spans="1:23" s="19" customFormat="1" x14ac:dyDescent="0.25">
      <c r="A205" s="1" t="s">
        <v>94</v>
      </c>
      <c r="B205" s="1" t="s">
        <v>5</v>
      </c>
      <c r="C205" s="13" t="s">
        <v>265</v>
      </c>
      <c r="D205" s="1">
        <v>0.4280920212459568</v>
      </c>
      <c r="E205" s="1">
        <v>0.31381333333333328</v>
      </c>
      <c r="F205" s="1">
        <v>0.29568497156178136</v>
      </c>
      <c r="G205" s="1">
        <v>0.54540361299989737</v>
      </c>
      <c r="H205" s="1">
        <v>0.30164237661766918</v>
      </c>
      <c r="I205" s="1">
        <v>1.0047633333333335</v>
      </c>
      <c r="L205" s="1"/>
      <c r="M205" s="1"/>
      <c r="N205" s="13"/>
      <c r="W205" s="1"/>
    </row>
    <row r="206" spans="1:23" s="19" customFormat="1" x14ac:dyDescent="0.25">
      <c r="A206" s="1" t="s">
        <v>98</v>
      </c>
      <c r="B206" s="1" t="s">
        <v>38</v>
      </c>
      <c r="C206" s="13" t="s">
        <v>265</v>
      </c>
      <c r="D206" s="1">
        <v>0</v>
      </c>
      <c r="E206" s="1">
        <v>0</v>
      </c>
      <c r="F206" s="1">
        <v>8.1639413185071782E-3</v>
      </c>
      <c r="G206" s="1">
        <v>8.9232927428294723E-2</v>
      </c>
      <c r="H206" s="1">
        <v>0</v>
      </c>
      <c r="I206" s="1">
        <v>0</v>
      </c>
      <c r="L206" s="1"/>
      <c r="M206" s="1"/>
      <c r="N206" s="13"/>
      <c r="W206" s="1"/>
    </row>
    <row r="207" spans="1:23" s="19" customFormat="1" x14ac:dyDescent="0.25">
      <c r="A207" s="10" t="s">
        <v>99</v>
      </c>
      <c r="B207" s="1" t="s">
        <v>124</v>
      </c>
      <c r="C207" s="13" t="s">
        <v>265</v>
      </c>
      <c r="D207" s="1">
        <v>0.70311614561032765</v>
      </c>
      <c r="E207" s="1">
        <v>0.34760115606936415</v>
      </c>
      <c r="F207" s="1">
        <v>2.9161256354687387E-2</v>
      </c>
      <c r="G207" s="1">
        <v>0.35826047940478745</v>
      </c>
      <c r="H207" s="1">
        <v>0.55610901226815856</v>
      </c>
      <c r="I207" s="1">
        <v>1.7426416184971099</v>
      </c>
      <c r="L207" s="10"/>
      <c r="M207" s="1"/>
      <c r="N207" s="13"/>
      <c r="W207" s="1"/>
    </row>
    <row r="208" spans="1:23" s="19" customFormat="1" x14ac:dyDescent="0.25">
      <c r="A208" s="10" t="s">
        <v>195</v>
      </c>
      <c r="B208" s="1" t="s">
        <v>26</v>
      </c>
      <c r="C208" s="13" t="s">
        <v>265</v>
      </c>
      <c r="D208" s="1">
        <v>2.939815783088038E-2</v>
      </c>
      <c r="E208" s="1">
        <v>2.0833333333333337E-3</v>
      </c>
      <c r="F208" s="1">
        <v>0</v>
      </c>
      <c r="G208" s="1">
        <v>3.0052038200428274E-2</v>
      </c>
      <c r="H208" s="1">
        <v>4.490836985388337E-2</v>
      </c>
      <c r="I208" s="1">
        <v>0</v>
      </c>
      <c r="L208" s="10"/>
      <c r="M208" s="1"/>
      <c r="N208" s="13"/>
      <c r="W208" s="1"/>
    </row>
    <row r="209" spans="1:23" s="19" customFormat="1" x14ac:dyDescent="0.25">
      <c r="A209" s="1" t="s">
        <v>104</v>
      </c>
      <c r="B209" s="1" t="s">
        <v>26</v>
      </c>
      <c r="C209" s="13" t="s">
        <v>265</v>
      </c>
      <c r="D209" s="1">
        <v>0</v>
      </c>
      <c r="E209" s="1">
        <v>2.0833333333333337E-3</v>
      </c>
      <c r="F209" s="1">
        <v>0</v>
      </c>
      <c r="G209" s="1">
        <v>3.5469377855218524E-2</v>
      </c>
      <c r="H209" s="1">
        <v>0</v>
      </c>
      <c r="I209" s="1">
        <v>0</v>
      </c>
      <c r="L209" s="1"/>
      <c r="M209" s="1"/>
      <c r="N209" s="13"/>
      <c r="W209" s="1"/>
    </row>
    <row r="210" spans="1:23" s="19" customFormat="1" x14ac:dyDescent="0.25">
      <c r="A210" s="1" t="s">
        <v>105</v>
      </c>
      <c r="B210" s="1" t="s">
        <v>26</v>
      </c>
      <c r="C210" s="13" t="s">
        <v>265</v>
      </c>
      <c r="D210" s="1">
        <v>0</v>
      </c>
      <c r="E210" s="1">
        <v>2.0833333333333337E-3</v>
      </c>
      <c r="F210" s="1">
        <v>0</v>
      </c>
      <c r="G210" s="1">
        <v>3.3472847571242796E-2</v>
      </c>
      <c r="H210" s="1">
        <v>0</v>
      </c>
      <c r="I210" s="1">
        <v>0</v>
      </c>
      <c r="L210" s="1"/>
      <c r="M210" s="1"/>
      <c r="N210" s="13"/>
      <c r="W210" s="1"/>
    </row>
    <row r="211" spans="1:23" s="19" customFormat="1" x14ac:dyDescent="0.25">
      <c r="A211" s="10" t="s">
        <v>196</v>
      </c>
      <c r="B211" s="1" t="s">
        <v>26</v>
      </c>
      <c r="C211" s="13" t="s">
        <v>265</v>
      </c>
      <c r="D211" s="1">
        <v>0</v>
      </c>
      <c r="E211" s="1">
        <v>2.0833333333333337E-3</v>
      </c>
      <c r="F211" s="1">
        <v>0</v>
      </c>
      <c r="G211" s="1">
        <v>3.8890872965260122E-2</v>
      </c>
      <c r="H211" s="1">
        <v>0</v>
      </c>
      <c r="I211" s="1">
        <v>0</v>
      </c>
      <c r="L211" s="10"/>
      <c r="M211" s="1"/>
      <c r="N211" s="13"/>
      <c r="W211" s="1"/>
    </row>
    <row r="212" spans="1:23" s="19" customFormat="1" x14ac:dyDescent="0.25">
      <c r="A212" s="1" t="s">
        <v>106</v>
      </c>
      <c r="B212" s="1" t="s">
        <v>5</v>
      </c>
      <c r="C212" s="13" t="s">
        <v>265</v>
      </c>
      <c r="D212" s="1">
        <v>0.57999672167082694</v>
      </c>
      <c r="E212" s="1">
        <v>0.24976931949250294</v>
      </c>
      <c r="F212" s="1">
        <v>2.5694051882367945E-2</v>
      </c>
      <c r="G212" s="1">
        <v>0.13737658981299489</v>
      </c>
      <c r="H212" s="1">
        <v>0.22433188665265996</v>
      </c>
      <c r="I212" s="1">
        <v>1.49</v>
      </c>
      <c r="L212" s="1"/>
      <c r="M212" s="1"/>
      <c r="N212" s="13"/>
      <c r="W212" s="1"/>
    </row>
    <row r="213" spans="1:23" s="19" customFormat="1" x14ac:dyDescent="0.25">
      <c r="A213" s="1" t="s">
        <v>107</v>
      </c>
      <c r="B213" s="1" t="s">
        <v>5</v>
      </c>
      <c r="C213" s="13" t="s">
        <v>265</v>
      </c>
      <c r="D213" s="1">
        <v>0.53473837997478868</v>
      </c>
      <c r="E213" s="1">
        <v>0.18055121381886086</v>
      </c>
      <c r="F213" s="1">
        <v>5.2913773163527397E-2</v>
      </c>
      <c r="G213" s="1">
        <v>0.15770065401253644</v>
      </c>
      <c r="H213" s="1">
        <v>0.17721714988585632</v>
      </c>
      <c r="I213" s="1">
        <v>1.49</v>
      </c>
      <c r="L213" s="1"/>
      <c r="M213" s="1"/>
      <c r="N213" s="13"/>
      <c r="W213" s="1"/>
    </row>
    <row r="214" spans="1:23" s="19" customFormat="1" x14ac:dyDescent="0.25">
      <c r="A214" s="1" t="s">
        <v>197</v>
      </c>
      <c r="B214" s="1" t="s">
        <v>26</v>
      </c>
      <c r="C214" s="13" t="s">
        <v>265</v>
      </c>
      <c r="D214" s="1">
        <v>6.7304979947679047E-2</v>
      </c>
      <c r="E214" s="1">
        <v>2.0833333333333336E-2</v>
      </c>
      <c r="F214" s="1">
        <v>0</v>
      </c>
      <c r="G214" s="1">
        <v>3.7123106012293752E-2</v>
      </c>
      <c r="H214" s="1">
        <v>9.8457156410669558E-2</v>
      </c>
      <c r="I214" s="1">
        <v>0</v>
      </c>
      <c r="L214" s="1"/>
      <c r="M214" s="1"/>
      <c r="N214" s="13"/>
      <c r="W214" s="1"/>
    </row>
    <row r="215" spans="1:23" s="19" customFormat="1" x14ac:dyDescent="0.25">
      <c r="A215" s="1" t="s">
        <v>113</v>
      </c>
      <c r="B215" s="1" t="s">
        <v>68</v>
      </c>
      <c r="C215" s="13" t="s">
        <v>265</v>
      </c>
      <c r="D215" s="1">
        <v>0</v>
      </c>
      <c r="E215" s="1">
        <v>1.3333333333333334E-2</v>
      </c>
      <c r="F215" s="1">
        <v>7.8131585842451876E-2</v>
      </c>
      <c r="G215" s="1">
        <v>0.2608879069638913</v>
      </c>
      <c r="H215" s="1">
        <v>5.4073625082268911E-4</v>
      </c>
      <c r="I215" s="1">
        <v>3</v>
      </c>
      <c r="L215" s="1"/>
      <c r="M215" s="1"/>
      <c r="N215" s="13"/>
      <c r="W215" s="1"/>
    </row>
    <row r="216" spans="1:23" s="19" customFormat="1" x14ac:dyDescent="0.25">
      <c r="A216" s="1" t="s">
        <v>198</v>
      </c>
      <c r="B216" s="1" t="s">
        <v>33</v>
      </c>
      <c r="C216" s="13" t="s">
        <v>265</v>
      </c>
      <c r="D216" s="1">
        <v>0</v>
      </c>
      <c r="E216" s="1">
        <v>3.6309221840068781E-2</v>
      </c>
      <c r="F216" s="1">
        <v>0.38728245693459468</v>
      </c>
      <c r="G216" s="1">
        <v>0.45553418414651931</v>
      </c>
      <c r="H216" s="1">
        <v>3.76594460237053E-3</v>
      </c>
      <c r="I216" s="1">
        <v>0.98</v>
      </c>
      <c r="L216" s="1"/>
      <c r="M216" s="1"/>
      <c r="N216" s="13"/>
      <c r="W216" s="1"/>
    </row>
    <row r="217" spans="1:23" s="19" customFormat="1" x14ac:dyDescent="0.25">
      <c r="A217" s="10" t="s">
        <v>200</v>
      </c>
      <c r="B217" s="1" t="s">
        <v>33</v>
      </c>
      <c r="C217" s="13" t="s">
        <v>265</v>
      </c>
      <c r="D217" s="1">
        <v>0</v>
      </c>
      <c r="E217" s="1">
        <v>0</v>
      </c>
      <c r="F217" s="1">
        <v>6.8719491907401564E-2</v>
      </c>
      <c r="G217" s="1">
        <v>0.13972835910523254</v>
      </c>
      <c r="H217" s="1">
        <v>0</v>
      </c>
      <c r="I217" s="1">
        <v>0.98</v>
      </c>
      <c r="L217" s="10"/>
      <c r="M217" s="1"/>
      <c r="N217" s="13"/>
      <c r="W217" s="1"/>
    </row>
    <row r="218" spans="1:23" s="19" customFormat="1" x14ac:dyDescent="0.25">
      <c r="A218" s="10" t="s">
        <v>201</v>
      </c>
      <c r="B218" s="1" t="s">
        <v>33</v>
      </c>
      <c r="C218" s="13" t="s">
        <v>265</v>
      </c>
      <c r="D218" s="1">
        <v>0</v>
      </c>
      <c r="E218" s="1">
        <v>0</v>
      </c>
      <c r="F218" s="1">
        <v>7.2062562312362036E-2</v>
      </c>
      <c r="G218" s="1">
        <v>0.14036746238821504</v>
      </c>
      <c r="H218" s="1">
        <v>0</v>
      </c>
      <c r="I218" s="1">
        <v>0.98</v>
      </c>
      <c r="L218" s="10"/>
      <c r="M218" s="1"/>
      <c r="N218" s="13"/>
      <c r="W218" s="1"/>
    </row>
    <row r="219" spans="1:23" s="19" customFormat="1" x14ac:dyDescent="0.25">
      <c r="A219" s="1" t="s">
        <v>202</v>
      </c>
      <c r="B219" s="1" t="s">
        <v>33</v>
      </c>
      <c r="C219" s="13" t="s">
        <v>265</v>
      </c>
      <c r="D219" s="1">
        <v>0</v>
      </c>
      <c r="E219" s="1">
        <v>2.2985845129059119E-2</v>
      </c>
      <c r="F219" s="1">
        <v>0.37025782219610964</v>
      </c>
      <c r="G219" s="1">
        <v>0.28644316422220162</v>
      </c>
      <c r="H219" s="1">
        <v>0</v>
      </c>
      <c r="I219" s="1">
        <v>0.98</v>
      </c>
      <c r="L219" s="1"/>
      <c r="M219" s="1"/>
      <c r="N219" s="13"/>
      <c r="W219" s="1"/>
    </row>
    <row r="220" spans="1:23" s="19" customFormat="1" x14ac:dyDescent="0.25">
      <c r="A220" s="1" t="s">
        <v>114</v>
      </c>
      <c r="B220" s="1" t="s">
        <v>34</v>
      </c>
      <c r="C220" s="13" t="s">
        <v>265</v>
      </c>
      <c r="D220" s="1">
        <v>0</v>
      </c>
      <c r="E220" s="1">
        <v>6.483041722745625E-2</v>
      </c>
      <c r="F220" s="1">
        <v>0.18274732739580876</v>
      </c>
      <c r="G220" s="1">
        <v>0.42103086813751545</v>
      </c>
      <c r="H220" s="1">
        <v>0</v>
      </c>
      <c r="I220" s="1">
        <v>0</v>
      </c>
      <c r="L220" s="1"/>
      <c r="M220" s="1"/>
      <c r="N220" s="13"/>
      <c r="W220" s="1"/>
    </row>
    <row r="221" spans="1:23" s="19" customFormat="1" x14ac:dyDescent="0.25">
      <c r="A221" s="1" t="s">
        <v>115</v>
      </c>
      <c r="B221" s="1" t="s">
        <v>34</v>
      </c>
      <c r="C221" s="13" t="s">
        <v>265</v>
      </c>
      <c r="D221" s="1">
        <v>0</v>
      </c>
      <c r="E221" s="1">
        <v>6.483041722745625E-2</v>
      </c>
      <c r="F221" s="1">
        <v>0.18274732739580876</v>
      </c>
      <c r="G221" s="1">
        <v>0.42103086813751545</v>
      </c>
      <c r="H221" s="1">
        <v>0</v>
      </c>
      <c r="I221" s="1">
        <v>0</v>
      </c>
      <c r="L221" s="1"/>
      <c r="M221" s="1"/>
      <c r="N221" s="13"/>
      <c r="W221" s="1"/>
    </row>
    <row r="222" spans="1:23" s="19" customFormat="1" x14ac:dyDescent="0.25">
      <c r="A222" s="1" t="s">
        <v>208</v>
      </c>
      <c r="B222" s="1" t="s">
        <v>34</v>
      </c>
      <c r="C222" s="13" t="s">
        <v>265</v>
      </c>
      <c r="D222" s="1">
        <v>0</v>
      </c>
      <c r="E222" s="1">
        <v>9.8659793814432989E-2</v>
      </c>
      <c r="F222" s="1">
        <v>0.43114723696141771</v>
      </c>
      <c r="G222" s="1">
        <v>0.53576951114463867</v>
      </c>
      <c r="H222" s="1">
        <v>0</v>
      </c>
      <c r="I222" s="1">
        <v>0</v>
      </c>
      <c r="L222" s="1"/>
      <c r="M222" s="1"/>
      <c r="N222" s="13"/>
      <c r="W222" s="1"/>
    </row>
    <row r="223" spans="1:23" s="19" customFormat="1" x14ac:dyDescent="0.25">
      <c r="A223" s="1" t="s">
        <v>117</v>
      </c>
      <c r="B223" s="1" t="s">
        <v>34</v>
      </c>
      <c r="C223" s="13" t="s">
        <v>265</v>
      </c>
      <c r="D223" s="1">
        <v>0</v>
      </c>
      <c r="E223" s="1">
        <v>2.2500000000000003E-3</v>
      </c>
      <c r="F223" s="1">
        <v>0</v>
      </c>
      <c r="G223" s="1">
        <v>8.6962635654630444E-2</v>
      </c>
      <c r="H223" s="1">
        <v>0</v>
      </c>
      <c r="I223" s="1">
        <v>0</v>
      </c>
      <c r="L223" s="1"/>
      <c r="M223" s="1"/>
      <c r="N223" s="13"/>
      <c r="W223" s="1"/>
    </row>
    <row r="224" spans="1:23" s="19" customFormat="1" x14ac:dyDescent="0.25">
      <c r="A224" s="1" t="s">
        <v>131</v>
      </c>
      <c r="B224" s="1" t="s">
        <v>38</v>
      </c>
      <c r="C224" s="13" t="s">
        <v>265</v>
      </c>
      <c r="D224" s="1">
        <v>0</v>
      </c>
      <c r="E224" s="1">
        <v>1.2500000000000001E-2</v>
      </c>
      <c r="F224" s="1">
        <v>0</v>
      </c>
      <c r="G224" s="1">
        <v>5.3033008588991071E-2</v>
      </c>
      <c r="H224" s="1">
        <v>0</v>
      </c>
      <c r="I224" s="1">
        <v>0</v>
      </c>
      <c r="L224" s="1"/>
      <c r="M224" s="1"/>
      <c r="N224" s="13"/>
      <c r="W224" s="1"/>
    </row>
    <row r="225" spans="1:23" s="19" customFormat="1" x14ac:dyDescent="0.25">
      <c r="A225" s="1" t="s">
        <v>52</v>
      </c>
      <c r="B225" s="1" t="s">
        <v>1</v>
      </c>
      <c r="C225" s="1" t="s">
        <v>266</v>
      </c>
      <c r="D225" s="20" t="e">
        <f>NA()</f>
        <v>#N/A</v>
      </c>
      <c r="E225" s="20" t="e">
        <f>NA()</f>
        <v>#N/A</v>
      </c>
      <c r="F225" s="20" t="e">
        <f>NA()</f>
        <v>#N/A</v>
      </c>
      <c r="G225" s="20" t="e">
        <f>NA()</f>
        <v>#N/A</v>
      </c>
      <c r="H225" s="20" t="e">
        <f>NA()</f>
        <v>#N/A</v>
      </c>
      <c r="I225" s="52">
        <f>5.38*$K$228</f>
        <v>1.4672727272727271</v>
      </c>
      <c r="J225" s="20" t="s">
        <v>209</v>
      </c>
      <c r="W225" s="1"/>
    </row>
    <row r="226" spans="1:23" s="19" customFormat="1" x14ac:dyDescent="0.25">
      <c r="A226" s="1" t="s">
        <v>52</v>
      </c>
      <c r="B226" s="1" t="s">
        <v>2</v>
      </c>
      <c r="C226" s="1" t="s">
        <v>266</v>
      </c>
      <c r="D226" s="20" t="e">
        <f>NA()</f>
        <v>#N/A</v>
      </c>
      <c r="E226" s="20" t="e">
        <f>NA()</f>
        <v>#N/A</v>
      </c>
      <c r="F226" s="20" t="e">
        <f>NA()</f>
        <v>#N/A</v>
      </c>
      <c r="G226" s="20" t="e">
        <f>NA()</f>
        <v>#N/A</v>
      </c>
      <c r="H226" s="20" t="e">
        <f>NA()</f>
        <v>#N/A</v>
      </c>
      <c r="I226" s="52">
        <f t="shared" ref="I226:I248" si="0">5.38*$K$228</f>
        <v>1.4672727272727271</v>
      </c>
      <c r="J226" s="51" t="s">
        <v>257</v>
      </c>
      <c r="W226" s="1"/>
    </row>
    <row r="227" spans="1:23" s="19" customFormat="1" x14ac:dyDescent="0.25">
      <c r="A227" s="1" t="s">
        <v>52</v>
      </c>
      <c r="B227" s="1" t="s">
        <v>45</v>
      </c>
      <c r="C227" s="1" t="s">
        <v>266</v>
      </c>
      <c r="D227" s="20" t="e">
        <f>NA()</f>
        <v>#N/A</v>
      </c>
      <c r="E227" s="20" t="e">
        <f>NA()</f>
        <v>#N/A</v>
      </c>
      <c r="F227" s="20" t="e">
        <f>NA()</f>
        <v>#N/A</v>
      </c>
      <c r="G227" s="20" t="e">
        <f>NA()</f>
        <v>#N/A</v>
      </c>
      <c r="H227" s="20" t="e">
        <f>NA()</f>
        <v>#N/A</v>
      </c>
      <c r="I227" s="52">
        <f t="shared" si="0"/>
        <v>1.4672727272727271</v>
      </c>
      <c r="J227" s="51" t="s">
        <v>258</v>
      </c>
      <c r="W227" s="1"/>
    </row>
    <row r="228" spans="1:23" s="19" customFormat="1" x14ac:dyDescent="0.25">
      <c r="A228" s="1" t="s">
        <v>52</v>
      </c>
      <c r="B228" s="1" t="s">
        <v>82</v>
      </c>
      <c r="C228" s="1" t="s">
        <v>266</v>
      </c>
      <c r="D228" s="20" t="e">
        <f>NA()</f>
        <v>#N/A</v>
      </c>
      <c r="E228" s="20" t="e">
        <f>NA()</f>
        <v>#N/A</v>
      </c>
      <c r="F228" s="20" t="e">
        <f>NA()</f>
        <v>#N/A</v>
      </c>
      <c r="G228" s="20" t="e">
        <f>NA()</f>
        <v>#N/A</v>
      </c>
      <c r="H228" s="20" t="e">
        <f>NA()</f>
        <v>#N/A</v>
      </c>
      <c r="I228" s="52">
        <f t="shared" si="0"/>
        <v>1.4672727272727271</v>
      </c>
      <c r="J228" s="51" t="s">
        <v>259</v>
      </c>
      <c r="K228" s="19">
        <f>300/1100</f>
        <v>0.27272727272727271</v>
      </c>
      <c r="W228" s="1"/>
    </row>
    <row r="229" spans="1:23" s="19" customFormat="1" x14ac:dyDescent="0.25">
      <c r="A229" s="1" t="s">
        <v>52</v>
      </c>
      <c r="B229" s="1" t="s">
        <v>4</v>
      </c>
      <c r="C229" s="1" t="s">
        <v>266</v>
      </c>
      <c r="D229" s="20" t="e">
        <f>NA()</f>
        <v>#N/A</v>
      </c>
      <c r="E229" s="20" t="e">
        <f>NA()</f>
        <v>#N/A</v>
      </c>
      <c r="F229" s="20" t="e">
        <f>NA()</f>
        <v>#N/A</v>
      </c>
      <c r="G229" s="20" t="e">
        <f>NA()</f>
        <v>#N/A</v>
      </c>
      <c r="H229" s="20" t="e">
        <f>NA()</f>
        <v>#N/A</v>
      </c>
      <c r="I229" s="52">
        <f t="shared" si="0"/>
        <v>1.4672727272727271</v>
      </c>
      <c r="W229" s="1"/>
    </row>
    <row r="230" spans="1:23" s="19" customFormat="1" x14ac:dyDescent="0.25">
      <c r="A230" s="1" t="s">
        <v>52</v>
      </c>
      <c r="B230" s="1" t="s">
        <v>49</v>
      </c>
      <c r="C230" s="1" t="s">
        <v>266</v>
      </c>
      <c r="D230" s="20" t="e">
        <f>NA()</f>
        <v>#N/A</v>
      </c>
      <c r="E230" s="20" t="e">
        <f>NA()</f>
        <v>#N/A</v>
      </c>
      <c r="F230" s="20" t="e">
        <f>NA()</f>
        <v>#N/A</v>
      </c>
      <c r="G230" s="20" t="e">
        <f>NA()</f>
        <v>#N/A</v>
      </c>
      <c r="H230" s="20" t="e">
        <f>NA()</f>
        <v>#N/A</v>
      </c>
      <c r="I230" s="52">
        <f t="shared" si="0"/>
        <v>1.4672727272727271</v>
      </c>
      <c r="W230" s="1"/>
    </row>
    <row r="231" spans="1:23" s="19" customFormat="1" x14ac:dyDescent="0.25">
      <c r="A231" s="1" t="s">
        <v>52</v>
      </c>
      <c r="B231" s="1" t="s">
        <v>31</v>
      </c>
      <c r="C231" s="1" t="s">
        <v>266</v>
      </c>
      <c r="D231" s="20" t="e">
        <f>NA()</f>
        <v>#N/A</v>
      </c>
      <c r="E231" s="20" t="e">
        <f>NA()</f>
        <v>#N/A</v>
      </c>
      <c r="F231" s="20" t="e">
        <f>NA()</f>
        <v>#N/A</v>
      </c>
      <c r="G231" s="20" t="e">
        <f>NA()</f>
        <v>#N/A</v>
      </c>
      <c r="H231" s="20" t="e">
        <f>NA()</f>
        <v>#N/A</v>
      </c>
      <c r="I231" s="52">
        <f t="shared" si="0"/>
        <v>1.4672727272727271</v>
      </c>
      <c r="W231" s="1"/>
    </row>
    <row r="232" spans="1:23" s="19" customFormat="1" x14ac:dyDescent="0.25">
      <c r="A232" s="1" t="s">
        <v>52</v>
      </c>
      <c r="B232" s="1" t="s">
        <v>65</v>
      </c>
      <c r="C232" s="1" t="s">
        <v>266</v>
      </c>
      <c r="D232" s="20" t="e">
        <f>NA()</f>
        <v>#N/A</v>
      </c>
      <c r="E232" s="20" t="e">
        <f>NA()</f>
        <v>#N/A</v>
      </c>
      <c r="F232" s="20" t="e">
        <f>NA()</f>
        <v>#N/A</v>
      </c>
      <c r="G232" s="20" t="e">
        <f>NA()</f>
        <v>#N/A</v>
      </c>
      <c r="H232" s="20" t="e">
        <f>NA()</f>
        <v>#N/A</v>
      </c>
      <c r="I232" s="52">
        <f t="shared" si="0"/>
        <v>1.4672727272727271</v>
      </c>
      <c r="W232" s="1"/>
    </row>
    <row r="233" spans="1:23" s="19" customFormat="1" x14ac:dyDescent="0.25">
      <c r="A233" s="1" t="s">
        <v>52</v>
      </c>
      <c r="B233" s="1" t="s">
        <v>79</v>
      </c>
      <c r="C233" s="1" t="s">
        <v>266</v>
      </c>
      <c r="D233" s="20" t="e">
        <f>NA()</f>
        <v>#N/A</v>
      </c>
      <c r="E233" s="20" t="e">
        <f>NA()</f>
        <v>#N/A</v>
      </c>
      <c r="F233" s="20" t="e">
        <f>NA()</f>
        <v>#N/A</v>
      </c>
      <c r="G233" s="20" t="e">
        <f>NA()</f>
        <v>#N/A</v>
      </c>
      <c r="H233" s="20" t="e">
        <f>NA()</f>
        <v>#N/A</v>
      </c>
      <c r="I233" s="52">
        <f t="shared" si="0"/>
        <v>1.4672727272727271</v>
      </c>
      <c r="W233" s="1"/>
    </row>
    <row r="234" spans="1:23" s="19" customFormat="1" x14ac:dyDescent="0.25">
      <c r="A234" s="1" t="s">
        <v>52</v>
      </c>
      <c r="B234" s="1" t="s">
        <v>55</v>
      </c>
      <c r="C234" s="1" t="s">
        <v>266</v>
      </c>
      <c r="D234" s="20" t="e">
        <f>NA()</f>
        <v>#N/A</v>
      </c>
      <c r="E234" s="20" t="e">
        <f>NA()</f>
        <v>#N/A</v>
      </c>
      <c r="F234" s="20" t="e">
        <f>NA()</f>
        <v>#N/A</v>
      </c>
      <c r="G234" s="20" t="e">
        <f>NA()</f>
        <v>#N/A</v>
      </c>
      <c r="H234" s="20" t="e">
        <f>NA()</f>
        <v>#N/A</v>
      </c>
      <c r="I234" s="52">
        <f t="shared" si="0"/>
        <v>1.4672727272727271</v>
      </c>
      <c r="W234" s="1"/>
    </row>
    <row r="235" spans="1:23" s="19" customFormat="1" x14ac:dyDescent="0.25">
      <c r="A235" s="1" t="s">
        <v>52</v>
      </c>
      <c r="B235" s="1" t="s">
        <v>210</v>
      </c>
      <c r="C235" s="1" t="s">
        <v>266</v>
      </c>
      <c r="D235" s="20" t="e">
        <f>NA()</f>
        <v>#N/A</v>
      </c>
      <c r="E235" s="20" t="e">
        <f>NA()</f>
        <v>#N/A</v>
      </c>
      <c r="F235" s="20" t="e">
        <f>NA()</f>
        <v>#N/A</v>
      </c>
      <c r="G235" s="20" t="e">
        <f>NA()</f>
        <v>#N/A</v>
      </c>
      <c r="H235" s="20" t="e">
        <f>NA()</f>
        <v>#N/A</v>
      </c>
      <c r="I235" s="52">
        <f t="shared" si="0"/>
        <v>1.4672727272727271</v>
      </c>
      <c r="W235" s="1"/>
    </row>
    <row r="236" spans="1:23" s="19" customFormat="1" x14ac:dyDescent="0.25">
      <c r="A236" s="1" t="s">
        <v>52</v>
      </c>
      <c r="B236" s="1" t="s">
        <v>100</v>
      </c>
      <c r="C236" s="1" t="s">
        <v>266</v>
      </c>
      <c r="D236" s="20" t="e">
        <f>NA()</f>
        <v>#N/A</v>
      </c>
      <c r="E236" s="20" t="e">
        <f>NA()</f>
        <v>#N/A</v>
      </c>
      <c r="F236" s="20" t="e">
        <f>NA()</f>
        <v>#N/A</v>
      </c>
      <c r="G236" s="20" t="e">
        <f>NA()</f>
        <v>#N/A</v>
      </c>
      <c r="H236" s="20" t="e">
        <f>NA()</f>
        <v>#N/A</v>
      </c>
      <c r="I236" s="52">
        <f t="shared" si="0"/>
        <v>1.4672727272727271</v>
      </c>
      <c r="W236" s="1"/>
    </row>
    <row r="237" spans="1:23" s="19" customFormat="1" x14ac:dyDescent="0.25">
      <c r="A237" s="1" t="s">
        <v>52</v>
      </c>
      <c r="B237" s="1" t="s">
        <v>1</v>
      </c>
      <c r="C237" s="1" t="s">
        <v>265</v>
      </c>
      <c r="D237" s="20" t="e">
        <f>NA()</f>
        <v>#N/A</v>
      </c>
      <c r="E237" s="20" t="e">
        <f>NA()</f>
        <v>#N/A</v>
      </c>
      <c r="F237" s="20" t="e">
        <f>NA()</f>
        <v>#N/A</v>
      </c>
      <c r="G237" s="20" t="e">
        <f>NA()</f>
        <v>#N/A</v>
      </c>
      <c r="H237" s="20" t="e">
        <f>NA()</f>
        <v>#N/A</v>
      </c>
      <c r="I237" s="52">
        <f t="shared" si="0"/>
        <v>1.4672727272727271</v>
      </c>
      <c r="J237"/>
      <c r="K237"/>
      <c r="L237"/>
      <c r="M237"/>
      <c r="N237"/>
      <c r="O237"/>
      <c r="P237"/>
      <c r="Q237"/>
      <c r="R237"/>
      <c r="S237"/>
      <c r="T237"/>
      <c r="U237"/>
      <c r="V237"/>
      <c r="W237"/>
    </row>
    <row r="238" spans="1:23" x14ac:dyDescent="0.25">
      <c r="A238" s="1" t="s">
        <v>52</v>
      </c>
      <c r="B238" s="1" t="s">
        <v>2</v>
      </c>
      <c r="C238" s="1" t="s">
        <v>265</v>
      </c>
      <c r="D238" s="20" t="e">
        <f>NA()</f>
        <v>#N/A</v>
      </c>
      <c r="E238" s="20" t="e">
        <f>NA()</f>
        <v>#N/A</v>
      </c>
      <c r="F238" s="20" t="e">
        <f>NA()</f>
        <v>#N/A</v>
      </c>
      <c r="G238" s="20" t="e">
        <f>NA()</f>
        <v>#N/A</v>
      </c>
      <c r="H238" s="20" t="e">
        <f>NA()</f>
        <v>#N/A</v>
      </c>
      <c r="I238" s="52">
        <f t="shared" si="0"/>
        <v>1.4672727272727271</v>
      </c>
    </row>
    <row r="239" spans="1:23" x14ac:dyDescent="0.25">
      <c r="A239" s="1" t="s">
        <v>52</v>
      </c>
      <c r="B239" s="1" t="s">
        <v>45</v>
      </c>
      <c r="C239" s="1" t="s">
        <v>265</v>
      </c>
      <c r="D239" s="20" t="e">
        <f>NA()</f>
        <v>#N/A</v>
      </c>
      <c r="E239" s="20" t="e">
        <f>NA()</f>
        <v>#N/A</v>
      </c>
      <c r="F239" s="20" t="e">
        <f>NA()</f>
        <v>#N/A</v>
      </c>
      <c r="G239" s="20" t="e">
        <f>NA()</f>
        <v>#N/A</v>
      </c>
      <c r="H239" s="20" t="e">
        <f>NA()</f>
        <v>#N/A</v>
      </c>
      <c r="I239" s="52">
        <f t="shared" si="0"/>
        <v>1.4672727272727271</v>
      </c>
    </row>
    <row r="240" spans="1:23" x14ac:dyDescent="0.25">
      <c r="A240" s="1" t="s">
        <v>52</v>
      </c>
      <c r="B240" s="1" t="s">
        <v>82</v>
      </c>
      <c r="C240" s="1" t="s">
        <v>265</v>
      </c>
      <c r="D240" s="20" t="e">
        <f>NA()</f>
        <v>#N/A</v>
      </c>
      <c r="E240" s="20" t="e">
        <f>NA()</f>
        <v>#N/A</v>
      </c>
      <c r="F240" s="20" t="e">
        <f>NA()</f>
        <v>#N/A</v>
      </c>
      <c r="G240" s="20" t="e">
        <f>NA()</f>
        <v>#N/A</v>
      </c>
      <c r="H240" s="20" t="e">
        <f>NA()</f>
        <v>#N/A</v>
      </c>
      <c r="I240" s="52">
        <f t="shared" si="0"/>
        <v>1.4672727272727271</v>
      </c>
    </row>
    <row r="241" spans="1:9" x14ac:dyDescent="0.25">
      <c r="A241" s="1" t="s">
        <v>52</v>
      </c>
      <c r="B241" s="1" t="s">
        <v>4</v>
      </c>
      <c r="C241" s="1" t="s">
        <v>265</v>
      </c>
      <c r="D241" s="20" t="e">
        <f>NA()</f>
        <v>#N/A</v>
      </c>
      <c r="E241" s="20" t="e">
        <f>NA()</f>
        <v>#N/A</v>
      </c>
      <c r="F241" s="20" t="e">
        <f>NA()</f>
        <v>#N/A</v>
      </c>
      <c r="G241" s="20" t="e">
        <f>NA()</f>
        <v>#N/A</v>
      </c>
      <c r="H241" s="20" t="e">
        <f>NA()</f>
        <v>#N/A</v>
      </c>
      <c r="I241" s="52">
        <f t="shared" si="0"/>
        <v>1.4672727272727271</v>
      </c>
    </row>
    <row r="242" spans="1:9" x14ac:dyDescent="0.25">
      <c r="A242" s="1" t="s">
        <v>52</v>
      </c>
      <c r="B242" s="1" t="s">
        <v>49</v>
      </c>
      <c r="C242" s="1" t="s">
        <v>265</v>
      </c>
      <c r="D242" s="20" t="e">
        <f>NA()</f>
        <v>#N/A</v>
      </c>
      <c r="E242" s="20" t="e">
        <f>NA()</f>
        <v>#N/A</v>
      </c>
      <c r="F242" s="20" t="e">
        <f>NA()</f>
        <v>#N/A</v>
      </c>
      <c r="G242" s="20" t="e">
        <f>NA()</f>
        <v>#N/A</v>
      </c>
      <c r="H242" s="20" t="e">
        <f>NA()</f>
        <v>#N/A</v>
      </c>
      <c r="I242" s="52">
        <f t="shared" si="0"/>
        <v>1.4672727272727271</v>
      </c>
    </row>
    <row r="243" spans="1:9" x14ac:dyDescent="0.25">
      <c r="A243" s="1" t="s">
        <v>52</v>
      </c>
      <c r="B243" s="1" t="s">
        <v>31</v>
      </c>
      <c r="C243" s="1" t="s">
        <v>265</v>
      </c>
      <c r="D243" s="20" t="e">
        <f>NA()</f>
        <v>#N/A</v>
      </c>
      <c r="E243" s="20" t="e">
        <f>NA()</f>
        <v>#N/A</v>
      </c>
      <c r="F243" s="20" t="e">
        <f>NA()</f>
        <v>#N/A</v>
      </c>
      <c r="G243" s="20" t="e">
        <f>NA()</f>
        <v>#N/A</v>
      </c>
      <c r="H243" s="20" t="e">
        <f>NA()</f>
        <v>#N/A</v>
      </c>
      <c r="I243" s="52">
        <f t="shared" si="0"/>
        <v>1.4672727272727271</v>
      </c>
    </row>
    <row r="244" spans="1:9" x14ac:dyDescent="0.25">
      <c r="A244" s="1" t="s">
        <v>52</v>
      </c>
      <c r="B244" s="1" t="s">
        <v>65</v>
      </c>
      <c r="C244" s="1" t="s">
        <v>265</v>
      </c>
      <c r="D244" s="20" t="e">
        <f>NA()</f>
        <v>#N/A</v>
      </c>
      <c r="E244" s="20" t="e">
        <f>NA()</f>
        <v>#N/A</v>
      </c>
      <c r="F244" s="20" t="e">
        <f>NA()</f>
        <v>#N/A</v>
      </c>
      <c r="G244" s="20" t="e">
        <f>NA()</f>
        <v>#N/A</v>
      </c>
      <c r="H244" s="20" t="e">
        <f>NA()</f>
        <v>#N/A</v>
      </c>
      <c r="I244" s="52">
        <f t="shared" si="0"/>
        <v>1.4672727272727271</v>
      </c>
    </row>
    <row r="245" spans="1:9" x14ac:dyDescent="0.25">
      <c r="A245" s="1" t="s">
        <v>52</v>
      </c>
      <c r="B245" s="1" t="s">
        <v>79</v>
      </c>
      <c r="C245" s="1" t="s">
        <v>265</v>
      </c>
      <c r="D245" s="20" t="e">
        <f>NA()</f>
        <v>#N/A</v>
      </c>
      <c r="E245" s="20" t="e">
        <f>NA()</f>
        <v>#N/A</v>
      </c>
      <c r="F245" s="20" t="e">
        <f>NA()</f>
        <v>#N/A</v>
      </c>
      <c r="G245" s="20" t="e">
        <f>NA()</f>
        <v>#N/A</v>
      </c>
      <c r="H245" s="20" t="e">
        <f>NA()</f>
        <v>#N/A</v>
      </c>
      <c r="I245" s="52">
        <f t="shared" si="0"/>
        <v>1.4672727272727271</v>
      </c>
    </row>
    <row r="246" spans="1:9" x14ac:dyDescent="0.25">
      <c r="A246" s="1" t="s">
        <v>52</v>
      </c>
      <c r="B246" s="1" t="s">
        <v>55</v>
      </c>
      <c r="C246" s="1" t="s">
        <v>265</v>
      </c>
      <c r="D246" s="20" t="e">
        <f>NA()</f>
        <v>#N/A</v>
      </c>
      <c r="E246" s="20" t="e">
        <f>NA()</f>
        <v>#N/A</v>
      </c>
      <c r="F246" s="20" t="e">
        <f>NA()</f>
        <v>#N/A</v>
      </c>
      <c r="G246" s="20" t="e">
        <f>NA()</f>
        <v>#N/A</v>
      </c>
      <c r="H246" s="20" t="e">
        <f>NA()</f>
        <v>#N/A</v>
      </c>
      <c r="I246" s="52">
        <f t="shared" si="0"/>
        <v>1.4672727272727271</v>
      </c>
    </row>
    <row r="247" spans="1:9" x14ac:dyDescent="0.25">
      <c r="A247" s="1" t="s">
        <v>52</v>
      </c>
      <c r="B247" s="1" t="s">
        <v>210</v>
      </c>
      <c r="C247" s="1" t="s">
        <v>265</v>
      </c>
      <c r="D247" s="20" t="e">
        <f>NA()</f>
        <v>#N/A</v>
      </c>
      <c r="E247" s="20" t="e">
        <f>NA()</f>
        <v>#N/A</v>
      </c>
      <c r="F247" s="20" t="e">
        <f>NA()</f>
        <v>#N/A</v>
      </c>
      <c r="G247" s="20" t="e">
        <f>NA()</f>
        <v>#N/A</v>
      </c>
      <c r="H247" s="20" t="e">
        <f>NA()</f>
        <v>#N/A</v>
      </c>
      <c r="I247" s="52">
        <f t="shared" si="0"/>
        <v>1.4672727272727271</v>
      </c>
    </row>
    <row r="248" spans="1:9" x14ac:dyDescent="0.25">
      <c r="A248" s="1" t="s">
        <v>52</v>
      </c>
      <c r="B248" s="1" t="s">
        <v>100</v>
      </c>
      <c r="C248" s="1" t="s">
        <v>265</v>
      </c>
      <c r="D248" s="20" t="e">
        <f>NA()</f>
        <v>#N/A</v>
      </c>
      <c r="E248" s="20" t="e">
        <f>NA()</f>
        <v>#N/A</v>
      </c>
      <c r="F248" s="20" t="e">
        <f>NA()</f>
        <v>#N/A</v>
      </c>
      <c r="G248" s="20" t="e">
        <f>NA()</f>
        <v>#N/A</v>
      </c>
      <c r="H248" s="20" t="e">
        <f>NA()</f>
        <v>#N/A</v>
      </c>
      <c r="I248" s="52">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4" zoomScale="85" zoomScaleNormal="85" workbookViewId="0">
      <selection activeCell="F29" sqref="F29"/>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3" customFormat="1" ht="28.5" customHeight="1" x14ac:dyDescent="0.2">
      <c r="A1" s="13" t="s">
        <v>211</v>
      </c>
      <c r="H1" s="24"/>
      <c r="I1" s="1"/>
    </row>
    <row r="2" spans="1:27" s="13" customFormat="1" ht="37.5" customHeight="1" x14ac:dyDescent="0.2">
      <c r="C2" s="108" t="s">
        <v>212</v>
      </c>
      <c r="D2" s="109"/>
      <c r="E2" s="109"/>
      <c r="F2" s="109"/>
      <c r="G2" s="109"/>
      <c r="H2" s="24"/>
      <c r="I2" s="1"/>
      <c r="J2" s="108" t="s">
        <v>213</v>
      </c>
      <c r="K2" s="109"/>
      <c r="L2" s="109"/>
      <c r="M2" s="109"/>
      <c r="N2" s="109"/>
      <c r="R2" s="110" t="s">
        <v>214</v>
      </c>
      <c r="S2" s="105"/>
    </row>
    <row r="3" spans="1:27" s="13" customFormat="1" ht="25.5" x14ac:dyDescent="0.2">
      <c r="A3" s="11" t="s">
        <v>215</v>
      </c>
      <c r="B3" s="48" t="s">
        <v>248</v>
      </c>
      <c r="C3" s="16" t="s">
        <v>16</v>
      </c>
      <c r="D3" s="12" t="s">
        <v>17</v>
      </c>
      <c r="E3" s="12" t="s">
        <v>18</v>
      </c>
      <c r="F3" s="12" t="s">
        <v>19</v>
      </c>
      <c r="G3" s="12" t="s">
        <v>20</v>
      </c>
      <c r="H3" s="25" t="s">
        <v>21</v>
      </c>
      <c r="I3" s="26"/>
      <c r="J3" s="16" t="s">
        <v>16</v>
      </c>
      <c r="K3" s="12" t="s">
        <v>17</v>
      </c>
      <c r="L3" s="12" t="s">
        <v>18</v>
      </c>
      <c r="M3" s="12" t="s">
        <v>19</v>
      </c>
      <c r="N3" s="12" t="s">
        <v>20</v>
      </c>
      <c r="O3" s="25" t="s">
        <v>21</v>
      </c>
      <c r="S3" s="25" t="s">
        <v>21</v>
      </c>
    </row>
    <row r="4" spans="1:27" s="13" customFormat="1" ht="18" customHeight="1" x14ac:dyDescent="0.25">
      <c r="A4" s="27" t="s">
        <v>29</v>
      </c>
      <c r="B4" t="s">
        <v>231</v>
      </c>
      <c r="C4" s="28">
        <f>IFERROR(
    SUMIFS('Custom HV &amp; WD'!D:D, 'Custom HV &amp; WD'!$B:$B, 'Generic HV &amp; WD'!$A4, 'Custom HV &amp; WD'!$C:$C, "Base")/COUNTIFS('Custom HV &amp; WD'!$B:$B, 'Generic HV &amp; WD'!$A4, 'Custom HV &amp; WD'!$C:$C, "Base"),
    J4
)</f>
        <v>1.1874649803890181E-2</v>
      </c>
      <c r="D4" s="28">
        <f>IFERROR(
    SUMIFS('Custom HV &amp; WD'!E:E, 'Custom HV &amp; WD'!$B:$B, 'Generic HV &amp; WD'!$A4, 'Custom HV &amp; WD'!$C:$C, "Base")/COUNTIFS('Custom HV &amp; WD'!$B:$B, 'Generic HV &amp; WD'!$A4, 'Custom HV &amp; WD'!$C:$C, "Base"),
    K4
)</f>
        <v>0.2873044508940466</v>
      </c>
      <c r="E4" s="28">
        <f>IFERROR(
    SUMIFS('Custom HV &amp; WD'!F:F, 'Custom HV &amp; WD'!$B:$B, 'Generic HV &amp; WD'!$A4, 'Custom HV &amp; WD'!$C:$C, "Base")/COUNTIFS('Custom HV &amp; WD'!$B:$B, 'Generic HV &amp; WD'!$A4, 'Custom HV &amp; WD'!$C:$C, "Base"),
    L4
)</f>
        <v>0.13495124456662677</v>
      </c>
      <c r="F4" s="28">
        <f>IFERROR(
    SUMIFS('Custom HV &amp; WD'!G:G, 'Custom HV &amp; WD'!$B:$B, 'Generic HV &amp; WD'!$A4, 'Custom HV &amp; WD'!$C:$C, "Base")/COUNTIFS('Custom HV &amp; WD'!$B:$B, 'Generic HV &amp; WD'!$A4, 'Custom HV &amp; WD'!$C:$C, "Base"),
    M4
)</f>
        <v>0.48704684710313606</v>
      </c>
      <c r="G4" s="28">
        <f>IFERROR(
    SUMIFS('Custom HV &amp; WD'!H:H, 'Custom HV &amp; WD'!$B:$B, 'Generic HV &amp; WD'!$A4, 'Custom HV &amp; WD'!$C:$C, "Base")/COUNTIFS('Custom HV &amp; WD'!$B:$B, 'Generic HV &amp; WD'!$A4, 'Custom HV &amp; WD'!$C:$C, "Base"),
    N4
)</f>
        <v>2.6439073982321266E-3</v>
      </c>
      <c r="H4" s="29">
        <v>3.13</v>
      </c>
      <c r="I4" s="10"/>
      <c r="J4" s="28">
        <v>2.1492047987506806E-2</v>
      </c>
      <c r="K4" s="28">
        <v>0.28006650300918062</v>
      </c>
      <c r="L4" s="28">
        <v>0.12329440138538973</v>
      </c>
      <c r="M4" s="28">
        <v>0.44243223961045497</v>
      </c>
      <c r="N4" s="28">
        <v>6.8052012362149724E-3</v>
      </c>
      <c r="O4" s="30">
        <v>4.3599999999999994</v>
      </c>
      <c r="R4" s="49" t="s">
        <v>230</v>
      </c>
      <c r="S4" s="50">
        <v>2.73</v>
      </c>
      <c r="AA4" s="13" t="s">
        <v>219</v>
      </c>
    </row>
    <row r="5" spans="1:27" s="13" customFormat="1" ht="18" customHeight="1" x14ac:dyDescent="0.25">
      <c r="A5" s="27" t="s">
        <v>129</v>
      </c>
      <c r="B5" t="s">
        <v>227</v>
      </c>
      <c r="C5" s="28">
        <f>IFERROR(
    SUMIFS('Custom HV &amp; WD'!D:D, 'Custom HV &amp; WD'!$B:$B, 'Generic HV &amp; WD'!$A5, 'Custom HV &amp; WD'!$C:$C, "Base")/COUNTIFS('Custom HV &amp; WD'!$B:$B, 'Generic HV &amp; WD'!$A5, 'Custom HV &amp; WD'!$C:$C, "Base"),
    J5
)</f>
        <v>0.16832772343196775</v>
      </c>
      <c r="D5" s="28">
        <f>IFERROR(
    SUMIFS('Custom HV &amp; WD'!E:E, 'Custom HV &amp; WD'!$B:$B, 'Generic HV &amp; WD'!$A5, 'Custom HV &amp; WD'!$C:$C, "Base")/COUNTIFS('Custom HV &amp; WD'!$B:$B, 'Generic HV &amp; WD'!$A5, 'Custom HV &amp; WD'!$C:$C, "Base"),
    K5
)</f>
        <v>5.3258080813560274E-2</v>
      </c>
      <c r="E5" s="28">
        <f>IFERROR(
    SUMIFS('Custom HV &amp; WD'!F:F, 'Custom HV &amp; WD'!$B:$B, 'Generic HV &amp; WD'!$A5, 'Custom HV &amp; WD'!$C:$C, "Base")/COUNTIFS('Custom HV &amp; WD'!$B:$B, 'Generic HV &amp; WD'!$A5, 'Custom HV &amp; WD'!$C:$C, "Base"),
    L5
)</f>
        <v>2.1259912350245453E-2</v>
      </c>
      <c r="F5" s="28">
        <f>IFERROR(
    SUMIFS('Custom HV &amp; WD'!G:G, 'Custom HV &amp; WD'!$B:$B, 'Generic HV &amp; WD'!$A5, 'Custom HV &amp; WD'!$C:$C, "Base")/COUNTIFS('Custom HV &amp; WD'!$B:$B, 'Generic HV &amp; WD'!$A5, 'Custom HV &amp; WD'!$C:$C, "Base"),
    M5
)</f>
        <v>0.23564243261872514</v>
      </c>
      <c r="G5" s="28">
        <f>IFERROR(
    SUMIFS('Custom HV &amp; WD'!H:H, 'Custom HV &amp; WD'!$B:$B, 'Generic HV &amp; WD'!$A5, 'Custom HV &amp; WD'!$C:$C, "Base")/COUNTIFS('Custom HV &amp; WD'!$B:$B, 'Generic HV &amp; WD'!$A5, 'Custom HV &amp; WD'!$C:$C, "Base"),
    N5
)</f>
        <v>0.36190464954547247</v>
      </c>
      <c r="H5" s="29">
        <v>1.01</v>
      </c>
      <c r="I5" s="10"/>
      <c r="J5" s="28">
        <v>0.16832772343196775</v>
      </c>
      <c r="K5" s="28">
        <v>5.3258080813560274E-2</v>
      </c>
      <c r="L5" s="28">
        <v>2.1259912350245453E-2</v>
      </c>
      <c r="M5" s="28">
        <v>0.23564243261872514</v>
      </c>
      <c r="N5" s="28">
        <v>0.36190464954547247</v>
      </c>
      <c r="O5" s="30">
        <v>1.35</v>
      </c>
      <c r="R5" s="49" t="s">
        <v>250</v>
      </c>
      <c r="S5" s="50">
        <v>2.68</v>
      </c>
      <c r="AA5" s="13" t="s">
        <v>220</v>
      </c>
    </row>
    <row r="6" spans="1:27" s="13" customFormat="1" ht="18" customHeight="1" x14ac:dyDescent="0.25">
      <c r="A6" s="27" t="s">
        <v>124</v>
      </c>
      <c r="B6" t="s">
        <v>228</v>
      </c>
      <c r="C6" s="28">
        <f>IFERROR(
    SUMIFS('Custom HV &amp; WD'!D:D, 'Custom HV &amp; WD'!$B:$B, 'Generic HV &amp; WD'!$A6, 'Custom HV &amp; WD'!$C:$C, "Base")/COUNTIFS('Custom HV &amp; WD'!$B:$B, 'Generic HV &amp; WD'!$A6, 'Custom HV &amp; WD'!$C:$C, "Base"),
    J6
)</f>
        <v>0</v>
      </c>
      <c r="D6" s="28">
        <f>IFERROR(
    SUMIFS('Custom HV &amp; WD'!E:E, 'Custom HV &amp; WD'!$B:$B, 'Generic HV &amp; WD'!$A6, 'Custom HV &amp; WD'!$C:$C, "Base")/COUNTIFS('Custom HV &amp; WD'!$B:$B, 'Generic HV &amp; WD'!$A6, 'Custom HV &amp; WD'!$C:$C, "Base"),
    K6
)</f>
        <v>4.3718592964824124E-2</v>
      </c>
      <c r="E6" s="28">
        <f>IFERROR(
    SUMIFS('Custom HV &amp; WD'!F:F, 'Custom HV &amp; WD'!$B:$B, 'Generic HV &amp; WD'!$A6, 'Custom HV &amp; WD'!$C:$C, "Base")/COUNTIFS('Custom HV &amp; WD'!$B:$B, 'Generic HV &amp; WD'!$A6, 'Custom HV &amp; WD'!$C:$C, "Base"),
    L6
)</f>
        <v>9.0954773869346736E-2</v>
      </c>
      <c r="F6" s="28">
        <f>IFERROR(
    SUMIFS('Custom HV &amp; WD'!G:G, 'Custom HV &amp; WD'!$B:$B, 'Generic HV &amp; WD'!$A6, 'Custom HV &amp; WD'!$C:$C, "Base")/COUNTIFS('Custom HV &amp; WD'!$B:$B, 'Generic HV &amp; WD'!$A6, 'Custom HV &amp; WD'!$C:$C, "Base"),
    M6
)</f>
        <v>0.29798994974874371</v>
      </c>
      <c r="G6" s="28">
        <f>IFERROR(
    SUMIFS('Custom HV &amp; WD'!H:H, 'Custom HV &amp; WD'!$B:$B, 'Generic HV &amp; WD'!$A6, 'Custom HV &amp; WD'!$C:$C, "Base")/COUNTIFS('Custom HV &amp; WD'!$B:$B, 'Generic HV &amp; WD'!$A6, 'Custom HV &amp; WD'!$C:$C, "Base"),
    N6
)</f>
        <v>0</v>
      </c>
      <c r="H6" s="29">
        <v>3.18</v>
      </c>
      <c r="I6" s="10"/>
      <c r="J6" s="28">
        <v>1.9221628045157455E-2</v>
      </c>
      <c r="K6" s="28">
        <v>2.2221753801843085E-2</v>
      </c>
      <c r="L6" s="28">
        <v>3.0318257956448911E-2</v>
      </c>
      <c r="M6" s="28">
        <v>0.12469722336474276</v>
      </c>
      <c r="N6" s="28">
        <v>1.7646020822304571E-4</v>
      </c>
      <c r="O6" s="30">
        <v>1.49</v>
      </c>
      <c r="R6" s="49" t="s">
        <v>254</v>
      </c>
      <c r="S6" s="50">
        <v>1.01</v>
      </c>
    </row>
    <row r="7" spans="1:27" s="13" customFormat="1" ht="18" customHeight="1" x14ac:dyDescent="0.25">
      <c r="A7" s="27" t="s">
        <v>23</v>
      </c>
      <c r="B7" t="s">
        <v>240</v>
      </c>
      <c r="C7" s="28">
        <f>IFERROR(
    SUMIFS('Custom HV &amp; WD'!D:D, 'Custom HV &amp; WD'!$B:$B, 'Generic HV &amp; WD'!$A7, 'Custom HV &amp; WD'!$C:$C, "Base")/COUNTIFS('Custom HV &amp; WD'!$B:$B, 'Generic HV &amp; WD'!$A7, 'Custom HV &amp; WD'!$C:$C, "Base"),
    J7
)</f>
        <v>0.20115510858364183</v>
      </c>
      <c r="D7" s="28">
        <f>IFERROR(
    SUMIFS('Custom HV &amp; WD'!E:E, 'Custom HV &amp; WD'!$B:$B, 'Generic HV &amp; WD'!$A7, 'Custom HV &amp; WD'!$C:$C, "Base")/COUNTIFS('Custom HV &amp; WD'!$B:$B, 'Generic HV &amp; WD'!$A7, 'Custom HV &amp; WD'!$C:$C, "Base"),
    K7
)</f>
        <v>5.9680928208846989E-2</v>
      </c>
      <c r="E7" s="28">
        <f>IFERROR(
    SUMIFS('Custom HV &amp; WD'!F:F, 'Custom HV &amp; WD'!$B:$B, 'Generic HV &amp; WD'!$A7, 'Custom HV &amp; WD'!$C:$C, "Base")/COUNTIFS('Custom HV &amp; WD'!$B:$B, 'Generic HV &amp; WD'!$A7, 'Custom HV &amp; WD'!$C:$C, "Base"),
    L7
)</f>
        <v>0</v>
      </c>
      <c r="F7" s="28">
        <f>IFERROR(
    SUMIFS('Custom HV &amp; WD'!G:G, 'Custom HV &amp; WD'!$B:$B, 'Generic HV &amp; WD'!$A7, 'Custom HV &amp; WD'!$C:$C, "Base")/COUNTIFS('Custom HV &amp; WD'!$B:$B, 'Generic HV &amp; WD'!$A7, 'Custom HV &amp; WD'!$C:$C, "Base"),
    M7
)</f>
        <v>6.1309682836532958E-2</v>
      </c>
      <c r="G7" s="28">
        <f>IFERROR(
    SUMIFS('Custom HV &amp; WD'!H:H, 'Custom HV &amp; WD'!$B:$B, 'Generic HV &amp; WD'!$A7, 'Custom HV &amp; WD'!$C:$C, "Base")/COUNTIFS('Custom HV &amp; WD'!$B:$B, 'Generic HV &amp; WD'!$A7, 'Custom HV &amp; WD'!$C:$C, "Base"),
    N7
)</f>
        <v>2.0247318804625779E-3</v>
      </c>
      <c r="H7" s="30">
        <v>0.72</v>
      </c>
      <c r="I7" s="10"/>
      <c r="J7" s="28">
        <v>0.20115510858364183</v>
      </c>
      <c r="K7" s="28">
        <v>5.9680928208846989E-2</v>
      </c>
      <c r="L7" s="28">
        <v>0</v>
      </c>
      <c r="M7" s="28">
        <v>6.1309682836532958E-2</v>
      </c>
      <c r="N7" s="28">
        <v>2.0247318804625779E-3</v>
      </c>
      <c r="O7" s="30">
        <v>0.72</v>
      </c>
      <c r="R7" s="49" t="s">
        <v>251</v>
      </c>
      <c r="S7" s="50">
        <v>3.18</v>
      </c>
    </row>
    <row r="8" spans="1:27" s="13" customFormat="1" ht="18" customHeight="1" x14ac:dyDescent="0.25">
      <c r="A8" s="27" t="s">
        <v>36</v>
      </c>
      <c r="B8" t="s">
        <v>230</v>
      </c>
      <c r="C8" s="28">
        <f>IFERROR(
    SUMIFS('Custom HV &amp; WD'!D:D, 'Custom HV &amp; WD'!$B:$B, 'Generic HV &amp; WD'!$A8, 'Custom HV &amp; WD'!$C:$C, "Base")/COUNTIFS('Custom HV &amp; WD'!$B:$B, 'Generic HV &amp; WD'!$A8, 'Custom HV &amp; WD'!$C:$C, "Base"),
    J8
)</f>
        <v>4.3991620752888774E-2</v>
      </c>
      <c r="D8" s="28">
        <f>IFERROR(
    SUMIFS('Custom HV &amp; WD'!E:E, 'Custom HV &amp; WD'!$B:$B, 'Generic HV &amp; WD'!$A8, 'Custom HV &amp; WD'!$C:$C, "Base")/COUNTIFS('Custom HV &amp; WD'!$B:$B, 'Generic HV &amp; WD'!$A8, 'Custom HV &amp; WD'!$C:$C, "Base"),
    K8
)</f>
        <v>0.19211635718736295</v>
      </c>
      <c r="E8" s="28">
        <f>IFERROR(
    SUMIFS('Custom HV &amp; WD'!F:F, 'Custom HV &amp; WD'!$B:$B, 'Generic HV &amp; WD'!$A8, 'Custom HV &amp; WD'!$C:$C, "Base")/COUNTIFS('Custom HV &amp; WD'!$B:$B, 'Generic HV &amp; WD'!$A8, 'Custom HV &amp; WD'!$C:$C, "Base"),
    L8
)</f>
        <v>0.22295604082387882</v>
      </c>
      <c r="F8" s="28">
        <f>IFERROR(
    SUMIFS('Custom HV &amp; WD'!G:G, 'Custom HV &amp; WD'!$B:$B, 'Generic HV &amp; WD'!$A8, 'Custom HV &amp; WD'!$C:$C, "Base")/COUNTIFS('Custom HV &amp; WD'!$B:$B, 'Generic HV &amp; WD'!$A8, 'Custom HV &amp; WD'!$C:$C, "Base"),
    M8
)</f>
        <v>0.41747023102518466</v>
      </c>
      <c r="G8" s="28">
        <f>IFERROR(
    SUMIFS('Custom HV &amp; WD'!H:H, 'Custom HV &amp; WD'!$B:$B, 'Generic HV &amp; WD'!$A8, 'Custom HV &amp; WD'!$C:$C, "Base")/COUNTIFS('Custom HV &amp; WD'!$B:$B, 'Generic HV &amp; WD'!$A8, 'Custom HV &amp; WD'!$C:$C, "Base"),
    N8
)</f>
        <v>2.3832664417619592E-2</v>
      </c>
      <c r="H8" s="29">
        <v>2.73</v>
      </c>
      <c r="I8" s="10"/>
      <c r="J8" s="28">
        <v>2.4812420178799487E-2</v>
      </c>
      <c r="K8" s="28">
        <v>0.18416325299178959</v>
      </c>
      <c r="L8" s="28">
        <v>0.23831196877328026</v>
      </c>
      <c r="M8" s="28">
        <v>0.43011898699446194</v>
      </c>
      <c r="N8" s="28">
        <v>8.6280155772984462E-3</v>
      </c>
      <c r="O8" s="30">
        <v>3.5100000000000002</v>
      </c>
      <c r="R8" s="49" t="s">
        <v>249</v>
      </c>
      <c r="S8" s="50">
        <v>3.13</v>
      </c>
      <c r="T8" s="13" t="s">
        <v>255</v>
      </c>
    </row>
    <row r="9" spans="1:27" s="13" customFormat="1" ht="18" customHeight="1" x14ac:dyDescent="0.25">
      <c r="A9" s="27" t="s">
        <v>33</v>
      </c>
      <c r="B9" t="s">
        <v>232</v>
      </c>
      <c r="C9" s="28">
        <f>IFERROR(
    SUMIFS('Custom HV &amp; WD'!D:D, 'Custom HV &amp; WD'!$B:$B, 'Generic HV &amp; WD'!$A9, 'Custom HV &amp; WD'!$C:$C, "Base")/COUNTIFS('Custom HV &amp; WD'!$B:$B, 'Generic HV &amp; WD'!$A9, 'Custom HV &amp; WD'!$C:$C, "Base"),
    J9
)</f>
        <v>0</v>
      </c>
      <c r="D9" s="28">
        <f>IFERROR(
    SUMIFS('Custom HV &amp; WD'!E:E, 'Custom HV &amp; WD'!$B:$B, 'Generic HV &amp; WD'!$A9, 'Custom HV &amp; WD'!$C:$C, "Base")/COUNTIFS('Custom HV &amp; WD'!$B:$B, 'Generic HV &amp; WD'!$A9, 'Custom HV &amp; WD'!$C:$C, "Base"),
    K9
)</f>
        <v>4.1542499999999996E-2</v>
      </c>
      <c r="E9" s="28">
        <f>IFERROR(
    SUMIFS('Custom HV &amp; WD'!F:F, 'Custom HV &amp; WD'!$B:$B, 'Generic HV &amp; WD'!$A9, 'Custom HV &amp; WD'!$C:$C, "Base")/COUNTIFS('Custom HV &amp; WD'!$B:$B, 'Generic HV &amp; WD'!$A9, 'Custom HV &amp; WD'!$C:$C, "Base"),
    L9
)</f>
        <v>0.12905957731130205</v>
      </c>
      <c r="F9" s="28">
        <f>IFERROR(
    SUMIFS('Custom HV &amp; WD'!G:G, 'Custom HV &amp; WD'!$B:$B, 'Generic HV &amp; WD'!$A9, 'Custom HV &amp; WD'!$C:$C, "Base")/COUNTIFS('Custom HV &amp; WD'!$B:$B, 'Generic HV &amp; WD'!$A9, 'Custom HV &amp; WD'!$C:$C, "Base"),
    M9
)</f>
        <v>0.30120590963658067</v>
      </c>
      <c r="G9" s="28">
        <f>IFERROR(
    SUMIFS('Custom HV &amp; WD'!H:H, 'Custom HV &amp; WD'!$B:$B, 'Generic HV &amp; WD'!$A9, 'Custom HV &amp; WD'!$C:$C, "Base")/COUNTIFS('Custom HV &amp; WD'!$B:$B, 'Generic HV &amp; WD'!$A9, 'Custom HV &amp; WD'!$C:$C, "Base"),
    N9
)</f>
        <v>0</v>
      </c>
      <c r="H9" s="30">
        <v>0.98</v>
      </c>
      <c r="I9" s="10"/>
      <c r="J9" s="31">
        <v>0</v>
      </c>
      <c r="K9" s="31">
        <v>4.1542499999999996E-2</v>
      </c>
      <c r="L9" s="31">
        <v>0.12905957731130205</v>
      </c>
      <c r="M9" s="31">
        <v>0.30120590963658067</v>
      </c>
      <c r="N9" s="31">
        <v>0</v>
      </c>
      <c r="O9" s="30">
        <v>0.98</v>
      </c>
      <c r="R9" s="49" t="s">
        <v>252</v>
      </c>
      <c r="S9" s="50">
        <v>3.86</v>
      </c>
    </row>
    <row r="10" spans="1:27" s="13" customFormat="1" ht="18" customHeight="1" x14ac:dyDescent="0.25">
      <c r="A10" s="27" t="s">
        <v>199</v>
      </c>
      <c r="B10" t="s">
        <v>233</v>
      </c>
      <c r="C10" s="28">
        <f>IFERROR(
    SUMIFS('Custom HV &amp; WD'!D:D, 'Custom HV &amp; WD'!$B:$B, 'Generic HV &amp; WD'!$A10, 'Custom HV &amp; WD'!$C:$C, "Base")/COUNTIFS('Custom HV &amp; WD'!$B:$B, 'Generic HV &amp; WD'!$A10, 'Custom HV &amp; WD'!$C:$C, "Base"),
    J10
)</f>
        <v>0</v>
      </c>
      <c r="D10" s="28">
        <f>IFERROR(
    SUMIFS('Custom HV &amp; WD'!E:E, 'Custom HV &amp; WD'!$B:$B, 'Generic HV &amp; WD'!$A10, 'Custom HV &amp; WD'!$C:$C, "Base")/COUNTIFS('Custom HV &amp; WD'!$B:$B, 'Generic HV &amp; WD'!$A10, 'Custom HV &amp; WD'!$C:$C, "Base"),
    K10
)</f>
        <v>4.7750000000000001E-2</v>
      </c>
      <c r="E10" s="28">
        <f>IFERROR(
    SUMIFS('Custom HV &amp; WD'!F:F, 'Custom HV &amp; WD'!$B:$B, 'Generic HV &amp; WD'!$A10, 'Custom HV &amp; WD'!$C:$C, "Base")/COUNTIFS('Custom HV &amp; WD'!$B:$B, 'Generic HV &amp; WD'!$A10, 'Custom HV &amp; WD'!$C:$C, "Base"),
    L10
)</f>
        <v>0.23384066538248741</v>
      </c>
      <c r="F10" s="28">
        <f>IFERROR(
    SUMIFS('Custom HV &amp; WD'!G:G, 'Custom HV &amp; WD'!$B:$B, 'Generic HV &amp; WD'!$A10, 'Custom HV &amp; WD'!$C:$C, "Base")/COUNTIFS('Custom HV &amp; WD'!$B:$B, 'Generic HV &amp; WD'!$A10, 'Custom HV &amp; WD'!$C:$C, "Base"),
    M10
)</f>
        <v>0.33139855159611065</v>
      </c>
      <c r="G10" s="28">
        <f>IFERROR(
    SUMIFS('Custom HV &amp; WD'!H:H, 'Custom HV &amp; WD'!$B:$B, 'Generic HV &amp; WD'!$A10, 'Custom HV &amp; WD'!$C:$C, "Base")/COUNTIFS('Custom HV &amp; WD'!$B:$B, 'Generic HV &amp; WD'!$A10, 'Custom HV &amp; WD'!$C:$C, "Base"),
    N10
)</f>
        <v>0</v>
      </c>
      <c r="H10" s="30">
        <v>1.51</v>
      </c>
      <c r="I10" s="10"/>
      <c r="J10" s="31">
        <v>0</v>
      </c>
      <c r="K10" s="31">
        <v>4.7750000000000001E-2</v>
      </c>
      <c r="L10" s="31">
        <v>0.23384066538248741</v>
      </c>
      <c r="M10" s="31">
        <v>0.33139855159611065</v>
      </c>
      <c r="N10" s="31">
        <v>0</v>
      </c>
      <c r="O10" s="30">
        <v>1.51</v>
      </c>
      <c r="R10" s="49" t="s">
        <v>253</v>
      </c>
      <c r="S10" s="50">
        <v>5.38</v>
      </c>
      <c r="T10" s="13" t="s">
        <v>256</v>
      </c>
    </row>
    <row r="11" spans="1:27" s="13" customFormat="1" ht="18" customHeight="1" x14ac:dyDescent="0.25">
      <c r="A11" s="27" t="s">
        <v>30</v>
      </c>
      <c r="B11" t="s">
        <v>234</v>
      </c>
      <c r="C11" s="28">
        <f>IFERROR(
    SUMIFS('Custom HV &amp; WD'!D:D, 'Custom HV &amp; WD'!$B:$B, 'Generic HV &amp; WD'!$A11, 'Custom HV &amp; WD'!$C:$C, "Base")/COUNTIFS('Custom HV &amp; WD'!$B:$B, 'Generic HV &amp; WD'!$A11, 'Custom HV &amp; WD'!$C:$C, "Base"),
    J11
)</f>
        <v>0</v>
      </c>
      <c r="D11" s="28">
        <f>IFERROR(
    SUMIFS('Custom HV &amp; WD'!E:E, 'Custom HV &amp; WD'!$B:$B, 'Generic HV &amp; WD'!$A11, 'Custom HV &amp; WD'!$C:$C, "Base")/COUNTIFS('Custom HV &amp; WD'!$B:$B, 'Generic HV &amp; WD'!$A11, 'Custom HV &amp; WD'!$C:$C, "Base"),
    K11
)</f>
        <v>4.1542499999999996E-2</v>
      </c>
      <c r="E11" s="28">
        <f>IFERROR(
    SUMIFS('Custom HV &amp; WD'!F:F, 'Custom HV &amp; WD'!$B:$B, 'Generic HV &amp; WD'!$A11, 'Custom HV &amp; WD'!$C:$C, "Base")/COUNTIFS('Custom HV &amp; WD'!$B:$B, 'Generic HV &amp; WD'!$A11, 'Custom HV &amp; WD'!$C:$C, "Base"),
    L11
)</f>
        <v>0.12905957731130205</v>
      </c>
      <c r="F11" s="28">
        <f>IFERROR(
    SUMIFS('Custom HV &amp; WD'!G:G, 'Custom HV &amp; WD'!$B:$B, 'Generic HV &amp; WD'!$A11, 'Custom HV &amp; WD'!$C:$C, "Base")/COUNTIFS('Custom HV &amp; WD'!$B:$B, 'Generic HV &amp; WD'!$A11, 'Custom HV &amp; WD'!$C:$C, "Base"),
    M11
)</f>
        <v>0.30120590963658067</v>
      </c>
      <c r="G11" s="28">
        <f>IFERROR(
    SUMIFS('Custom HV &amp; WD'!H:H, 'Custom HV &amp; WD'!$B:$B, 'Generic HV &amp; WD'!$A11, 'Custom HV &amp; WD'!$C:$C, "Base")/COUNTIFS('Custom HV &amp; WD'!$B:$B, 'Generic HV &amp; WD'!$A11, 'Custom HV &amp; WD'!$C:$C, "Base"),
    N11
)</f>
        <v>0</v>
      </c>
      <c r="H11" s="30">
        <v>1.07</v>
      </c>
      <c r="I11" s="10"/>
      <c r="J11" s="31">
        <v>0</v>
      </c>
      <c r="K11" s="31">
        <v>4.1542499999999996E-2</v>
      </c>
      <c r="L11" s="31">
        <v>0.12905957731130205</v>
      </c>
      <c r="M11" s="31">
        <v>0.30120590963658067</v>
      </c>
      <c r="N11" s="31">
        <v>0</v>
      </c>
      <c r="O11" s="30">
        <v>1.07</v>
      </c>
    </row>
    <row r="12" spans="1:27" s="13" customFormat="1" ht="18" customHeight="1" x14ac:dyDescent="0.25">
      <c r="A12" s="27" t="s">
        <v>1</v>
      </c>
      <c r="B12" t="s">
        <v>235</v>
      </c>
      <c r="C12" s="28">
        <f>IFERROR(
    SUMIFS('Custom HV &amp; WD'!D:D, 'Custom HV &amp; WD'!$B:$B, 'Generic HV &amp; WD'!$A12, 'Custom HV &amp; WD'!$C:$C, "Base")/COUNTIFS('Custom HV &amp; WD'!$B:$B, 'Generic HV &amp; WD'!$A12, 'Custom HV &amp; WD'!$C:$C, "Base"),
    J12
)</f>
        <v>0.53250740216149872</v>
      </c>
      <c r="D12" s="28">
        <f>IFERROR(
    SUMIFS('Custom HV &amp; WD'!E:E, 'Custom HV &amp; WD'!$B:$B, 'Generic HV &amp; WD'!$A12, 'Custom HV &amp; WD'!$C:$C, "Base")/COUNTIFS('Custom HV &amp; WD'!$B:$B, 'Generic HV &amp; WD'!$A12, 'Custom HV &amp; WD'!$C:$C, "Base"),
    K12
)</f>
        <v>0.61029166666666668</v>
      </c>
      <c r="E12" s="28">
        <f>IFERROR(
    SUMIFS('Custom HV &amp; WD'!F:F, 'Custom HV &amp; WD'!$B:$B, 'Generic HV &amp; WD'!$A12, 'Custom HV &amp; WD'!$C:$C, "Base")/COUNTIFS('Custom HV &amp; WD'!$B:$B, 'Generic HV &amp; WD'!$A12, 'Custom HV &amp; WD'!$C:$C, "Base"),
    L12
)</f>
        <v>0.11520097001162803</v>
      </c>
      <c r="F12" s="28">
        <f>IFERROR(
    SUMIFS('Custom HV &amp; WD'!G:G, 'Custom HV &amp; WD'!$B:$B, 'Generic HV &amp; WD'!$A12, 'Custom HV &amp; WD'!$C:$C, "Base")/COUNTIFS('Custom HV &amp; WD'!$B:$B, 'Generic HV &amp; WD'!$A12, 'Custom HV &amp; WD'!$C:$C, "Base"),
    M12
)</f>
        <v>0.47706131681367753</v>
      </c>
      <c r="G12" s="28">
        <f>IFERROR(
    SUMIFS('Custom HV &amp; WD'!H:H, 'Custom HV &amp; WD'!$B:$B, 'Generic HV &amp; WD'!$A12, 'Custom HV &amp; WD'!$C:$C, "Base")/COUNTIFS('Custom HV &amp; WD'!$B:$B, 'Generic HV &amp; WD'!$A12, 'Custom HV &amp; WD'!$C:$C, "Base"),
    N12
)</f>
        <v>0</v>
      </c>
      <c r="H12" s="50">
        <v>3.86</v>
      </c>
      <c r="I12" s="10"/>
      <c r="J12" s="32">
        <v>0.53250740216149872</v>
      </c>
      <c r="K12" s="32">
        <v>0.61029166666666668</v>
      </c>
      <c r="L12" s="32">
        <v>0.11520097001162803</v>
      </c>
      <c r="M12" s="32">
        <v>0.47706131681367753</v>
      </c>
      <c r="N12" s="32">
        <v>0</v>
      </c>
      <c r="O12" s="30">
        <v>4.0999999999999996</v>
      </c>
    </row>
    <row r="13" spans="1:27" s="13" customFormat="1" ht="18" customHeight="1" x14ac:dyDescent="0.25">
      <c r="A13" s="27" t="s">
        <v>2</v>
      </c>
      <c r="B13" t="s">
        <v>236</v>
      </c>
      <c r="C13" s="28">
        <f>IFERROR(
    SUMIFS('Custom HV &amp; WD'!D:D, 'Custom HV &amp; WD'!$B:$B, 'Generic HV &amp; WD'!$A13, 'Custom HV &amp; WD'!$C:$C, "Base")/COUNTIFS('Custom HV &amp; WD'!$B:$B, 'Generic HV &amp; WD'!$A13, 'Custom HV &amp; WD'!$C:$C, "Base"),
    J13
)</f>
        <v>0</v>
      </c>
      <c r="D13" s="28">
        <f>IFERROR(
    SUMIFS('Custom HV &amp; WD'!E:E, 'Custom HV &amp; WD'!$B:$B, 'Generic HV &amp; WD'!$A13, 'Custom HV &amp; WD'!$C:$C, "Base")/COUNTIFS('Custom HV &amp; WD'!$B:$B, 'Generic HV &amp; WD'!$A13, 'Custom HV &amp; WD'!$C:$C, "Base"),
    K13
)</f>
        <v>0.75500000000000012</v>
      </c>
      <c r="E13" s="28">
        <f>IFERROR(
    SUMIFS('Custom HV &amp; WD'!F:F, 'Custom HV &amp; WD'!$B:$B, 'Generic HV &amp; WD'!$A13, 'Custom HV &amp; WD'!$C:$C, "Base")/COUNTIFS('Custom HV &amp; WD'!$B:$B, 'Generic HV &amp; WD'!$A13, 'Custom HV &amp; WD'!$C:$C, "Base"),
    L13
)</f>
        <v>0.14514412708595817</v>
      </c>
      <c r="F13" s="28">
        <f>IFERROR(
    SUMIFS('Custom HV &amp; WD'!G:G, 'Custom HV &amp; WD'!$B:$B, 'Generic HV &amp; WD'!$A13, 'Custom HV &amp; WD'!$C:$C, "Base")/COUNTIFS('Custom HV &amp; WD'!$B:$B, 'Generic HV &amp; WD'!$A13, 'Custom HV &amp; WD'!$C:$C, "Base"),
    M13
)</f>
        <v>0.57019733426244634</v>
      </c>
      <c r="G13" s="28">
        <f>IFERROR(
    SUMIFS('Custom HV &amp; WD'!H:H, 'Custom HV &amp; WD'!$B:$B, 'Generic HV &amp; WD'!$A13, 'Custom HV &amp; WD'!$C:$C, "Base")/COUNTIFS('Custom HV &amp; WD'!$B:$B, 'Generic HV &amp; WD'!$A13, 'Custom HV &amp; WD'!$C:$C, "Base"),
    N13
)</f>
        <v>0</v>
      </c>
      <c r="H13" s="50">
        <v>3.86</v>
      </c>
      <c r="I13" s="10"/>
      <c r="J13" s="32">
        <v>0</v>
      </c>
      <c r="K13" s="32">
        <v>0.75500000000000012</v>
      </c>
      <c r="L13" s="32">
        <v>0.14514412708595817</v>
      </c>
      <c r="M13" s="32">
        <v>0.57019733426244634</v>
      </c>
      <c r="N13" s="32">
        <v>0</v>
      </c>
      <c r="O13" s="30">
        <v>4.7099999999999991</v>
      </c>
    </row>
    <row r="14" spans="1:27" s="13" customFormat="1" ht="18" customHeight="1" x14ac:dyDescent="0.25">
      <c r="A14" s="27" t="s">
        <v>45</v>
      </c>
      <c r="B14" t="s">
        <v>237</v>
      </c>
      <c r="C14" s="28">
        <f>IFERROR(
    SUMIFS('Custom HV &amp; WD'!D:D, 'Custom HV &amp; WD'!$B:$B, 'Generic HV &amp; WD'!$A14, 'Custom HV &amp; WD'!$C:$C, "Base")/COUNTIFS('Custom HV &amp; WD'!$B:$B, 'Generic HV &amp; WD'!$A14, 'Custom HV &amp; WD'!$C:$C, "Base"),
    J14
)</f>
        <v>0</v>
      </c>
      <c r="D14" s="28">
        <f>IFERROR(
    SUMIFS('Custom HV &amp; WD'!E:E, 'Custom HV &amp; WD'!$B:$B, 'Generic HV &amp; WD'!$A14, 'Custom HV &amp; WD'!$C:$C, "Base")/COUNTIFS('Custom HV &amp; WD'!$B:$B, 'Generic HV &amp; WD'!$A14, 'Custom HV &amp; WD'!$C:$C, "Base"),
    K14
)</f>
        <v>0.26999999999999996</v>
      </c>
      <c r="E14" s="28">
        <f>IFERROR(
    SUMIFS('Custom HV &amp; WD'!F:F, 'Custom HV &amp; WD'!$B:$B, 'Generic HV &amp; WD'!$A14, 'Custom HV &amp; WD'!$C:$C, "Base")/COUNTIFS('Custom HV &amp; WD'!$B:$B, 'Generic HV &amp; WD'!$A14, 'Custom HV &amp; WD'!$C:$C, "Base"),
    L14
)</f>
        <v>0.53908469164528727</v>
      </c>
      <c r="F14" s="28">
        <f>IFERROR(
    SUMIFS('Custom HV &amp; WD'!G:G, 'Custom HV &amp; WD'!$B:$B, 'Generic HV &amp; WD'!$A14, 'Custom HV &amp; WD'!$C:$C, "Base")/COUNTIFS('Custom HV &amp; WD'!$B:$B, 'Generic HV &amp; WD'!$A14, 'Custom HV &amp; WD'!$C:$C, "Base"),
    M14
)</f>
        <v>0.56124860801609122</v>
      </c>
      <c r="G14" s="28">
        <f>IFERROR(
    SUMIFS('Custom HV &amp; WD'!H:H, 'Custom HV &amp; WD'!$B:$B, 'Generic HV &amp; WD'!$A14, 'Custom HV &amp; WD'!$C:$C, "Base")/COUNTIFS('Custom HV &amp; WD'!$B:$B, 'Generic HV &amp; WD'!$A14, 'Custom HV &amp; WD'!$C:$C, "Base"),
    N14
)</f>
        <v>0</v>
      </c>
      <c r="H14" s="50">
        <v>3.86</v>
      </c>
      <c r="I14" s="10"/>
      <c r="J14" s="32">
        <v>0</v>
      </c>
      <c r="K14" s="32">
        <v>0.26999999999999996</v>
      </c>
      <c r="L14" s="32">
        <v>0.53908469164528727</v>
      </c>
      <c r="M14" s="32">
        <v>0.56124860801609122</v>
      </c>
      <c r="N14" s="32">
        <v>0</v>
      </c>
      <c r="O14" s="30">
        <v>3.46</v>
      </c>
    </row>
    <row r="15" spans="1:27" s="13" customFormat="1" ht="18" customHeight="1" x14ac:dyDescent="0.25">
      <c r="A15" s="27" t="s">
        <v>82</v>
      </c>
      <c r="B15" t="s">
        <v>238</v>
      </c>
      <c r="C15" s="28">
        <f>IFERROR(
    SUMIFS('Custom HV &amp; WD'!D:D, 'Custom HV &amp; WD'!$B:$B, 'Generic HV &amp; WD'!$A15, 'Custom HV &amp; WD'!$C:$C, "Base")/COUNTIFS('Custom HV &amp; WD'!$B:$B, 'Generic HV &amp; WD'!$A15, 'Custom HV &amp; WD'!$C:$C, "Base"),
    J15
)</f>
        <v>0</v>
      </c>
      <c r="D15" s="28">
        <f>IFERROR(
    SUMIFS('Custom HV &amp; WD'!E:E, 'Custom HV &amp; WD'!$B:$B, 'Generic HV &amp; WD'!$A15, 'Custom HV &amp; WD'!$C:$C, "Base")/COUNTIFS('Custom HV &amp; WD'!$B:$B, 'Generic HV &amp; WD'!$A15, 'Custom HV &amp; WD'!$C:$C, "Base"),
    K15
)</f>
        <v>7.7354999999999993E-2</v>
      </c>
      <c r="E15" s="28">
        <f>IFERROR(
    SUMIFS('Custom HV &amp; WD'!F:F, 'Custom HV &amp; WD'!$B:$B, 'Generic HV &amp; WD'!$A15, 'Custom HV &amp; WD'!$C:$C, "Base")/COUNTIFS('Custom HV &amp; WD'!$B:$B, 'Generic HV &amp; WD'!$A15, 'Custom HV &amp; WD'!$C:$C, "Base"),
    L15
)</f>
        <v>0.52288362369902364</v>
      </c>
      <c r="F15" s="28">
        <f>IFERROR(
    SUMIFS('Custom HV &amp; WD'!G:G, 'Custom HV &amp; WD'!$B:$B, 'Generic HV &amp; WD'!$A15, 'Custom HV &amp; WD'!$C:$C, "Base")/COUNTIFS('Custom HV &amp; WD'!$B:$B, 'Generic HV &amp; WD'!$A15, 'Custom HV &amp; WD'!$C:$C, "Base"),
    M15
)</f>
        <v>0.54847515896346666</v>
      </c>
      <c r="G15" s="28">
        <f>IFERROR(
    SUMIFS('Custom HV &amp; WD'!H:H, 'Custom HV &amp; WD'!$B:$B, 'Generic HV &amp; WD'!$A15, 'Custom HV &amp; WD'!$C:$C, "Base")/COUNTIFS('Custom HV &amp; WD'!$B:$B, 'Generic HV &amp; WD'!$A15, 'Custom HV &amp; WD'!$C:$C, "Base"),
    N15
)</f>
        <v>0</v>
      </c>
      <c r="H15" s="50">
        <v>3.86</v>
      </c>
      <c r="I15" s="10"/>
      <c r="J15" s="32">
        <v>0</v>
      </c>
      <c r="K15" s="32">
        <v>7.7354999999999993E-2</v>
      </c>
      <c r="L15" s="32">
        <v>0.52288362369902364</v>
      </c>
      <c r="M15" s="32">
        <v>0.54847515896346666</v>
      </c>
      <c r="N15" s="32">
        <v>0</v>
      </c>
      <c r="O15" s="30">
        <v>3.46</v>
      </c>
    </row>
    <row r="16" spans="1:27" s="13" customFormat="1" ht="18" customHeight="1" x14ac:dyDescent="0.25">
      <c r="A16" s="27" t="s">
        <v>4</v>
      </c>
      <c r="B16" t="s">
        <v>239</v>
      </c>
      <c r="C16" s="28">
        <f>IFERROR(
    SUMIFS('Custom HV &amp; WD'!D:D, 'Custom HV &amp; WD'!$B:$B, 'Generic HV &amp; WD'!$A16, 'Custom HV &amp; WD'!$C:$C, "Base")/COUNTIFS('Custom HV &amp; WD'!$B:$B, 'Generic HV &amp; WD'!$A16, 'Custom HV &amp; WD'!$C:$C, "Base"),
    J16
)</f>
        <v>0</v>
      </c>
      <c r="D16" s="28">
        <f>IFERROR(
    SUMIFS('Custom HV &amp; WD'!E:E, 'Custom HV &amp; WD'!$B:$B, 'Generic HV &amp; WD'!$A16, 'Custom HV &amp; WD'!$C:$C, "Base")/COUNTIFS('Custom HV &amp; WD'!$B:$B, 'Generic HV &amp; WD'!$A16, 'Custom HV &amp; WD'!$C:$C, "Base"),
    K16
)</f>
        <v>0.35249999999999998</v>
      </c>
      <c r="E16" s="28">
        <f>IFERROR(
    SUMIFS('Custom HV &amp; WD'!F:F, 'Custom HV &amp; WD'!$B:$B, 'Generic HV &amp; WD'!$A16, 'Custom HV &amp; WD'!$C:$C, "Base")/COUNTIFS('Custom HV &amp; WD'!$B:$B, 'Generic HV &amp; WD'!$A16, 'Custom HV &amp; WD'!$C:$C, "Base"),
    L16
)</f>
        <v>0.39216642887819259</v>
      </c>
      <c r="F16" s="28">
        <f>IFERROR(
    SUMIFS('Custom HV &amp; WD'!G:G, 'Custom HV &amp; WD'!$B:$B, 'Generic HV &amp; WD'!$A16, 'Custom HV &amp; WD'!$C:$C, "Base")/COUNTIFS('Custom HV &amp; WD'!$B:$B, 'Generic HV &amp; WD'!$A16, 'Custom HV &amp; WD'!$C:$C, "Base"),
    M16
)</f>
        <v>0.89442719099991586</v>
      </c>
      <c r="G16" s="28">
        <f>IFERROR(
    SUMIFS('Custom HV &amp; WD'!H:H, 'Custom HV &amp; WD'!$B:$B, 'Generic HV &amp; WD'!$A16, 'Custom HV &amp; WD'!$C:$C, "Base")/COUNTIFS('Custom HV &amp; WD'!$B:$B, 'Generic HV &amp; WD'!$A16, 'Custom HV &amp; WD'!$C:$C, "Base"),
    N16
)</f>
        <v>0</v>
      </c>
      <c r="H16" s="50">
        <v>3.86</v>
      </c>
      <c r="I16" s="10"/>
      <c r="J16" s="32">
        <v>0</v>
      </c>
      <c r="K16" s="32">
        <v>0.35249999999999998</v>
      </c>
      <c r="L16" s="32">
        <v>0.39216642887819259</v>
      </c>
      <c r="M16" s="32">
        <v>0.89442719099991586</v>
      </c>
      <c r="N16" s="32">
        <v>0</v>
      </c>
      <c r="O16" s="30">
        <v>4.7099999999999991</v>
      </c>
    </row>
    <row r="17" spans="1:15" s="13" customFormat="1" ht="18" customHeight="1" x14ac:dyDescent="0.25">
      <c r="A17" s="27" t="s">
        <v>5</v>
      </c>
      <c r="B17" t="s">
        <v>5</v>
      </c>
      <c r="C17" s="28">
        <f>IFERROR(
    SUMIFS('Custom HV &amp; WD'!D:D, 'Custom HV &amp; WD'!$B:$B, 'Generic HV &amp; WD'!$A17, 'Custom HV &amp; WD'!$C:$C, "Base")/COUNTIFS('Custom HV &amp; WD'!$B:$B, 'Generic HV &amp; WD'!$A17, 'Custom HV &amp; WD'!$C:$C, "Base"),
    J17
)</f>
        <v>0.15383995416612356</v>
      </c>
      <c r="D17" s="28">
        <f>IFERROR(
    SUMIFS('Custom HV &amp; WD'!E:E, 'Custom HV &amp; WD'!$B:$B, 'Generic HV &amp; WD'!$A17, 'Custom HV &amp; WD'!$C:$C, "Base")/COUNTIFS('Custom HV &amp; WD'!$B:$B, 'Generic HV &amp; WD'!$A17, 'Custom HV &amp; WD'!$C:$C, "Base"),
    K17
)</f>
        <v>0.02</v>
      </c>
      <c r="E17" s="28">
        <f>IFERROR(
    SUMIFS('Custom HV &amp; WD'!F:F, 'Custom HV &amp; WD'!$B:$B, 'Generic HV &amp; WD'!$A17, 'Custom HV &amp; WD'!$C:$C, "Base")/COUNTIFS('Custom HV &amp; WD'!$B:$B, 'Generic HV &amp; WD'!$A17, 'Custom HV &amp; WD'!$C:$C, "Base"),
    L17
)</f>
        <v>0</v>
      </c>
      <c r="F17" s="28">
        <f>IFERROR(
    SUMIFS('Custom HV &amp; WD'!G:G, 'Custom HV &amp; WD'!$B:$B, 'Generic HV &amp; WD'!$A17, 'Custom HV &amp; WD'!$C:$C, "Base")/COUNTIFS('Custom HV &amp; WD'!$B:$B, 'Generic HV &amp; WD'!$A17, 'Custom HV &amp; WD'!$C:$C, "Base"),
    M17
)</f>
        <v>0</v>
      </c>
      <c r="G17" s="28">
        <f>IFERROR(
    SUMIFS('Custom HV &amp; WD'!H:H, 'Custom HV &amp; WD'!$B:$B, 'Generic HV &amp; WD'!$A17, 'Custom HV &amp; WD'!$C:$C, "Base")/COUNTIFS('Custom HV &amp; WD'!$B:$B, 'Generic HV &amp; WD'!$A17, 'Custom HV &amp; WD'!$C:$C, "Base"),
    N17
)</f>
        <v>0.97249999999999992</v>
      </c>
      <c r="H17" s="30">
        <v>1.49</v>
      </c>
      <c r="I17" s="10"/>
      <c r="J17" s="32">
        <v>0.15383995416612356</v>
      </c>
      <c r="K17" s="32">
        <v>0.02</v>
      </c>
      <c r="L17" s="32">
        <v>0</v>
      </c>
      <c r="M17" s="32">
        <v>0</v>
      </c>
      <c r="N17" s="32">
        <v>0.97249999999999992</v>
      </c>
      <c r="O17" s="30">
        <v>1.49</v>
      </c>
    </row>
    <row r="18" spans="1:15" s="13" customFormat="1" ht="18" customHeight="1" x14ac:dyDescent="0.25">
      <c r="A18" s="27" t="s">
        <v>49</v>
      </c>
      <c r="B18" t="s">
        <v>241</v>
      </c>
      <c r="C18" s="28">
        <f>IFERROR(
    SUMIFS('Custom HV &amp; WD'!D:D, 'Custom HV &amp; WD'!$B:$B, 'Generic HV &amp; WD'!$A18, 'Custom HV &amp; WD'!$C:$C, "Base")/COUNTIFS('Custom HV &amp; WD'!$B:$B, 'Generic HV &amp; WD'!$A18, 'Custom HV &amp; WD'!$C:$C, "Base"),
    J18
)</f>
        <v>0</v>
      </c>
      <c r="D18" s="28">
        <f>IFERROR(
    SUMIFS('Custom HV &amp; WD'!E:E, 'Custom HV &amp; WD'!$B:$B, 'Generic HV &amp; WD'!$A18, 'Custom HV &amp; WD'!$C:$C, "Base")/COUNTIFS('Custom HV &amp; WD'!$B:$B, 'Generic HV &amp; WD'!$A18, 'Custom HV &amp; WD'!$C:$C, "Base"),
    K18
)</f>
        <v>0.75500000000000012</v>
      </c>
      <c r="E18" s="28">
        <f>IFERROR(
    SUMIFS('Custom HV &amp; WD'!F:F, 'Custom HV &amp; WD'!$B:$B, 'Generic HV &amp; WD'!$A18, 'Custom HV &amp; WD'!$C:$C, "Base")/COUNTIFS('Custom HV &amp; WD'!$B:$B, 'Generic HV &amp; WD'!$A18, 'Custom HV &amp; WD'!$C:$C, "Base"),
    L18
)</f>
        <v>0.15838514486573974</v>
      </c>
      <c r="F18" s="28">
        <f>IFERROR(
    SUMIFS('Custom HV &amp; WD'!G:G, 'Custom HV &amp; WD'!$B:$B, 'Generic HV &amp; WD'!$A18, 'Custom HV &amp; WD'!$C:$C, "Base")/COUNTIFS('Custom HV &amp; WD'!$B:$B, 'Generic HV &amp; WD'!$A18, 'Custom HV &amp; WD'!$C:$C, "Base"),
    M18
)</f>
        <v>0.73201711496642863</v>
      </c>
      <c r="G18" s="28">
        <f>IFERROR(
    SUMIFS('Custom HV &amp; WD'!H:H, 'Custom HV &amp; WD'!$B:$B, 'Generic HV &amp; WD'!$A18, 'Custom HV &amp; WD'!$C:$C, "Base")/COUNTIFS('Custom HV &amp; WD'!$B:$B, 'Generic HV &amp; WD'!$A18, 'Custom HV &amp; WD'!$C:$C, "Base"),
    N18
)</f>
        <v>0</v>
      </c>
      <c r="H18" s="50">
        <v>3.86</v>
      </c>
      <c r="I18" s="10"/>
      <c r="J18" s="32">
        <v>0</v>
      </c>
      <c r="K18" s="32">
        <v>0.75500000000000012</v>
      </c>
      <c r="L18" s="32">
        <v>0.15838514486573974</v>
      </c>
      <c r="M18" s="32">
        <v>0.73201711496642863</v>
      </c>
      <c r="N18" s="32">
        <v>0</v>
      </c>
      <c r="O18" s="30">
        <v>4.7099999999999991</v>
      </c>
    </row>
    <row r="19" spans="1:15" s="13" customFormat="1" ht="18" customHeight="1" x14ac:dyDescent="0.25">
      <c r="A19" s="27" t="s">
        <v>31</v>
      </c>
      <c r="B19" t="s">
        <v>242</v>
      </c>
      <c r="C19" s="28">
        <f>IFERROR(
    SUMIFS('Custom HV &amp; WD'!D:D, 'Custom HV &amp; WD'!$B:$B, 'Generic HV &amp; WD'!$A19, 'Custom HV &amp; WD'!$C:$C, "Base")/COUNTIFS('Custom HV &amp; WD'!$B:$B, 'Generic HV &amp; WD'!$A19, 'Custom HV &amp; WD'!$C:$C, "Base"),
    J19
)</f>
        <v>0</v>
      </c>
      <c r="D19" s="28">
        <f>IFERROR(
    SUMIFS('Custom HV &amp; WD'!E:E, 'Custom HV &amp; WD'!$B:$B, 'Generic HV &amp; WD'!$A19, 'Custom HV &amp; WD'!$C:$C, "Base")/COUNTIFS('Custom HV &amp; WD'!$B:$B, 'Generic HV &amp; WD'!$A19, 'Custom HV &amp; WD'!$C:$C, "Base"),
    K19
)</f>
        <v>0.12</v>
      </c>
      <c r="E19" s="28">
        <f>IFERROR(
    SUMIFS('Custom HV &amp; WD'!F:F, 'Custom HV &amp; WD'!$B:$B, 'Generic HV &amp; WD'!$A19, 'Custom HV &amp; WD'!$C:$C, "Base")/COUNTIFS('Custom HV &amp; WD'!$B:$B, 'Generic HV &amp; WD'!$A19, 'Custom HV &amp; WD'!$C:$C, "Base"),
    L19
)</f>
        <v>0.53908469164528727</v>
      </c>
      <c r="F19" s="28">
        <f>IFERROR(
    SUMIFS('Custom HV &amp; WD'!G:G, 'Custom HV &amp; WD'!$B:$B, 'Generic HV &amp; WD'!$A19, 'Custom HV &amp; WD'!$C:$C, "Base")/COUNTIFS('Custom HV &amp; WD'!$B:$B, 'Generic HV &amp; WD'!$A19, 'Custom HV &amp; WD'!$C:$C, "Base"),
    M19
)</f>
        <v>0.89442719099991586</v>
      </c>
      <c r="G19" s="28">
        <f>IFERROR(
    SUMIFS('Custom HV &amp; WD'!H:H, 'Custom HV &amp; WD'!$B:$B, 'Generic HV &amp; WD'!$A19, 'Custom HV &amp; WD'!$C:$C, "Base")/COUNTIFS('Custom HV &amp; WD'!$B:$B, 'Generic HV &amp; WD'!$A19, 'Custom HV &amp; WD'!$C:$C, "Base"),
    N19
)</f>
        <v>0</v>
      </c>
      <c r="H19" s="50">
        <v>3.86</v>
      </c>
      <c r="I19" s="10"/>
      <c r="J19" s="32">
        <v>0</v>
      </c>
      <c r="K19" s="32">
        <v>0.12</v>
      </c>
      <c r="L19" s="32">
        <v>0.53908469164528727</v>
      </c>
      <c r="M19" s="32">
        <v>0.89442719099991586</v>
      </c>
      <c r="N19" s="32">
        <v>0</v>
      </c>
      <c r="O19" s="30">
        <v>4.7099999999999991</v>
      </c>
    </row>
    <row r="20" spans="1:15" s="13" customFormat="1" ht="18" customHeight="1" x14ac:dyDescent="0.25">
      <c r="A20" s="27" t="s">
        <v>65</v>
      </c>
      <c r="B20" t="s">
        <v>243</v>
      </c>
      <c r="C20" s="28">
        <f>IFERROR(
    SUMIFS('Custom HV &amp; WD'!D:D, 'Custom HV &amp; WD'!$B:$B, 'Generic HV &amp; WD'!$A20, 'Custom HV &amp; WD'!$C:$C, "Base")/COUNTIFS('Custom HV &amp; WD'!$B:$B, 'Generic HV &amp; WD'!$A20, 'Custom HV &amp; WD'!$C:$C, "Base"),
    J20
)</f>
        <v>0</v>
      </c>
      <c r="D20" s="28">
        <f>IFERROR(
    SUMIFS('Custom HV &amp; WD'!E:E, 'Custom HV &amp; WD'!$B:$B, 'Generic HV &amp; WD'!$A20, 'Custom HV &amp; WD'!$C:$C, "Base")/COUNTIFS('Custom HV &amp; WD'!$B:$B, 'Generic HV &amp; WD'!$A20, 'Custom HV &amp; WD'!$C:$C, "Base"),
    K20
)</f>
        <v>0.11459999999999999</v>
      </c>
      <c r="E20" s="28">
        <f>IFERROR(
    SUMIFS('Custom HV &amp; WD'!F:F, 'Custom HV &amp; WD'!$B:$B, 'Generic HV &amp; WD'!$A20, 'Custom HV &amp; WD'!$C:$C, "Base")/COUNTIFS('Custom HV &amp; WD'!$B:$B, 'Generic HV &amp; WD'!$A20, 'Custom HV &amp; WD'!$C:$C, "Base"),
    L20
)</f>
        <v>0.52288362369902364</v>
      </c>
      <c r="F20" s="28">
        <f>IFERROR(
    SUMIFS('Custom HV &amp; WD'!G:G, 'Custom HV &amp; WD'!$B:$B, 'Generic HV &amp; WD'!$A20, 'Custom HV &amp; WD'!$C:$C, "Base")/COUNTIFS('Custom HV &amp; WD'!$B:$B, 'Generic HV &amp; WD'!$A20, 'Custom HV &amp; WD'!$C:$C, "Base"),
    M20
)</f>
        <v>0.87407093533648628</v>
      </c>
      <c r="G20" s="28">
        <f>IFERROR(
    SUMIFS('Custom HV &amp; WD'!H:H, 'Custom HV &amp; WD'!$B:$B, 'Generic HV &amp; WD'!$A20, 'Custom HV &amp; WD'!$C:$C, "Base")/COUNTIFS('Custom HV &amp; WD'!$B:$B, 'Generic HV &amp; WD'!$A20, 'Custom HV &amp; WD'!$C:$C, "Base"),
    N20
)</f>
        <v>0</v>
      </c>
      <c r="H20" s="50">
        <v>3.86</v>
      </c>
      <c r="I20" s="10"/>
      <c r="J20" s="32">
        <v>0</v>
      </c>
      <c r="K20" s="32">
        <v>0.11459999999999999</v>
      </c>
      <c r="L20" s="32">
        <v>0.52288362369902364</v>
      </c>
      <c r="M20" s="32">
        <v>0.87407093533648628</v>
      </c>
      <c r="N20" s="32">
        <v>0</v>
      </c>
      <c r="O20" s="30">
        <v>4.7099999999999991</v>
      </c>
    </row>
    <row r="21" spans="1:15" s="13" customFormat="1" ht="18" customHeight="1" x14ac:dyDescent="0.25">
      <c r="A21" s="27" t="s">
        <v>79</v>
      </c>
      <c r="B21" t="s">
        <v>244</v>
      </c>
      <c r="C21" s="28">
        <f>IFERROR(
    SUMIFS('Custom HV &amp; WD'!D:D, 'Custom HV &amp; WD'!$B:$B, 'Generic HV &amp; WD'!$A21, 'Custom HV &amp; WD'!$C:$C, "Base")/COUNTIFS('Custom HV &amp; WD'!$B:$B, 'Generic HV &amp; WD'!$A21, 'Custom HV &amp; WD'!$C:$C, "Base"),
    J21
)</f>
        <v>0</v>
      </c>
      <c r="D21" s="28">
        <f>IFERROR(
    SUMIFS('Custom HV &amp; WD'!E:E, 'Custom HV &amp; WD'!$B:$B, 'Generic HV &amp; WD'!$A21, 'Custom HV &amp; WD'!$C:$C, "Base")/COUNTIFS('Custom HV &amp; WD'!$B:$B, 'Generic HV &amp; WD'!$A21, 'Custom HV &amp; WD'!$C:$C, "Base"),
    K21
)</f>
        <v>0.38200000000000001</v>
      </c>
      <c r="E21" s="28">
        <f>IFERROR(
    SUMIFS('Custom HV &amp; WD'!F:F, 'Custom HV &amp; WD'!$B:$B, 'Generic HV &amp; WD'!$A21, 'Custom HV &amp; WD'!$C:$C, "Base")/COUNTIFS('Custom HV &amp; WD'!$B:$B, 'Generic HV &amp; WD'!$A21, 'Custom HV &amp; WD'!$C:$C, "Base"),
    L21
)</f>
        <v>0.52288362369902364</v>
      </c>
      <c r="F21" s="28">
        <f>IFERROR(
    SUMIFS('Custom HV &amp; WD'!G:G, 'Custom HV &amp; WD'!$B:$B, 'Generic HV &amp; WD'!$A21, 'Custom HV &amp; WD'!$C:$C, "Base")/COUNTIFS('Custom HV &amp; WD'!$B:$B, 'Generic HV &amp; WD'!$A21, 'Custom HV &amp; WD'!$C:$C, "Base"),
    M21
)</f>
        <v>0.87407093533648628</v>
      </c>
      <c r="G21" s="28">
        <f>IFERROR(
    SUMIFS('Custom HV &amp; WD'!H:H, 'Custom HV &amp; WD'!$B:$B, 'Generic HV &amp; WD'!$A21, 'Custom HV &amp; WD'!$C:$C, "Base")/COUNTIFS('Custom HV &amp; WD'!$B:$B, 'Generic HV &amp; WD'!$A21, 'Custom HV &amp; WD'!$C:$C, "Base"),
    N21
)</f>
        <v>0</v>
      </c>
      <c r="H21" s="50">
        <v>3.86</v>
      </c>
      <c r="I21" s="10"/>
      <c r="J21" s="32">
        <v>0</v>
      </c>
      <c r="K21" s="32">
        <v>0.38200000000000001</v>
      </c>
      <c r="L21" s="32">
        <v>0.52288362369902364</v>
      </c>
      <c r="M21" s="32">
        <v>0.87407093533648628</v>
      </c>
      <c r="N21" s="32">
        <v>0</v>
      </c>
      <c r="O21" s="30">
        <v>4.7099999999999991</v>
      </c>
    </row>
    <row r="22" spans="1:15" s="13" customFormat="1" ht="18" customHeight="1" x14ac:dyDescent="0.25">
      <c r="A22" s="27" t="s">
        <v>55</v>
      </c>
      <c r="B22" t="s">
        <v>245</v>
      </c>
      <c r="C22" s="28">
        <f>IFERROR(
    SUMIFS('Custom HV &amp; WD'!D:D, 'Custom HV &amp; WD'!$B:$B, 'Generic HV &amp; WD'!$A22, 'Custom HV &amp; WD'!$C:$C, "Base")/COUNTIFS('Custom HV &amp; WD'!$B:$B, 'Generic HV &amp; WD'!$A22, 'Custom HV &amp; WD'!$C:$C, "Base"),
    J22
)</f>
        <v>0</v>
      </c>
      <c r="D22" s="28">
        <f>IFERROR(
    SUMIFS('Custom HV &amp; WD'!E:E, 'Custom HV &amp; WD'!$B:$B, 'Generic HV &amp; WD'!$A22, 'Custom HV &amp; WD'!$C:$C, "Base")/COUNTIFS('Custom HV &amp; WD'!$B:$B, 'Generic HV &amp; WD'!$A22, 'Custom HV &amp; WD'!$C:$C, "Base"),
    K22
)</f>
        <v>0.3726666666666667</v>
      </c>
      <c r="E22" s="28">
        <f>IFERROR(
    SUMIFS('Custom HV &amp; WD'!F:F, 'Custom HV &amp; WD'!$B:$B, 'Generic HV &amp; WD'!$A22, 'Custom HV &amp; WD'!$C:$C, "Base")/COUNTIFS('Custom HV &amp; WD'!$B:$B, 'Generic HV &amp; WD'!$A22, 'Custom HV &amp; WD'!$C:$C, "Base"),
    L22
)</f>
        <v>0.50390843230817306</v>
      </c>
      <c r="F22" s="28">
        <f>IFERROR(
    SUMIFS('Custom HV &amp; WD'!G:G, 'Custom HV &amp; WD'!$B:$B, 'Generic HV &amp; WD'!$A22, 'Custom HV &amp; WD'!$C:$C, "Base")/COUNTIFS('Custom HV &amp; WD'!$B:$B, 'Generic HV &amp; WD'!$A22, 'Custom HV &amp; WD'!$C:$C, "Base"),
    M22
)</f>
        <v>0.63196123298822693</v>
      </c>
      <c r="G22" s="28">
        <f>IFERROR(
    SUMIFS('Custom HV &amp; WD'!H:H, 'Custom HV &amp; WD'!$B:$B, 'Generic HV &amp; WD'!$A22, 'Custom HV &amp; WD'!$C:$C, "Base")/COUNTIFS('Custom HV &amp; WD'!$B:$B, 'Generic HV &amp; WD'!$A22, 'Custom HV &amp; WD'!$C:$C, "Base"),
    N22
)</f>
        <v>0</v>
      </c>
      <c r="H22" s="50">
        <v>3.86</v>
      </c>
      <c r="I22" s="10"/>
      <c r="J22" s="32">
        <v>0</v>
      </c>
      <c r="K22" s="32">
        <v>0.3726666666666667</v>
      </c>
      <c r="L22" s="32">
        <v>0.50390843230817306</v>
      </c>
      <c r="M22" s="32">
        <v>0.63196123298822693</v>
      </c>
      <c r="N22" s="32">
        <v>0</v>
      </c>
      <c r="O22" s="30">
        <v>4.7099999999999991</v>
      </c>
    </row>
    <row r="23" spans="1:15" s="13" customFormat="1" ht="18" customHeight="1" x14ac:dyDescent="0.25">
      <c r="A23" s="27" t="s">
        <v>210</v>
      </c>
      <c r="B23" t="s">
        <v>246</v>
      </c>
      <c r="C23" s="28">
        <f>IFERROR(
    SUMIFS('Custom HV &amp; WD'!D:D, 'Custom HV &amp; WD'!$B:$B, 'Generic HV &amp; WD'!$A23, 'Custom HV &amp; WD'!$C:$C, "Base")/COUNTIFS('Custom HV &amp; WD'!$B:$B, 'Generic HV &amp; WD'!$A23, 'Custom HV &amp; WD'!$C:$C, "Base"),
    J23
)</f>
        <v>0</v>
      </c>
      <c r="D23" s="28">
        <f>IFERROR(
    SUMIFS('Custom HV &amp; WD'!E:E, 'Custom HV &amp; WD'!$B:$B, 'Generic HV &amp; WD'!$A23, 'Custom HV &amp; WD'!$C:$C, "Base")/COUNTIFS('Custom HV &amp; WD'!$B:$B, 'Generic HV &amp; WD'!$A23, 'Custom HV &amp; WD'!$C:$C, "Base"),
    K23
)</f>
        <v>0.35186666666666666</v>
      </c>
      <c r="E23" s="28">
        <f>IFERROR(
    SUMIFS('Custom HV &amp; WD'!F:F, 'Custom HV &amp; WD'!$B:$B, 'Generic HV &amp; WD'!$A23, 'Custom HV &amp; WD'!$C:$C, "Base")/COUNTIFS('Custom HV &amp; WD'!$B:$B, 'Generic HV &amp; WD'!$A23, 'Custom HV &amp; WD'!$C:$C, "Base"),
    L23
)</f>
        <v>0.56982333691863019</v>
      </c>
      <c r="F23" s="28">
        <f>IFERROR(
    SUMIFS('Custom HV &amp; WD'!G:G, 'Custom HV &amp; WD'!$B:$B, 'Generic HV &amp; WD'!$A23, 'Custom HV &amp; WD'!$C:$C, "Base")/COUNTIFS('Custom HV &amp; WD'!$B:$B, 'Generic HV &amp; WD'!$A23, 'Custom HV &amp; WD'!$C:$C, "Base"),
    M23
)</f>
        <v>0.61022536820423978</v>
      </c>
      <c r="G23" s="28">
        <f>IFERROR(
    SUMIFS('Custom HV &amp; WD'!H:H, 'Custom HV &amp; WD'!$B:$B, 'Generic HV &amp; WD'!$A23, 'Custom HV &amp; WD'!$C:$C, "Base")/COUNTIFS('Custom HV &amp; WD'!$B:$B, 'Generic HV &amp; WD'!$A23, 'Custom HV &amp; WD'!$C:$C, "Base"),
    N23
)</f>
        <v>0</v>
      </c>
      <c r="H23" s="50">
        <v>3.86</v>
      </c>
      <c r="I23" s="10"/>
      <c r="J23" s="32">
        <v>0</v>
      </c>
      <c r="K23" s="32">
        <v>0.35186666666666666</v>
      </c>
      <c r="L23" s="32">
        <v>0.56982333691863019</v>
      </c>
      <c r="M23" s="32">
        <v>0.61022536820423978</v>
      </c>
      <c r="N23" s="32">
        <v>0</v>
      </c>
      <c r="O23" s="30">
        <v>4.7099999999999991</v>
      </c>
    </row>
    <row r="24" spans="1:15" s="13" customFormat="1" ht="18" customHeight="1" x14ac:dyDescent="0.25">
      <c r="A24" s="27" t="s">
        <v>216</v>
      </c>
      <c r="B24" t="s">
        <v>232</v>
      </c>
      <c r="C24" s="28">
        <f>IFERROR(
    SUMIFS('Custom HV &amp; WD'!D:D, 'Custom HV &amp; WD'!$B:$B, 'Generic HV &amp; WD'!$A24, 'Custom HV &amp; WD'!$C:$C, "Base")/COUNTIFS('Custom HV &amp; WD'!$B:$B, 'Generic HV &amp; WD'!$A24, 'Custom HV &amp; WD'!$C:$C, "Base"),
    J24
)</f>
        <v>0</v>
      </c>
      <c r="D24" s="28">
        <f>IFERROR(
    SUMIFS('Custom HV &amp; WD'!E:E, 'Custom HV &amp; WD'!$B:$B, 'Generic HV &amp; WD'!$A24, 'Custom HV &amp; WD'!$C:$C, "Base")/COUNTIFS('Custom HV &amp; WD'!$B:$B, 'Generic HV &amp; WD'!$A24, 'Custom HV &amp; WD'!$C:$C, "Base"),
    K24
)</f>
        <v>4.1542499999999996E-2</v>
      </c>
      <c r="E24" s="28">
        <f>IFERROR(
    SUMIFS('Custom HV &amp; WD'!F:F, 'Custom HV &amp; WD'!$B:$B, 'Generic HV &amp; WD'!$A24, 'Custom HV &amp; WD'!$C:$C, "Base")/COUNTIFS('Custom HV &amp; WD'!$B:$B, 'Generic HV &amp; WD'!$A24, 'Custom HV &amp; WD'!$C:$C, "Base"),
    L24
)</f>
        <v>0.12905957731130205</v>
      </c>
      <c r="F24" s="28">
        <f>IFERROR(
    SUMIFS('Custom HV &amp; WD'!G:G, 'Custom HV &amp; WD'!$B:$B, 'Generic HV &amp; WD'!$A24, 'Custom HV &amp; WD'!$C:$C, "Base")/COUNTIFS('Custom HV &amp; WD'!$B:$B, 'Generic HV &amp; WD'!$A24, 'Custom HV &amp; WD'!$C:$C, "Base"),
    M24
)</f>
        <v>0.30120590963658067</v>
      </c>
      <c r="G24" s="28">
        <f>IFERROR(
    SUMIFS('Custom HV &amp; WD'!H:H, 'Custom HV &amp; WD'!$B:$B, 'Generic HV &amp; WD'!$A24, 'Custom HV &amp; WD'!$C:$C, "Base")/COUNTIFS('Custom HV &amp; WD'!$B:$B, 'Generic HV &amp; WD'!$A24, 'Custom HV &amp; WD'!$C:$C, "Base"),
    N24
)</f>
        <v>0</v>
      </c>
      <c r="H24" s="30">
        <v>0.98</v>
      </c>
      <c r="I24" s="10"/>
      <c r="J24" s="32">
        <v>0</v>
      </c>
      <c r="K24" s="32">
        <v>4.1542499999999996E-2</v>
      </c>
      <c r="L24" s="32">
        <v>0.12905957731130205</v>
      </c>
      <c r="M24" s="32">
        <v>0.30120590963658067</v>
      </c>
      <c r="N24" s="32">
        <v>0</v>
      </c>
      <c r="O24" s="30">
        <v>0.98</v>
      </c>
    </row>
    <row r="25" spans="1:15" s="13" customFormat="1" ht="18" customHeight="1" x14ac:dyDescent="0.25">
      <c r="A25" s="27" t="s">
        <v>54</v>
      </c>
      <c r="B25" t="s">
        <v>247</v>
      </c>
      <c r="C25" s="28">
        <f>IFERROR(
    SUMIFS('Custom HV &amp; WD'!D:D, 'Custom HV &amp; WD'!$B:$B, 'Generic HV &amp; WD'!$A25, 'Custom HV &amp; WD'!$C:$C, "Base")/COUNTIFS('Custom HV &amp; WD'!$B:$B, 'Generic HV &amp; WD'!$A25, 'Custom HV &amp; WD'!$C:$C, "Base"),
    J25
)</f>
        <v>0</v>
      </c>
      <c r="D25" s="28">
        <f>IFERROR(
    SUMIFS('Custom HV &amp; WD'!E:E, 'Custom HV &amp; WD'!$B:$B, 'Generic HV &amp; WD'!$A25, 'Custom HV &amp; WD'!$C:$C, "Base")/COUNTIFS('Custom HV &amp; WD'!$B:$B, 'Generic HV &amp; WD'!$A25, 'Custom HV &amp; WD'!$C:$C, "Base"),
    K25
)</f>
        <v>4.7272500000000002E-2</v>
      </c>
      <c r="E25" s="28">
        <f>IFERROR(
    SUMIFS('Custom HV &amp; WD'!F:F, 'Custom HV &amp; WD'!$B:$B, 'Generic HV &amp; WD'!$A25, 'Custom HV &amp; WD'!$C:$C, "Base")/COUNTIFS('Custom HV &amp; WD'!$B:$B, 'Generic HV &amp; WD'!$A25, 'Custom HV &amp; WD'!$C:$C, "Base"),
    L25
)</f>
        <v>0.36071307787781953</v>
      </c>
      <c r="F25" s="28">
        <f>IFERROR(
    SUMIFS('Custom HV &amp; WD'!G:G, 'Custom HV &amp; WD'!$B:$B, 'Generic HV &amp; WD'!$A25, 'Custom HV &amp; WD'!$C:$C, "Base")/COUNTIFS('Custom HV &amp; WD'!$B:$B, 'Generic HV &amp; WD'!$A25, 'Custom HV &amp; WD'!$C:$C, "Base"),
    M25
)</f>
        <v>0.39089640571384132</v>
      </c>
      <c r="G25" s="28">
        <f>IFERROR(
    SUMIFS('Custom HV &amp; WD'!H:H, 'Custom HV &amp; WD'!$B:$B, 'Generic HV &amp; WD'!$A25, 'Custom HV &amp; WD'!$C:$C, "Base")/COUNTIFS('Custom HV &amp; WD'!$B:$B, 'Generic HV &amp; WD'!$A25, 'Custom HV &amp; WD'!$C:$C, "Base"),
    N25
)</f>
        <v>0</v>
      </c>
      <c r="H25" s="30">
        <v>3.59</v>
      </c>
      <c r="I25" s="10"/>
      <c r="J25" s="32">
        <v>0</v>
      </c>
      <c r="K25" s="32">
        <v>4.7272500000000002E-2</v>
      </c>
      <c r="L25" s="32">
        <v>0.36071307787781953</v>
      </c>
      <c r="M25" s="32">
        <v>0.39089640571384132</v>
      </c>
      <c r="N25" s="32">
        <v>0</v>
      </c>
      <c r="O25" s="30">
        <v>3.59</v>
      </c>
    </row>
    <row r="26" spans="1:15" s="13" customFormat="1" ht="18" customHeight="1" x14ac:dyDescent="0.25">
      <c r="A26" s="27" t="s">
        <v>217</v>
      </c>
      <c r="B26" t="s">
        <v>233</v>
      </c>
      <c r="C26" s="28">
        <f>IFERROR(
    SUMIFS('Custom HV &amp; WD'!D:D, 'Custom HV &amp; WD'!$B:$B, 'Generic HV &amp; WD'!$A26, 'Custom HV &amp; WD'!$C:$C, "Base")/COUNTIFS('Custom HV &amp; WD'!$B:$B, 'Generic HV &amp; WD'!$A26, 'Custom HV &amp; WD'!$C:$C, "Base"),
    J26
)</f>
        <v>0</v>
      </c>
      <c r="D26" s="28">
        <f>IFERROR(
    SUMIFS('Custom HV &amp; WD'!E:E, 'Custom HV &amp; WD'!$B:$B, 'Generic HV &amp; WD'!$A26, 'Custom HV &amp; WD'!$C:$C, "Base")/COUNTIFS('Custom HV &amp; WD'!$B:$B, 'Generic HV &amp; WD'!$A26, 'Custom HV &amp; WD'!$C:$C, "Base"),
    K26
)</f>
        <v>4.7750000000000001E-2</v>
      </c>
      <c r="E26" s="28">
        <f>IFERROR(
    SUMIFS('Custom HV &amp; WD'!F:F, 'Custom HV &amp; WD'!$B:$B, 'Generic HV &amp; WD'!$A26, 'Custom HV &amp; WD'!$C:$C, "Base")/COUNTIFS('Custom HV &amp; WD'!$B:$B, 'Generic HV &amp; WD'!$A26, 'Custom HV &amp; WD'!$C:$C, "Base"),
    L26
)</f>
        <v>0.23384066538248741</v>
      </c>
      <c r="F26" s="28">
        <f>IFERROR(
    SUMIFS('Custom HV &amp; WD'!G:G, 'Custom HV &amp; WD'!$B:$B, 'Generic HV &amp; WD'!$A26, 'Custom HV &amp; WD'!$C:$C, "Base")/COUNTIFS('Custom HV &amp; WD'!$B:$B, 'Generic HV &amp; WD'!$A26, 'Custom HV &amp; WD'!$C:$C, "Base"),
    M26
)</f>
        <v>0.33139855159611065</v>
      </c>
      <c r="G26" s="28">
        <f>IFERROR(
    SUMIFS('Custom HV &amp; WD'!H:H, 'Custom HV &amp; WD'!$B:$B, 'Generic HV &amp; WD'!$A26, 'Custom HV &amp; WD'!$C:$C, "Base")/COUNTIFS('Custom HV &amp; WD'!$B:$B, 'Generic HV &amp; WD'!$A26, 'Custom HV &amp; WD'!$C:$C, "Base"),
    N26
)</f>
        <v>0</v>
      </c>
      <c r="H26" s="30">
        <v>1.51</v>
      </c>
      <c r="I26" s="10"/>
      <c r="J26" s="32">
        <v>0</v>
      </c>
      <c r="K26" s="32">
        <v>4.7750000000000001E-2</v>
      </c>
      <c r="L26" s="32">
        <v>0.23384066538248741</v>
      </c>
      <c r="M26" s="32">
        <v>0.33139855159611065</v>
      </c>
      <c r="N26" s="32">
        <v>0</v>
      </c>
      <c r="O26" s="30">
        <v>1.51</v>
      </c>
    </row>
    <row r="27" spans="1:15" s="13" customFormat="1" ht="18" customHeight="1" x14ac:dyDescent="0.25">
      <c r="A27" s="27" t="s">
        <v>68</v>
      </c>
      <c r="B27" t="s">
        <v>229</v>
      </c>
      <c r="C27" s="28">
        <f>IFERROR(
    SUMIFS('Custom HV &amp; WD'!D:D, 'Custom HV &amp; WD'!$B:$B, 'Generic HV &amp; WD'!$A27, 'Custom HV &amp; WD'!$C:$C, "Base")/COUNTIFS('Custom HV &amp; WD'!$B:$B, 'Generic HV &amp; WD'!$A27, 'Custom HV &amp; WD'!$C:$C, "Base"),
    J27
)</f>
        <v>2.4812420178799487E-2</v>
      </c>
      <c r="D27" s="28">
        <f>IFERROR(
    SUMIFS('Custom HV &amp; WD'!E:E, 'Custom HV &amp; WD'!$B:$B, 'Generic HV &amp; WD'!$A27, 'Custom HV &amp; WD'!$C:$C, "Base")/COUNTIFS('Custom HV &amp; WD'!$B:$B, 'Generic HV &amp; WD'!$A27, 'Custom HV &amp; WD'!$C:$C, "Base"),
    K27
)</f>
        <v>0.18416325299178959</v>
      </c>
      <c r="E27" s="28">
        <f>IFERROR(
    SUMIFS('Custom HV &amp; WD'!F:F, 'Custom HV &amp; WD'!$B:$B, 'Generic HV &amp; WD'!$A27, 'Custom HV &amp; WD'!$C:$C, "Base")/COUNTIFS('Custom HV &amp; WD'!$B:$B, 'Generic HV &amp; WD'!$A27, 'Custom HV &amp; WD'!$C:$C, "Base"),
    L27
)</f>
        <v>0.23831196877328026</v>
      </c>
      <c r="F27" s="28">
        <f>IFERROR(
    SUMIFS('Custom HV &amp; WD'!G:G, 'Custom HV &amp; WD'!$B:$B, 'Generic HV &amp; WD'!$A27, 'Custom HV &amp; WD'!$C:$C, "Base")/COUNTIFS('Custom HV &amp; WD'!$B:$B, 'Generic HV &amp; WD'!$A27, 'Custom HV &amp; WD'!$C:$C, "Base"),
    M27
)</f>
        <v>0.43011898699446194</v>
      </c>
      <c r="G27" s="28">
        <f>IFERROR(
    SUMIFS('Custom HV &amp; WD'!H:H, 'Custom HV &amp; WD'!$B:$B, 'Generic HV &amp; WD'!$A27, 'Custom HV &amp; WD'!$C:$C, "Base")/COUNTIFS('Custom HV &amp; WD'!$B:$B, 'Generic HV &amp; WD'!$A27, 'Custom HV &amp; WD'!$C:$C, "Base"),
    N27
)</f>
        <v>8.6280155772984462E-3</v>
      </c>
      <c r="H27" s="29">
        <v>2.68</v>
      </c>
      <c r="I27" s="10"/>
      <c r="J27" s="28">
        <v>2.4812420178799487E-2</v>
      </c>
      <c r="K27" s="28">
        <v>0.18416325299178959</v>
      </c>
      <c r="L27" s="28">
        <v>0.23831196877328026</v>
      </c>
      <c r="M27" s="28">
        <v>0.43011898699446194</v>
      </c>
      <c r="N27" s="28">
        <v>8.6280155772984462E-3</v>
      </c>
      <c r="O27" s="30">
        <v>3</v>
      </c>
    </row>
    <row r="28" spans="1:15" s="13" customFormat="1" ht="18" customHeight="1" x14ac:dyDescent="0.25">
      <c r="A28" s="27" t="s">
        <v>26</v>
      </c>
      <c r="B28" t="s">
        <v>26</v>
      </c>
      <c r="C28" s="28">
        <f>IFERROR(
    SUMIFS('Custom HV &amp; WD'!D:D, 'Custom HV &amp; WD'!$B:$B, 'Generic HV &amp; WD'!$A28, 'Custom HV &amp; WD'!$C:$C, "Base")/COUNTIFS('Custom HV &amp; WD'!$B:$B, 'Generic HV &amp; WD'!$A28, 'Custom HV &amp; WD'!$C:$C, "Base"),
    J28
)</f>
        <v>0</v>
      </c>
      <c r="D28" s="28">
        <v>0</v>
      </c>
      <c r="E28" s="28">
        <f>IFERROR(
    SUMIFS('Custom HV &amp; WD'!F:F, 'Custom HV &amp; WD'!$B:$B, 'Generic HV &amp; WD'!$A28, 'Custom HV &amp; WD'!$C:$C, "Base")/COUNTIFS('Custom HV &amp; WD'!$B:$B, 'Generic HV &amp; WD'!$A28, 'Custom HV &amp; WD'!$C:$C, "Base"),
    L28
)</f>
        <v>0</v>
      </c>
      <c r="F28" s="28">
        <v>0</v>
      </c>
      <c r="G28" s="28">
        <v>0</v>
      </c>
      <c r="H28" s="30">
        <v>0</v>
      </c>
      <c r="I28" s="10"/>
      <c r="J28" s="28">
        <v>0</v>
      </c>
      <c r="K28" s="28">
        <v>0</v>
      </c>
      <c r="L28" s="28">
        <v>0</v>
      </c>
      <c r="M28" s="28">
        <v>0</v>
      </c>
      <c r="N28" s="28">
        <v>0</v>
      </c>
      <c r="O28" s="30">
        <v>0</v>
      </c>
    </row>
    <row r="29" spans="1:15" s="13" customFormat="1" ht="18" customHeight="1" x14ac:dyDescent="0.25">
      <c r="A29" s="27" t="s">
        <v>34</v>
      </c>
      <c r="B29" t="s">
        <v>34</v>
      </c>
      <c r="C29" s="28">
        <f>IFERROR(
    SUMIFS('Custom HV &amp; WD'!D:D, 'Custom HV &amp; WD'!$B:$B, 'Generic HV &amp; WD'!$A29, 'Custom HV &amp; WD'!$C:$C, "Base")/COUNTIFS('Custom HV &amp; WD'!$B:$B, 'Generic HV &amp; WD'!$A29, 'Custom HV &amp; WD'!$C:$C, "Base"),
    J29
)</f>
        <v>0</v>
      </c>
      <c r="D29" s="28">
        <f>IFERROR(
    SUMIFS('Custom HV &amp; WD'!E:E, 'Custom HV &amp; WD'!$B:$B, 'Generic HV &amp; WD'!$A29, 'Custom HV &amp; WD'!$C:$C, "Base")/COUNTIFS('Custom HV &amp; WD'!$B:$B, 'Generic HV &amp; WD'!$A29, 'Custom HV &amp; WD'!$C:$C, "Base"),
    K29
)</f>
        <v>0</v>
      </c>
      <c r="E29" s="28">
        <f>IFERROR(
    SUMIFS('Custom HV &amp; WD'!F:F, 'Custom HV &amp; WD'!$B:$B, 'Generic HV &amp; WD'!$A29, 'Custom HV &amp; WD'!$C:$C, "Base")/COUNTIFS('Custom HV &amp; WD'!$B:$B, 'Generic HV &amp; WD'!$A29, 'Custom HV &amp; WD'!$C:$C, "Base"),
    L29
)</f>
        <v>0</v>
      </c>
      <c r="F29" s="28">
        <f>IFERROR(
    SUMIFS('Custom HV &amp; WD'!G:G, 'Custom HV &amp; WD'!$B:$B, 'Generic HV &amp; WD'!$A29, 'Custom HV &amp; WD'!$C:$C, "Base")/COUNTIFS('Custom HV &amp; WD'!$B:$B, 'Generic HV &amp; WD'!$A29, 'Custom HV &amp; WD'!$C:$C, "Base"),
    M29
)</f>
        <v>0</v>
      </c>
      <c r="G29" s="28">
        <f>IFERROR(
    SUMIFS('Custom HV &amp; WD'!H:H, 'Custom HV &amp; WD'!$B:$B, 'Generic HV &amp; WD'!$A29, 'Custom HV &amp; WD'!$C:$C, "Base")/COUNTIFS('Custom HV &amp; WD'!$B:$B, 'Generic HV &amp; WD'!$A29, 'Custom HV &amp; WD'!$C:$C, "Base"),
    N29
)</f>
        <v>0</v>
      </c>
      <c r="H29" s="30">
        <v>0</v>
      </c>
      <c r="I29" s="10"/>
      <c r="J29" s="28">
        <v>0</v>
      </c>
      <c r="K29" s="28">
        <v>0</v>
      </c>
      <c r="L29" s="28">
        <v>0</v>
      </c>
      <c r="M29" s="28">
        <v>0</v>
      </c>
      <c r="N29" s="28">
        <v>0</v>
      </c>
      <c r="O29" s="30">
        <v>0</v>
      </c>
    </row>
    <row r="30" spans="1:15" s="13" customFormat="1" ht="18" customHeight="1" x14ac:dyDescent="0.25">
      <c r="A30" s="27" t="s">
        <v>58</v>
      </c>
      <c r="B30" t="s">
        <v>58</v>
      </c>
      <c r="C30" s="28">
        <f>IFERROR(
    SUMIFS('Custom HV &amp; WD'!D:D, 'Custom HV &amp; WD'!$B:$B, 'Generic HV &amp; WD'!$A30, 'Custom HV &amp; WD'!$C:$C, "Base")/COUNTIFS('Custom HV &amp; WD'!$B:$B, 'Generic HV &amp; WD'!$A30, 'Custom HV &amp; WD'!$C:$C, "Base"),
    J30
)</f>
        <v>0</v>
      </c>
      <c r="D30" s="28">
        <f>IFERROR(
    SUMIFS('Custom HV &amp; WD'!E:E, 'Custom HV &amp; WD'!$B:$B, 'Generic HV &amp; WD'!$A30, 'Custom HV &amp; WD'!$C:$C, "Base")/COUNTIFS('Custom HV &amp; WD'!$B:$B, 'Generic HV &amp; WD'!$A30, 'Custom HV &amp; WD'!$C:$C, "Base"),
    K30
)</f>
        <v>0</v>
      </c>
      <c r="E30" s="28">
        <f>IFERROR(
    SUMIFS('Custom HV &amp; WD'!F:F, 'Custom HV &amp; WD'!$B:$B, 'Generic HV &amp; WD'!$A30, 'Custom HV &amp; WD'!$C:$C, "Base")/COUNTIFS('Custom HV &amp; WD'!$B:$B, 'Generic HV &amp; WD'!$A30, 'Custom HV &amp; WD'!$C:$C, "Base"),
    L30
)</f>
        <v>0</v>
      </c>
      <c r="F30" s="28">
        <f>IFERROR(
    SUMIFS('Custom HV &amp; WD'!G:G, 'Custom HV &amp; WD'!$B:$B, 'Generic HV &amp; WD'!$A30, 'Custom HV &amp; WD'!$C:$C, "Base")/COUNTIFS('Custom HV &amp; WD'!$B:$B, 'Generic HV &amp; WD'!$A30, 'Custom HV &amp; WD'!$C:$C, "Base"),
    M30
)</f>
        <v>0</v>
      </c>
      <c r="G30" s="28">
        <f>IFERROR(
    SUMIFS('Custom HV &amp; WD'!H:H, 'Custom HV &amp; WD'!$B:$B, 'Generic HV &amp; WD'!$A30, 'Custom HV &amp; WD'!$C:$C, "Base")/COUNTIFS('Custom HV &amp; WD'!$B:$B, 'Generic HV &amp; WD'!$A30, 'Custom HV &amp; WD'!$C:$C, "Base"),
    N30
)</f>
        <v>0</v>
      </c>
      <c r="H30" s="30">
        <v>0</v>
      </c>
      <c r="I30" s="10"/>
      <c r="J30" s="28">
        <v>0</v>
      </c>
      <c r="K30" s="28">
        <v>0</v>
      </c>
      <c r="L30" s="28">
        <v>0</v>
      </c>
      <c r="M30" s="28">
        <v>0</v>
      </c>
      <c r="N30" s="28">
        <v>0</v>
      </c>
      <c r="O30" s="30">
        <v>0</v>
      </c>
    </row>
    <row r="31" spans="1:15" s="13" customFormat="1" ht="18" customHeight="1" x14ac:dyDescent="0.25">
      <c r="A31" s="27" t="s">
        <v>63</v>
      </c>
      <c r="B31" t="s">
        <v>63</v>
      </c>
      <c r="C31" s="28">
        <f>IFERROR(
    SUMIFS('Custom HV &amp; WD'!D:D, 'Custom HV &amp; WD'!$B:$B, 'Generic HV &amp; WD'!$A31, 'Custom HV &amp; WD'!$C:$C, "Base")/COUNTIFS('Custom HV &amp; WD'!$B:$B, 'Generic HV &amp; WD'!$A31, 'Custom HV &amp; WD'!$C:$C, "Base"),
    J31
)</f>
        <v>0</v>
      </c>
      <c r="D31" s="28">
        <v>0</v>
      </c>
      <c r="E31" s="28">
        <v>0</v>
      </c>
      <c r="F31" s="28">
        <v>0</v>
      </c>
      <c r="G31" s="28">
        <v>0</v>
      </c>
      <c r="H31" s="30">
        <v>0</v>
      </c>
      <c r="I31" s="10"/>
      <c r="J31" s="28">
        <v>0</v>
      </c>
      <c r="K31" s="28">
        <v>4.9154589371980681E-2</v>
      </c>
      <c r="L31" s="28">
        <v>0.15378421900161032</v>
      </c>
      <c r="M31" s="28">
        <v>0.33055555555555555</v>
      </c>
      <c r="N31" s="28">
        <v>1.7230273752012883E-2</v>
      </c>
      <c r="O31" s="30">
        <v>0</v>
      </c>
    </row>
    <row r="32" spans="1:15" s="13" customFormat="1" ht="18" customHeight="1" x14ac:dyDescent="0.25">
      <c r="A32" s="27" t="s">
        <v>38</v>
      </c>
      <c r="B32" t="s">
        <v>38</v>
      </c>
      <c r="C32" s="28">
        <f>IFERROR(
    SUMIFS('Custom HV &amp; WD'!D:D, 'Custom HV &amp; WD'!$B:$B, 'Generic HV &amp; WD'!$A32, 'Custom HV &amp; WD'!$C:$C, "Base")/COUNTIFS('Custom HV &amp; WD'!$B:$B, 'Generic HV &amp; WD'!$A32, 'Custom HV &amp; WD'!$C:$C, "Base"),
    J32
)</f>
        <v>0</v>
      </c>
      <c r="D32" s="28">
        <f>IFERROR(
    SUMIFS('Custom HV &amp; WD'!E:E, 'Custom HV &amp; WD'!$B:$B, 'Generic HV &amp; WD'!$A32, 'Custom HV &amp; WD'!$C:$C, "Base")/COUNTIFS('Custom HV &amp; WD'!$B:$B, 'Generic HV &amp; WD'!$A32, 'Custom HV &amp; WD'!$C:$C, "Base"),
    K32
)</f>
        <v>0</v>
      </c>
      <c r="E32" s="28">
        <v>0</v>
      </c>
      <c r="F32" s="28">
        <v>0</v>
      </c>
      <c r="G32" s="28">
        <v>0</v>
      </c>
      <c r="H32" s="30">
        <v>0</v>
      </c>
      <c r="I32" s="10"/>
      <c r="J32" s="28">
        <v>0</v>
      </c>
      <c r="K32" s="28">
        <v>0</v>
      </c>
      <c r="L32" s="28">
        <v>0</v>
      </c>
      <c r="M32" s="28">
        <v>4.8735408560311284E-2</v>
      </c>
      <c r="N32" s="28">
        <v>0</v>
      </c>
      <c r="O32" s="30">
        <v>0</v>
      </c>
    </row>
    <row r="33" spans="1:20" s="13" customFormat="1" ht="24" customHeight="1" x14ac:dyDescent="0.25">
      <c r="A33" s="27" t="s">
        <v>100</v>
      </c>
      <c r="B33" t="s">
        <v>100</v>
      </c>
      <c r="C33" s="28">
        <f>IFERROR(
    SUMIFS('Custom HV &amp; WD'!D:D, 'Custom HV &amp; WD'!$B:$B, 'Generic HV &amp; WD'!$A33, 'Custom HV &amp; WD'!$C:$C, "Base")/COUNTIFS('Custom HV &amp; WD'!$B:$B, 'Generic HV &amp; WD'!$A33, 'Custom HV &amp; WD'!$C:$C, "Base"),
    J33
)</f>
        <v>0.34571304221674165</v>
      </c>
      <c r="D33" s="28">
        <f>IFERROR(
    SUMIFS('Custom HV &amp; WD'!E:E, 'Custom HV &amp; WD'!$B:$B, 'Generic HV &amp; WD'!$A33, 'Custom HV &amp; WD'!$C:$C, "Base")/COUNTIFS('Custom HV &amp; WD'!$B:$B, 'Generic HV &amp; WD'!$A33, 'Custom HV &amp; WD'!$C:$C, "Base"),
    K33
)</f>
        <v>0.1741331785869723</v>
      </c>
      <c r="E33" s="28">
        <f>IFERROR(
    SUMIFS('Custom HV &amp; WD'!F:F, 'Custom HV &amp; WD'!$B:$B, 'Generic HV &amp; WD'!$A33, 'Custom HV &amp; WD'!$C:$C, "Base")/COUNTIFS('Custom HV &amp; WD'!$B:$B, 'Generic HV &amp; WD'!$A33, 'Custom HV &amp; WD'!$C:$C, "Base"),
    L33
)</f>
        <v>5.4301465254606128E-2</v>
      </c>
      <c r="F33" s="28">
        <f>IFERROR(
    SUMIFS('Custom HV &amp; WD'!G:G, 'Custom HV &amp; WD'!$B:$B, 'Generic HV &amp; WD'!$A33, 'Custom HV &amp; WD'!$C:$C, "Base")/COUNTIFS('Custom HV &amp; WD'!$B:$B, 'Generic HV &amp; WD'!$A33, 'Custom HV &amp; WD'!$C:$C, "Base"),
    M33
)</f>
        <v>0.23824169447265342</v>
      </c>
      <c r="G33" s="28">
        <f>IFERROR(
    SUMIFS('Custom HV &amp; WD'!H:H, 'Custom HV &amp; WD'!$B:$B, 'Generic HV &amp; WD'!$A33, 'Custom HV &amp; WD'!$C:$C, "Base")/COUNTIFS('Custom HV &amp; WD'!$B:$B, 'Generic HV &amp; WD'!$A33, 'Custom HV &amp; WD'!$C:$C, "Base"),
    N33
)</f>
        <v>0.38427390105904541</v>
      </c>
      <c r="H33" s="30">
        <v>3.5100000000000002</v>
      </c>
      <c r="I33" s="10"/>
      <c r="J33" s="28">
        <v>0.34571304221674165</v>
      </c>
      <c r="K33" s="28">
        <v>0.1741331785869723</v>
      </c>
      <c r="L33" s="28">
        <v>5.4301465254606128E-2</v>
      </c>
      <c r="M33" s="28">
        <v>0.23824169447265342</v>
      </c>
      <c r="N33" s="28">
        <v>0.38427390105904541</v>
      </c>
      <c r="O33" s="30">
        <v>3.5100000000000002</v>
      </c>
    </row>
    <row r="34" spans="1:20" s="13" customFormat="1" ht="18" customHeight="1" x14ac:dyDescent="0.25">
      <c r="A34" s="27" t="s">
        <v>43</v>
      </c>
      <c r="B34" t="s">
        <v>43</v>
      </c>
      <c r="C34" s="28">
        <f>IFERROR(
    SUMIFS('Custom HV &amp; WD'!D:D, 'Custom HV &amp; WD'!$B:$B, 'Generic HV &amp; WD'!$A34, 'Custom HV &amp; WD'!$C:$C, "Base")/COUNTIFS('Custom HV &amp; WD'!$B:$B, 'Generic HV &amp; WD'!$A34, 'Custom HV &amp; WD'!$C:$C, "Base"),
    J34
)</f>
        <v>2.3874240183119448E-2</v>
      </c>
      <c r="D34" s="28">
        <f>IFERROR(
    SUMIFS('Custom HV &amp; WD'!E:E, 'Custom HV &amp; WD'!$B:$B, 'Generic HV &amp; WD'!$A34, 'Custom HV &amp; WD'!$C:$C, "Base")/COUNTIFS('Custom HV &amp; WD'!$B:$B, 'Generic HV &amp; WD'!$A34, 'Custom HV &amp; WD'!$C:$C, "Base"),
    K34
)</f>
        <v>1.0157800164198127E-2</v>
      </c>
      <c r="E34" s="28">
        <f>IFERROR(
    SUMIFS('Custom HV &amp; WD'!F:F, 'Custom HV &amp; WD'!$B:$B, 'Generic HV &amp; WD'!$A34, 'Custom HV &amp; WD'!$C:$C, "Base")/COUNTIFS('Custom HV &amp; WD'!$B:$B, 'Generic HV &amp; WD'!$A34, 'Custom HV &amp; WD'!$C:$C, "Base"),
    L34
)</f>
        <v>1.7622707180487876E-2</v>
      </c>
      <c r="F34" s="28">
        <f>IFERROR(
    SUMIFS('Custom HV &amp; WD'!G:G, 'Custom HV &amp; WD'!$B:$B, 'Generic HV &amp; WD'!$A34, 'Custom HV &amp; WD'!$C:$C, "Base")/COUNTIFS('Custom HV &amp; WD'!$B:$B, 'Generic HV &amp; WD'!$A34, 'Custom HV &amp; WD'!$C:$C, "Base"),
    M34
)</f>
        <v>0.11914588988794694</v>
      </c>
      <c r="G34" s="28">
        <f>IFERROR(
    SUMIFS('Custom HV &amp; WD'!H:H, 'Custom HV &amp; WD'!$B:$B, 'Generic HV &amp; WD'!$A34, 'Custom HV &amp; WD'!$C:$C, "Base")/COUNTIFS('Custom HV &amp; WD'!$B:$B, 'Generic HV &amp; WD'!$A34, 'Custom HV &amp; WD'!$C:$C, "Base"),
    N34
)</f>
        <v>1.5199209680905115E-2</v>
      </c>
      <c r="H34" s="30">
        <v>0</v>
      </c>
      <c r="I34" s="10"/>
      <c r="J34" s="27">
        <v>0</v>
      </c>
      <c r="K34" s="27">
        <v>0</v>
      </c>
      <c r="L34" s="27">
        <v>0</v>
      </c>
      <c r="M34" s="27">
        <v>0</v>
      </c>
      <c r="N34" s="27">
        <v>0</v>
      </c>
      <c r="O34" s="30">
        <v>0</v>
      </c>
      <c r="R34" s="1"/>
      <c r="S34" s="1"/>
      <c r="T34" s="1"/>
    </row>
    <row r="35" spans="1:20" s="1" customFormat="1" ht="12.75" x14ac:dyDescent="0.2"/>
    <row r="36" spans="1:20" s="1" customFormat="1" x14ac:dyDescent="0.25">
      <c r="A36" s="1" t="s">
        <v>302</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71"/>
  <sheetViews>
    <sheetView topLeftCell="A4" zoomScale="85" zoomScaleNormal="85" workbookViewId="0">
      <selection activeCell="A33" sqref="A33"/>
    </sheetView>
  </sheetViews>
  <sheetFormatPr defaultRowHeight="15" x14ac:dyDescent="0.25"/>
  <cols>
    <col min="1" max="1" width="18.28515625" customWidth="1"/>
  </cols>
  <sheetData>
    <row r="1" spans="1:40" x14ac:dyDescent="0.25">
      <c r="A1" t="s">
        <v>223</v>
      </c>
    </row>
    <row r="2" spans="1:40" x14ac:dyDescent="0.25">
      <c r="A2" t="s">
        <v>224</v>
      </c>
    </row>
    <row r="3" spans="1:40" x14ac:dyDescent="0.25">
      <c r="A3" t="s">
        <v>221</v>
      </c>
    </row>
    <row r="4" spans="1:40" x14ac:dyDescent="0.25">
      <c r="A4" s="34" t="s">
        <v>222</v>
      </c>
      <c r="L4" s="35"/>
      <c r="M4" s="35"/>
      <c r="N4" s="35"/>
      <c r="O4" s="35"/>
      <c r="P4" s="35"/>
      <c r="Q4" s="35"/>
      <c r="R4" s="35"/>
      <c r="S4" s="35"/>
      <c r="T4" s="35"/>
      <c r="U4" s="35"/>
      <c r="V4" s="35"/>
      <c r="W4" s="35"/>
      <c r="X4" s="35"/>
      <c r="Y4" s="35"/>
      <c r="Z4" s="35"/>
      <c r="AA4" s="35"/>
      <c r="AB4" s="35"/>
      <c r="AC4" s="35"/>
      <c r="AD4" s="35"/>
      <c r="AE4" s="35"/>
      <c r="AF4" s="35"/>
      <c r="AG4" s="35"/>
      <c r="AH4" s="35"/>
      <c r="AI4" s="35"/>
      <c r="AJ4" s="35"/>
      <c r="AK4" s="35"/>
    </row>
    <row r="5" spans="1:40" x14ac:dyDescent="0.25">
      <c r="L5" s="35"/>
      <c r="M5" s="35"/>
      <c r="N5" s="35"/>
      <c r="O5" s="35"/>
      <c r="P5" s="35"/>
      <c r="Q5" s="35"/>
      <c r="R5" s="35"/>
      <c r="S5" s="35"/>
      <c r="T5" s="35"/>
      <c r="U5" s="35"/>
      <c r="V5" s="35"/>
      <c r="W5" s="35"/>
      <c r="X5" s="35"/>
      <c r="Y5" s="35"/>
      <c r="Z5" s="35"/>
      <c r="AA5" s="35"/>
      <c r="AB5" s="35"/>
      <c r="AC5" s="35"/>
      <c r="AD5" s="35"/>
      <c r="AE5" s="35"/>
      <c r="AF5" s="35"/>
      <c r="AG5" s="35" t="s">
        <v>316</v>
      </c>
      <c r="AH5" s="35"/>
      <c r="AI5" s="35"/>
      <c r="AJ5" s="35"/>
      <c r="AK5" s="35"/>
    </row>
    <row r="6" spans="1:40" x14ac:dyDescent="0.25">
      <c r="L6" s="35"/>
      <c r="M6" s="35"/>
      <c r="N6" s="35"/>
      <c r="O6" s="35"/>
      <c r="P6" s="35"/>
      <c r="Q6" s="35"/>
      <c r="R6" s="35"/>
      <c r="S6" s="35"/>
      <c r="T6" s="35"/>
      <c r="U6" s="35"/>
      <c r="V6" s="35"/>
      <c r="W6" s="35"/>
      <c r="X6" s="35"/>
      <c r="Y6" s="35"/>
      <c r="Z6" s="35"/>
      <c r="AA6" s="35"/>
      <c r="AB6" s="35"/>
      <c r="AC6" s="35"/>
      <c r="AD6" s="35"/>
      <c r="AE6" s="35"/>
      <c r="AF6" s="35"/>
      <c r="AG6" s="35" t="s">
        <v>317</v>
      </c>
      <c r="AH6" s="35"/>
      <c r="AI6" s="35"/>
      <c r="AJ6" s="35"/>
      <c r="AK6" s="35"/>
    </row>
    <row r="7" spans="1:40"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t="s">
        <v>318</v>
      </c>
      <c r="AH7" s="35"/>
      <c r="AI7" s="35"/>
      <c r="AJ7" s="35"/>
      <c r="AK7" s="35"/>
    </row>
    <row r="8" spans="1:40" ht="15.75" thickBot="1" x14ac:dyDescent="0.3">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6"/>
      <c r="AH8" s="36"/>
      <c r="AI8" s="36"/>
      <c r="AJ8" s="36"/>
      <c r="AK8" s="36"/>
    </row>
    <row r="9" spans="1:40" ht="60.75" thickBot="1" x14ac:dyDescent="0.3">
      <c r="A9" s="38"/>
      <c r="B9" s="39" t="s">
        <v>29</v>
      </c>
      <c r="C9" s="39" t="s">
        <v>129</v>
      </c>
      <c r="D9" s="39" t="s">
        <v>124</v>
      </c>
      <c r="E9" s="39" t="s">
        <v>23</v>
      </c>
      <c r="F9" s="39" t="s">
        <v>36</v>
      </c>
      <c r="G9" s="39" t="s">
        <v>33</v>
      </c>
      <c r="H9" s="39" t="s">
        <v>199</v>
      </c>
      <c r="I9" s="39" t="s">
        <v>30</v>
      </c>
      <c r="J9" s="39" t="s">
        <v>1</v>
      </c>
      <c r="K9" s="39" t="s">
        <v>2</v>
      </c>
      <c r="L9" s="39" t="s">
        <v>45</v>
      </c>
      <c r="M9" s="39" t="s">
        <v>82</v>
      </c>
      <c r="N9" s="39" t="s">
        <v>4</v>
      </c>
      <c r="O9" s="39" t="s">
        <v>5</v>
      </c>
      <c r="P9" s="39" t="s">
        <v>49</v>
      </c>
      <c r="Q9" s="39" t="s">
        <v>31</v>
      </c>
      <c r="R9" s="39" t="s">
        <v>65</v>
      </c>
      <c r="S9" s="39" t="s">
        <v>79</v>
      </c>
      <c r="T9" s="39" t="s">
        <v>55</v>
      </c>
      <c r="U9" s="39" t="s">
        <v>210</v>
      </c>
      <c r="V9" s="39" t="s">
        <v>216</v>
      </c>
      <c r="W9" s="39" t="s">
        <v>54</v>
      </c>
      <c r="X9" s="39" t="s">
        <v>217</v>
      </c>
      <c r="Y9" s="39" t="s">
        <v>68</v>
      </c>
      <c r="Z9" s="39" t="s">
        <v>26</v>
      </c>
      <c r="AA9" s="39" t="s">
        <v>34</v>
      </c>
      <c r="AB9" s="39" t="s">
        <v>58</v>
      </c>
      <c r="AC9" s="39" t="s">
        <v>63</v>
      </c>
      <c r="AD9" s="39" t="s">
        <v>38</v>
      </c>
      <c r="AE9" s="39" t="s">
        <v>100</v>
      </c>
      <c r="AF9" s="111" t="s">
        <v>43</v>
      </c>
      <c r="AG9" s="114" t="s">
        <v>311</v>
      </c>
      <c r="AH9" s="39" t="s">
        <v>312</v>
      </c>
      <c r="AI9" s="39" t="s">
        <v>313</v>
      </c>
      <c r="AJ9" s="39" t="s">
        <v>314</v>
      </c>
      <c r="AK9" s="39" t="s">
        <v>315</v>
      </c>
      <c r="AM9" s="42" t="s">
        <v>225</v>
      </c>
    </row>
    <row r="10" spans="1:40" ht="15.75" thickBot="1" x14ac:dyDescent="0.3">
      <c r="A10" s="40" t="s">
        <v>22</v>
      </c>
      <c r="B10" s="41">
        <v>0</v>
      </c>
      <c r="C10" s="41">
        <v>0</v>
      </c>
      <c r="D10" s="41">
        <v>0</v>
      </c>
      <c r="E10" s="41">
        <v>1</v>
      </c>
      <c r="F10" s="41">
        <v>0</v>
      </c>
      <c r="G10" s="41">
        <v>0</v>
      </c>
      <c r="H10" s="41">
        <v>0</v>
      </c>
      <c r="I10" s="41">
        <v>0</v>
      </c>
      <c r="J10" s="41">
        <v>0</v>
      </c>
      <c r="K10" s="41">
        <v>0</v>
      </c>
      <c r="L10" s="41">
        <v>0</v>
      </c>
      <c r="M10" s="41">
        <v>0</v>
      </c>
      <c r="N10" s="41">
        <v>0</v>
      </c>
      <c r="O10" s="41">
        <v>0</v>
      </c>
      <c r="P10" s="41">
        <v>0</v>
      </c>
      <c r="Q10" s="41">
        <v>0</v>
      </c>
      <c r="R10" s="41">
        <v>0</v>
      </c>
      <c r="S10" s="41">
        <v>0</v>
      </c>
      <c r="T10" s="41">
        <v>0</v>
      </c>
      <c r="U10" s="41">
        <v>0</v>
      </c>
      <c r="V10" s="41">
        <v>0</v>
      </c>
      <c r="W10" s="41">
        <v>0</v>
      </c>
      <c r="X10" s="41">
        <v>0</v>
      </c>
      <c r="Y10" s="41">
        <v>0</v>
      </c>
      <c r="Z10" s="41">
        <v>0</v>
      </c>
      <c r="AA10" s="41">
        <v>0</v>
      </c>
      <c r="AB10" s="41">
        <v>0</v>
      </c>
      <c r="AC10" s="41">
        <v>0</v>
      </c>
      <c r="AD10" s="41">
        <v>0</v>
      </c>
      <c r="AE10" s="41">
        <v>0</v>
      </c>
      <c r="AF10" s="112">
        <v>0</v>
      </c>
      <c r="AG10" s="115">
        <v>1</v>
      </c>
      <c r="AH10" s="41">
        <v>1</v>
      </c>
      <c r="AI10" s="41">
        <v>1</v>
      </c>
      <c r="AJ10" s="41">
        <v>1</v>
      </c>
      <c r="AK10" s="41">
        <v>1</v>
      </c>
      <c r="AM10" s="42">
        <v>1</v>
      </c>
      <c r="AN10" t="s">
        <v>226</v>
      </c>
    </row>
    <row r="11" spans="1:40" s="45" customFormat="1" ht="15.75" thickBot="1" x14ac:dyDescent="0.3">
      <c r="A11" s="43" t="s">
        <v>24</v>
      </c>
      <c r="B11" s="44">
        <v>0</v>
      </c>
      <c r="C11" s="44">
        <v>0</v>
      </c>
      <c r="D11" s="44">
        <v>0</v>
      </c>
      <c r="E11" s="44">
        <v>1</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113">
        <v>0</v>
      </c>
      <c r="AG11" s="115">
        <v>1</v>
      </c>
      <c r="AH11" s="41">
        <v>1</v>
      </c>
      <c r="AI11" s="41">
        <v>1</v>
      </c>
      <c r="AJ11" s="41">
        <v>1</v>
      </c>
      <c r="AK11" s="41">
        <v>1</v>
      </c>
      <c r="AM11" s="46">
        <v>2</v>
      </c>
      <c r="AN11" s="45" t="s">
        <v>292</v>
      </c>
    </row>
    <row r="12" spans="1:40" s="45" customFormat="1" ht="15.75" thickBot="1" x14ac:dyDescent="0.3">
      <c r="A12" s="43" t="s">
        <v>25</v>
      </c>
      <c r="B12" s="44">
        <v>0</v>
      </c>
      <c r="C12" s="44">
        <v>0</v>
      </c>
      <c r="D12" s="44">
        <v>0</v>
      </c>
      <c r="E12" s="44">
        <v>0</v>
      </c>
      <c r="F12" s="44">
        <v>0</v>
      </c>
      <c r="G12" s="44">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1</v>
      </c>
      <c r="AA12" s="44">
        <v>0</v>
      </c>
      <c r="AB12" s="44">
        <v>0</v>
      </c>
      <c r="AC12" s="44">
        <v>0</v>
      </c>
      <c r="AD12" s="44">
        <v>0</v>
      </c>
      <c r="AE12" s="44">
        <v>0</v>
      </c>
      <c r="AF12" s="113">
        <v>0</v>
      </c>
      <c r="AG12" s="115">
        <v>1</v>
      </c>
      <c r="AH12" s="41">
        <v>1</v>
      </c>
      <c r="AI12" s="41">
        <v>1</v>
      </c>
      <c r="AJ12" s="41">
        <v>1</v>
      </c>
      <c r="AK12" s="41">
        <v>1</v>
      </c>
      <c r="AM12" s="46">
        <v>3</v>
      </c>
      <c r="AN12" s="45" t="s">
        <v>260</v>
      </c>
    </row>
    <row r="13" spans="1:40" s="45" customFormat="1" ht="15.75" thickBot="1" x14ac:dyDescent="0.3">
      <c r="A13" s="43" t="s">
        <v>27</v>
      </c>
      <c r="B13" s="44">
        <v>0</v>
      </c>
      <c r="C13" s="44">
        <v>0</v>
      </c>
      <c r="D13" s="44">
        <v>0</v>
      </c>
      <c r="E13" s="44">
        <v>0</v>
      </c>
      <c r="F13" s="44">
        <v>0</v>
      </c>
      <c r="G13" s="44">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1</v>
      </c>
      <c r="AA13" s="44">
        <v>0</v>
      </c>
      <c r="AB13" s="44">
        <v>0</v>
      </c>
      <c r="AC13" s="44">
        <v>0</v>
      </c>
      <c r="AD13" s="44">
        <v>0</v>
      </c>
      <c r="AE13" s="44">
        <v>0</v>
      </c>
      <c r="AF13" s="113">
        <v>0</v>
      </c>
      <c r="AG13" s="115">
        <v>1</v>
      </c>
      <c r="AH13" s="41">
        <v>1</v>
      </c>
      <c r="AI13" s="41">
        <v>1</v>
      </c>
      <c r="AJ13" s="41">
        <v>1</v>
      </c>
      <c r="AK13" s="41">
        <v>1</v>
      </c>
      <c r="AM13" s="46">
        <v>4</v>
      </c>
      <c r="AN13" s="45" t="s">
        <v>261</v>
      </c>
    </row>
    <row r="14" spans="1:40" s="45" customFormat="1" ht="15.75" thickBot="1" x14ac:dyDescent="0.3">
      <c r="A14" s="43" t="s">
        <v>28</v>
      </c>
      <c r="B14" s="44">
        <v>1</v>
      </c>
      <c r="C14" s="44">
        <v>1</v>
      </c>
      <c r="D14" s="44">
        <v>1</v>
      </c>
      <c r="E14" s="44">
        <v>0</v>
      </c>
      <c r="F14" s="44">
        <v>1</v>
      </c>
      <c r="G14" s="44">
        <v>1</v>
      </c>
      <c r="H14" s="44">
        <v>1</v>
      </c>
      <c r="I14" s="44">
        <v>1</v>
      </c>
      <c r="J14" s="44">
        <v>1</v>
      </c>
      <c r="K14" s="44">
        <v>1</v>
      </c>
      <c r="L14" s="44">
        <v>1</v>
      </c>
      <c r="M14" s="44">
        <v>1</v>
      </c>
      <c r="N14" s="44">
        <v>1</v>
      </c>
      <c r="O14" s="44">
        <v>1</v>
      </c>
      <c r="P14" s="44">
        <v>1</v>
      </c>
      <c r="Q14" s="44">
        <v>1</v>
      </c>
      <c r="R14" s="44">
        <v>1</v>
      </c>
      <c r="S14" s="44">
        <v>1</v>
      </c>
      <c r="T14" s="44">
        <v>1</v>
      </c>
      <c r="U14" s="44">
        <v>1</v>
      </c>
      <c r="V14" s="44">
        <v>1</v>
      </c>
      <c r="W14" s="44">
        <v>1</v>
      </c>
      <c r="X14" s="44">
        <v>1</v>
      </c>
      <c r="Y14" s="44">
        <v>1</v>
      </c>
      <c r="Z14" s="44">
        <v>1</v>
      </c>
      <c r="AA14" s="44">
        <v>1</v>
      </c>
      <c r="AB14" s="44">
        <v>1</v>
      </c>
      <c r="AC14" s="44">
        <v>1</v>
      </c>
      <c r="AD14" s="44">
        <v>1</v>
      </c>
      <c r="AE14" s="44">
        <v>1</v>
      </c>
      <c r="AF14" s="113">
        <v>0</v>
      </c>
      <c r="AG14" s="115">
        <v>1</v>
      </c>
      <c r="AH14" s="41">
        <v>1</v>
      </c>
      <c r="AI14" s="41">
        <v>1</v>
      </c>
      <c r="AJ14" s="41">
        <v>1</v>
      </c>
      <c r="AK14" s="41">
        <v>1</v>
      </c>
      <c r="AM14" s="46">
        <v>5</v>
      </c>
      <c r="AN14" s="45" t="s">
        <v>309</v>
      </c>
    </row>
    <row r="15" spans="1:40" s="45" customFormat="1" ht="15.75" thickBot="1" x14ac:dyDescent="0.3">
      <c r="A15" s="43" t="s">
        <v>32</v>
      </c>
      <c r="B15" s="44">
        <v>1</v>
      </c>
      <c r="C15" s="44">
        <v>1</v>
      </c>
      <c r="D15" s="44">
        <v>1</v>
      </c>
      <c r="E15" s="44">
        <v>0</v>
      </c>
      <c r="F15" s="44">
        <v>1</v>
      </c>
      <c r="G15" s="44">
        <v>1</v>
      </c>
      <c r="H15" s="44">
        <v>1</v>
      </c>
      <c r="I15" s="44">
        <v>1</v>
      </c>
      <c r="J15" s="44">
        <v>1</v>
      </c>
      <c r="K15" s="44">
        <v>1</v>
      </c>
      <c r="L15" s="44">
        <v>1</v>
      </c>
      <c r="M15" s="44">
        <v>1</v>
      </c>
      <c r="N15" s="44">
        <v>1</v>
      </c>
      <c r="O15" s="44">
        <v>1</v>
      </c>
      <c r="P15" s="44">
        <v>1</v>
      </c>
      <c r="Q15" s="44">
        <v>1</v>
      </c>
      <c r="R15" s="44">
        <v>1</v>
      </c>
      <c r="S15" s="44">
        <v>1</v>
      </c>
      <c r="T15" s="44">
        <v>1</v>
      </c>
      <c r="U15" s="44">
        <v>1</v>
      </c>
      <c r="V15" s="44">
        <v>1</v>
      </c>
      <c r="W15" s="44">
        <v>1</v>
      </c>
      <c r="X15" s="44">
        <v>1</v>
      </c>
      <c r="Y15" s="44">
        <v>1</v>
      </c>
      <c r="Z15" s="44">
        <v>1</v>
      </c>
      <c r="AA15" s="44">
        <v>1</v>
      </c>
      <c r="AB15" s="44">
        <v>1</v>
      </c>
      <c r="AC15" s="44">
        <v>1</v>
      </c>
      <c r="AD15" s="44">
        <v>1</v>
      </c>
      <c r="AE15" s="44">
        <v>1</v>
      </c>
      <c r="AF15" s="113">
        <v>0</v>
      </c>
      <c r="AG15" s="115">
        <v>1</v>
      </c>
      <c r="AH15" s="41">
        <v>1</v>
      </c>
      <c r="AI15" s="41">
        <v>1</v>
      </c>
      <c r="AJ15" s="41">
        <v>1</v>
      </c>
      <c r="AK15" s="41">
        <v>1</v>
      </c>
      <c r="AM15" s="46">
        <v>6</v>
      </c>
      <c r="AN15" s="45" t="s">
        <v>293</v>
      </c>
    </row>
    <row r="16" spans="1:40" s="45" customFormat="1" ht="15.75" thickBot="1" x14ac:dyDescent="0.3">
      <c r="A16" s="43" t="s">
        <v>35</v>
      </c>
      <c r="B16" s="44">
        <v>1</v>
      </c>
      <c r="C16" s="44">
        <v>1</v>
      </c>
      <c r="D16" s="44">
        <v>1</v>
      </c>
      <c r="E16" s="44">
        <v>0</v>
      </c>
      <c r="F16" s="44">
        <v>1</v>
      </c>
      <c r="G16" s="44">
        <v>1</v>
      </c>
      <c r="H16" s="44">
        <v>1</v>
      </c>
      <c r="I16" s="44">
        <v>1</v>
      </c>
      <c r="J16" s="44">
        <v>1</v>
      </c>
      <c r="K16" s="44">
        <v>1</v>
      </c>
      <c r="L16" s="44">
        <v>1</v>
      </c>
      <c r="M16" s="44">
        <v>1</v>
      </c>
      <c r="N16" s="44">
        <v>1</v>
      </c>
      <c r="O16" s="44">
        <v>1</v>
      </c>
      <c r="P16" s="44">
        <v>1</v>
      </c>
      <c r="Q16" s="44">
        <v>1</v>
      </c>
      <c r="R16" s="44">
        <v>1</v>
      </c>
      <c r="S16" s="44">
        <v>1</v>
      </c>
      <c r="T16" s="44">
        <v>1</v>
      </c>
      <c r="U16" s="44">
        <v>1</v>
      </c>
      <c r="V16" s="44">
        <v>1</v>
      </c>
      <c r="W16" s="44">
        <v>1</v>
      </c>
      <c r="X16" s="44">
        <v>1</v>
      </c>
      <c r="Y16" s="44">
        <v>1</v>
      </c>
      <c r="Z16" s="44">
        <v>1</v>
      </c>
      <c r="AA16" s="44">
        <v>1</v>
      </c>
      <c r="AB16" s="44">
        <v>1</v>
      </c>
      <c r="AC16" s="44">
        <v>1</v>
      </c>
      <c r="AD16" s="44">
        <v>1</v>
      </c>
      <c r="AE16" s="44">
        <v>1</v>
      </c>
      <c r="AF16" s="113">
        <v>0</v>
      </c>
      <c r="AG16" s="115">
        <v>1</v>
      </c>
      <c r="AH16" s="41">
        <v>1</v>
      </c>
      <c r="AI16" s="41">
        <v>1</v>
      </c>
      <c r="AJ16" s="41">
        <v>1</v>
      </c>
      <c r="AK16" s="41">
        <v>1</v>
      </c>
      <c r="AM16" s="46">
        <v>7</v>
      </c>
      <c r="AN16" s="45" t="s">
        <v>294</v>
      </c>
    </row>
    <row r="17" spans="1:40" s="45" customFormat="1" ht="15.75" thickBot="1" x14ac:dyDescent="0.3">
      <c r="A17" s="43" t="s">
        <v>37</v>
      </c>
      <c r="B17" s="44">
        <v>1</v>
      </c>
      <c r="C17" s="44">
        <v>1</v>
      </c>
      <c r="D17" s="44">
        <v>1</v>
      </c>
      <c r="E17" s="44">
        <v>0</v>
      </c>
      <c r="F17" s="44">
        <v>1</v>
      </c>
      <c r="G17" s="44">
        <v>1</v>
      </c>
      <c r="H17" s="44">
        <v>1</v>
      </c>
      <c r="I17" s="44">
        <v>1</v>
      </c>
      <c r="J17" s="44">
        <v>1</v>
      </c>
      <c r="K17" s="44">
        <v>1</v>
      </c>
      <c r="L17" s="44">
        <v>1</v>
      </c>
      <c r="M17" s="44">
        <v>1</v>
      </c>
      <c r="N17" s="44">
        <v>1</v>
      </c>
      <c r="O17" s="44">
        <v>1</v>
      </c>
      <c r="P17" s="44">
        <v>1</v>
      </c>
      <c r="Q17" s="44">
        <v>1</v>
      </c>
      <c r="R17" s="44">
        <v>1</v>
      </c>
      <c r="S17" s="44">
        <v>1</v>
      </c>
      <c r="T17" s="44">
        <v>1</v>
      </c>
      <c r="U17" s="44">
        <v>1</v>
      </c>
      <c r="V17" s="44">
        <v>1</v>
      </c>
      <c r="W17" s="44">
        <v>1</v>
      </c>
      <c r="X17" s="44">
        <v>1</v>
      </c>
      <c r="Y17" s="44">
        <v>1</v>
      </c>
      <c r="Z17" s="44">
        <v>1</v>
      </c>
      <c r="AA17" s="44">
        <v>1</v>
      </c>
      <c r="AB17" s="44">
        <v>1</v>
      </c>
      <c r="AC17" s="44">
        <v>1</v>
      </c>
      <c r="AD17" s="44">
        <v>1</v>
      </c>
      <c r="AE17" s="44">
        <v>1</v>
      </c>
      <c r="AF17" s="113">
        <v>0</v>
      </c>
      <c r="AG17" s="115">
        <v>1</v>
      </c>
      <c r="AH17" s="41">
        <v>1</v>
      </c>
      <c r="AI17" s="41">
        <v>1</v>
      </c>
      <c r="AJ17" s="41">
        <v>1</v>
      </c>
      <c r="AK17" s="41">
        <v>1</v>
      </c>
      <c r="AM17" s="46">
        <v>8</v>
      </c>
      <c r="AN17" s="45" t="s">
        <v>295</v>
      </c>
    </row>
    <row r="18" spans="1:40" s="45" customFormat="1" ht="15.75" thickBot="1" x14ac:dyDescent="0.3">
      <c r="A18" s="43" t="s">
        <v>39</v>
      </c>
      <c r="B18" s="44">
        <v>0</v>
      </c>
      <c r="C18" s="44">
        <v>0</v>
      </c>
      <c r="D18" s="44">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1</v>
      </c>
      <c r="AE18" s="44">
        <v>0</v>
      </c>
      <c r="AF18" s="113">
        <v>0</v>
      </c>
      <c r="AG18" s="115">
        <v>1</v>
      </c>
      <c r="AH18" s="41">
        <v>1</v>
      </c>
      <c r="AI18" s="41">
        <v>1</v>
      </c>
      <c r="AJ18" s="41">
        <v>1</v>
      </c>
      <c r="AK18" s="41">
        <v>1</v>
      </c>
      <c r="AM18" s="46">
        <v>9</v>
      </c>
      <c r="AN18" s="45" t="s">
        <v>296</v>
      </c>
    </row>
    <row r="19" spans="1:40" s="45" customFormat="1" ht="15.75" thickBot="1" x14ac:dyDescent="0.3">
      <c r="A19" s="43" t="s">
        <v>40</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1</v>
      </c>
      <c r="AE19" s="44">
        <v>0</v>
      </c>
      <c r="AF19" s="113">
        <v>0</v>
      </c>
      <c r="AG19" s="115">
        <v>1</v>
      </c>
      <c r="AH19" s="41">
        <v>1</v>
      </c>
      <c r="AI19" s="41">
        <v>1</v>
      </c>
      <c r="AJ19" s="41">
        <v>1</v>
      </c>
      <c r="AK19" s="41">
        <v>1</v>
      </c>
      <c r="AM19" s="46">
        <v>10</v>
      </c>
      <c r="AN19" s="45" t="s">
        <v>297</v>
      </c>
    </row>
    <row r="20" spans="1:40" s="45" customFormat="1" ht="15.75" thickBot="1" x14ac:dyDescent="0.3">
      <c r="A20" s="43" t="s">
        <v>41</v>
      </c>
      <c r="B20" s="44">
        <v>1</v>
      </c>
      <c r="C20" s="44">
        <v>1</v>
      </c>
      <c r="D20" s="44">
        <v>1</v>
      </c>
      <c r="E20" s="44">
        <v>0</v>
      </c>
      <c r="F20" s="44">
        <v>1</v>
      </c>
      <c r="G20" s="44">
        <v>1</v>
      </c>
      <c r="H20" s="44">
        <v>1</v>
      </c>
      <c r="I20" s="44">
        <v>1</v>
      </c>
      <c r="J20" s="44">
        <v>1</v>
      </c>
      <c r="K20" s="44">
        <v>1</v>
      </c>
      <c r="L20" s="44">
        <v>1</v>
      </c>
      <c r="M20" s="44">
        <v>1</v>
      </c>
      <c r="N20" s="44">
        <v>1</v>
      </c>
      <c r="O20" s="44">
        <v>1</v>
      </c>
      <c r="P20" s="44">
        <v>1</v>
      </c>
      <c r="Q20" s="44">
        <v>1</v>
      </c>
      <c r="R20" s="44">
        <v>1</v>
      </c>
      <c r="S20" s="44">
        <v>1</v>
      </c>
      <c r="T20" s="44">
        <v>1</v>
      </c>
      <c r="U20" s="44">
        <v>1</v>
      </c>
      <c r="V20" s="44">
        <v>1</v>
      </c>
      <c r="W20" s="44">
        <v>1</v>
      </c>
      <c r="X20" s="44">
        <v>1</v>
      </c>
      <c r="Y20" s="44">
        <v>1</v>
      </c>
      <c r="Z20" s="44">
        <v>1</v>
      </c>
      <c r="AA20" s="44">
        <v>1</v>
      </c>
      <c r="AB20" s="44">
        <v>1</v>
      </c>
      <c r="AC20" s="44">
        <v>1</v>
      </c>
      <c r="AD20" s="44">
        <v>1</v>
      </c>
      <c r="AE20" s="44">
        <v>1</v>
      </c>
      <c r="AF20" s="113">
        <v>0</v>
      </c>
      <c r="AG20" s="115">
        <v>1</v>
      </c>
      <c r="AH20" s="41">
        <v>1</v>
      </c>
      <c r="AI20" s="41">
        <v>1</v>
      </c>
      <c r="AJ20" s="41">
        <v>1</v>
      </c>
      <c r="AK20" s="41">
        <v>1</v>
      </c>
      <c r="AM20" s="46">
        <v>11</v>
      </c>
      <c r="AN20" s="45" t="s">
        <v>298</v>
      </c>
    </row>
    <row r="21" spans="1:40" s="45" customFormat="1" ht="15.75" thickBot="1" x14ac:dyDescent="0.3">
      <c r="A21" s="43" t="s">
        <v>42</v>
      </c>
      <c r="B21" s="41">
        <v>0</v>
      </c>
      <c r="C21" s="41">
        <v>0</v>
      </c>
      <c r="D21" s="41">
        <v>0</v>
      </c>
      <c r="E21" s="44">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1</v>
      </c>
      <c r="AB21" s="41">
        <v>0</v>
      </c>
      <c r="AC21" s="41">
        <v>0</v>
      </c>
      <c r="AD21" s="41">
        <v>0</v>
      </c>
      <c r="AE21" s="41">
        <v>0</v>
      </c>
      <c r="AF21" s="112">
        <v>0</v>
      </c>
      <c r="AG21" s="115">
        <v>1</v>
      </c>
      <c r="AH21" s="41">
        <v>1</v>
      </c>
      <c r="AI21" s="41">
        <v>1</v>
      </c>
      <c r="AJ21" s="41">
        <v>1</v>
      </c>
      <c r="AK21" s="41">
        <v>1</v>
      </c>
      <c r="AM21" s="46">
        <v>12</v>
      </c>
      <c r="AN21" s="45" t="s">
        <v>299</v>
      </c>
    </row>
    <row r="22" spans="1:40" s="45" customFormat="1" ht="15.75" thickBot="1" x14ac:dyDescent="0.3">
      <c r="A22" s="43" t="s">
        <v>44</v>
      </c>
      <c r="B22" s="44">
        <v>1</v>
      </c>
      <c r="C22" s="44">
        <v>1</v>
      </c>
      <c r="D22" s="44">
        <v>1</v>
      </c>
      <c r="E22" s="44">
        <v>0</v>
      </c>
      <c r="F22" s="44">
        <v>1</v>
      </c>
      <c r="G22" s="44">
        <v>1</v>
      </c>
      <c r="H22" s="44">
        <v>1</v>
      </c>
      <c r="I22" s="44">
        <v>1</v>
      </c>
      <c r="J22" s="44">
        <v>1</v>
      </c>
      <c r="K22" s="44">
        <v>1</v>
      </c>
      <c r="L22" s="44">
        <v>1</v>
      </c>
      <c r="M22" s="44">
        <v>1</v>
      </c>
      <c r="N22" s="44">
        <v>1</v>
      </c>
      <c r="O22" s="44">
        <v>1</v>
      </c>
      <c r="P22" s="44">
        <v>1</v>
      </c>
      <c r="Q22" s="44">
        <v>1</v>
      </c>
      <c r="R22" s="44">
        <v>1</v>
      </c>
      <c r="S22" s="44">
        <v>1</v>
      </c>
      <c r="T22" s="44">
        <v>1</v>
      </c>
      <c r="U22" s="44">
        <v>1</v>
      </c>
      <c r="V22" s="44">
        <v>1</v>
      </c>
      <c r="W22" s="44">
        <v>1</v>
      </c>
      <c r="X22" s="44">
        <v>1</v>
      </c>
      <c r="Y22" s="44">
        <v>1</v>
      </c>
      <c r="Z22" s="44">
        <v>1</v>
      </c>
      <c r="AA22" s="44">
        <v>1</v>
      </c>
      <c r="AB22" s="44">
        <v>1</v>
      </c>
      <c r="AC22" s="44">
        <v>1</v>
      </c>
      <c r="AD22" s="44">
        <v>1</v>
      </c>
      <c r="AE22" s="44">
        <v>1</v>
      </c>
      <c r="AF22" s="113">
        <v>0</v>
      </c>
      <c r="AG22" s="115">
        <v>1</v>
      </c>
      <c r="AH22" s="41">
        <v>1</v>
      </c>
      <c r="AI22" s="41">
        <v>1</v>
      </c>
      <c r="AJ22" s="41">
        <v>1</v>
      </c>
      <c r="AK22" s="41">
        <v>1</v>
      </c>
      <c r="AM22" s="46">
        <v>13</v>
      </c>
      <c r="AN22" s="45" t="s">
        <v>300</v>
      </c>
    </row>
    <row r="23" spans="1:40" s="45" customFormat="1" ht="15.75" thickBot="1" x14ac:dyDescent="0.3">
      <c r="A23" s="43" t="s">
        <v>46</v>
      </c>
      <c r="B23" s="44">
        <v>1</v>
      </c>
      <c r="C23" s="44">
        <v>1</v>
      </c>
      <c r="D23" s="44">
        <v>1</v>
      </c>
      <c r="E23" s="44">
        <v>0</v>
      </c>
      <c r="F23" s="44">
        <v>1</v>
      </c>
      <c r="G23" s="44">
        <v>1</v>
      </c>
      <c r="H23" s="44">
        <v>1</v>
      </c>
      <c r="I23" s="44">
        <v>1</v>
      </c>
      <c r="J23" s="44">
        <v>1</v>
      </c>
      <c r="K23" s="44">
        <v>1</v>
      </c>
      <c r="L23" s="44">
        <v>1</v>
      </c>
      <c r="M23" s="44">
        <v>1</v>
      </c>
      <c r="N23" s="44">
        <v>1</v>
      </c>
      <c r="O23" s="44">
        <v>1</v>
      </c>
      <c r="P23" s="44">
        <v>1</v>
      </c>
      <c r="Q23" s="44">
        <v>1</v>
      </c>
      <c r="R23" s="44">
        <v>1</v>
      </c>
      <c r="S23" s="44">
        <v>1</v>
      </c>
      <c r="T23" s="44">
        <v>1</v>
      </c>
      <c r="U23" s="44">
        <v>1</v>
      </c>
      <c r="V23" s="44">
        <v>1</v>
      </c>
      <c r="W23" s="44">
        <v>1</v>
      </c>
      <c r="X23" s="44">
        <v>1</v>
      </c>
      <c r="Y23" s="44">
        <v>1</v>
      </c>
      <c r="Z23" s="44">
        <v>1</v>
      </c>
      <c r="AA23" s="44">
        <v>1</v>
      </c>
      <c r="AB23" s="44">
        <v>1</v>
      </c>
      <c r="AC23" s="44">
        <v>1</v>
      </c>
      <c r="AD23" s="44">
        <v>1</v>
      </c>
      <c r="AE23" s="44">
        <v>1</v>
      </c>
      <c r="AF23" s="113">
        <v>0</v>
      </c>
      <c r="AG23" s="115">
        <v>1</v>
      </c>
      <c r="AH23" s="41">
        <v>1</v>
      </c>
      <c r="AI23" s="41">
        <v>1</v>
      </c>
      <c r="AJ23" s="41">
        <v>1</v>
      </c>
      <c r="AK23" s="41">
        <v>1</v>
      </c>
      <c r="AM23" s="46">
        <v>14</v>
      </c>
      <c r="AN23" s="45" t="s">
        <v>301</v>
      </c>
    </row>
    <row r="24" spans="1:40" s="45" customFormat="1" ht="15.75" thickBot="1" x14ac:dyDescent="0.3">
      <c r="A24" s="43" t="s">
        <v>47</v>
      </c>
      <c r="B24" s="44">
        <v>1</v>
      </c>
      <c r="C24" s="44">
        <v>1</v>
      </c>
      <c r="D24" s="44">
        <v>1</v>
      </c>
      <c r="E24" s="44">
        <v>0</v>
      </c>
      <c r="F24" s="44">
        <v>1</v>
      </c>
      <c r="G24" s="44">
        <v>1</v>
      </c>
      <c r="H24" s="44">
        <v>1</v>
      </c>
      <c r="I24" s="44">
        <v>1</v>
      </c>
      <c r="J24" s="44">
        <v>1</v>
      </c>
      <c r="K24" s="44">
        <v>1</v>
      </c>
      <c r="L24" s="44">
        <v>1</v>
      </c>
      <c r="M24" s="44">
        <v>1</v>
      </c>
      <c r="N24" s="44">
        <v>1</v>
      </c>
      <c r="O24" s="44">
        <v>1</v>
      </c>
      <c r="P24" s="44">
        <v>1</v>
      </c>
      <c r="Q24" s="44">
        <v>1</v>
      </c>
      <c r="R24" s="44">
        <v>1</v>
      </c>
      <c r="S24" s="44">
        <v>1</v>
      </c>
      <c r="T24" s="44">
        <v>1</v>
      </c>
      <c r="U24" s="44">
        <v>1</v>
      </c>
      <c r="V24" s="44">
        <v>1</v>
      </c>
      <c r="W24" s="44">
        <v>1</v>
      </c>
      <c r="X24" s="44">
        <v>1</v>
      </c>
      <c r="Y24" s="44">
        <v>1</v>
      </c>
      <c r="Z24" s="44">
        <v>1</v>
      </c>
      <c r="AA24" s="44">
        <v>1</v>
      </c>
      <c r="AB24" s="44">
        <v>1</v>
      </c>
      <c r="AC24" s="44">
        <v>1</v>
      </c>
      <c r="AD24" s="44">
        <v>1</v>
      </c>
      <c r="AE24" s="44">
        <v>1</v>
      </c>
      <c r="AF24" s="113">
        <v>0</v>
      </c>
      <c r="AG24" s="115">
        <v>1</v>
      </c>
      <c r="AH24" s="41">
        <v>1</v>
      </c>
      <c r="AI24" s="41">
        <v>1</v>
      </c>
      <c r="AJ24" s="41">
        <v>1</v>
      </c>
      <c r="AK24" s="41">
        <v>1</v>
      </c>
      <c r="AM24" s="46">
        <v>15</v>
      </c>
      <c r="AN24" s="45" t="s">
        <v>289</v>
      </c>
    </row>
    <row r="25" spans="1:40" s="45" customFormat="1" ht="15.75" thickBot="1" x14ac:dyDescent="0.3">
      <c r="A25" s="43" t="s">
        <v>48</v>
      </c>
      <c r="B25" s="44">
        <v>1</v>
      </c>
      <c r="C25" s="44">
        <v>1</v>
      </c>
      <c r="D25" s="44">
        <v>1</v>
      </c>
      <c r="E25" s="44">
        <v>0</v>
      </c>
      <c r="F25" s="44">
        <v>1</v>
      </c>
      <c r="G25" s="44">
        <v>1</v>
      </c>
      <c r="H25" s="44">
        <v>1</v>
      </c>
      <c r="I25" s="44">
        <v>1</v>
      </c>
      <c r="J25" s="44">
        <v>1</v>
      </c>
      <c r="K25" s="44">
        <v>1</v>
      </c>
      <c r="L25" s="44">
        <v>1</v>
      </c>
      <c r="M25" s="44">
        <v>1</v>
      </c>
      <c r="N25" s="44">
        <v>1</v>
      </c>
      <c r="O25" s="44">
        <v>1</v>
      </c>
      <c r="P25" s="44">
        <v>1</v>
      </c>
      <c r="Q25" s="44">
        <v>1</v>
      </c>
      <c r="R25" s="44">
        <v>1</v>
      </c>
      <c r="S25" s="44">
        <v>1</v>
      </c>
      <c r="T25" s="44">
        <v>1</v>
      </c>
      <c r="U25" s="44">
        <v>1</v>
      </c>
      <c r="V25" s="44">
        <v>1</v>
      </c>
      <c r="W25" s="44">
        <v>1</v>
      </c>
      <c r="X25" s="44">
        <v>1</v>
      </c>
      <c r="Y25" s="44">
        <v>1</v>
      </c>
      <c r="Z25" s="44">
        <v>1</v>
      </c>
      <c r="AA25" s="44">
        <v>1</v>
      </c>
      <c r="AB25" s="44">
        <v>1</v>
      </c>
      <c r="AC25" s="44">
        <v>1</v>
      </c>
      <c r="AD25" s="44">
        <v>1</v>
      </c>
      <c r="AE25" s="44">
        <v>1</v>
      </c>
      <c r="AF25" s="113">
        <v>0</v>
      </c>
      <c r="AG25" s="115">
        <v>1</v>
      </c>
      <c r="AH25" s="41">
        <v>1</v>
      </c>
      <c r="AI25" s="41">
        <v>1</v>
      </c>
      <c r="AJ25" s="41">
        <v>1</v>
      </c>
      <c r="AK25" s="41">
        <v>1</v>
      </c>
      <c r="AM25" s="46">
        <v>16</v>
      </c>
      <c r="AN25" s="45" t="s">
        <v>310</v>
      </c>
    </row>
    <row r="26" spans="1:40" s="45" customFormat="1" ht="15.75" thickBot="1" x14ac:dyDescent="0.3">
      <c r="A26" s="43" t="s">
        <v>50</v>
      </c>
      <c r="B26" s="44">
        <v>1</v>
      </c>
      <c r="C26" s="44">
        <v>1</v>
      </c>
      <c r="D26" s="44">
        <v>1</v>
      </c>
      <c r="E26" s="44">
        <v>0</v>
      </c>
      <c r="F26" s="44">
        <v>1</v>
      </c>
      <c r="G26" s="44">
        <v>1</v>
      </c>
      <c r="H26" s="44">
        <v>1</v>
      </c>
      <c r="I26" s="44">
        <v>1</v>
      </c>
      <c r="J26" s="44">
        <v>1</v>
      </c>
      <c r="K26" s="44">
        <v>1</v>
      </c>
      <c r="L26" s="44">
        <v>1</v>
      </c>
      <c r="M26" s="44">
        <v>1</v>
      </c>
      <c r="N26" s="44">
        <v>1</v>
      </c>
      <c r="O26" s="44">
        <v>1</v>
      </c>
      <c r="P26" s="44">
        <v>1</v>
      </c>
      <c r="Q26" s="44">
        <v>1</v>
      </c>
      <c r="R26" s="44">
        <v>1</v>
      </c>
      <c r="S26" s="44">
        <v>1</v>
      </c>
      <c r="T26" s="44">
        <v>1</v>
      </c>
      <c r="U26" s="44">
        <v>1</v>
      </c>
      <c r="V26" s="44">
        <v>1</v>
      </c>
      <c r="W26" s="44">
        <v>1</v>
      </c>
      <c r="X26" s="44">
        <v>1</v>
      </c>
      <c r="Y26" s="44">
        <v>1</v>
      </c>
      <c r="Z26" s="44">
        <v>1</v>
      </c>
      <c r="AA26" s="44">
        <v>1</v>
      </c>
      <c r="AB26" s="44">
        <v>1</v>
      </c>
      <c r="AC26" s="44">
        <v>1</v>
      </c>
      <c r="AD26" s="44">
        <v>1</v>
      </c>
      <c r="AE26" s="44">
        <v>1</v>
      </c>
      <c r="AF26" s="113">
        <v>0</v>
      </c>
      <c r="AG26" s="115">
        <v>1</v>
      </c>
      <c r="AH26" s="41">
        <v>1</v>
      </c>
      <c r="AI26" s="41">
        <v>1</v>
      </c>
      <c r="AJ26" s="41">
        <v>1</v>
      </c>
      <c r="AK26" s="41">
        <v>1</v>
      </c>
      <c r="AM26" s="46">
        <v>17</v>
      </c>
      <c r="AN26" s="45" t="s">
        <v>262</v>
      </c>
    </row>
    <row r="27" spans="1:40" s="45" customFormat="1" ht="15.75" thickBot="1" x14ac:dyDescent="0.3">
      <c r="A27" s="43" t="s">
        <v>51</v>
      </c>
      <c r="B27" s="44">
        <v>1</v>
      </c>
      <c r="C27" s="44">
        <v>1</v>
      </c>
      <c r="D27" s="44">
        <v>1</v>
      </c>
      <c r="E27" s="44">
        <v>0</v>
      </c>
      <c r="F27" s="44">
        <v>1</v>
      </c>
      <c r="G27" s="44">
        <v>1</v>
      </c>
      <c r="H27" s="44">
        <v>1</v>
      </c>
      <c r="I27" s="44">
        <v>1</v>
      </c>
      <c r="J27" s="44">
        <v>1</v>
      </c>
      <c r="K27" s="44">
        <v>1</v>
      </c>
      <c r="L27" s="44">
        <v>1</v>
      </c>
      <c r="M27" s="44">
        <v>1</v>
      </c>
      <c r="N27" s="44">
        <v>1</v>
      </c>
      <c r="O27" s="44">
        <v>1</v>
      </c>
      <c r="P27" s="44">
        <v>1</v>
      </c>
      <c r="Q27" s="44">
        <v>1</v>
      </c>
      <c r="R27" s="44">
        <v>1</v>
      </c>
      <c r="S27" s="44">
        <v>1</v>
      </c>
      <c r="T27" s="44">
        <v>1</v>
      </c>
      <c r="U27" s="44">
        <v>1</v>
      </c>
      <c r="V27" s="44">
        <v>1</v>
      </c>
      <c r="W27" s="44">
        <v>1</v>
      </c>
      <c r="X27" s="44">
        <v>1</v>
      </c>
      <c r="Y27" s="44">
        <v>1</v>
      </c>
      <c r="Z27" s="44">
        <v>1</v>
      </c>
      <c r="AA27" s="44">
        <v>1</v>
      </c>
      <c r="AB27" s="44">
        <v>1</v>
      </c>
      <c r="AC27" s="44">
        <v>1</v>
      </c>
      <c r="AD27" s="44">
        <v>1</v>
      </c>
      <c r="AE27" s="44">
        <v>1</v>
      </c>
      <c r="AF27" s="113">
        <v>0</v>
      </c>
      <c r="AG27" s="115">
        <v>1</v>
      </c>
      <c r="AH27" s="41">
        <v>1</v>
      </c>
      <c r="AI27" s="41">
        <v>1</v>
      </c>
      <c r="AJ27" s="41">
        <v>1</v>
      </c>
      <c r="AK27" s="41">
        <v>1</v>
      </c>
      <c r="AM27" s="46">
        <v>18</v>
      </c>
      <c r="AN27" s="45" t="s">
        <v>288</v>
      </c>
    </row>
    <row r="28" spans="1:40" s="45" customFormat="1" ht="15.75" thickBot="1" x14ac:dyDescent="0.3">
      <c r="A28" s="43" t="s">
        <v>52</v>
      </c>
      <c r="B28" s="44">
        <v>0</v>
      </c>
      <c r="C28" s="44">
        <v>0</v>
      </c>
      <c r="D28" s="44">
        <v>0</v>
      </c>
      <c r="E28" s="44">
        <v>0</v>
      </c>
      <c r="F28" s="44">
        <v>0</v>
      </c>
      <c r="G28" s="44">
        <v>0</v>
      </c>
      <c r="H28" s="44">
        <v>0</v>
      </c>
      <c r="I28" s="44">
        <v>0</v>
      </c>
      <c r="J28" s="44">
        <v>0</v>
      </c>
      <c r="K28" s="44">
        <v>0</v>
      </c>
      <c r="L28" s="44">
        <v>0</v>
      </c>
      <c r="M28" s="44">
        <v>0</v>
      </c>
      <c r="N28" s="44">
        <v>0</v>
      </c>
      <c r="O28" s="44">
        <v>0</v>
      </c>
      <c r="P28" s="44">
        <v>1</v>
      </c>
      <c r="Q28" s="44">
        <v>0</v>
      </c>
      <c r="R28" s="44">
        <v>0</v>
      </c>
      <c r="S28" s="44">
        <v>0</v>
      </c>
      <c r="T28" s="44">
        <v>0</v>
      </c>
      <c r="U28" s="44">
        <v>0</v>
      </c>
      <c r="V28" s="44">
        <v>0</v>
      </c>
      <c r="W28" s="44">
        <v>0</v>
      </c>
      <c r="X28" s="44">
        <v>0</v>
      </c>
      <c r="Y28" s="44">
        <v>0</v>
      </c>
      <c r="Z28" s="44">
        <v>0</v>
      </c>
      <c r="AA28" s="44">
        <v>0</v>
      </c>
      <c r="AB28" s="44">
        <v>0</v>
      </c>
      <c r="AC28" s="44">
        <v>0</v>
      </c>
      <c r="AD28" s="44">
        <v>0</v>
      </c>
      <c r="AE28" s="44">
        <v>0</v>
      </c>
      <c r="AF28" s="113">
        <v>0</v>
      </c>
      <c r="AG28" s="115">
        <v>1</v>
      </c>
      <c r="AH28" s="41">
        <v>1</v>
      </c>
      <c r="AI28" s="41">
        <v>1</v>
      </c>
      <c r="AJ28" s="41">
        <v>1</v>
      </c>
      <c r="AK28" s="41">
        <v>1</v>
      </c>
      <c r="AM28" s="46">
        <v>19</v>
      </c>
    </row>
    <row r="29" spans="1:40" s="45" customFormat="1" ht="15.75" thickBot="1" x14ac:dyDescent="0.3">
      <c r="A29" s="43" t="s">
        <v>53</v>
      </c>
      <c r="B29" s="44">
        <v>1</v>
      </c>
      <c r="C29" s="44">
        <v>1</v>
      </c>
      <c r="D29" s="44">
        <v>1</v>
      </c>
      <c r="E29" s="44">
        <v>0</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113">
        <v>0</v>
      </c>
      <c r="AG29" s="115">
        <v>1</v>
      </c>
      <c r="AH29" s="41">
        <v>1</v>
      </c>
      <c r="AI29" s="41">
        <v>1</v>
      </c>
      <c r="AJ29" s="41">
        <v>1</v>
      </c>
      <c r="AK29" s="41">
        <v>1</v>
      </c>
      <c r="AM29" s="46">
        <v>20</v>
      </c>
    </row>
    <row r="30" spans="1:40" s="45" customFormat="1" ht="15.75" thickBot="1" x14ac:dyDescent="0.3">
      <c r="A30" s="43" t="s">
        <v>56</v>
      </c>
      <c r="B30" s="44">
        <v>1</v>
      </c>
      <c r="C30" s="44">
        <v>1</v>
      </c>
      <c r="D30" s="44">
        <v>1</v>
      </c>
      <c r="E30" s="44">
        <v>0</v>
      </c>
      <c r="F30" s="44">
        <v>1</v>
      </c>
      <c r="G30" s="44">
        <v>1</v>
      </c>
      <c r="H30" s="44">
        <v>1</v>
      </c>
      <c r="I30" s="44">
        <v>1</v>
      </c>
      <c r="J30" s="44">
        <v>1</v>
      </c>
      <c r="K30" s="44">
        <v>1</v>
      </c>
      <c r="L30" s="44">
        <v>1</v>
      </c>
      <c r="M30" s="44">
        <v>1</v>
      </c>
      <c r="N30" s="44">
        <v>1</v>
      </c>
      <c r="O30" s="44">
        <v>1</v>
      </c>
      <c r="P30" s="44">
        <v>1</v>
      </c>
      <c r="Q30" s="44">
        <v>1</v>
      </c>
      <c r="R30" s="44">
        <v>1</v>
      </c>
      <c r="S30" s="44">
        <v>1</v>
      </c>
      <c r="T30" s="44">
        <v>1</v>
      </c>
      <c r="U30" s="44">
        <v>1</v>
      </c>
      <c r="V30" s="44">
        <v>1</v>
      </c>
      <c r="W30" s="44">
        <v>1</v>
      </c>
      <c r="X30" s="44">
        <v>1</v>
      </c>
      <c r="Y30" s="44">
        <v>1</v>
      </c>
      <c r="Z30" s="44">
        <v>1</v>
      </c>
      <c r="AA30" s="44">
        <v>1</v>
      </c>
      <c r="AB30" s="44">
        <v>1</v>
      </c>
      <c r="AC30" s="44">
        <v>1</v>
      </c>
      <c r="AD30" s="44">
        <v>1</v>
      </c>
      <c r="AE30" s="44">
        <v>1</v>
      </c>
      <c r="AF30" s="113">
        <v>0</v>
      </c>
      <c r="AG30" s="115">
        <v>1</v>
      </c>
      <c r="AH30" s="41">
        <v>1</v>
      </c>
      <c r="AI30" s="41">
        <v>1</v>
      </c>
      <c r="AJ30" s="41">
        <v>1</v>
      </c>
      <c r="AK30" s="41">
        <v>1</v>
      </c>
      <c r="AM30" s="46">
        <v>21</v>
      </c>
    </row>
    <row r="31" spans="1:40" s="45" customFormat="1" ht="15.75" thickBot="1" x14ac:dyDescent="0.3">
      <c r="A31" s="43" t="s">
        <v>57</v>
      </c>
      <c r="B31" s="44">
        <v>1</v>
      </c>
      <c r="C31" s="44">
        <v>1</v>
      </c>
      <c r="D31" s="44">
        <v>1</v>
      </c>
      <c r="E31" s="44">
        <v>0</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113">
        <v>0</v>
      </c>
      <c r="AG31" s="115">
        <v>1</v>
      </c>
      <c r="AH31" s="41">
        <v>1</v>
      </c>
      <c r="AI31" s="41">
        <v>1</v>
      </c>
      <c r="AJ31" s="41">
        <v>1</v>
      </c>
      <c r="AK31" s="41">
        <v>1</v>
      </c>
      <c r="AM31" s="46">
        <v>22</v>
      </c>
    </row>
    <row r="32" spans="1:40" s="45" customFormat="1" ht="15.75" thickBot="1" x14ac:dyDescent="0.3">
      <c r="A32" s="43" t="s">
        <v>59</v>
      </c>
      <c r="B32" s="44">
        <v>1</v>
      </c>
      <c r="C32" s="44">
        <v>1</v>
      </c>
      <c r="D32" s="44">
        <v>1</v>
      </c>
      <c r="E32" s="44">
        <v>0</v>
      </c>
      <c r="F32" s="44">
        <v>1</v>
      </c>
      <c r="G32" s="44">
        <v>1</v>
      </c>
      <c r="H32" s="44">
        <v>1</v>
      </c>
      <c r="I32" s="44">
        <v>1</v>
      </c>
      <c r="J32" s="44">
        <v>1</v>
      </c>
      <c r="K32" s="44">
        <v>1</v>
      </c>
      <c r="L32" s="44">
        <v>1</v>
      </c>
      <c r="M32" s="44">
        <v>1</v>
      </c>
      <c r="N32" s="44">
        <v>1</v>
      </c>
      <c r="O32" s="44">
        <v>1</v>
      </c>
      <c r="P32" s="44">
        <v>1</v>
      </c>
      <c r="Q32" s="44">
        <v>1</v>
      </c>
      <c r="R32" s="44">
        <v>1</v>
      </c>
      <c r="S32" s="44">
        <v>1</v>
      </c>
      <c r="T32" s="44">
        <v>1</v>
      </c>
      <c r="U32" s="44">
        <v>1</v>
      </c>
      <c r="V32" s="44">
        <v>1</v>
      </c>
      <c r="W32" s="44">
        <v>1</v>
      </c>
      <c r="X32" s="44">
        <v>1</v>
      </c>
      <c r="Y32" s="44">
        <v>1</v>
      </c>
      <c r="Z32" s="44">
        <v>1</v>
      </c>
      <c r="AA32" s="44">
        <v>1</v>
      </c>
      <c r="AB32" s="44">
        <v>1</v>
      </c>
      <c r="AC32" s="44">
        <v>1</v>
      </c>
      <c r="AD32" s="44">
        <v>1</v>
      </c>
      <c r="AE32" s="44">
        <v>1</v>
      </c>
      <c r="AF32" s="113">
        <v>0</v>
      </c>
      <c r="AG32" s="115">
        <v>1</v>
      </c>
      <c r="AH32" s="41">
        <v>1</v>
      </c>
      <c r="AI32" s="41">
        <v>1</v>
      </c>
      <c r="AJ32" s="41">
        <v>1</v>
      </c>
      <c r="AK32" s="41">
        <v>1</v>
      </c>
      <c r="AM32" s="46">
        <v>23</v>
      </c>
    </row>
    <row r="33" spans="1:39" s="45" customFormat="1" ht="15.75" thickBot="1" x14ac:dyDescent="0.3">
      <c r="A33" s="43" t="s">
        <v>60</v>
      </c>
      <c r="B33" s="44">
        <v>1</v>
      </c>
      <c r="C33" s="44">
        <v>1</v>
      </c>
      <c r="D33" s="44">
        <v>1</v>
      </c>
      <c r="E33" s="44">
        <v>0</v>
      </c>
      <c r="F33" s="44">
        <v>1</v>
      </c>
      <c r="G33" s="44">
        <v>1</v>
      </c>
      <c r="H33" s="44">
        <v>1</v>
      </c>
      <c r="I33" s="44">
        <v>1</v>
      </c>
      <c r="J33" s="44">
        <v>1</v>
      </c>
      <c r="K33" s="44">
        <v>1</v>
      </c>
      <c r="L33" s="44">
        <v>1</v>
      </c>
      <c r="M33" s="44">
        <v>1</v>
      </c>
      <c r="N33" s="44">
        <v>1</v>
      </c>
      <c r="O33" s="44">
        <v>1</v>
      </c>
      <c r="P33" s="44">
        <v>1</v>
      </c>
      <c r="Q33" s="44">
        <v>1</v>
      </c>
      <c r="R33" s="44">
        <v>1</v>
      </c>
      <c r="S33" s="44">
        <v>1</v>
      </c>
      <c r="T33" s="44">
        <v>1</v>
      </c>
      <c r="U33" s="44">
        <v>1</v>
      </c>
      <c r="V33" s="44">
        <v>1</v>
      </c>
      <c r="W33" s="44">
        <v>1</v>
      </c>
      <c r="X33" s="44">
        <v>1</v>
      </c>
      <c r="Y33" s="44">
        <v>1</v>
      </c>
      <c r="Z33" s="44">
        <v>1</v>
      </c>
      <c r="AA33" s="44">
        <v>1</v>
      </c>
      <c r="AB33" s="44">
        <v>1</v>
      </c>
      <c r="AC33" s="44">
        <v>1</v>
      </c>
      <c r="AD33" s="44">
        <v>1</v>
      </c>
      <c r="AE33" s="44">
        <v>1</v>
      </c>
      <c r="AF33" s="113">
        <v>0</v>
      </c>
      <c r="AG33" s="115">
        <v>1</v>
      </c>
      <c r="AH33" s="41">
        <v>1</v>
      </c>
      <c r="AI33" s="41">
        <v>1</v>
      </c>
      <c r="AJ33" s="41">
        <v>1</v>
      </c>
      <c r="AK33" s="41">
        <v>1</v>
      </c>
      <c r="AM33" s="46">
        <v>24</v>
      </c>
    </row>
    <row r="34" spans="1:39" s="45" customFormat="1" ht="15.75" thickBot="1" x14ac:dyDescent="0.3">
      <c r="A34" s="43" t="s">
        <v>61</v>
      </c>
      <c r="B34" s="44">
        <v>1</v>
      </c>
      <c r="C34" s="44">
        <v>1</v>
      </c>
      <c r="D34" s="44">
        <v>1</v>
      </c>
      <c r="E34" s="44">
        <v>0</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113">
        <v>0</v>
      </c>
      <c r="AG34" s="115">
        <v>1</v>
      </c>
      <c r="AH34" s="41">
        <v>0</v>
      </c>
      <c r="AI34" s="41">
        <v>0</v>
      </c>
      <c r="AJ34" s="41">
        <v>0</v>
      </c>
      <c r="AK34" s="41">
        <v>0</v>
      </c>
      <c r="AM34" s="46">
        <v>25</v>
      </c>
    </row>
    <row r="35" spans="1:39" s="45" customFormat="1" ht="15.75" thickBot="1" x14ac:dyDescent="0.3">
      <c r="A35" s="43" t="s">
        <v>62</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1</v>
      </c>
      <c r="AD35" s="44">
        <v>0</v>
      </c>
      <c r="AE35" s="44">
        <v>0</v>
      </c>
      <c r="AF35" s="113">
        <v>0</v>
      </c>
      <c r="AG35" s="115">
        <v>1</v>
      </c>
      <c r="AH35" s="41">
        <v>1</v>
      </c>
      <c r="AI35" s="41">
        <v>1</v>
      </c>
      <c r="AJ35" s="41">
        <v>1</v>
      </c>
      <c r="AK35" s="41">
        <v>1</v>
      </c>
    </row>
    <row r="36" spans="1:39" s="45" customFormat="1" ht="15.75" thickBot="1" x14ac:dyDescent="0.3">
      <c r="A36" s="43" t="s">
        <v>64</v>
      </c>
      <c r="B36" s="44">
        <v>0</v>
      </c>
      <c r="C36" s="44">
        <v>0</v>
      </c>
      <c r="D36" s="44">
        <v>0</v>
      </c>
      <c r="E36" s="44">
        <v>0</v>
      </c>
      <c r="F36" s="44">
        <v>0</v>
      </c>
      <c r="G36" s="44">
        <v>0</v>
      </c>
      <c r="H36" s="44">
        <v>0</v>
      </c>
      <c r="I36" s="44">
        <v>0</v>
      </c>
      <c r="J36" s="44">
        <v>1</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113">
        <v>0</v>
      </c>
      <c r="AG36" s="115">
        <v>1</v>
      </c>
      <c r="AH36" s="41">
        <v>1</v>
      </c>
      <c r="AI36" s="41">
        <v>1</v>
      </c>
      <c r="AJ36" s="41">
        <v>1</v>
      </c>
      <c r="AK36" s="41">
        <v>1</v>
      </c>
    </row>
    <row r="37" spans="1:39" s="45" customFormat="1" ht="15.75" thickBot="1" x14ac:dyDescent="0.3">
      <c r="A37" s="43" t="s">
        <v>66</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1</v>
      </c>
      <c r="AA37" s="44">
        <v>0</v>
      </c>
      <c r="AB37" s="44">
        <v>0</v>
      </c>
      <c r="AC37" s="44">
        <v>0</v>
      </c>
      <c r="AD37" s="44">
        <v>0</v>
      </c>
      <c r="AE37" s="44">
        <v>0</v>
      </c>
      <c r="AF37" s="113">
        <v>0</v>
      </c>
      <c r="AG37" s="115">
        <v>1</v>
      </c>
      <c r="AH37" s="41">
        <v>1</v>
      </c>
      <c r="AI37" s="41">
        <v>1</v>
      </c>
      <c r="AJ37" s="41">
        <v>1</v>
      </c>
      <c r="AK37" s="41">
        <v>1</v>
      </c>
    </row>
    <row r="38" spans="1:39" s="45" customFormat="1" ht="15.75" thickBot="1" x14ac:dyDescent="0.3">
      <c r="A38" s="43" t="s">
        <v>67</v>
      </c>
      <c r="B38" s="41">
        <v>1</v>
      </c>
      <c r="C38" s="41">
        <v>1</v>
      </c>
      <c r="D38" s="41">
        <v>1</v>
      </c>
      <c r="E38" s="44">
        <v>0</v>
      </c>
      <c r="F38" s="41">
        <v>1</v>
      </c>
      <c r="G38" s="41">
        <v>1</v>
      </c>
      <c r="H38" s="41">
        <v>1</v>
      </c>
      <c r="I38" s="41">
        <v>1</v>
      </c>
      <c r="J38" s="41">
        <v>1</v>
      </c>
      <c r="K38" s="41">
        <v>1</v>
      </c>
      <c r="L38" s="41">
        <v>1</v>
      </c>
      <c r="M38" s="41">
        <v>1</v>
      </c>
      <c r="N38" s="41">
        <v>1</v>
      </c>
      <c r="O38" s="41">
        <v>1</v>
      </c>
      <c r="P38" s="41">
        <v>1</v>
      </c>
      <c r="Q38" s="41">
        <v>1</v>
      </c>
      <c r="R38" s="41">
        <v>1</v>
      </c>
      <c r="S38" s="41">
        <v>1</v>
      </c>
      <c r="T38" s="41">
        <v>1</v>
      </c>
      <c r="U38" s="41">
        <v>1</v>
      </c>
      <c r="V38" s="41">
        <v>1</v>
      </c>
      <c r="W38" s="41">
        <v>1</v>
      </c>
      <c r="X38" s="41">
        <v>1</v>
      </c>
      <c r="Y38" s="41">
        <v>1</v>
      </c>
      <c r="Z38" s="41">
        <v>1</v>
      </c>
      <c r="AA38" s="41">
        <v>1</v>
      </c>
      <c r="AB38" s="41">
        <v>1</v>
      </c>
      <c r="AC38" s="41">
        <v>1</v>
      </c>
      <c r="AD38" s="41">
        <v>1</v>
      </c>
      <c r="AE38" s="41">
        <v>1</v>
      </c>
      <c r="AF38" s="112">
        <v>0</v>
      </c>
      <c r="AG38" s="115">
        <v>1</v>
      </c>
      <c r="AH38" s="41">
        <v>1</v>
      </c>
      <c r="AI38" s="41">
        <v>1</v>
      </c>
      <c r="AJ38" s="41">
        <v>1</v>
      </c>
      <c r="AK38" s="41">
        <v>1</v>
      </c>
    </row>
    <row r="39" spans="1:39" s="45" customFormat="1" ht="15.75" thickBot="1" x14ac:dyDescent="0.3">
      <c r="A39" s="43" t="s">
        <v>69</v>
      </c>
      <c r="B39" s="44">
        <v>1</v>
      </c>
      <c r="C39" s="44">
        <v>1</v>
      </c>
      <c r="D39" s="44">
        <v>1</v>
      </c>
      <c r="E39" s="44">
        <v>0</v>
      </c>
      <c r="F39" s="44">
        <v>1</v>
      </c>
      <c r="G39" s="44">
        <v>1</v>
      </c>
      <c r="H39" s="44">
        <v>1</v>
      </c>
      <c r="I39" s="44">
        <v>1</v>
      </c>
      <c r="J39" s="44">
        <v>1</v>
      </c>
      <c r="K39" s="44">
        <v>1</v>
      </c>
      <c r="L39" s="44">
        <v>1</v>
      </c>
      <c r="M39" s="44">
        <v>1</v>
      </c>
      <c r="N39" s="44">
        <v>1</v>
      </c>
      <c r="O39" s="44">
        <v>1</v>
      </c>
      <c r="P39" s="44">
        <v>1</v>
      </c>
      <c r="Q39" s="44">
        <v>1</v>
      </c>
      <c r="R39" s="44">
        <v>1</v>
      </c>
      <c r="S39" s="44">
        <v>1</v>
      </c>
      <c r="T39" s="44">
        <v>1</v>
      </c>
      <c r="U39" s="44">
        <v>1</v>
      </c>
      <c r="V39" s="44">
        <v>1</v>
      </c>
      <c r="W39" s="44">
        <v>1</v>
      </c>
      <c r="X39" s="44">
        <v>1</v>
      </c>
      <c r="Y39" s="44">
        <v>1</v>
      </c>
      <c r="Z39" s="44">
        <v>1</v>
      </c>
      <c r="AA39" s="44">
        <v>1</v>
      </c>
      <c r="AB39" s="44">
        <v>1</v>
      </c>
      <c r="AC39" s="44">
        <v>1</v>
      </c>
      <c r="AD39" s="44">
        <v>1</v>
      </c>
      <c r="AE39" s="44">
        <v>1</v>
      </c>
      <c r="AF39" s="113">
        <v>0</v>
      </c>
      <c r="AG39" s="115">
        <v>1</v>
      </c>
      <c r="AH39" s="41">
        <v>1</v>
      </c>
      <c r="AI39" s="41">
        <v>1</v>
      </c>
      <c r="AJ39" s="41">
        <v>1</v>
      </c>
      <c r="AK39" s="41">
        <v>1</v>
      </c>
    </row>
    <row r="40" spans="1:39" s="45" customFormat="1" ht="15.75" thickBot="1" x14ac:dyDescent="0.3">
      <c r="A40" s="43" t="s">
        <v>70</v>
      </c>
      <c r="B40" s="44">
        <v>1</v>
      </c>
      <c r="C40" s="44">
        <v>1</v>
      </c>
      <c r="D40" s="44">
        <v>1</v>
      </c>
      <c r="E40" s="44">
        <v>0</v>
      </c>
      <c r="F40" s="44">
        <v>1</v>
      </c>
      <c r="G40" s="44">
        <v>1</v>
      </c>
      <c r="H40" s="44">
        <v>1</v>
      </c>
      <c r="I40" s="44">
        <v>1</v>
      </c>
      <c r="J40" s="44">
        <v>1</v>
      </c>
      <c r="K40" s="44">
        <v>1</v>
      </c>
      <c r="L40" s="44">
        <v>1</v>
      </c>
      <c r="M40" s="44">
        <v>1</v>
      </c>
      <c r="N40" s="44">
        <v>1</v>
      </c>
      <c r="O40" s="44">
        <v>1</v>
      </c>
      <c r="P40" s="44">
        <v>1</v>
      </c>
      <c r="Q40" s="44">
        <v>1</v>
      </c>
      <c r="R40" s="44">
        <v>1</v>
      </c>
      <c r="S40" s="44">
        <v>1</v>
      </c>
      <c r="T40" s="44">
        <v>1</v>
      </c>
      <c r="U40" s="44">
        <v>1</v>
      </c>
      <c r="V40" s="44">
        <v>1</v>
      </c>
      <c r="W40" s="44">
        <v>1</v>
      </c>
      <c r="X40" s="44">
        <v>1</v>
      </c>
      <c r="Y40" s="44">
        <v>1</v>
      </c>
      <c r="Z40" s="44">
        <v>1</v>
      </c>
      <c r="AA40" s="44">
        <v>1</v>
      </c>
      <c r="AB40" s="44">
        <v>1</v>
      </c>
      <c r="AC40" s="44">
        <v>1</v>
      </c>
      <c r="AD40" s="44">
        <v>1</v>
      </c>
      <c r="AE40" s="44">
        <v>1</v>
      </c>
      <c r="AF40" s="113">
        <v>0</v>
      </c>
      <c r="AG40" s="115">
        <v>1</v>
      </c>
      <c r="AH40" s="41">
        <v>1</v>
      </c>
      <c r="AI40" s="41">
        <v>1</v>
      </c>
      <c r="AJ40" s="41">
        <v>1</v>
      </c>
      <c r="AK40" s="41">
        <v>1</v>
      </c>
    </row>
    <row r="41" spans="1:39" s="45" customFormat="1" ht="15.75" thickBot="1" x14ac:dyDescent="0.3">
      <c r="A41" s="43" t="s">
        <v>71</v>
      </c>
      <c r="B41" s="44">
        <v>1</v>
      </c>
      <c r="C41" s="44">
        <v>1</v>
      </c>
      <c r="D41" s="44">
        <v>1</v>
      </c>
      <c r="E41" s="44">
        <v>0</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113">
        <v>0</v>
      </c>
      <c r="AG41" s="115">
        <v>1</v>
      </c>
      <c r="AH41" s="41">
        <v>1</v>
      </c>
      <c r="AI41" s="41">
        <v>1</v>
      </c>
      <c r="AJ41" s="41">
        <v>1</v>
      </c>
      <c r="AK41" s="41">
        <v>1</v>
      </c>
    </row>
    <row r="42" spans="1:39" s="45" customFormat="1" ht="15.75" thickBot="1" x14ac:dyDescent="0.3">
      <c r="A42" s="43" t="s">
        <v>72</v>
      </c>
      <c r="B42" s="44">
        <v>1</v>
      </c>
      <c r="C42" s="44">
        <v>1</v>
      </c>
      <c r="D42" s="44">
        <v>1</v>
      </c>
      <c r="E42" s="44">
        <v>0</v>
      </c>
      <c r="F42" s="44">
        <v>1</v>
      </c>
      <c r="G42" s="44">
        <v>1</v>
      </c>
      <c r="H42" s="44">
        <v>1</v>
      </c>
      <c r="I42" s="44">
        <v>1</v>
      </c>
      <c r="J42" s="44">
        <v>1</v>
      </c>
      <c r="K42" s="44">
        <v>1</v>
      </c>
      <c r="L42" s="44">
        <v>1</v>
      </c>
      <c r="M42" s="44">
        <v>1</v>
      </c>
      <c r="N42" s="44">
        <v>1</v>
      </c>
      <c r="O42" s="44">
        <v>1</v>
      </c>
      <c r="P42" s="44">
        <v>1</v>
      </c>
      <c r="Q42" s="44">
        <v>1</v>
      </c>
      <c r="R42" s="44">
        <v>1</v>
      </c>
      <c r="S42" s="44">
        <v>1</v>
      </c>
      <c r="T42" s="44">
        <v>1</v>
      </c>
      <c r="U42" s="44">
        <v>1</v>
      </c>
      <c r="V42" s="44">
        <v>1</v>
      </c>
      <c r="W42" s="44">
        <v>1</v>
      </c>
      <c r="X42" s="44">
        <v>1</v>
      </c>
      <c r="Y42" s="44">
        <v>1</v>
      </c>
      <c r="Z42" s="44">
        <v>1</v>
      </c>
      <c r="AA42" s="44">
        <v>1</v>
      </c>
      <c r="AB42" s="44">
        <v>1</v>
      </c>
      <c r="AC42" s="44">
        <v>1</v>
      </c>
      <c r="AD42" s="44">
        <v>1</v>
      </c>
      <c r="AE42" s="44">
        <v>1</v>
      </c>
      <c r="AF42" s="113">
        <v>0</v>
      </c>
      <c r="AG42" s="115">
        <v>1</v>
      </c>
      <c r="AH42" s="41">
        <v>1</v>
      </c>
      <c r="AI42" s="41">
        <v>1</v>
      </c>
      <c r="AJ42" s="41">
        <v>1</v>
      </c>
      <c r="AK42" s="41">
        <v>1</v>
      </c>
    </row>
    <row r="43" spans="1:39" s="45" customFormat="1" ht="15.75" thickBot="1" x14ac:dyDescent="0.3">
      <c r="A43" s="43" t="s">
        <v>73</v>
      </c>
      <c r="B43" s="44">
        <v>1</v>
      </c>
      <c r="C43" s="44">
        <v>1</v>
      </c>
      <c r="D43" s="44">
        <v>1</v>
      </c>
      <c r="E43" s="44">
        <v>0</v>
      </c>
      <c r="F43" s="44">
        <v>1</v>
      </c>
      <c r="G43" s="44">
        <v>1</v>
      </c>
      <c r="H43" s="44">
        <v>1</v>
      </c>
      <c r="I43" s="44">
        <v>1</v>
      </c>
      <c r="J43" s="44">
        <v>1</v>
      </c>
      <c r="K43" s="44">
        <v>1</v>
      </c>
      <c r="L43" s="44">
        <v>1</v>
      </c>
      <c r="M43" s="44">
        <v>1</v>
      </c>
      <c r="N43" s="44">
        <v>1</v>
      </c>
      <c r="O43" s="44">
        <v>1</v>
      </c>
      <c r="P43" s="44">
        <v>1</v>
      </c>
      <c r="Q43" s="44">
        <v>1</v>
      </c>
      <c r="R43" s="44">
        <v>1</v>
      </c>
      <c r="S43" s="44">
        <v>1</v>
      </c>
      <c r="T43" s="44">
        <v>1</v>
      </c>
      <c r="U43" s="44">
        <v>1</v>
      </c>
      <c r="V43" s="44">
        <v>1</v>
      </c>
      <c r="W43" s="44">
        <v>1</v>
      </c>
      <c r="X43" s="44">
        <v>1</v>
      </c>
      <c r="Y43" s="44">
        <v>1</v>
      </c>
      <c r="Z43" s="44">
        <v>1</v>
      </c>
      <c r="AA43" s="44">
        <v>1</v>
      </c>
      <c r="AB43" s="44">
        <v>1</v>
      </c>
      <c r="AC43" s="44">
        <v>1</v>
      </c>
      <c r="AD43" s="44">
        <v>1</v>
      </c>
      <c r="AE43" s="44">
        <v>1</v>
      </c>
      <c r="AF43" s="113">
        <v>0</v>
      </c>
      <c r="AG43" s="115">
        <v>1</v>
      </c>
      <c r="AH43" s="41">
        <v>1</v>
      </c>
      <c r="AI43" s="41">
        <v>1</v>
      </c>
      <c r="AJ43" s="41">
        <v>1</v>
      </c>
      <c r="AK43" s="41">
        <v>1</v>
      </c>
    </row>
    <row r="44" spans="1:39" s="45" customFormat="1" ht="15.75" thickBot="1" x14ac:dyDescent="0.3">
      <c r="A44" s="43" t="s">
        <v>74</v>
      </c>
      <c r="B44" s="41">
        <v>0</v>
      </c>
      <c r="C44" s="41">
        <v>0</v>
      </c>
      <c r="D44" s="41">
        <v>0</v>
      </c>
      <c r="E44" s="44">
        <v>0</v>
      </c>
      <c r="F44" s="41">
        <v>0</v>
      </c>
      <c r="G44" s="41">
        <v>0</v>
      </c>
      <c r="H44" s="41">
        <v>0</v>
      </c>
      <c r="I44" s="41">
        <v>0</v>
      </c>
      <c r="J44" s="41">
        <v>0</v>
      </c>
      <c r="K44" s="41">
        <v>0</v>
      </c>
      <c r="L44" s="41">
        <v>0</v>
      </c>
      <c r="M44" s="41">
        <v>0</v>
      </c>
      <c r="N44" s="41">
        <v>0</v>
      </c>
      <c r="O44" s="41">
        <v>0</v>
      </c>
      <c r="P44" s="41">
        <v>0</v>
      </c>
      <c r="Q44" s="41">
        <v>0</v>
      </c>
      <c r="R44" s="41">
        <v>0</v>
      </c>
      <c r="S44" s="41">
        <v>0</v>
      </c>
      <c r="T44" s="41">
        <v>0</v>
      </c>
      <c r="U44" s="41">
        <v>0</v>
      </c>
      <c r="V44" s="41">
        <v>0</v>
      </c>
      <c r="W44" s="41">
        <v>0</v>
      </c>
      <c r="X44" s="41">
        <v>0</v>
      </c>
      <c r="Y44" s="41">
        <v>0</v>
      </c>
      <c r="Z44" s="41">
        <v>0</v>
      </c>
      <c r="AA44" s="41">
        <v>1</v>
      </c>
      <c r="AB44" s="41">
        <v>0</v>
      </c>
      <c r="AC44" s="41">
        <v>0</v>
      </c>
      <c r="AD44" s="41">
        <v>0</v>
      </c>
      <c r="AE44" s="41">
        <v>0</v>
      </c>
      <c r="AF44" s="112">
        <v>0</v>
      </c>
      <c r="AG44" s="115">
        <v>1</v>
      </c>
      <c r="AH44" s="41">
        <v>1</v>
      </c>
      <c r="AI44" s="41">
        <v>1</v>
      </c>
      <c r="AJ44" s="41">
        <v>1</v>
      </c>
      <c r="AK44" s="41">
        <v>1</v>
      </c>
    </row>
    <row r="45" spans="1:39" s="45" customFormat="1" ht="15.75" thickBot="1" x14ac:dyDescent="0.3">
      <c r="A45" s="43" t="s">
        <v>75</v>
      </c>
      <c r="B45" s="44">
        <v>1</v>
      </c>
      <c r="C45" s="44">
        <v>1</v>
      </c>
      <c r="D45" s="44">
        <v>1</v>
      </c>
      <c r="E45" s="44">
        <v>0</v>
      </c>
      <c r="F45" s="44">
        <v>1</v>
      </c>
      <c r="G45" s="44">
        <v>1</v>
      </c>
      <c r="H45" s="44">
        <v>1</v>
      </c>
      <c r="I45" s="44">
        <v>1</v>
      </c>
      <c r="J45" s="44">
        <v>1</v>
      </c>
      <c r="K45" s="44">
        <v>1</v>
      </c>
      <c r="L45" s="44">
        <v>1</v>
      </c>
      <c r="M45" s="44">
        <v>1</v>
      </c>
      <c r="N45" s="44">
        <v>1</v>
      </c>
      <c r="O45" s="44">
        <v>1</v>
      </c>
      <c r="P45" s="44">
        <v>1</v>
      </c>
      <c r="Q45" s="44">
        <v>1</v>
      </c>
      <c r="R45" s="44">
        <v>1</v>
      </c>
      <c r="S45" s="44">
        <v>1</v>
      </c>
      <c r="T45" s="44">
        <v>1</v>
      </c>
      <c r="U45" s="44">
        <v>1</v>
      </c>
      <c r="V45" s="44">
        <v>1</v>
      </c>
      <c r="W45" s="44">
        <v>1</v>
      </c>
      <c r="X45" s="44">
        <v>1</v>
      </c>
      <c r="Y45" s="44">
        <v>1</v>
      </c>
      <c r="Z45" s="44">
        <v>0</v>
      </c>
      <c r="AA45" s="44">
        <v>1</v>
      </c>
      <c r="AB45" s="44">
        <v>1</v>
      </c>
      <c r="AC45" s="44">
        <v>1</v>
      </c>
      <c r="AD45" s="44">
        <v>1</v>
      </c>
      <c r="AE45" s="44">
        <v>1</v>
      </c>
      <c r="AF45" s="113">
        <v>0</v>
      </c>
      <c r="AG45" s="115">
        <v>1</v>
      </c>
      <c r="AH45" s="41">
        <v>1</v>
      </c>
      <c r="AI45" s="41">
        <v>1</v>
      </c>
      <c r="AJ45" s="41">
        <v>1</v>
      </c>
      <c r="AK45" s="41">
        <v>1</v>
      </c>
    </row>
    <row r="46" spans="1:39" s="45" customFormat="1" ht="15.75" thickBot="1" x14ac:dyDescent="0.3">
      <c r="A46" s="43" t="s">
        <v>76</v>
      </c>
      <c r="B46" s="44">
        <v>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1</v>
      </c>
      <c r="AE46" s="44">
        <v>0</v>
      </c>
      <c r="AF46" s="113">
        <v>0</v>
      </c>
      <c r="AG46" s="115">
        <v>1</v>
      </c>
      <c r="AH46" s="41">
        <v>1</v>
      </c>
      <c r="AI46" s="41">
        <v>1</v>
      </c>
      <c r="AJ46" s="41">
        <v>1</v>
      </c>
      <c r="AK46" s="41">
        <v>1</v>
      </c>
    </row>
    <row r="47" spans="1:39" s="45" customFormat="1" ht="15.75" thickBot="1" x14ac:dyDescent="0.3">
      <c r="A47" s="43" t="s">
        <v>77</v>
      </c>
      <c r="B47" s="44">
        <v>1</v>
      </c>
      <c r="C47" s="44">
        <v>1</v>
      </c>
      <c r="D47" s="44">
        <v>1</v>
      </c>
      <c r="E47" s="44">
        <v>0</v>
      </c>
      <c r="F47" s="44">
        <v>1</v>
      </c>
      <c r="G47" s="44">
        <v>1</v>
      </c>
      <c r="H47" s="44">
        <v>1</v>
      </c>
      <c r="I47" s="44">
        <v>1</v>
      </c>
      <c r="J47" s="44">
        <v>1</v>
      </c>
      <c r="K47" s="44">
        <v>1</v>
      </c>
      <c r="L47" s="44">
        <v>1</v>
      </c>
      <c r="M47" s="44">
        <v>1</v>
      </c>
      <c r="N47" s="44">
        <v>1</v>
      </c>
      <c r="O47" s="44">
        <v>1</v>
      </c>
      <c r="P47" s="44">
        <v>1</v>
      </c>
      <c r="Q47" s="44">
        <v>1</v>
      </c>
      <c r="R47" s="44">
        <v>1</v>
      </c>
      <c r="S47" s="44">
        <v>1</v>
      </c>
      <c r="T47" s="44">
        <v>1</v>
      </c>
      <c r="U47" s="44">
        <v>1</v>
      </c>
      <c r="V47" s="44">
        <v>1</v>
      </c>
      <c r="W47" s="44">
        <v>1</v>
      </c>
      <c r="X47" s="44">
        <v>1</v>
      </c>
      <c r="Y47" s="44">
        <v>1</v>
      </c>
      <c r="Z47" s="44">
        <v>1</v>
      </c>
      <c r="AA47" s="44">
        <v>1</v>
      </c>
      <c r="AB47" s="44">
        <v>1</v>
      </c>
      <c r="AC47" s="44">
        <v>1</v>
      </c>
      <c r="AD47" s="44">
        <v>1</v>
      </c>
      <c r="AE47" s="44">
        <v>1</v>
      </c>
      <c r="AF47" s="113">
        <v>0</v>
      </c>
      <c r="AG47" s="115">
        <v>1</v>
      </c>
      <c r="AH47" s="41">
        <v>1</v>
      </c>
      <c r="AI47" s="41">
        <v>1</v>
      </c>
      <c r="AJ47" s="41">
        <v>1</v>
      </c>
      <c r="AK47" s="41">
        <v>1</v>
      </c>
    </row>
    <row r="48" spans="1:39" s="45" customFormat="1" ht="15.75" thickBot="1" x14ac:dyDescent="0.3">
      <c r="A48" s="43" t="s">
        <v>78</v>
      </c>
      <c r="B48" s="44">
        <v>1</v>
      </c>
      <c r="C48" s="44">
        <v>1</v>
      </c>
      <c r="D48" s="44">
        <v>1</v>
      </c>
      <c r="E48" s="44">
        <v>0</v>
      </c>
      <c r="F48" s="44">
        <v>1</v>
      </c>
      <c r="G48" s="44">
        <v>1</v>
      </c>
      <c r="H48" s="44">
        <v>1</v>
      </c>
      <c r="I48" s="44">
        <v>1</v>
      </c>
      <c r="J48" s="44">
        <v>1</v>
      </c>
      <c r="K48" s="44">
        <v>1</v>
      </c>
      <c r="L48" s="44">
        <v>1</v>
      </c>
      <c r="M48" s="44">
        <v>1</v>
      </c>
      <c r="N48" s="44">
        <v>1</v>
      </c>
      <c r="O48" s="44">
        <v>1</v>
      </c>
      <c r="P48" s="44">
        <v>1</v>
      </c>
      <c r="Q48" s="44">
        <v>1</v>
      </c>
      <c r="R48" s="44">
        <v>1</v>
      </c>
      <c r="S48" s="44">
        <v>1</v>
      </c>
      <c r="T48" s="44">
        <v>1</v>
      </c>
      <c r="U48" s="44">
        <v>1</v>
      </c>
      <c r="V48" s="44">
        <v>1</v>
      </c>
      <c r="W48" s="44">
        <v>1</v>
      </c>
      <c r="X48" s="44">
        <v>1</v>
      </c>
      <c r="Y48" s="44">
        <v>1</v>
      </c>
      <c r="Z48" s="44">
        <v>1</v>
      </c>
      <c r="AA48" s="44">
        <v>0</v>
      </c>
      <c r="AB48" s="44">
        <v>1</v>
      </c>
      <c r="AC48" s="44">
        <v>1</v>
      </c>
      <c r="AD48" s="44">
        <v>1</v>
      </c>
      <c r="AE48" s="44">
        <v>1</v>
      </c>
      <c r="AF48" s="113">
        <v>0</v>
      </c>
      <c r="AG48" s="115">
        <v>1</v>
      </c>
      <c r="AH48" s="41">
        <v>1</v>
      </c>
      <c r="AI48" s="41">
        <v>1</v>
      </c>
      <c r="AJ48" s="41">
        <v>1</v>
      </c>
      <c r="AK48" s="41">
        <v>1</v>
      </c>
    </row>
    <row r="49" spans="1:37" s="45" customFormat="1" ht="15.75" thickBot="1" x14ac:dyDescent="0.3">
      <c r="A49" s="43" t="s">
        <v>80</v>
      </c>
      <c r="B49" s="44">
        <v>1</v>
      </c>
      <c r="C49" s="44">
        <v>1</v>
      </c>
      <c r="D49" s="44">
        <v>1</v>
      </c>
      <c r="E49" s="44">
        <v>0</v>
      </c>
      <c r="F49" s="44">
        <v>1</v>
      </c>
      <c r="G49" s="44">
        <v>1</v>
      </c>
      <c r="H49" s="44">
        <v>1</v>
      </c>
      <c r="I49" s="44">
        <v>1</v>
      </c>
      <c r="J49" s="44">
        <v>1</v>
      </c>
      <c r="K49" s="44">
        <v>1</v>
      </c>
      <c r="L49" s="44">
        <v>1</v>
      </c>
      <c r="M49" s="44">
        <v>1</v>
      </c>
      <c r="N49" s="44">
        <v>1</v>
      </c>
      <c r="O49" s="44">
        <v>1</v>
      </c>
      <c r="P49" s="44">
        <v>1</v>
      </c>
      <c r="Q49" s="44">
        <v>1</v>
      </c>
      <c r="R49" s="44">
        <v>1</v>
      </c>
      <c r="S49" s="44">
        <v>1</v>
      </c>
      <c r="T49" s="44">
        <v>1</v>
      </c>
      <c r="U49" s="44">
        <v>1</v>
      </c>
      <c r="V49" s="44">
        <v>1</v>
      </c>
      <c r="W49" s="44">
        <v>1</v>
      </c>
      <c r="X49" s="44">
        <v>1</v>
      </c>
      <c r="Y49" s="44">
        <v>1</v>
      </c>
      <c r="Z49" s="44">
        <v>1</v>
      </c>
      <c r="AA49" s="44">
        <v>1</v>
      </c>
      <c r="AB49" s="44">
        <v>1</v>
      </c>
      <c r="AC49" s="44">
        <v>1</v>
      </c>
      <c r="AD49" s="44">
        <v>1</v>
      </c>
      <c r="AE49" s="44">
        <v>1</v>
      </c>
      <c r="AF49" s="113">
        <v>0</v>
      </c>
      <c r="AG49" s="115">
        <v>1</v>
      </c>
      <c r="AH49" s="41">
        <v>1</v>
      </c>
      <c r="AI49" s="41">
        <v>1</v>
      </c>
      <c r="AJ49" s="41">
        <v>1</v>
      </c>
      <c r="AK49" s="41">
        <v>1</v>
      </c>
    </row>
    <row r="50" spans="1:37" s="45" customFormat="1" ht="15.75" thickBot="1" x14ac:dyDescent="0.3">
      <c r="A50" s="43" t="s">
        <v>81</v>
      </c>
      <c r="B50" s="44">
        <v>1</v>
      </c>
      <c r="C50" s="44">
        <v>1</v>
      </c>
      <c r="D50" s="44">
        <v>1</v>
      </c>
      <c r="E50" s="44">
        <v>0</v>
      </c>
      <c r="F50" s="44">
        <v>1</v>
      </c>
      <c r="G50" s="44">
        <v>1</v>
      </c>
      <c r="H50" s="44">
        <v>1</v>
      </c>
      <c r="I50" s="44">
        <v>1</v>
      </c>
      <c r="J50" s="44">
        <v>1</v>
      </c>
      <c r="K50" s="44">
        <v>1</v>
      </c>
      <c r="L50" s="44">
        <v>1</v>
      </c>
      <c r="M50" s="44">
        <v>1</v>
      </c>
      <c r="N50" s="44">
        <v>1</v>
      </c>
      <c r="O50" s="44">
        <v>1</v>
      </c>
      <c r="P50" s="44">
        <v>1</v>
      </c>
      <c r="Q50" s="44">
        <v>1</v>
      </c>
      <c r="R50" s="44">
        <v>1</v>
      </c>
      <c r="S50" s="44">
        <v>1</v>
      </c>
      <c r="T50" s="44">
        <v>1</v>
      </c>
      <c r="U50" s="44">
        <v>1</v>
      </c>
      <c r="V50" s="44">
        <v>1</v>
      </c>
      <c r="W50" s="44">
        <v>1</v>
      </c>
      <c r="X50" s="44">
        <v>1</v>
      </c>
      <c r="Y50" s="44">
        <v>1</v>
      </c>
      <c r="Z50" s="44">
        <v>1</v>
      </c>
      <c r="AA50" s="44">
        <v>1</v>
      </c>
      <c r="AB50" s="44">
        <v>1</v>
      </c>
      <c r="AC50" s="44">
        <v>1</v>
      </c>
      <c r="AD50" s="44">
        <v>1</v>
      </c>
      <c r="AE50" s="44">
        <v>1</v>
      </c>
      <c r="AF50" s="113">
        <v>0</v>
      </c>
      <c r="AG50" s="115">
        <v>1</v>
      </c>
      <c r="AH50" s="41">
        <v>1</v>
      </c>
      <c r="AI50" s="41">
        <v>1</v>
      </c>
      <c r="AJ50" s="41">
        <v>1</v>
      </c>
      <c r="AK50" s="41">
        <v>1</v>
      </c>
    </row>
    <row r="51" spans="1:37" s="45" customFormat="1" ht="15.75" thickBot="1" x14ac:dyDescent="0.3">
      <c r="A51" s="43" t="s">
        <v>83</v>
      </c>
      <c r="B51" s="41">
        <v>0</v>
      </c>
      <c r="C51" s="41">
        <v>0</v>
      </c>
      <c r="D51" s="41">
        <v>0</v>
      </c>
      <c r="E51" s="44">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1</v>
      </c>
      <c r="AB51" s="41">
        <v>0</v>
      </c>
      <c r="AC51" s="41">
        <v>0</v>
      </c>
      <c r="AD51" s="41">
        <v>0</v>
      </c>
      <c r="AE51" s="41">
        <v>0</v>
      </c>
      <c r="AF51" s="112">
        <v>0</v>
      </c>
      <c r="AG51" s="115">
        <v>1</v>
      </c>
      <c r="AH51" s="41">
        <v>1</v>
      </c>
      <c r="AI51" s="41">
        <v>1</v>
      </c>
      <c r="AJ51" s="41">
        <v>1</v>
      </c>
      <c r="AK51" s="41">
        <v>1</v>
      </c>
    </row>
    <row r="52" spans="1:37" s="45" customFormat="1" ht="15.75" thickBot="1" x14ac:dyDescent="0.3">
      <c r="A52" s="43" t="s">
        <v>84</v>
      </c>
      <c r="B52" s="41">
        <v>0</v>
      </c>
      <c r="C52" s="41">
        <v>0</v>
      </c>
      <c r="D52" s="41">
        <v>0</v>
      </c>
      <c r="E52" s="44">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1</v>
      </c>
      <c r="AB52" s="41">
        <v>0</v>
      </c>
      <c r="AC52" s="41">
        <v>0</v>
      </c>
      <c r="AD52" s="41">
        <v>0</v>
      </c>
      <c r="AE52" s="41">
        <v>0</v>
      </c>
      <c r="AF52" s="112">
        <v>0</v>
      </c>
      <c r="AG52" s="115">
        <v>1</v>
      </c>
      <c r="AH52" s="41">
        <v>1</v>
      </c>
      <c r="AI52" s="41">
        <v>1</v>
      </c>
      <c r="AJ52" s="41">
        <v>1</v>
      </c>
      <c r="AK52" s="41">
        <v>1</v>
      </c>
    </row>
    <row r="53" spans="1:37" s="45" customFormat="1" ht="15.75" thickBot="1" x14ac:dyDescent="0.3">
      <c r="A53" s="43" t="s">
        <v>85</v>
      </c>
      <c r="B53" s="44">
        <v>0</v>
      </c>
      <c r="C53" s="44">
        <v>0</v>
      </c>
      <c r="D53" s="44">
        <v>0</v>
      </c>
      <c r="E53" s="44">
        <v>0</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0</v>
      </c>
      <c r="X53" s="44">
        <v>0</v>
      </c>
      <c r="Y53" s="44">
        <v>0</v>
      </c>
      <c r="Z53" s="44">
        <v>0</v>
      </c>
      <c r="AA53" s="44">
        <v>0</v>
      </c>
      <c r="AB53" s="44">
        <v>0</v>
      </c>
      <c r="AC53" s="44">
        <v>0</v>
      </c>
      <c r="AD53" s="44">
        <v>1</v>
      </c>
      <c r="AE53" s="44">
        <v>0</v>
      </c>
      <c r="AF53" s="113">
        <v>0</v>
      </c>
      <c r="AG53" s="115">
        <v>1</v>
      </c>
      <c r="AH53" s="41">
        <v>1</v>
      </c>
      <c r="AI53" s="41">
        <v>1</v>
      </c>
      <c r="AJ53" s="41">
        <v>1</v>
      </c>
      <c r="AK53" s="41">
        <v>1</v>
      </c>
    </row>
    <row r="54" spans="1:37" s="45" customFormat="1" ht="15.75" thickBot="1" x14ac:dyDescent="0.3">
      <c r="A54" s="43" t="s">
        <v>86</v>
      </c>
      <c r="B54" s="44">
        <v>1</v>
      </c>
      <c r="C54" s="44">
        <v>1</v>
      </c>
      <c r="D54" s="44">
        <v>1</v>
      </c>
      <c r="E54" s="44">
        <v>0</v>
      </c>
      <c r="F54" s="44">
        <v>1</v>
      </c>
      <c r="G54" s="44">
        <v>1</v>
      </c>
      <c r="H54" s="44">
        <v>1</v>
      </c>
      <c r="I54" s="44">
        <v>1</v>
      </c>
      <c r="J54" s="44">
        <v>1</v>
      </c>
      <c r="K54" s="44">
        <v>1</v>
      </c>
      <c r="L54" s="44">
        <v>1</v>
      </c>
      <c r="M54" s="44">
        <v>1</v>
      </c>
      <c r="N54" s="44">
        <v>1</v>
      </c>
      <c r="O54" s="44">
        <v>1</v>
      </c>
      <c r="P54" s="44">
        <v>1</v>
      </c>
      <c r="Q54" s="44">
        <v>1</v>
      </c>
      <c r="R54" s="44">
        <v>1</v>
      </c>
      <c r="S54" s="44">
        <v>1</v>
      </c>
      <c r="T54" s="44">
        <v>1</v>
      </c>
      <c r="U54" s="44">
        <v>1</v>
      </c>
      <c r="V54" s="44">
        <v>1</v>
      </c>
      <c r="W54" s="44">
        <v>1</v>
      </c>
      <c r="X54" s="44">
        <v>1</v>
      </c>
      <c r="Y54" s="44">
        <v>1</v>
      </c>
      <c r="Z54" s="44">
        <v>0</v>
      </c>
      <c r="AA54" s="44">
        <v>0</v>
      </c>
      <c r="AB54" s="44">
        <v>1</v>
      </c>
      <c r="AC54" s="44">
        <v>1</v>
      </c>
      <c r="AD54" s="44">
        <v>1</v>
      </c>
      <c r="AE54" s="44">
        <v>1</v>
      </c>
      <c r="AF54" s="113">
        <v>0</v>
      </c>
      <c r="AG54" s="115">
        <v>1</v>
      </c>
      <c r="AH54" s="41">
        <v>1</v>
      </c>
      <c r="AI54" s="41">
        <v>1</v>
      </c>
      <c r="AJ54" s="41">
        <v>1</v>
      </c>
      <c r="AK54" s="41">
        <v>1</v>
      </c>
    </row>
    <row r="55" spans="1:37" s="45" customFormat="1" ht="15.75" thickBot="1" x14ac:dyDescent="0.3">
      <c r="A55" s="43" t="s">
        <v>87</v>
      </c>
      <c r="B55" s="44">
        <v>1</v>
      </c>
      <c r="C55" s="44">
        <v>1</v>
      </c>
      <c r="D55" s="44">
        <v>1</v>
      </c>
      <c r="E55" s="44">
        <v>0</v>
      </c>
      <c r="F55" s="44">
        <v>1</v>
      </c>
      <c r="G55" s="44">
        <v>1</v>
      </c>
      <c r="H55" s="44">
        <v>1</v>
      </c>
      <c r="I55" s="44">
        <v>1</v>
      </c>
      <c r="J55" s="44">
        <v>1</v>
      </c>
      <c r="K55" s="44">
        <v>1</v>
      </c>
      <c r="L55" s="44">
        <v>1</v>
      </c>
      <c r="M55" s="44">
        <v>1</v>
      </c>
      <c r="N55" s="44">
        <v>1</v>
      </c>
      <c r="O55" s="44">
        <v>1</v>
      </c>
      <c r="P55" s="44">
        <v>1</v>
      </c>
      <c r="Q55" s="44">
        <v>1</v>
      </c>
      <c r="R55" s="44">
        <v>1</v>
      </c>
      <c r="S55" s="44">
        <v>1</v>
      </c>
      <c r="T55" s="44">
        <v>1</v>
      </c>
      <c r="U55" s="44">
        <v>1</v>
      </c>
      <c r="V55" s="44">
        <v>1</v>
      </c>
      <c r="W55" s="44">
        <v>1</v>
      </c>
      <c r="X55" s="44">
        <v>1</v>
      </c>
      <c r="Y55" s="44">
        <v>1</v>
      </c>
      <c r="Z55" s="44">
        <v>1</v>
      </c>
      <c r="AA55" s="44">
        <v>1</v>
      </c>
      <c r="AB55" s="44">
        <v>1</v>
      </c>
      <c r="AC55" s="44">
        <v>1</v>
      </c>
      <c r="AD55" s="44">
        <v>1</v>
      </c>
      <c r="AE55" s="44">
        <v>1</v>
      </c>
      <c r="AF55" s="113">
        <v>0</v>
      </c>
      <c r="AG55" s="115">
        <v>1</v>
      </c>
      <c r="AH55" s="41">
        <v>1</v>
      </c>
      <c r="AI55" s="41">
        <v>1</v>
      </c>
      <c r="AJ55" s="41">
        <v>1</v>
      </c>
      <c r="AK55" s="41">
        <v>1</v>
      </c>
    </row>
    <row r="56" spans="1:37" s="45" customFormat="1" ht="15.75" thickBot="1" x14ac:dyDescent="0.3">
      <c r="A56" s="43" t="s">
        <v>88</v>
      </c>
      <c r="B56" s="44">
        <v>1</v>
      </c>
      <c r="C56" s="44">
        <v>1</v>
      </c>
      <c r="D56" s="44">
        <v>1</v>
      </c>
      <c r="E56" s="44">
        <v>0</v>
      </c>
      <c r="F56" s="44">
        <v>1</v>
      </c>
      <c r="G56" s="44">
        <v>1</v>
      </c>
      <c r="H56" s="44">
        <v>1</v>
      </c>
      <c r="I56" s="44">
        <v>1</v>
      </c>
      <c r="J56" s="44">
        <v>1</v>
      </c>
      <c r="K56" s="44">
        <v>1</v>
      </c>
      <c r="L56" s="44">
        <v>1</v>
      </c>
      <c r="M56" s="44">
        <v>1</v>
      </c>
      <c r="N56" s="44">
        <v>1</v>
      </c>
      <c r="O56" s="44">
        <v>1</v>
      </c>
      <c r="P56" s="44">
        <v>1</v>
      </c>
      <c r="Q56" s="44">
        <v>1</v>
      </c>
      <c r="R56" s="44">
        <v>1</v>
      </c>
      <c r="S56" s="44">
        <v>1</v>
      </c>
      <c r="T56" s="44">
        <v>1</v>
      </c>
      <c r="U56" s="44">
        <v>1</v>
      </c>
      <c r="V56" s="44">
        <v>1</v>
      </c>
      <c r="W56" s="44">
        <v>1</v>
      </c>
      <c r="X56" s="44">
        <v>1</v>
      </c>
      <c r="Y56" s="44">
        <v>1</v>
      </c>
      <c r="Z56" s="44">
        <v>1</v>
      </c>
      <c r="AA56" s="44">
        <v>1</v>
      </c>
      <c r="AB56" s="44">
        <v>1</v>
      </c>
      <c r="AC56" s="44">
        <v>1</v>
      </c>
      <c r="AD56" s="44">
        <v>1</v>
      </c>
      <c r="AE56" s="44">
        <v>1</v>
      </c>
      <c r="AF56" s="113">
        <v>0</v>
      </c>
      <c r="AG56" s="115">
        <v>1</v>
      </c>
      <c r="AH56" s="41">
        <v>1</v>
      </c>
      <c r="AI56" s="41">
        <v>1</v>
      </c>
      <c r="AJ56" s="41">
        <v>1</v>
      </c>
      <c r="AK56" s="41">
        <v>1</v>
      </c>
    </row>
    <row r="57" spans="1:37" s="45" customFormat="1" ht="15.75" thickBot="1" x14ac:dyDescent="0.3">
      <c r="A57" s="43" t="s">
        <v>89</v>
      </c>
      <c r="B57" s="44">
        <v>1</v>
      </c>
      <c r="C57" s="44">
        <v>1</v>
      </c>
      <c r="D57" s="44">
        <v>1</v>
      </c>
      <c r="E57" s="44">
        <v>0</v>
      </c>
      <c r="F57" s="44">
        <v>1</v>
      </c>
      <c r="G57" s="44">
        <v>1</v>
      </c>
      <c r="H57" s="44">
        <v>1</v>
      </c>
      <c r="I57" s="44">
        <v>1</v>
      </c>
      <c r="J57" s="44">
        <v>1</v>
      </c>
      <c r="K57" s="44">
        <v>1</v>
      </c>
      <c r="L57" s="44">
        <v>1</v>
      </c>
      <c r="M57" s="44">
        <v>1</v>
      </c>
      <c r="N57" s="44">
        <v>1</v>
      </c>
      <c r="O57" s="44">
        <v>1</v>
      </c>
      <c r="P57" s="44">
        <v>1</v>
      </c>
      <c r="Q57" s="44">
        <v>1</v>
      </c>
      <c r="R57" s="44">
        <v>1</v>
      </c>
      <c r="S57" s="44">
        <v>1</v>
      </c>
      <c r="T57" s="44">
        <v>1</v>
      </c>
      <c r="U57" s="44">
        <v>1</v>
      </c>
      <c r="V57" s="44">
        <v>1</v>
      </c>
      <c r="W57" s="44">
        <v>1</v>
      </c>
      <c r="X57" s="44">
        <v>1</v>
      </c>
      <c r="Y57" s="44">
        <v>1</v>
      </c>
      <c r="Z57" s="44">
        <v>1</v>
      </c>
      <c r="AA57" s="44">
        <v>0</v>
      </c>
      <c r="AB57" s="44">
        <v>0</v>
      </c>
      <c r="AC57" s="44">
        <v>0</v>
      </c>
      <c r="AD57" s="44">
        <v>0</v>
      </c>
      <c r="AE57" s="44">
        <v>1</v>
      </c>
      <c r="AF57" s="113">
        <v>0</v>
      </c>
      <c r="AG57" s="115">
        <v>1</v>
      </c>
      <c r="AH57" s="41">
        <v>1</v>
      </c>
      <c r="AI57" s="41">
        <v>1</v>
      </c>
      <c r="AJ57" s="41">
        <v>1</v>
      </c>
      <c r="AK57" s="41">
        <v>1</v>
      </c>
    </row>
    <row r="58" spans="1:37" s="45" customFormat="1" ht="15.75" thickBot="1" x14ac:dyDescent="0.3">
      <c r="A58" s="43" t="s">
        <v>90</v>
      </c>
      <c r="B58" s="44">
        <v>0</v>
      </c>
      <c r="C58" s="44">
        <v>0</v>
      </c>
      <c r="D58" s="44">
        <v>0</v>
      </c>
      <c r="E58" s="44">
        <v>0</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1</v>
      </c>
      <c r="AE58" s="44">
        <v>0</v>
      </c>
      <c r="AF58" s="113">
        <v>0</v>
      </c>
      <c r="AG58" s="115">
        <v>1</v>
      </c>
      <c r="AH58" s="41">
        <v>1</v>
      </c>
      <c r="AI58" s="41">
        <v>1</v>
      </c>
      <c r="AJ58" s="41">
        <v>1</v>
      </c>
      <c r="AK58" s="41">
        <v>1</v>
      </c>
    </row>
    <row r="59" spans="1:37" s="45" customFormat="1" ht="15.75" thickBot="1" x14ac:dyDescent="0.3">
      <c r="A59" s="43" t="s">
        <v>91</v>
      </c>
      <c r="B59" s="44">
        <v>1</v>
      </c>
      <c r="C59" s="44">
        <v>1</v>
      </c>
      <c r="D59" s="44">
        <v>1</v>
      </c>
      <c r="E59" s="44">
        <v>0</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s="44">
        <v>1</v>
      </c>
      <c r="AD59" s="44">
        <v>1</v>
      </c>
      <c r="AE59" s="44">
        <v>1</v>
      </c>
      <c r="AF59" s="113">
        <v>0</v>
      </c>
      <c r="AG59" s="115">
        <v>1</v>
      </c>
      <c r="AH59" s="41">
        <v>1</v>
      </c>
      <c r="AI59" s="41">
        <v>1</v>
      </c>
      <c r="AJ59" s="41">
        <v>1</v>
      </c>
      <c r="AK59" s="41">
        <v>1</v>
      </c>
    </row>
    <row r="60" spans="1:37" s="45" customFormat="1" ht="15.75" thickBot="1" x14ac:dyDescent="0.3">
      <c r="A60" s="43" t="s">
        <v>92</v>
      </c>
      <c r="B60" s="44">
        <v>1</v>
      </c>
      <c r="C60" s="44">
        <v>1</v>
      </c>
      <c r="D60" s="44">
        <v>1</v>
      </c>
      <c r="E60" s="44">
        <v>0</v>
      </c>
      <c r="F60" s="44">
        <v>1</v>
      </c>
      <c r="G60" s="44">
        <v>1</v>
      </c>
      <c r="H60" s="44">
        <v>1</v>
      </c>
      <c r="I60" s="44">
        <v>1</v>
      </c>
      <c r="J60" s="44">
        <v>1</v>
      </c>
      <c r="K60" s="44">
        <v>1</v>
      </c>
      <c r="L60" s="44">
        <v>1</v>
      </c>
      <c r="M60" s="44">
        <v>1</v>
      </c>
      <c r="N60" s="44">
        <v>1</v>
      </c>
      <c r="O60" s="44">
        <v>1</v>
      </c>
      <c r="P60" s="44">
        <v>1</v>
      </c>
      <c r="Q60" s="44">
        <v>1</v>
      </c>
      <c r="R60" s="44">
        <v>1</v>
      </c>
      <c r="S60" s="44">
        <v>1</v>
      </c>
      <c r="T60" s="44">
        <v>1</v>
      </c>
      <c r="U60" s="44">
        <v>1</v>
      </c>
      <c r="V60" s="44">
        <v>1</v>
      </c>
      <c r="W60" s="44">
        <v>1</v>
      </c>
      <c r="X60" s="44">
        <v>1</v>
      </c>
      <c r="Y60" s="44">
        <v>1</v>
      </c>
      <c r="Z60" s="44">
        <v>1</v>
      </c>
      <c r="AA60" s="44">
        <v>1</v>
      </c>
      <c r="AB60" s="44">
        <v>1</v>
      </c>
      <c r="AC60" s="44">
        <v>1</v>
      </c>
      <c r="AD60" s="44">
        <v>1</v>
      </c>
      <c r="AE60" s="44">
        <v>1</v>
      </c>
      <c r="AF60" s="113">
        <v>0</v>
      </c>
      <c r="AG60" s="115">
        <v>1</v>
      </c>
      <c r="AH60" s="41">
        <v>1</v>
      </c>
      <c r="AI60" s="41">
        <v>1</v>
      </c>
      <c r="AJ60" s="41">
        <v>1</v>
      </c>
      <c r="AK60" s="41">
        <v>1</v>
      </c>
    </row>
    <row r="61" spans="1:37" s="45" customFormat="1" ht="15.75" thickBot="1" x14ac:dyDescent="0.3">
      <c r="A61" s="43" t="s">
        <v>93</v>
      </c>
      <c r="B61" s="41">
        <v>0</v>
      </c>
      <c r="C61" s="41">
        <v>0</v>
      </c>
      <c r="D61" s="41">
        <v>0</v>
      </c>
      <c r="E61" s="41">
        <v>0</v>
      </c>
      <c r="F61" s="41">
        <v>0</v>
      </c>
      <c r="G61" s="41">
        <v>0</v>
      </c>
      <c r="H61" s="41">
        <v>0</v>
      </c>
      <c r="I61" s="41">
        <v>0</v>
      </c>
      <c r="J61" s="41">
        <v>0</v>
      </c>
      <c r="K61" s="41">
        <v>0</v>
      </c>
      <c r="L61" s="41">
        <v>0</v>
      </c>
      <c r="M61" s="41">
        <v>0</v>
      </c>
      <c r="N61" s="41">
        <v>0</v>
      </c>
      <c r="O61" s="41">
        <v>1</v>
      </c>
      <c r="P61" s="41">
        <v>0</v>
      </c>
      <c r="Q61" s="41">
        <v>0</v>
      </c>
      <c r="R61" s="41">
        <v>0</v>
      </c>
      <c r="S61" s="41">
        <v>0</v>
      </c>
      <c r="T61" s="41">
        <v>0</v>
      </c>
      <c r="U61" s="41">
        <v>0</v>
      </c>
      <c r="V61" s="41">
        <v>0</v>
      </c>
      <c r="W61" s="41">
        <v>0</v>
      </c>
      <c r="X61" s="41">
        <v>0</v>
      </c>
      <c r="Y61" s="41">
        <v>0</v>
      </c>
      <c r="Z61" s="41">
        <v>0</v>
      </c>
      <c r="AA61" s="41">
        <v>0</v>
      </c>
      <c r="AB61" s="41">
        <v>0</v>
      </c>
      <c r="AC61" s="41">
        <v>0</v>
      </c>
      <c r="AD61" s="41">
        <v>0</v>
      </c>
      <c r="AE61" s="41">
        <v>0</v>
      </c>
      <c r="AF61" s="112">
        <v>0</v>
      </c>
      <c r="AG61" s="115">
        <v>1</v>
      </c>
      <c r="AH61" s="41">
        <v>1</v>
      </c>
      <c r="AI61" s="41">
        <v>1</v>
      </c>
      <c r="AJ61" s="41">
        <v>1</v>
      </c>
      <c r="AK61" s="41">
        <v>1</v>
      </c>
    </row>
    <row r="62" spans="1:37" s="45" customFormat="1" ht="15.75" thickBot="1" x14ac:dyDescent="0.3">
      <c r="A62" s="43" t="s">
        <v>94</v>
      </c>
      <c r="B62" s="41">
        <v>0</v>
      </c>
      <c r="C62" s="41">
        <v>0</v>
      </c>
      <c r="D62" s="41">
        <v>0</v>
      </c>
      <c r="E62" s="41">
        <v>0</v>
      </c>
      <c r="F62" s="41">
        <v>0</v>
      </c>
      <c r="G62" s="41">
        <v>0</v>
      </c>
      <c r="H62" s="41">
        <v>0</v>
      </c>
      <c r="I62" s="41">
        <v>0</v>
      </c>
      <c r="J62" s="41">
        <v>0</v>
      </c>
      <c r="K62" s="41">
        <v>0</v>
      </c>
      <c r="L62" s="41">
        <v>0</v>
      </c>
      <c r="M62" s="41">
        <v>0</v>
      </c>
      <c r="N62" s="41">
        <v>0</v>
      </c>
      <c r="O62" s="41">
        <v>1</v>
      </c>
      <c r="P62" s="41">
        <v>0</v>
      </c>
      <c r="Q62" s="41">
        <v>0</v>
      </c>
      <c r="R62" s="41">
        <v>0</v>
      </c>
      <c r="S62" s="41">
        <v>0</v>
      </c>
      <c r="T62" s="41">
        <v>0</v>
      </c>
      <c r="U62" s="41">
        <v>0</v>
      </c>
      <c r="V62" s="41">
        <v>0</v>
      </c>
      <c r="W62" s="41">
        <v>0</v>
      </c>
      <c r="X62" s="41">
        <v>0</v>
      </c>
      <c r="Y62" s="41">
        <v>0</v>
      </c>
      <c r="Z62" s="41">
        <v>0</v>
      </c>
      <c r="AA62" s="41">
        <v>0</v>
      </c>
      <c r="AB62" s="41">
        <v>0</v>
      </c>
      <c r="AC62" s="41">
        <v>0</v>
      </c>
      <c r="AD62" s="41">
        <v>0</v>
      </c>
      <c r="AE62" s="41">
        <v>0</v>
      </c>
      <c r="AF62" s="112">
        <v>0</v>
      </c>
      <c r="AG62" s="115">
        <v>1</v>
      </c>
      <c r="AH62" s="41">
        <v>1</v>
      </c>
      <c r="AI62" s="41">
        <v>1</v>
      </c>
      <c r="AJ62" s="41">
        <v>1</v>
      </c>
      <c r="AK62" s="41">
        <v>1</v>
      </c>
    </row>
    <row r="63" spans="1:37" s="45" customFormat="1" ht="15.75" thickBot="1" x14ac:dyDescent="0.3">
      <c r="A63" s="43" t="s">
        <v>95</v>
      </c>
      <c r="B63" s="44">
        <v>1</v>
      </c>
      <c r="C63" s="44">
        <v>1</v>
      </c>
      <c r="D63" s="44">
        <v>1</v>
      </c>
      <c r="E63" s="44">
        <v>0</v>
      </c>
      <c r="F63" s="44">
        <v>1</v>
      </c>
      <c r="G63" s="44">
        <v>1</v>
      </c>
      <c r="H63" s="44">
        <v>1</v>
      </c>
      <c r="I63" s="44">
        <v>1</v>
      </c>
      <c r="J63" s="44">
        <v>1</v>
      </c>
      <c r="K63" s="44">
        <v>1</v>
      </c>
      <c r="L63" s="44">
        <v>1</v>
      </c>
      <c r="M63" s="44">
        <v>1</v>
      </c>
      <c r="N63" s="44">
        <v>1</v>
      </c>
      <c r="O63" s="44">
        <v>1</v>
      </c>
      <c r="P63" s="44">
        <v>1</v>
      </c>
      <c r="Q63" s="44">
        <v>1</v>
      </c>
      <c r="R63" s="44">
        <v>1</v>
      </c>
      <c r="S63" s="44">
        <v>1</v>
      </c>
      <c r="T63" s="44">
        <v>1</v>
      </c>
      <c r="U63" s="44">
        <v>1</v>
      </c>
      <c r="V63" s="44">
        <v>1</v>
      </c>
      <c r="W63" s="44">
        <v>1</v>
      </c>
      <c r="X63" s="44">
        <v>1</v>
      </c>
      <c r="Y63" s="44">
        <v>1</v>
      </c>
      <c r="Z63" s="44">
        <v>1</v>
      </c>
      <c r="AA63" s="44">
        <v>1</v>
      </c>
      <c r="AB63" s="44">
        <v>1</v>
      </c>
      <c r="AC63" s="44">
        <v>1</v>
      </c>
      <c r="AD63" s="44">
        <v>1</v>
      </c>
      <c r="AE63" s="44">
        <v>1</v>
      </c>
      <c r="AF63" s="113">
        <v>0</v>
      </c>
      <c r="AG63" s="115">
        <v>1</v>
      </c>
      <c r="AH63" s="41">
        <v>1</v>
      </c>
      <c r="AI63" s="41">
        <v>1</v>
      </c>
      <c r="AJ63" s="41">
        <v>1</v>
      </c>
      <c r="AK63" s="41">
        <v>1</v>
      </c>
    </row>
    <row r="64" spans="1:37" s="45" customFormat="1" ht="15.75" thickBot="1" x14ac:dyDescent="0.3">
      <c r="A64" s="43" t="s">
        <v>96</v>
      </c>
      <c r="B64" s="44">
        <v>1</v>
      </c>
      <c r="C64" s="44">
        <v>1</v>
      </c>
      <c r="D64" s="44">
        <v>1</v>
      </c>
      <c r="E64" s="44">
        <v>0</v>
      </c>
      <c r="F64" s="44">
        <v>1</v>
      </c>
      <c r="G64" s="44">
        <v>1</v>
      </c>
      <c r="H64" s="44">
        <v>1</v>
      </c>
      <c r="I64" s="44">
        <v>1</v>
      </c>
      <c r="J64" s="44">
        <v>1</v>
      </c>
      <c r="K64" s="44">
        <v>1</v>
      </c>
      <c r="L64" s="44">
        <v>1</v>
      </c>
      <c r="M64" s="44">
        <v>1</v>
      </c>
      <c r="N64" s="44">
        <v>1</v>
      </c>
      <c r="O64" s="44">
        <v>1</v>
      </c>
      <c r="P64" s="44">
        <v>1</v>
      </c>
      <c r="Q64" s="44">
        <v>1</v>
      </c>
      <c r="R64" s="44">
        <v>1</v>
      </c>
      <c r="S64" s="44">
        <v>1</v>
      </c>
      <c r="T64" s="44">
        <v>1</v>
      </c>
      <c r="U64" s="44">
        <v>1</v>
      </c>
      <c r="V64" s="44">
        <v>1</v>
      </c>
      <c r="W64" s="44">
        <v>1</v>
      </c>
      <c r="X64" s="44">
        <v>1</v>
      </c>
      <c r="Y64" s="44">
        <v>1</v>
      </c>
      <c r="Z64" s="44">
        <v>1</v>
      </c>
      <c r="AA64" s="44">
        <v>1</v>
      </c>
      <c r="AB64" s="44">
        <v>1</v>
      </c>
      <c r="AC64" s="44">
        <v>1</v>
      </c>
      <c r="AD64" s="44">
        <v>1</v>
      </c>
      <c r="AE64" s="44">
        <v>1</v>
      </c>
      <c r="AF64" s="113">
        <v>0</v>
      </c>
      <c r="AG64" s="115">
        <v>1</v>
      </c>
      <c r="AH64" s="41">
        <v>1</v>
      </c>
      <c r="AI64" s="41">
        <v>1</v>
      </c>
      <c r="AJ64" s="41">
        <v>1</v>
      </c>
      <c r="AK64" s="41">
        <v>1</v>
      </c>
    </row>
    <row r="65" spans="1:37" s="45" customFormat="1" ht="15.75" thickBot="1" x14ac:dyDescent="0.3">
      <c r="A65" s="43" t="s">
        <v>97</v>
      </c>
      <c r="B65" s="44">
        <v>0</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4">
        <v>0</v>
      </c>
      <c r="AD65" s="44">
        <v>1</v>
      </c>
      <c r="AE65" s="44">
        <v>0</v>
      </c>
      <c r="AF65" s="113">
        <v>0</v>
      </c>
      <c r="AG65" s="115">
        <v>1</v>
      </c>
      <c r="AH65" s="41">
        <v>1</v>
      </c>
      <c r="AI65" s="41">
        <v>1</v>
      </c>
      <c r="AJ65" s="41">
        <v>1</v>
      </c>
      <c r="AK65" s="41">
        <v>1</v>
      </c>
    </row>
    <row r="66" spans="1:37" s="45" customFormat="1" ht="15.75" thickBot="1" x14ac:dyDescent="0.3">
      <c r="A66" s="43" t="s">
        <v>98</v>
      </c>
      <c r="B66" s="44">
        <v>0</v>
      </c>
      <c r="C66" s="44">
        <v>0</v>
      </c>
      <c r="D66" s="44">
        <v>0</v>
      </c>
      <c r="E66" s="44">
        <v>0</v>
      </c>
      <c r="F66" s="44">
        <v>0</v>
      </c>
      <c r="G66" s="44">
        <v>0</v>
      </c>
      <c r="H66" s="44">
        <v>0</v>
      </c>
      <c r="I66" s="44">
        <v>0</v>
      </c>
      <c r="J66" s="44">
        <v>0</v>
      </c>
      <c r="K66" s="44">
        <v>0</v>
      </c>
      <c r="L66" s="44">
        <v>0</v>
      </c>
      <c r="M66" s="44">
        <v>0</v>
      </c>
      <c r="N66" s="44">
        <v>0</v>
      </c>
      <c r="O66" s="44">
        <v>0</v>
      </c>
      <c r="P66" s="44">
        <v>0</v>
      </c>
      <c r="Q66" s="44">
        <v>0</v>
      </c>
      <c r="R66" s="44">
        <v>0</v>
      </c>
      <c r="S66" s="44">
        <v>0</v>
      </c>
      <c r="T66" s="44">
        <v>0</v>
      </c>
      <c r="U66" s="44">
        <v>0</v>
      </c>
      <c r="V66" s="44">
        <v>0</v>
      </c>
      <c r="W66" s="44">
        <v>0</v>
      </c>
      <c r="X66" s="44">
        <v>0</v>
      </c>
      <c r="Y66" s="44">
        <v>0</v>
      </c>
      <c r="Z66" s="44">
        <v>0</v>
      </c>
      <c r="AA66" s="44">
        <v>0</v>
      </c>
      <c r="AB66" s="44">
        <v>0</v>
      </c>
      <c r="AC66" s="44">
        <v>0</v>
      </c>
      <c r="AD66" s="44">
        <v>1</v>
      </c>
      <c r="AE66" s="44">
        <v>0</v>
      </c>
      <c r="AF66" s="113">
        <v>0</v>
      </c>
      <c r="AG66" s="115">
        <v>1</v>
      </c>
      <c r="AH66" s="41">
        <v>1</v>
      </c>
      <c r="AI66" s="41">
        <v>1</v>
      </c>
      <c r="AJ66" s="41">
        <v>1</v>
      </c>
      <c r="AK66" s="41">
        <v>1</v>
      </c>
    </row>
    <row r="67" spans="1:37" s="45" customFormat="1" ht="15.75" thickBot="1" x14ac:dyDescent="0.3">
      <c r="A67" s="43" t="s">
        <v>99</v>
      </c>
      <c r="B67" s="44">
        <v>0</v>
      </c>
      <c r="C67" s="44">
        <v>0</v>
      </c>
      <c r="D67" s="44">
        <v>0</v>
      </c>
      <c r="E67" s="44">
        <v>0</v>
      </c>
      <c r="F67" s="44">
        <v>0</v>
      </c>
      <c r="G67" s="44">
        <v>0</v>
      </c>
      <c r="H67" s="44">
        <v>0</v>
      </c>
      <c r="I67" s="44">
        <v>0</v>
      </c>
      <c r="J67" s="44">
        <v>0</v>
      </c>
      <c r="K67" s="44">
        <v>0</v>
      </c>
      <c r="L67" s="44">
        <v>0</v>
      </c>
      <c r="M67" s="44">
        <v>0</v>
      </c>
      <c r="N67" s="44">
        <v>0</v>
      </c>
      <c r="O67" s="44">
        <v>0</v>
      </c>
      <c r="P67" s="44">
        <v>0</v>
      </c>
      <c r="Q67" s="44">
        <v>0</v>
      </c>
      <c r="R67" s="44">
        <v>0</v>
      </c>
      <c r="S67" s="44">
        <v>0</v>
      </c>
      <c r="T67" s="44">
        <v>0</v>
      </c>
      <c r="U67" s="44">
        <v>0</v>
      </c>
      <c r="V67" s="44">
        <v>0</v>
      </c>
      <c r="W67" s="44">
        <v>0</v>
      </c>
      <c r="X67" s="44">
        <v>0</v>
      </c>
      <c r="Y67" s="44">
        <v>0</v>
      </c>
      <c r="Z67" s="44">
        <v>0</v>
      </c>
      <c r="AA67" s="44">
        <v>0</v>
      </c>
      <c r="AB67" s="44">
        <v>0</v>
      </c>
      <c r="AC67" s="44">
        <v>0</v>
      </c>
      <c r="AD67" s="44">
        <v>0</v>
      </c>
      <c r="AE67" s="44">
        <v>1</v>
      </c>
      <c r="AF67" s="113">
        <v>0</v>
      </c>
      <c r="AG67" s="115">
        <v>1</v>
      </c>
      <c r="AH67" s="41">
        <v>1</v>
      </c>
      <c r="AI67" s="41">
        <v>1</v>
      </c>
      <c r="AJ67" s="41">
        <v>1</v>
      </c>
      <c r="AK67" s="41">
        <v>1</v>
      </c>
    </row>
    <row r="68" spans="1:37" s="45" customFormat="1" ht="15.75" thickBot="1" x14ac:dyDescent="0.3">
      <c r="A68" s="43" t="s">
        <v>101</v>
      </c>
      <c r="B68" s="44">
        <v>1</v>
      </c>
      <c r="C68" s="44">
        <v>1</v>
      </c>
      <c r="D68" s="44">
        <v>1</v>
      </c>
      <c r="E68" s="44">
        <v>0</v>
      </c>
      <c r="F68" s="44">
        <v>1</v>
      </c>
      <c r="G68" s="44">
        <v>1</v>
      </c>
      <c r="H68" s="44">
        <v>1</v>
      </c>
      <c r="I68" s="44">
        <v>1</v>
      </c>
      <c r="J68" s="44">
        <v>1</v>
      </c>
      <c r="K68" s="44">
        <v>1</v>
      </c>
      <c r="L68" s="44">
        <v>1</v>
      </c>
      <c r="M68" s="44">
        <v>1</v>
      </c>
      <c r="N68" s="44">
        <v>1</v>
      </c>
      <c r="O68" s="44">
        <v>1</v>
      </c>
      <c r="P68" s="44">
        <v>1</v>
      </c>
      <c r="Q68" s="44">
        <v>1</v>
      </c>
      <c r="R68" s="44">
        <v>1</v>
      </c>
      <c r="S68" s="44">
        <v>1</v>
      </c>
      <c r="T68" s="44">
        <v>1</v>
      </c>
      <c r="U68" s="44">
        <v>1</v>
      </c>
      <c r="V68" s="44">
        <v>1</v>
      </c>
      <c r="W68" s="44">
        <v>1</v>
      </c>
      <c r="X68" s="44">
        <v>1</v>
      </c>
      <c r="Y68" s="44">
        <v>1</v>
      </c>
      <c r="Z68" s="44">
        <v>1</v>
      </c>
      <c r="AA68" s="44">
        <v>1</v>
      </c>
      <c r="AB68" s="44">
        <v>1</v>
      </c>
      <c r="AC68" s="44">
        <v>1</v>
      </c>
      <c r="AD68" s="44">
        <v>1</v>
      </c>
      <c r="AE68" s="44">
        <v>1</v>
      </c>
      <c r="AF68" s="113">
        <v>0</v>
      </c>
      <c r="AG68" s="115">
        <v>1</v>
      </c>
      <c r="AH68" s="41">
        <v>1</v>
      </c>
      <c r="AI68" s="41">
        <v>1</v>
      </c>
      <c r="AJ68" s="41">
        <v>1</v>
      </c>
      <c r="AK68" s="41">
        <v>1</v>
      </c>
    </row>
    <row r="69" spans="1:37" s="45" customFormat="1" ht="15.75" thickBot="1" x14ac:dyDescent="0.3">
      <c r="A69" s="43" t="s">
        <v>102</v>
      </c>
      <c r="B69" s="44">
        <v>1</v>
      </c>
      <c r="C69" s="44">
        <v>1</v>
      </c>
      <c r="D69" s="44">
        <v>1</v>
      </c>
      <c r="E69" s="44">
        <v>0</v>
      </c>
      <c r="F69" s="44">
        <v>1</v>
      </c>
      <c r="G69" s="44">
        <v>1</v>
      </c>
      <c r="H69" s="44">
        <v>1</v>
      </c>
      <c r="I69" s="44">
        <v>1</v>
      </c>
      <c r="J69" s="44">
        <v>1</v>
      </c>
      <c r="K69" s="44">
        <v>1</v>
      </c>
      <c r="L69" s="44">
        <v>1</v>
      </c>
      <c r="M69" s="44">
        <v>1</v>
      </c>
      <c r="N69" s="44">
        <v>1</v>
      </c>
      <c r="O69" s="44">
        <v>1</v>
      </c>
      <c r="P69" s="44">
        <v>1</v>
      </c>
      <c r="Q69" s="44">
        <v>1</v>
      </c>
      <c r="R69" s="44">
        <v>1</v>
      </c>
      <c r="S69" s="44">
        <v>1</v>
      </c>
      <c r="T69" s="44">
        <v>1</v>
      </c>
      <c r="U69" s="44">
        <v>1</v>
      </c>
      <c r="V69" s="44">
        <v>1</v>
      </c>
      <c r="W69" s="44">
        <v>1</v>
      </c>
      <c r="X69" s="44">
        <v>1</v>
      </c>
      <c r="Y69" s="44">
        <v>1</v>
      </c>
      <c r="Z69" s="44">
        <v>1</v>
      </c>
      <c r="AA69" s="44">
        <v>1</v>
      </c>
      <c r="AB69" s="44">
        <v>1</v>
      </c>
      <c r="AC69" s="44">
        <v>1</v>
      </c>
      <c r="AD69" s="44">
        <v>1</v>
      </c>
      <c r="AE69" s="44">
        <v>1</v>
      </c>
      <c r="AF69" s="113">
        <v>0</v>
      </c>
      <c r="AG69" s="115">
        <v>1</v>
      </c>
      <c r="AH69" s="41">
        <v>1</v>
      </c>
      <c r="AI69" s="41">
        <v>1</v>
      </c>
      <c r="AJ69" s="41">
        <v>1</v>
      </c>
      <c r="AK69" s="41">
        <v>1</v>
      </c>
    </row>
    <row r="70" spans="1:37" s="45" customFormat="1" ht="15.75" thickBot="1" x14ac:dyDescent="0.3">
      <c r="A70" s="43" t="s">
        <v>103</v>
      </c>
      <c r="B70" s="44">
        <v>0</v>
      </c>
      <c r="C70" s="44">
        <v>0</v>
      </c>
      <c r="D70" s="44">
        <v>0</v>
      </c>
      <c r="E70" s="44">
        <v>0</v>
      </c>
      <c r="F70" s="44">
        <v>0</v>
      </c>
      <c r="G70" s="44">
        <v>0</v>
      </c>
      <c r="H70" s="44">
        <v>0</v>
      </c>
      <c r="I70" s="44">
        <v>0</v>
      </c>
      <c r="J70" s="44">
        <v>0</v>
      </c>
      <c r="K70" s="44">
        <v>0</v>
      </c>
      <c r="L70" s="44">
        <v>0</v>
      </c>
      <c r="M70" s="44">
        <v>0</v>
      </c>
      <c r="N70" s="44">
        <v>0</v>
      </c>
      <c r="O70" s="44">
        <v>1</v>
      </c>
      <c r="P70" s="44">
        <v>0</v>
      </c>
      <c r="Q70" s="44">
        <v>0</v>
      </c>
      <c r="R70" s="44">
        <v>0</v>
      </c>
      <c r="S70" s="44">
        <v>0</v>
      </c>
      <c r="T70" s="44">
        <v>0</v>
      </c>
      <c r="U70" s="44">
        <v>0</v>
      </c>
      <c r="V70" s="44">
        <v>0</v>
      </c>
      <c r="W70" s="44">
        <v>0</v>
      </c>
      <c r="X70" s="44">
        <v>0</v>
      </c>
      <c r="Y70" s="44">
        <v>0</v>
      </c>
      <c r="Z70" s="44">
        <v>0</v>
      </c>
      <c r="AA70" s="44">
        <v>0</v>
      </c>
      <c r="AB70" s="44">
        <v>0</v>
      </c>
      <c r="AC70" s="44">
        <v>0</v>
      </c>
      <c r="AD70" s="44">
        <v>0</v>
      </c>
      <c r="AE70" s="44">
        <v>0</v>
      </c>
      <c r="AF70" s="112">
        <v>0</v>
      </c>
      <c r="AG70" s="115">
        <v>1</v>
      </c>
      <c r="AH70" s="41">
        <v>1</v>
      </c>
      <c r="AI70" s="41">
        <v>1</v>
      </c>
      <c r="AJ70" s="41">
        <v>1</v>
      </c>
      <c r="AK70" s="41">
        <v>1</v>
      </c>
    </row>
    <row r="71" spans="1:37" s="45" customFormat="1" ht="15.75" thickBot="1" x14ac:dyDescent="0.3">
      <c r="A71" s="43" t="s">
        <v>104</v>
      </c>
      <c r="B71" s="44">
        <v>0</v>
      </c>
      <c r="C71" s="44">
        <v>0</v>
      </c>
      <c r="D71" s="44">
        <v>0</v>
      </c>
      <c r="E71" s="44">
        <v>0</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1</v>
      </c>
      <c r="AA71" s="44">
        <v>0</v>
      </c>
      <c r="AB71" s="44">
        <v>0</v>
      </c>
      <c r="AC71" s="44">
        <v>0</v>
      </c>
      <c r="AD71" s="44">
        <v>0</v>
      </c>
      <c r="AE71" s="44">
        <v>0</v>
      </c>
      <c r="AF71" s="113">
        <v>0</v>
      </c>
      <c r="AG71" s="115">
        <v>1</v>
      </c>
      <c r="AH71" s="41">
        <v>1</v>
      </c>
      <c r="AI71" s="41">
        <v>1</v>
      </c>
      <c r="AJ71" s="41">
        <v>1</v>
      </c>
      <c r="AK71" s="41">
        <v>1</v>
      </c>
    </row>
    <row r="72" spans="1:37" s="45" customFormat="1" ht="15.75" thickBot="1" x14ac:dyDescent="0.3">
      <c r="A72" s="43" t="s">
        <v>105</v>
      </c>
      <c r="B72" s="44">
        <v>0</v>
      </c>
      <c r="C72" s="44">
        <v>0</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1</v>
      </c>
      <c r="AA72" s="44">
        <v>0</v>
      </c>
      <c r="AB72" s="44">
        <v>0</v>
      </c>
      <c r="AC72" s="44">
        <v>0</v>
      </c>
      <c r="AD72" s="44">
        <v>0</v>
      </c>
      <c r="AE72" s="44">
        <v>0</v>
      </c>
      <c r="AF72" s="113">
        <v>0</v>
      </c>
      <c r="AG72" s="115">
        <v>1</v>
      </c>
      <c r="AH72" s="41">
        <v>1</v>
      </c>
      <c r="AI72" s="41">
        <v>1</v>
      </c>
      <c r="AJ72" s="41">
        <v>1</v>
      </c>
      <c r="AK72" s="41">
        <v>1</v>
      </c>
    </row>
    <row r="73" spans="1:37" s="45" customFormat="1" ht="15.75" thickBot="1" x14ac:dyDescent="0.3">
      <c r="A73" s="43" t="s">
        <v>106</v>
      </c>
      <c r="B73" s="44">
        <v>0</v>
      </c>
      <c r="C73" s="44">
        <v>0</v>
      </c>
      <c r="D73" s="44">
        <v>0</v>
      </c>
      <c r="E73" s="44">
        <v>0</v>
      </c>
      <c r="F73" s="44">
        <v>0</v>
      </c>
      <c r="G73" s="44">
        <v>0</v>
      </c>
      <c r="H73" s="44">
        <v>0</v>
      </c>
      <c r="I73" s="44">
        <v>0</v>
      </c>
      <c r="J73" s="44">
        <v>0</v>
      </c>
      <c r="K73" s="44">
        <v>0</v>
      </c>
      <c r="L73" s="44">
        <v>0</v>
      </c>
      <c r="M73" s="44">
        <v>0</v>
      </c>
      <c r="N73" s="44">
        <v>0</v>
      </c>
      <c r="O73" s="44">
        <v>1</v>
      </c>
      <c r="P73" s="44">
        <v>0</v>
      </c>
      <c r="Q73" s="44">
        <v>0</v>
      </c>
      <c r="R73" s="44">
        <v>0</v>
      </c>
      <c r="S73" s="44">
        <v>0</v>
      </c>
      <c r="T73" s="44">
        <v>0</v>
      </c>
      <c r="U73" s="44">
        <v>0</v>
      </c>
      <c r="V73" s="44">
        <v>0</v>
      </c>
      <c r="W73" s="44">
        <v>0</v>
      </c>
      <c r="X73" s="44">
        <v>0</v>
      </c>
      <c r="Y73" s="44">
        <v>0</v>
      </c>
      <c r="Z73" s="44">
        <v>0</v>
      </c>
      <c r="AA73" s="44">
        <v>0</v>
      </c>
      <c r="AB73" s="44">
        <v>0</v>
      </c>
      <c r="AC73" s="44">
        <v>0</v>
      </c>
      <c r="AD73" s="44">
        <v>0</v>
      </c>
      <c r="AE73" s="44">
        <v>0</v>
      </c>
      <c r="AF73" s="112">
        <v>0</v>
      </c>
      <c r="AG73" s="115">
        <v>1</v>
      </c>
      <c r="AH73" s="41">
        <v>1</v>
      </c>
      <c r="AI73" s="41">
        <v>1</v>
      </c>
      <c r="AJ73" s="41">
        <v>1</v>
      </c>
      <c r="AK73" s="41">
        <v>1</v>
      </c>
    </row>
    <row r="74" spans="1:37" s="45" customFormat="1" ht="15.75" thickBot="1" x14ac:dyDescent="0.3">
      <c r="A74" s="43" t="s">
        <v>107</v>
      </c>
      <c r="B74" s="44">
        <v>0</v>
      </c>
      <c r="C74" s="44">
        <v>0</v>
      </c>
      <c r="D74" s="44">
        <v>0</v>
      </c>
      <c r="E74" s="44">
        <v>0</v>
      </c>
      <c r="F74" s="44">
        <v>0</v>
      </c>
      <c r="G74" s="44">
        <v>0</v>
      </c>
      <c r="H74" s="44">
        <v>0</v>
      </c>
      <c r="I74" s="44">
        <v>0</v>
      </c>
      <c r="J74" s="44">
        <v>0</v>
      </c>
      <c r="K74" s="44">
        <v>0</v>
      </c>
      <c r="L74" s="44">
        <v>0</v>
      </c>
      <c r="M74" s="44">
        <v>0</v>
      </c>
      <c r="N74" s="44">
        <v>0</v>
      </c>
      <c r="O74" s="44">
        <v>1</v>
      </c>
      <c r="P74" s="44">
        <v>0</v>
      </c>
      <c r="Q74" s="44">
        <v>0</v>
      </c>
      <c r="R74" s="44">
        <v>0</v>
      </c>
      <c r="S74" s="44">
        <v>0</v>
      </c>
      <c r="T74" s="44">
        <v>0</v>
      </c>
      <c r="U74" s="44">
        <v>0</v>
      </c>
      <c r="V74" s="44">
        <v>0</v>
      </c>
      <c r="W74" s="44">
        <v>0</v>
      </c>
      <c r="X74" s="44">
        <v>0</v>
      </c>
      <c r="Y74" s="44">
        <v>0</v>
      </c>
      <c r="Z74" s="44">
        <v>0</v>
      </c>
      <c r="AA74" s="44">
        <v>0</v>
      </c>
      <c r="AB74" s="44">
        <v>0</v>
      </c>
      <c r="AC74" s="44">
        <v>0</v>
      </c>
      <c r="AD74" s="44">
        <v>0</v>
      </c>
      <c r="AE74" s="44">
        <v>0</v>
      </c>
      <c r="AF74" s="112">
        <v>0</v>
      </c>
      <c r="AG74" s="115">
        <v>1</v>
      </c>
      <c r="AH74" s="41">
        <v>1</v>
      </c>
      <c r="AI74" s="41">
        <v>1</v>
      </c>
      <c r="AJ74" s="41">
        <v>1</v>
      </c>
      <c r="AK74" s="41">
        <v>1</v>
      </c>
    </row>
    <row r="75" spans="1:37" s="45" customFormat="1" ht="15.75" thickBot="1" x14ac:dyDescent="0.3">
      <c r="A75" s="43" t="s">
        <v>108</v>
      </c>
      <c r="B75" s="44">
        <v>1</v>
      </c>
      <c r="C75" s="44">
        <v>1</v>
      </c>
      <c r="D75" s="44">
        <v>1</v>
      </c>
      <c r="E75" s="44">
        <v>0</v>
      </c>
      <c r="F75" s="44">
        <v>1</v>
      </c>
      <c r="G75" s="44">
        <v>1</v>
      </c>
      <c r="H75" s="44">
        <v>1</v>
      </c>
      <c r="I75" s="44">
        <v>1</v>
      </c>
      <c r="J75" s="44">
        <v>1</v>
      </c>
      <c r="K75" s="44">
        <v>1</v>
      </c>
      <c r="L75" s="44">
        <v>1</v>
      </c>
      <c r="M75" s="44">
        <v>1</v>
      </c>
      <c r="N75" s="44">
        <v>1</v>
      </c>
      <c r="O75" s="44">
        <v>1</v>
      </c>
      <c r="P75" s="44">
        <v>1</v>
      </c>
      <c r="Q75" s="44">
        <v>1</v>
      </c>
      <c r="R75" s="44">
        <v>1</v>
      </c>
      <c r="S75" s="44">
        <v>1</v>
      </c>
      <c r="T75" s="44">
        <v>1</v>
      </c>
      <c r="U75" s="44">
        <v>1</v>
      </c>
      <c r="V75" s="44">
        <v>1</v>
      </c>
      <c r="W75" s="44">
        <v>1</v>
      </c>
      <c r="X75" s="44">
        <v>1</v>
      </c>
      <c r="Y75" s="44">
        <v>1</v>
      </c>
      <c r="Z75" s="44">
        <v>1</v>
      </c>
      <c r="AA75" s="44">
        <v>1</v>
      </c>
      <c r="AB75" s="44">
        <v>1</v>
      </c>
      <c r="AC75" s="44">
        <v>1</v>
      </c>
      <c r="AD75" s="44">
        <v>1</v>
      </c>
      <c r="AE75" s="44">
        <v>1</v>
      </c>
      <c r="AF75" s="113">
        <v>0</v>
      </c>
      <c r="AG75" s="115">
        <v>1</v>
      </c>
      <c r="AH75" s="41">
        <v>1</v>
      </c>
      <c r="AI75" s="41">
        <v>1</v>
      </c>
      <c r="AJ75" s="41">
        <v>1</v>
      </c>
      <c r="AK75" s="41">
        <v>1</v>
      </c>
    </row>
    <row r="76" spans="1:37" s="45" customFormat="1" ht="15.75" thickBot="1" x14ac:dyDescent="0.3">
      <c r="A76" s="43" t="s">
        <v>109</v>
      </c>
      <c r="B76" s="44">
        <v>1</v>
      </c>
      <c r="C76" s="44">
        <v>1</v>
      </c>
      <c r="D76" s="44">
        <v>1</v>
      </c>
      <c r="E76" s="44">
        <v>0</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4">
        <v>1</v>
      </c>
      <c r="AD76" s="44">
        <v>1</v>
      </c>
      <c r="AE76" s="44">
        <v>1</v>
      </c>
      <c r="AF76" s="113">
        <v>0</v>
      </c>
      <c r="AG76" s="115">
        <v>1</v>
      </c>
      <c r="AH76" s="41">
        <v>1</v>
      </c>
      <c r="AI76" s="41">
        <v>1</v>
      </c>
      <c r="AJ76" s="41">
        <v>1</v>
      </c>
      <c r="AK76" s="41">
        <v>1</v>
      </c>
    </row>
    <row r="77" spans="1:37" s="45" customFormat="1" ht="15.75" thickBot="1" x14ac:dyDescent="0.3">
      <c r="A77" s="43" t="s">
        <v>110</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s="44">
        <v>0</v>
      </c>
      <c r="AD77" s="44">
        <v>1</v>
      </c>
      <c r="AE77" s="44">
        <v>0</v>
      </c>
      <c r="AF77" s="113">
        <v>0</v>
      </c>
      <c r="AG77" s="115">
        <v>1</v>
      </c>
      <c r="AH77" s="41">
        <v>1</v>
      </c>
      <c r="AI77" s="41">
        <v>1</v>
      </c>
      <c r="AJ77" s="41">
        <v>1</v>
      </c>
      <c r="AK77" s="41">
        <v>1</v>
      </c>
    </row>
    <row r="78" spans="1:37" s="45" customFormat="1" ht="15.75" thickBot="1" x14ac:dyDescent="0.3">
      <c r="A78" s="43" t="s">
        <v>111</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1</v>
      </c>
      <c r="AE78" s="44">
        <v>0</v>
      </c>
      <c r="AF78" s="113">
        <v>0</v>
      </c>
      <c r="AG78" s="115">
        <v>1</v>
      </c>
      <c r="AH78" s="41">
        <v>1</v>
      </c>
      <c r="AI78" s="41">
        <v>1</v>
      </c>
      <c r="AJ78" s="41">
        <v>1</v>
      </c>
      <c r="AK78" s="41">
        <v>1</v>
      </c>
    </row>
    <row r="79" spans="1:37" s="45" customFormat="1" ht="15.75" thickBot="1" x14ac:dyDescent="0.3">
      <c r="A79" s="43" t="s">
        <v>112</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s="44">
        <v>0</v>
      </c>
      <c r="AD79" s="44">
        <v>1</v>
      </c>
      <c r="AE79" s="44">
        <v>0</v>
      </c>
      <c r="AF79" s="113">
        <v>0</v>
      </c>
      <c r="AG79" s="115">
        <v>1</v>
      </c>
      <c r="AH79" s="41">
        <v>1</v>
      </c>
      <c r="AI79" s="41">
        <v>1</v>
      </c>
      <c r="AJ79" s="41">
        <v>1</v>
      </c>
      <c r="AK79" s="41">
        <v>1</v>
      </c>
    </row>
    <row r="80" spans="1:37" s="45" customFormat="1" ht="15.75" thickBot="1" x14ac:dyDescent="0.3">
      <c r="A80" s="43" t="s">
        <v>113</v>
      </c>
      <c r="B80" s="41">
        <v>1</v>
      </c>
      <c r="C80" s="41">
        <v>1</v>
      </c>
      <c r="D80" s="41">
        <v>1</v>
      </c>
      <c r="E80" s="44">
        <v>0</v>
      </c>
      <c r="F80" s="41">
        <v>1</v>
      </c>
      <c r="G80" s="41">
        <v>1</v>
      </c>
      <c r="H80" s="41">
        <v>1</v>
      </c>
      <c r="I80" s="41">
        <v>1</v>
      </c>
      <c r="J80" s="41">
        <v>1</v>
      </c>
      <c r="K80" s="41">
        <v>1</v>
      </c>
      <c r="L80" s="41">
        <v>1</v>
      </c>
      <c r="M80" s="41">
        <v>1</v>
      </c>
      <c r="N80" s="41">
        <v>1</v>
      </c>
      <c r="O80" s="41">
        <v>1</v>
      </c>
      <c r="P80" s="41">
        <v>1</v>
      </c>
      <c r="Q80" s="41">
        <v>1</v>
      </c>
      <c r="R80" s="41">
        <v>1</v>
      </c>
      <c r="S80" s="41">
        <v>1</v>
      </c>
      <c r="T80" s="41">
        <v>1</v>
      </c>
      <c r="U80" s="41">
        <v>1</v>
      </c>
      <c r="V80" s="41">
        <v>1</v>
      </c>
      <c r="W80" s="41">
        <v>1</v>
      </c>
      <c r="X80" s="41">
        <v>1</v>
      </c>
      <c r="Y80" s="41">
        <v>1</v>
      </c>
      <c r="Z80" s="41">
        <v>1</v>
      </c>
      <c r="AA80" s="41">
        <v>1</v>
      </c>
      <c r="AB80" s="41">
        <v>1</v>
      </c>
      <c r="AC80" s="41">
        <v>1</v>
      </c>
      <c r="AD80" s="41">
        <v>1</v>
      </c>
      <c r="AE80" s="41">
        <v>1</v>
      </c>
      <c r="AF80" s="112">
        <v>0</v>
      </c>
      <c r="AG80" s="115">
        <v>1</v>
      </c>
      <c r="AH80" s="41">
        <v>1</v>
      </c>
      <c r="AI80" s="41">
        <v>1</v>
      </c>
      <c r="AJ80" s="41">
        <v>1</v>
      </c>
      <c r="AK80" s="41">
        <v>1</v>
      </c>
    </row>
    <row r="81" spans="1:37" s="45" customFormat="1" ht="15.75" thickBot="1" x14ac:dyDescent="0.3">
      <c r="A81" s="43" t="s">
        <v>114</v>
      </c>
      <c r="B81" s="41">
        <v>1</v>
      </c>
      <c r="C81" s="41">
        <v>1</v>
      </c>
      <c r="D81" s="41">
        <v>1</v>
      </c>
      <c r="E81" s="44">
        <v>0</v>
      </c>
      <c r="F81" s="41">
        <v>1</v>
      </c>
      <c r="G81" s="41">
        <v>1</v>
      </c>
      <c r="H81" s="41">
        <v>1</v>
      </c>
      <c r="I81" s="41">
        <v>1</v>
      </c>
      <c r="J81" s="41">
        <v>1</v>
      </c>
      <c r="K81" s="41">
        <v>1</v>
      </c>
      <c r="L81" s="41">
        <v>1</v>
      </c>
      <c r="M81" s="41">
        <v>1</v>
      </c>
      <c r="N81" s="41">
        <v>1</v>
      </c>
      <c r="O81" s="41">
        <v>1</v>
      </c>
      <c r="P81" s="41">
        <v>1</v>
      </c>
      <c r="Q81" s="41">
        <v>1</v>
      </c>
      <c r="R81" s="41">
        <v>1</v>
      </c>
      <c r="S81" s="41">
        <v>1</v>
      </c>
      <c r="T81" s="41">
        <v>1</v>
      </c>
      <c r="U81" s="41">
        <v>1</v>
      </c>
      <c r="V81" s="41">
        <v>1</v>
      </c>
      <c r="W81" s="41">
        <v>1</v>
      </c>
      <c r="X81" s="41">
        <v>1</v>
      </c>
      <c r="Y81" s="41">
        <v>1</v>
      </c>
      <c r="Z81" s="41">
        <v>1</v>
      </c>
      <c r="AA81" s="41">
        <v>1</v>
      </c>
      <c r="AB81" s="41">
        <v>1</v>
      </c>
      <c r="AC81" s="41">
        <v>1</v>
      </c>
      <c r="AD81" s="41">
        <v>1</v>
      </c>
      <c r="AE81" s="41">
        <v>1</v>
      </c>
      <c r="AF81" s="112">
        <v>0</v>
      </c>
      <c r="AG81" s="115">
        <v>1</v>
      </c>
      <c r="AH81" s="41">
        <v>1</v>
      </c>
      <c r="AI81" s="41">
        <v>1</v>
      </c>
      <c r="AJ81" s="41">
        <v>1</v>
      </c>
      <c r="AK81" s="41">
        <v>1</v>
      </c>
    </row>
    <row r="82" spans="1:37" s="45" customFormat="1" ht="15.75" thickBot="1" x14ac:dyDescent="0.3">
      <c r="A82" s="43" t="s">
        <v>115</v>
      </c>
      <c r="B82" s="41">
        <v>1</v>
      </c>
      <c r="C82" s="41">
        <v>1</v>
      </c>
      <c r="D82" s="41">
        <v>1</v>
      </c>
      <c r="E82" s="44">
        <v>0</v>
      </c>
      <c r="F82" s="41">
        <v>1</v>
      </c>
      <c r="G82" s="41">
        <v>1</v>
      </c>
      <c r="H82" s="41">
        <v>1</v>
      </c>
      <c r="I82" s="41">
        <v>1</v>
      </c>
      <c r="J82" s="41">
        <v>1</v>
      </c>
      <c r="K82" s="41">
        <v>1</v>
      </c>
      <c r="L82" s="41">
        <v>1</v>
      </c>
      <c r="M82" s="41">
        <v>1</v>
      </c>
      <c r="N82" s="41">
        <v>1</v>
      </c>
      <c r="O82" s="41">
        <v>1</v>
      </c>
      <c r="P82" s="41">
        <v>1</v>
      </c>
      <c r="Q82" s="41">
        <v>1</v>
      </c>
      <c r="R82" s="41">
        <v>1</v>
      </c>
      <c r="S82" s="41">
        <v>1</v>
      </c>
      <c r="T82" s="41">
        <v>1</v>
      </c>
      <c r="U82" s="41">
        <v>1</v>
      </c>
      <c r="V82" s="41">
        <v>1</v>
      </c>
      <c r="W82" s="41">
        <v>1</v>
      </c>
      <c r="X82" s="41">
        <v>1</v>
      </c>
      <c r="Y82" s="41">
        <v>1</v>
      </c>
      <c r="Z82" s="41">
        <v>1</v>
      </c>
      <c r="AA82" s="41">
        <v>1</v>
      </c>
      <c r="AB82" s="41">
        <v>1</v>
      </c>
      <c r="AC82" s="41">
        <v>1</v>
      </c>
      <c r="AD82" s="41">
        <v>1</v>
      </c>
      <c r="AE82" s="41">
        <v>1</v>
      </c>
      <c r="AF82" s="112">
        <v>0</v>
      </c>
      <c r="AG82" s="115">
        <v>1</v>
      </c>
      <c r="AH82" s="41">
        <v>1</v>
      </c>
      <c r="AI82" s="41">
        <v>1</v>
      </c>
      <c r="AJ82" s="41">
        <v>1</v>
      </c>
      <c r="AK82" s="41">
        <v>1</v>
      </c>
    </row>
    <row r="83" spans="1:37" s="45" customFormat="1" ht="15.75" thickBot="1" x14ac:dyDescent="0.3">
      <c r="A83" s="43" t="s">
        <v>116</v>
      </c>
      <c r="B83" s="44">
        <v>1</v>
      </c>
      <c r="C83" s="44">
        <v>1</v>
      </c>
      <c r="D83" s="44">
        <v>1</v>
      </c>
      <c r="E83" s="44">
        <v>0</v>
      </c>
      <c r="F83" s="44">
        <v>1</v>
      </c>
      <c r="G83" s="44">
        <v>1</v>
      </c>
      <c r="H83" s="44">
        <v>1</v>
      </c>
      <c r="I83" s="44">
        <v>1</v>
      </c>
      <c r="J83" s="44">
        <v>1</v>
      </c>
      <c r="K83" s="44">
        <v>1</v>
      </c>
      <c r="L83" s="44">
        <v>1</v>
      </c>
      <c r="M83" s="44">
        <v>1</v>
      </c>
      <c r="N83" s="44">
        <v>1</v>
      </c>
      <c r="O83" s="44">
        <v>1</v>
      </c>
      <c r="P83" s="44">
        <v>1</v>
      </c>
      <c r="Q83" s="44">
        <v>1</v>
      </c>
      <c r="R83" s="44">
        <v>1</v>
      </c>
      <c r="S83" s="44">
        <v>1</v>
      </c>
      <c r="T83" s="44">
        <v>1</v>
      </c>
      <c r="U83" s="44">
        <v>1</v>
      </c>
      <c r="V83" s="44">
        <v>1</v>
      </c>
      <c r="W83" s="44">
        <v>1</v>
      </c>
      <c r="X83" s="44">
        <v>1</v>
      </c>
      <c r="Y83" s="44">
        <v>1</v>
      </c>
      <c r="Z83" s="44">
        <v>1</v>
      </c>
      <c r="AA83" s="44">
        <v>1</v>
      </c>
      <c r="AB83" s="44">
        <v>1</v>
      </c>
      <c r="AC83" s="44">
        <v>1</v>
      </c>
      <c r="AD83" s="44">
        <v>1</v>
      </c>
      <c r="AE83" s="44">
        <v>1</v>
      </c>
      <c r="AF83" s="113">
        <v>0</v>
      </c>
      <c r="AG83" s="115">
        <v>1</v>
      </c>
      <c r="AH83" s="41">
        <v>1</v>
      </c>
      <c r="AI83" s="41">
        <v>1</v>
      </c>
      <c r="AJ83" s="41">
        <v>1</v>
      </c>
      <c r="AK83" s="41">
        <v>1</v>
      </c>
    </row>
    <row r="84" spans="1:37" s="45" customFormat="1" ht="15.75" thickBot="1" x14ac:dyDescent="0.3">
      <c r="A84" s="43" t="s">
        <v>117</v>
      </c>
      <c r="B84" s="41">
        <v>0</v>
      </c>
      <c r="C84" s="41">
        <v>1</v>
      </c>
      <c r="D84" s="41">
        <v>1</v>
      </c>
      <c r="E84" s="44">
        <v>0</v>
      </c>
      <c r="F84" s="41">
        <v>0</v>
      </c>
      <c r="G84" s="41">
        <v>0</v>
      </c>
      <c r="H84" s="41">
        <v>0</v>
      </c>
      <c r="I84" s="41">
        <v>0</v>
      </c>
      <c r="J84" s="41">
        <v>0</v>
      </c>
      <c r="K84" s="41">
        <v>0</v>
      </c>
      <c r="L84" s="41">
        <v>0</v>
      </c>
      <c r="M84" s="41">
        <v>0</v>
      </c>
      <c r="N84" s="41">
        <v>0</v>
      </c>
      <c r="O84" s="41">
        <v>0</v>
      </c>
      <c r="P84" s="41">
        <v>0</v>
      </c>
      <c r="Q84" s="41">
        <v>0</v>
      </c>
      <c r="R84" s="41">
        <v>0</v>
      </c>
      <c r="S84" s="41">
        <v>0</v>
      </c>
      <c r="T84" s="41">
        <v>0</v>
      </c>
      <c r="U84" s="41">
        <v>0</v>
      </c>
      <c r="V84" s="41">
        <v>0</v>
      </c>
      <c r="W84" s="41">
        <v>0</v>
      </c>
      <c r="X84" s="41">
        <v>0</v>
      </c>
      <c r="Y84" s="41">
        <v>0</v>
      </c>
      <c r="Z84" s="41">
        <v>1</v>
      </c>
      <c r="AA84" s="41">
        <v>1</v>
      </c>
      <c r="AB84" s="41">
        <v>1</v>
      </c>
      <c r="AC84" s="41">
        <v>1</v>
      </c>
      <c r="AD84" s="41">
        <v>1</v>
      </c>
      <c r="AE84" s="41">
        <v>0</v>
      </c>
      <c r="AF84" s="112">
        <v>0</v>
      </c>
      <c r="AG84" s="115">
        <v>1</v>
      </c>
      <c r="AH84" s="41">
        <v>1</v>
      </c>
      <c r="AI84" s="41">
        <v>1</v>
      </c>
      <c r="AJ84" s="41">
        <v>1</v>
      </c>
      <c r="AK84" s="41">
        <v>1</v>
      </c>
    </row>
    <row r="85" spans="1:37" s="45" customFormat="1" ht="15.75" thickBot="1" x14ac:dyDescent="0.3">
      <c r="A85" s="43" t="s">
        <v>118</v>
      </c>
      <c r="B85" s="41">
        <v>0</v>
      </c>
      <c r="C85" s="41">
        <v>1</v>
      </c>
      <c r="D85" s="41">
        <v>1</v>
      </c>
      <c r="E85" s="44">
        <v>0</v>
      </c>
      <c r="F85" s="41">
        <v>0</v>
      </c>
      <c r="G85" s="41">
        <v>0</v>
      </c>
      <c r="H85" s="41">
        <v>0</v>
      </c>
      <c r="I85" s="41">
        <v>0</v>
      </c>
      <c r="J85" s="41">
        <v>0</v>
      </c>
      <c r="K85" s="41">
        <v>0</v>
      </c>
      <c r="L85" s="41">
        <v>0</v>
      </c>
      <c r="M85" s="41">
        <v>0</v>
      </c>
      <c r="N85" s="41">
        <v>0</v>
      </c>
      <c r="O85" s="41">
        <v>0</v>
      </c>
      <c r="P85" s="41">
        <v>0</v>
      </c>
      <c r="Q85" s="41">
        <v>0</v>
      </c>
      <c r="R85" s="41">
        <v>0</v>
      </c>
      <c r="S85" s="41">
        <v>0</v>
      </c>
      <c r="T85" s="41">
        <v>0</v>
      </c>
      <c r="U85" s="41">
        <v>0</v>
      </c>
      <c r="V85" s="41">
        <v>0</v>
      </c>
      <c r="W85" s="41">
        <v>0</v>
      </c>
      <c r="X85" s="41">
        <v>0</v>
      </c>
      <c r="Y85" s="41">
        <v>0</v>
      </c>
      <c r="Z85" s="41">
        <v>1</v>
      </c>
      <c r="AA85" s="41">
        <v>1</v>
      </c>
      <c r="AB85" s="41">
        <v>1</v>
      </c>
      <c r="AC85" s="41">
        <v>1</v>
      </c>
      <c r="AD85" s="41">
        <v>1</v>
      </c>
      <c r="AE85" s="41">
        <v>0</v>
      </c>
      <c r="AF85" s="113">
        <v>0</v>
      </c>
      <c r="AG85" s="115">
        <v>1</v>
      </c>
      <c r="AH85" s="41">
        <v>1</v>
      </c>
      <c r="AI85" s="41">
        <v>1</v>
      </c>
      <c r="AJ85" s="41">
        <v>1</v>
      </c>
      <c r="AK85" s="41">
        <v>1</v>
      </c>
    </row>
    <row r="86" spans="1:37" s="45" customFormat="1" ht="15.75" thickBot="1" x14ac:dyDescent="0.3">
      <c r="A86" s="43" t="s">
        <v>119</v>
      </c>
      <c r="B86" s="41">
        <v>0</v>
      </c>
      <c r="C86" s="41">
        <v>1</v>
      </c>
      <c r="D86" s="41">
        <v>1</v>
      </c>
      <c r="E86" s="44">
        <v>0</v>
      </c>
      <c r="F86" s="41">
        <v>0</v>
      </c>
      <c r="G86" s="41">
        <v>0</v>
      </c>
      <c r="H86" s="41">
        <v>0</v>
      </c>
      <c r="I86" s="41">
        <v>0</v>
      </c>
      <c r="J86" s="41">
        <v>0</v>
      </c>
      <c r="K86" s="41">
        <v>0</v>
      </c>
      <c r="L86" s="41">
        <v>0</v>
      </c>
      <c r="M86" s="41">
        <v>0</v>
      </c>
      <c r="N86" s="41">
        <v>0</v>
      </c>
      <c r="O86" s="41">
        <v>0</v>
      </c>
      <c r="P86" s="41">
        <v>0</v>
      </c>
      <c r="Q86" s="41">
        <v>0</v>
      </c>
      <c r="R86" s="41">
        <v>0</v>
      </c>
      <c r="S86" s="41">
        <v>0</v>
      </c>
      <c r="T86" s="41">
        <v>0</v>
      </c>
      <c r="U86" s="41">
        <v>0</v>
      </c>
      <c r="V86" s="41">
        <v>0</v>
      </c>
      <c r="W86" s="41">
        <v>0</v>
      </c>
      <c r="X86" s="41">
        <v>0</v>
      </c>
      <c r="Y86" s="41">
        <v>0</v>
      </c>
      <c r="Z86" s="41">
        <v>1</v>
      </c>
      <c r="AA86" s="41">
        <v>1</v>
      </c>
      <c r="AB86" s="41">
        <v>1</v>
      </c>
      <c r="AC86" s="41">
        <v>1</v>
      </c>
      <c r="AD86" s="41">
        <v>1</v>
      </c>
      <c r="AE86" s="41">
        <v>0</v>
      </c>
      <c r="AF86" s="113">
        <v>0</v>
      </c>
      <c r="AG86" s="115">
        <v>1</v>
      </c>
      <c r="AH86" s="41">
        <v>1</v>
      </c>
      <c r="AI86" s="41">
        <v>1</v>
      </c>
      <c r="AJ86" s="41">
        <v>1</v>
      </c>
      <c r="AK86" s="41">
        <v>1</v>
      </c>
    </row>
    <row r="87" spans="1:37" s="45" customFormat="1" ht="15.75" thickBot="1" x14ac:dyDescent="0.3">
      <c r="A87" s="43" t="s">
        <v>120</v>
      </c>
      <c r="B87" s="44">
        <v>1</v>
      </c>
      <c r="C87" s="44">
        <v>1</v>
      </c>
      <c r="D87" s="44">
        <v>1</v>
      </c>
      <c r="E87" s="44">
        <v>0</v>
      </c>
      <c r="F87" s="44">
        <v>1</v>
      </c>
      <c r="G87" s="44">
        <v>1</v>
      </c>
      <c r="H87" s="44">
        <v>1</v>
      </c>
      <c r="I87" s="44">
        <v>1</v>
      </c>
      <c r="J87" s="44">
        <v>1</v>
      </c>
      <c r="K87" s="44">
        <v>1</v>
      </c>
      <c r="L87" s="44">
        <v>1</v>
      </c>
      <c r="M87" s="44">
        <v>1</v>
      </c>
      <c r="N87" s="44">
        <v>1</v>
      </c>
      <c r="O87" s="44">
        <v>1</v>
      </c>
      <c r="P87" s="44">
        <v>1</v>
      </c>
      <c r="Q87" s="44">
        <v>1</v>
      </c>
      <c r="R87" s="44">
        <v>1</v>
      </c>
      <c r="S87" s="44">
        <v>1</v>
      </c>
      <c r="T87" s="44">
        <v>1</v>
      </c>
      <c r="U87" s="44">
        <v>1</v>
      </c>
      <c r="V87" s="44">
        <v>1</v>
      </c>
      <c r="W87" s="44">
        <v>1</v>
      </c>
      <c r="X87" s="44">
        <v>1</v>
      </c>
      <c r="Y87" s="44">
        <v>1</v>
      </c>
      <c r="Z87" s="44">
        <v>1</v>
      </c>
      <c r="AA87" s="44">
        <v>1</v>
      </c>
      <c r="AB87" s="44">
        <v>1</v>
      </c>
      <c r="AC87" s="44">
        <v>1</v>
      </c>
      <c r="AD87" s="44">
        <v>1</v>
      </c>
      <c r="AE87" s="44">
        <v>1</v>
      </c>
      <c r="AF87" s="113">
        <v>0</v>
      </c>
      <c r="AG87" s="115">
        <v>1</v>
      </c>
      <c r="AH87" s="41">
        <v>1</v>
      </c>
      <c r="AI87" s="41">
        <v>1</v>
      </c>
      <c r="AJ87" s="41">
        <v>1</v>
      </c>
      <c r="AK87" s="41">
        <v>1</v>
      </c>
    </row>
    <row r="88" spans="1:37" s="45" customFormat="1" ht="15.75" thickBot="1" x14ac:dyDescent="0.3">
      <c r="A88" s="43" t="s">
        <v>121</v>
      </c>
      <c r="B88" s="44">
        <v>1</v>
      </c>
      <c r="C88" s="44">
        <v>1</v>
      </c>
      <c r="D88" s="44">
        <v>1</v>
      </c>
      <c r="E88" s="44">
        <v>0</v>
      </c>
      <c r="F88" s="44">
        <v>1</v>
      </c>
      <c r="G88" s="44">
        <v>1</v>
      </c>
      <c r="H88" s="44">
        <v>1</v>
      </c>
      <c r="I88" s="44">
        <v>1</v>
      </c>
      <c r="J88" s="44">
        <v>1</v>
      </c>
      <c r="K88" s="44">
        <v>1</v>
      </c>
      <c r="L88" s="44">
        <v>1</v>
      </c>
      <c r="M88" s="44">
        <v>1</v>
      </c>
      <c r="N88" s="44">
        <v>1</v>
      </c>
      <c r="O88" s="44">
        <v>1</v>
      </c>
      <c r="P88" s="44">
        <v>1</v>
      </c>
      <c r="Q88" s="44">
        <v>1</v>
      </c>
      <c r="R88" s="44">
        <v>1</v>
      </c>
      <c r="S88" s="44">
        <v>1</v>
      </c>
      <c r="T88" s="44">
        <v>1</v>
      </c>
      <c r="U88" s="44">
        <v>1</v>
      </c>
      <c r="V88" s="44">
        <v>1</v>
      </c>
      <c r="W88" s="44">
        <v>1</v>
      </c>
      <c r="X88" s="44">
        <v>1</v>
      </c>
      <c r="Y88" s="44">
        <v>1</v>
      </c>
      <c r="Z88" s="44">
        <v>1</v>
      </c>
      <c r="AA88" s="44">
        <v>1</v>
      </c>
      <c r="AB88" s="44">
        <v>1</v>
      </c>
      <c r="AC88" s="44">
        <v>1</v>
      </c>
      <c r="AD88" s="44">
        <v>1</v>
      </c>
      <c r="AE88" s="44">
        <v>1</v>
      </c>
      <c r="AF88" s="113">
        <v>0</v>
      </c>
      <c r="AG88" s="115">
        <v>1</v>
      </c>
      <c r="AH88" s="41">
        <v>1</v>
      </c>
      <c r="AI88" s="41">
        <v>1</v>
      </c>
      <c r="AJ88" s="41">
        <v>1</v>
      </c>
      <c r="AK88" s="41">
        <v>1</v>
      </c>
    </row>
    <row r="89" spans="1:37" s="45" customFormat="1" ht="15.75" thickBot="1" x14ac:dyDescent="0.3">
      <c r="A89" s="43" t="s">
        <v>122</v>
      </c>
      <c r="B89" s="44">
        <v>1</v>
      </c>
      <c r="C89" s="44">
        <v>1</v>
      </c>
      <c r="D89" s="44">
        <v>1</v>
      </c>
      <c r="E89" s="44">
        <v>0</v>
      </c>
      <c r="F89" s="44">
        <v>1</v>
      </c>
      <c r="G89" s="44">
        <v>1</v>
      </c>
      <c r="H89" s="44">
        <v>1</v>
      </c>
      <c r="I89" s="44">
        <v>1</v>
      </c>
      <c r="J89" s="44">
        <v>1</v>
      </c>
      <c r="K89" s="44">
        <v>1</v>
      </c>
      <c r="L89" s="44">
        <v>1</v>
      </c>
      <c r="M89" s="44">
        <v>1</v>
      </c>
      <c r="N89" s="44">
        <v>1</v>
      </c>
      <c r="O89" s="44">
        <v>1</v>
      </c>
      <c r="P89" s="44">
        <v>1</v>
      </c>
      <c r="Q89" s="44">
        <v>1</v>
      </c>
      <c r="R89" s="44">
        <v>1</v>
      </c>
      <c r="S89" s="44">
        <v>1</v>
      </c>
      <c r="T89" s="44">
        <v>1</v>
      </c>
      <c r="U89" s="44">
        <v>1</v>
      </c>
      <c r="V89" s="44">
        <v>1</v>
      </c>
      <c r="W89" s="44">
        <v>1</v>
      </c>
      <c r="X89" s="44">
        <v>1</v>
      </c>
      <c r="Y89" s="44">
        <v>1</v>
      </c>
      <c r="Z89" s="44">
        <v>1</v>
      </c>
      <c r="AA89" s="44">
        <v>1</v>
      </c>
      <c r="AB89" s="44">
        <v>1</v>
      </c>
      <c r="AC89" s="44">
        <v>1</v>
      </c>
      <c r="AD89" s="44">
        <v>1</v>
      </c>
      <c r="AE89" s="44">
        <v>1</v>
      </c>
      <c r="AF89" s="113">
        <v>0</v>
      </c>
      <c r="AG89" s="115">
        <v>1</v>
      </c>
      <c r="AH89" s="41">
        <v>1</v>
      </c>
      <c r="AI89" s="41">
        <v>1</v>
      </c>
      <c r="AJ89" s="41">
        <v>1</v>
      </c>
      <c r="AK89" s="41">
        <v>1</v>
      </c>
    </row>
    <row r="90" spans="1:37" s="45" customFormat="1" ht="15.75" thickBot="1" x14ac:dyDescent="0.3">
      <c r="A90" s="43" t="s">
        <v>123</v>
      </c>
      <c r="B90" s="44">
        <v>1</v>
      </c>
      <c r="C90" s="44">
        <v>1</v>
      </c>
      <c r="D90" s="44">
        <v>1</v>
      </c>
      <c r="E90" s="44">
        <v>0</v>
      </c>
      <c r="F90" s="44">
        <v>1</v>
      </c>
      <c r="G90" s="44">
        <v>1</v>
      </c>
      <c r="H90" s="44">
        <v>1</v>
      </c>
      <c r="I90" s="44">
        <v>1</v>
      </c>
      <c r="J90" s="44">
        <v>1</v>
      </c>
      <c r="K90" s="44">
        <v>1</v>
      </c>
      <c r="L90" s="44">
        <v>1</v>
      </c>
      <c r="M90" s="44">
        <v>1</v>
      </c>
      <c r="N90" s="44">
        <v>1</v>
      </c>
      <c r="O90" s="44">
        <v>1</v>
      </c>
      <c r="P90" s="44">
        <v>1</v>
      </c>
      <c r="Q90" s="44">
        <v>1</v>
      </c>
      <c r="R90" s="44">
        <v>1</v>
      </c>
      <c r="S90" s="44">
        <v>1</v>
      </c>
      <c r="T90" s="44">
        <v>1</v>
      </c>
      <c r="U90" s="44">
        <v>1</v>
      </c>
      <c r="V90" s="44">
        <v>1</v>
      </c>
      <c r="W90" s="44">
        <v>1</v>
      </c>
      <c r="X90" s="44">
        <v>1</v>
      </c>
      <c r="Y90" s="44">
        <v>1</v>
      </c>
      <c r="Z90" s="44">
        <v>1</v>
      </c>
      <c r="AA90" s="44">
        <v>1</v>
      </c>
      <c r="AB90" s="44">
        <v>1</v>
      </c>
      <c r="AC90" s="44">
        <v>1</v>
      </c>
      <c r="AD90" s="44">
        <v>1</v>
      </c>
      <c r="AE90" s="44">
        <v>1</v>
      </c>
      <c r="AF90" s="113">
        <v>0</v>
      </c>
      <c r="AG90" s="115">
        <v>1</v>
      </c>
      <c r="AH90" s="41">
        <v>1</v>
      </c>
      <c r="AI90" s="41">
        <v>1</v>
      </c>
      <c r="AJ90" s="41">
        <v>1</v>
      </c>
      <c r="AK90" s="41">
        <v>1</v>
      </c>
    </row>
    <row r="91" spans="1:37" s="45" customFormat="1" ht="15.75" thickBot="1" x14ac:dyDescent="0.3">
      <c r="A91" s="43" t="s">
        <v>125</v>
      </c>
      <c r="B91" s="44">
        <v>1</v>
      </c>
      <c r="C91" s="44">
        <v>1</v>
      </c>
      <c r="D91" s="44">
        <v>1</v>
      </c>
      <c r="E91" s="44">
        <v>0</v>
      </c>
      <c r="F91" s="44">
        <v>1</v>
      </c>
      <c r="G91" s="44">
        <v>1</v>
      </c>
      <c r="H91" s="44">
        <v>1</v>
      </c>
      <c r="I91" s="44">
        <v>1</v>
      </c>
      <c r="J91" s="44">
        <v>1</v>
      </c>
      <c r="K91" s="44">
        <v>1</v>
      </c>
      <c r="L91" s="44">
        <v>1</v>
      </c>
      <c r="M91" s="44">
        <v>1</v>
      </c>
      <c r="N91" s="44">
        <v>1</v>
      </c>
      <c r="O91" s="44">
        <v>1</v>
      </c>
      <c r="P91" s="44">
        <v>1</v>
      </c>
      <c r="Q91" s="44">
        <v>1</v>
      </c>
      <c r="R91" s="44">
        <v>1</v>
      </c>
      <c r="S91" s="44">
        <v>1</v>
      </c>
      <c r="T91" s="44">
        <v>1</v>
      </c>
      <c r="U91" s="44">
        <v>1</v>
      </c>
      <c r="V91" s="44">
        <v>1</v>
      </c>
      <c r="W91" s="44">
        <v>1</v>
      </c>
      <c r="X91" s="44">
        <v>1</v>
      </c>
      <c r="Y91" s="44">
        <v>1</v>
      </c>
      <c r="Z91" s="44">
        <v>1</v>
      </c>
      <c r="AA91" s="44">
        <v>1</v>
      </c>
      <c r="AB91" s="44">
        <v>1</v>
      </c>
      <c r="AC91" s="44">
        <v>1</v>
      </c>
      <c r="AD91" s="44">
        <v>1</v>
      </c>
      <c r="AE91" s="44">
        <v>1</v>
      </c>
      <c r="AF91" s="113">
        <v>0</v>
      </c>
      <c r="AG91" s="115">
        <v>1</v>
      </c>
      <c r="AH91" s="41">
        <v>1</v>
      </c>
      <c r="AI91" s="41">
        <v>1</v>
      </c>
      <c r="AJ91" s="41">
        <v>1</v>
      </c>
      <c r="AK91" s="41">
        <v>1</v>
      </c>
    </row>
    <row r="92" spans="1:37" s="45" customFormat="1" ht="15.75" thickBot="1" x14ac:dyDescent="0.3">
      <c r="A92" s="43" t="s">
        <v>126</v>
      </c>
      <c r="B92" s="44">
        <v>1</v>
      </c>
      <c r="C92" s="44">
        <v>1</v>
      </c>
      <c r="D92" s="44">
        <v>1</v>
      </c>
      <c r="E92" s="44">
        <v>0</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s="44">
        <v>1</v>
      </c>
      <c r="AD92" s="44">
        <v>1</v>
      </c>
      <c r="AE92" s="44">
        <v>1</v>
      </c>
      <c r="AF92" s="113">
        <v>0</v>
      </c>
      <c r="AG92" s="115">
        <v>1</v>
      </c>
      <c r="AH92" s="41">
        <v>1</v>
      </c>
      <c r="AI92" s="41">
        <v>1</v>
      </c>
      <c r="AJ92" s="41">
        <v>1</v>
      </c>
      <c r="AK92" s="41">
        <v>1</v>
      </c>
    </row>
    <row r="93" spans="1:37" s="45" customFormat="1" ht="15.75" thickBot="1" x14ac:dyDescent="0.3">
      <c r="A93" s="43" t="s">
        <v>127</v>
      </c>
      <c r="B93" s="44">
        <v>1</v>
      </c>
      <c r="C93" s="44">
        <v>1</v>
      </c>
      <c r="D93" s="44">
        <v>1</v>
      </c>
      <c r="E93" s="44">
        <v>0</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s="44">
        <v>1</v>
      </c>
      <c r="AD93" s="44">
        <v>1</v>
      </c>
      <c r="AE93" s="44">
        <v>1</v>
      </c>
      <c r="AF93" s="113">
        <v>0</v>
      </c>
      <c r="AG93" s="115">
        <v>1</v>
      </c>
      <c r="AH93" s="41">
        <v>1</v>
      </c>
      <c r="AI93" s="41">
        <v>1</v>
      </c>
      <c r="AJ93" s="41">
        <v>1</v>
      </c>
      <c r="AK93" s="41">
        <v>1</v>
      </c>
    </row>
    <row r="94" spans="1:37" s="45" customFormat="1" ht="15.75" thickBot="1" x14ac:dyDescent="0.3">
      <c r="A94" s="43" t="s">
        <v>128</v>
      </c>
      <c r="B94" s="44">
        <v>1</v>
      </c>
      <c r="C94" s="44">
        <v>1</v>
      </c>
      <c r="D94" s="44">
        <v>1</v>
      </c>
      <c r="E94" s="44">
        <v>0</v>
      </c>
      <c r="F94" s="44">
        <v>1</v>
      </c>
      <c r="G94" s="44">
        <v>1</v>
      </c>
      <c r="H94" s="44">
        <v>1</v>
      </c>
      <c r="I94" s="44">
        <v>1</v>
      </c>
      <c r="J94" s="44">
        <v>1</v>
      </c>
      <c r="K94" s="44">
        <v>1</v>
      </c>
      <c r="L94" s="44">
        <v>1</v>
      </c>
      <c r="M94" s="44">
        <v>1</v>
      </c>
      <c r="N94" s="44">
        <v>1</v>
      </c>
      <c r="O94" s="44">
        <v>1</v>
      </c>
      <c r="P94" s="44">
        <v>1</v>
      </c>
      <c r="Q94" s="44">
        <v>1</v>
      </c>
      <c r="R94" s="44">
        <v>1</v>
      </c>
      <c r="S94" s="44">
        <v>1</v>
      </c>
      <c r="T94" s="44">
        <v>1</v>
      </c>
      <c r="U94" s="44">
        <v>1</v>
      </c>
      <c r="V94" s="44">
        <v>1</v>
      </c>
      <c r="W94" s="44">
        <v>1</v>
      </c>
      <c r="X94" s="44">
        <v>1</v>
      </c>
      <c r="Y94" s="44">
        <v>1</v>
      </c>
      <c r="Z94" s="44">
        <v>1</v>
      </c>
      <c r="AA94" s="44">
        <v>1</v>
      </c>
      <c r="AB94" s="44">
        <v>1</v>
      </c>
      <c r="AC94" s="44">
        <v>1</v>
      </c>
      <c r="AD94" s="44">
        <v>1</v>
      </c>
      <c r="AE94" s="44">
        <v>1</v>
      </c>
      <c r="AF94" s="113">
        <v>0</v>
      </c>
      <c r="AG94" s="115">
        <v>1</v>
      </c>
      <c r="AH94" s="41">
        <v>1</v>
      </c>
      <c r="AI94" s="41">
        <v>1</v>
      </c>
      <c r="AJ94" s="41">
        <v>1</v>
      </c>
      <c r="AK94" s="41">
        <v>1</v>
      </c>
    </row>
    <row r="95" spans="1:37" s="45" customFormat="1" ht="15.75" thickBot="1" x14ac:dyDescent="0.3">
      <c r="A95" s="43" t="s">
        <v>130</v>
      </c>
      <c r="B95" s="44">
        <v>1</v>
      </c>
      <c r="C95" s="44">
        <v>1</v>
      </c>
      <c r="D95" s="44">
        <v>1</v>
      </c>
      <c r="E95" s="44">
        <v>0</v>
      </c>
      <c r="F95" s="44">
        <v>1</v>
      </c>
      <c r="G95" s="44">
        <v>1</v>
      </c>
      <c r="H95" s="44">
        <v>1</v>
      </c>
      <c r="I95" s="44">
        <v>1</v>
      </c>
      <c r="J95" s="44">
        <v>1</v>
      </c>
      <c r="K95" s="44">
        <v>1</v>
      </c>
      <c r="L95" s="44">
        <v>1</v>
      </c>
      <c r="M95" s="44">
        <v>1</v>
      </c>
      <c r="N95" s="44">
        <v>1</v>
      </c>
      <c r="O95" s="44">
        <v>1</v>
      </c>
      <c r="P95" s="44">
        <v>1</v>
      </c>
      <c r="Q95" s="44">
        <v>1</v>
      </c>
      <c r="R95" s="44">
        <v>1</v>
      </c>
      <c r="S95" s="44">
        <v>1</v>
      </c>
      <c r="T95" s="44">
        <v>1</v>
      </c>
      <c r="U95" s="44">
        <v>1</v>
      </c>
      <c r="V95" s="44">
        <v>1</v>
      </c>
      <c r="W95" s="44">
        <v>1</v>
      </c>
      <c r="X95" s="44">
        <v>1</v>
      </c>
      <c r="Y95" s="44">
        <v>1</v>
      </c>
      <c r="Z95" s="44">
        <v>1</v>
      </c>
      <c r="AA95" s="44">
        <v>1</v>
      </c>
      <c r="AB95" s="44">
        <v>1</v>
      </c>
      <c r="AC95" s="44">
        <v>1</v>
      </c>
      <c r="AD95" s="44">
        <v>1</v>
      </c>
      <c r="AE95" s="44">
        <v>1</v>
      </c>
      <c r="AF95" s="113">
        <v>0</v>
      </c>
      <c r="AG95" s="115">
        <v>1</v>
      </c>
      <c r="AH95" s="41">
        <v>1</v>
      </c>
      <c r="AI95" s="41">
        <v>1</v>
      </c>
      <c r="AJ95" s="41">
        <v>1</v>
      </c>
      <c r="AK95" s="41">
        <v>1</v>
      </c>
    </row>
    <row r="96" spans="1:37" s="45" customFormat="1" ht="15.75" thickBot="1" x14ac:dyDescent="0.3">
      <c r="A96" s="43" t="s">
        <v>131</v>
      </c>
      <c r="B96" s="44">
        <v>0</v>
      </c>
      <c r="C96" s="44">
        <v>0</v>
      </c>
      <c r="D96" s="44">
        <v>0</v>
      </c>
      <c r="E96" s="44">
        <v>0</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0</v>
      </c>
      <c r="W96" s="44">
        <v>0</v>
      </c>
      <c r="X96" s="44">
        <v>0</v>
      </c>
      <c r="Y96" s="44">
        <v>0</v>
      </c>
      <c r="Z96" s="44">
        <v>0</v>
      </c>
      <c r="AA96" s="44">
        <v>0</v>
      </c>
      <c r="AB96" s="44">
        <v>0</v>
      </c>
      <c r="AC96" s="44">
        <v>0</v>
      </c>
      <c r="AD96" s="44">
        <v>1</v>
      </c>
      <c r="AE96" s="44">
        <v>0</v>
      </c>
      <c r="AF96" s="113">
        <v>0</v>
      </c>
      <c r="AG96" s="115">
        <v>1</v>
      </c>
      <c r="AH96" s="41">
        <v>1</v>
      </c>
      <c r="AI96" s="41">
        <v>1</v>
      </c>
      <c r="AJ96" s="41">
        <v>1</v>
      </c>
      <c r="AK96" s="41">
        <v>1</v>
      </c>
    </row>
    <row r="97" spans="1:37" s="45" customFormat="1" ht="15.75" thickBot="1" x14ac:dyDescent="0.3">
      <c r="A97" s="43" t="s">
        <v>132</v>
      </c>
      <c r="B97" s="44">
        <v>1</v>
      </c>
      <c r="C97" s="44">
        <v>1</v>
      </c>
      <c r="D97" s="44">
        <v>1</v>
      </c>
      <c r="E97" s="44">
        <v>0</v>
      </c>
      <c r="F97" s="44">
        <v>1</v>
      </c>
      <c r="G97" s="44">
        <v>1</v>
      </c>
      <c r="H97" s="44">
        <v>1</v>
      </c>
      <c r="I97" s="44">
        <v>1</v>
      </c>
      <c r="J97" s="44">
        <v>1</v>
      </c>
      <c r="K97" s="44">
        <v>1</v>
      </c>
      <c r="L97" s="44">
        <v>1</v>
      </c>
      <c r="M97" s="44">
        <v>1</v>
      </c>
      <c r="N97" s="44">
        <v>1</v>
      </c>
      <c r="O97" s="44">
        <v>1</v>
      </c>
      <c r="P97" s="44">
        <v>1</v>
      </c>
      <c r="Q97" s="44">
        <v>1</v>
      </c>
      <c r="R97" s="44">
        <v>1</v>
      </c>
      <c r="S97" s="44">
        <v>1</v>
      </c>
      <c r="T97" s="44">
        <v>1</v>
      </c>
      <c r="U97" s="44">
        <v>1</v>
      </c>
      <c r="V97" s="44">
        <v>1</v>
      </c>
      <c r="W97" s="44">
        <v>1</v>
      </c>
      <c r="X97" s="44">
        <v>1</v>
      </c>
      <c r="Y97" s="44">
        <v>1</v>
      </c>
      <c r="Z97" s="44">
        <v>1</v>
      </c>
      <c r="AA97" s="44">
        <v>1</v>
      </c>
      <c r="AB97" s="44">
        <v>1</v>
      </c>
      <c r="AC97" s="44">
        <v>1</v>
      </c>
      <c r="AD97" s="44">
        <v>1</v>
      </c>
      <c r="AE97" s="44">
        <v>1</v>
      </c>
      <c r="AF97" s="113">
        <v>0</v>
      </c>
      <c r="AG97" s="115">
        <v>1</v>
      </c>
      <c r="AH97" s="41">
        <v>1</v>
      </c>
      <c r="AI97" s="41">
        <v>1</v>
      </c>
      <c r="AJ97" s="41">
        <v>1</v>
      </c>
      <c r="AK97" s="41">
        <v>1</v>
      </c>
    </row>
    <row r="98" spans="1:37" s="45" customFormat="1" ht="15.75" thickBot="1" x14ac:dyDescent="0.3">
      <c r="A98" s="43" t="s">
        <v>133</v>
      </c>
      <c r="B98" s="44">
        <v>1</v>
      </c>
      <c r="C98" s="44">
        <v>1</v>
      </c>
      <c r="D98" s="44">
        <v>1</v>
      </c>
      <c r="E98" s="44">
        <v>0</v>
      </c>
      <c r="F98" s="44">
        <v>1</v>
      </c>
      <c r="G98" s="44">
        <v>1</v>
      </c>
      <c r="H98" s="44">
        <v>1</v>
      </c>
      <c r="I98" s="44">
        <v>1</v>
      </c>
      <c r="J98" s="44">
        <v>1</v>
      </c>
      <c r="K98" s="44">
        <v>1</v>
      </c>
      <c r="L98" s="44">
        <v>1</v>
      </c>
      <c r="M98" s="44">
        <v>1</v>
      </c>
      <c r="N98" s="44">
        <v>1</v>
      </c>
      <c r="O98" s="44">
        <v>1</v>
      </c>
      <c r="P98" s="44">
        <v>1</v>
      </c>
      <c r="Q98" s="44">
        <v>1</v>
      </c>
      <c r="R98" s="44">
        <v>1</v>
      </c>
      <c r="S98" s="44">
        <v>1</v>
      </c>
      <c r="T98" s="44">
        <v>1</v>
      </c>
      <c r="U98" s="44">
        <v>1</v>
      </c>
      <c r="V98" s="44">
        <v>1</v>
      </c>
      <c r="W98" s="44">
        <v>1</v>
      </c>
      <c r="X98" s="44">
        <v>1</v>
      </c>
      <c r="Y98" s="44">
        <v>1</v>
      </c>
      <c r="Z98" s="44">
        <v>1</v>
      </c>
      <c r="AA98" s="44">
        <v>1</v>
      </c>
      <c r="AB98" s="44">
        <v>1</v>
      </c>
      <c r="AC98" s="44">
        <v>1</v>
      </c>
      <c r="AD98" s="44">
        <v>1</v>
      </c>
      <c r="AE98" s="44">
        <v>1</v>
      </c>
      <c r="AF98" s="113">
        <v>0</v>
      </c>
      <c r="AG98" s="115">
        <v>1</v>
      </c>
      <c r="AH98" s="41">
        <v>1</v>
      </c>
      <c r="AI98" s="41">
        <v>1</v>
      </c>
      <c r="AJ98" s="41">
        <v>1</v>
      </c>
      <c r="AK98" s="41">
        <v>1</v>
      </c>
    </row>
    <row r="99" spans="1:37" s="45" customFormat="1" ht="15.75" thickBot="1" x14ac:dyDescent="0.3">
      <c r="A99" s="43" t="s">
        <v>134</v>
      </c>
      <c r="B99" s="44">
        <v>1</v>
      </c>
      <c r="C99" s="44">
        <v>1</v>
      </c>
      <c r="D99" s="44">
        <v>1</v>
      </c>
      <c r="E99" s="44">
        <v>0</v>
      </c>
      <c r="F99" s="44">
        <v>1</v>
      </c>
      <c r="G99" s="44">
        <v>1</v>
      </c>
      <c r="H99" s="44">
        <v>1</v>
      </c>
      <c r="I99" s="44">
        <v>1</v>
      </c>
      <c r="J99" s="44">
        <v>1</v>
      </c>
      <c r="K99" s="44">
        <v>1</v>
      </c>
      <c r="L99" s="44">
        <v>1</v>
      </c>
      <c r="M99" s="44">
        <v>1</v>
      </c>
      <c r="N99" s="44">
        <v>1</v>
      </c>
      <c r="O99" s="44">
        <v>1</v>
      </c>
      <c r="P99" s="44">
        <v>1</v>
      </c>
      <c r="Q99" s="44">
        <v>1</v>
      </c>
      <c r="R99" s="44">
        <v>1</v>
      </c>
      <c r="S99" s="44">
        <v>1</v>
      </c>
      <c r="T99" s="44">
        <v>1</v>
      </c>
      <c r="U99" s="44">
        <v>1</v>
      </c>
      <c r="V99" s="44">
        <v>1</v>
      </c>
      <c r="W99" s="44">
        <v>1</v>
      </c>
      <c r="X99" s="44">
        <v>1</v>
      </c>
      <c r="Y99" s="44">
        <v>1</v>
      </c>
      <c r="Z99" s="44">
        <v>1</v>
      </c>
      <c r="AA99" s="44">
        <v>1</v>
      </c>
      <c r="AB99" s="44">
        <v>1</v>
      </c>
      <c r="AC99" s="44">
        <v>1</v>
      </c>
      <c r="AD99" s="44">
        <v>1</v>
      </c>
      <c r="AE99" s="44">
        <v>1</v>
      </c>
      <c r="AF99" s="113">
        <v>0</v>
      </c>
      <c r="AG99" s="115">
        <v>1</v>
      </c>
      <c r="AH99" s="41">
        <v>1</v>
      </c>
      <c r="AI99" s="41">
        <v>1</v>
      </c>
      <c r="AJ99" s="41">
        <v>1</v>
      </c>
      <c r="AK99" s="41">
        <v>1</v>
      </c>
    </row>
    <row r="100" spans="1:37" s="45" customFormat="1" ht="15.75" thickBot="1" x14ac:dyDescent="0.3">
      <c r="A100" s="43" t="s">
        <v>135</v>
      </c>
      <c r="B100" s="44">
        <v>1</v>
      </c>
      <c r="C100" s="44">
        <v>1</v>
      </c>
      <c r="D100" s="44">
        <v>1</v>
      </c>
      <c r="E100" s="44">
        <v>0</v>
      </c>
      <c r="F100" s="44">
        <v>1</v>
      </c>
      <c r="G100" s="44">
        <v>1</v>
      </c>
      <c r="H100" s="44">
        <v>1</v>
      </c>
      <c r="I100" s="44">
        <v>1</v>
      </c>
      <c r="J100" s="44">
        <v>1</v>
      </c>
      <c r="K100" s="44">
        <v>1</v>
      </c>
      <c r="L100" s="44">
        <v>1</v>
      </c>
      <c r="M100" s="44">
        <v>1</v>
      </c>
      <c r="N100" s="44">
        <v>1</v>
      </c>
      <c r="O100" s="44">
        <v>1</v>
      </c>
      <c r="P100" s="44">
        <v>1</v>
      </c>
      <c r="Q100" s="44">
        <v>1</v>
      </c>
      <c r="R100" s="44">
        <v>1</v>
      </c>
      <c r="S100" s="44">
        <v>1</v>
      </c>
      <c r="T100" s="44">
        <v>1</v>
      </c>
      <c r="U100" s="44">
        <v>1</v>
      </c>
      <c r="V100" s="44">
        <v>1</v>
      </c>
      <c r="W100" s="44">
        <v>1</v>
      </c>
      <c r="X100" s="44">
        <v>1</v>
      </c>
      <c r="Y100" s="44">
        <v>1</v>
      </c>
      <c r="Z100" s="44">
        <v>1</v>
      </c>
      <c r="AA100" s="44">
        <v>1</v>
      </c>
      <c r="AB100" s="44">
        <v>1</v>
      </c>
      <c r="AC100" s="44">
        <v>1</v>
      </c>
      <c r="AD100" s="44">
        <v>1</v>
      </c>
      <c r="AE100" s="44">
        <v>1</v>
      </c>
      <c r="AF100" s="113">
        <v>0</v>
      </c>
      <c r="AG100" s="115">
        <v>1</v>
      </c>
      <c r="AH100" s="41">
        <v>1</v>
      </c>
      <c r="AI100" s="41">
        <v>1</v>
      </c>
      <c r="AJ100" s="41">
        <v>1</v>
      </c>
      <c r="AK100" s="41">
        <v>1</v>
      </c>
    </row>
    <row r="101" spans="1:37" s="45" customFormat="1" ht="15.75" thickBot="1" x14ac:dyDescent="0.3">
      <c r="A101" s="43" t="s">
        <v>136</v>
      </c>
      <c r="B101" s="44">
        <v>1</v>
      </c>
      <c r="C101" s="44">
        <v>1</v>
      </c>
      <c r="D101" s="44">
        <v>1</v>
      </c>
      <c r="E101" s="44">
        <v>0</v>
      </c>
      <c r="F101" s="44">
        <v>1</v>
      </c>
      <c r="G101" s="44">
        <v>1</v>
      </c>
      <c r="H101" s="44">
        <v>1</v>
      </c>
      <c r="I101" s="44">
        <v>1</v>
      </c>
      <c r="J101" s="44">
        <v>1</v>
      </c>
      <c r="K101" s="44">
        <v>1</v>
      </c>
      <c r="L101" s="44">
        <v>1</v>
      </c>
      <c r="M101" s="44">
        <v>1</v>
      </c>
      <c r="N101" s="44">
        <v>1</v>
      </c>
      <c r="O101" s="44">
        <v>1</v>
      </c>
      <c r="P101" s="44">
        <v>1</v>
      </c>
      <c r="Q101" s="44">
        <v>1</v>
      </c>
      <c r="R101" s="44">
        <v>1</v>
      </c>
      <c r="S101" s="44">
        <v>1</v>
      </c>
      <c r="T101" s="44">
        <v>1</v>
      </c>
      <c r="U101" s="44">
        <v>1</v>
      </c>
      <c r="V101" s="44">
        <v>1</v>
      </c>
      <c r="W101" s="44">
        <v>1</v>
      </c>
      <c r="X101" s="44">
        <v>1</v>
      </c>
      <c r="Y101" s="44">
        <v>1</v>
      </c>
      <c r="Z101" s="44">
        <v>1</v>
      </c>
      <c r="AA101" s="44">
        <v>1</v>
      </c>
      <c r="AB101" s="44">
        <v>1</v>
      </c>
      <c r="AC101" s="44">
        <v>1</v>
      </c>
      <c r="AD101" s="44">
        <v>1</v>
      </c>
      <c r="AE101" s="44">
        <v>1</v>
      </c>
      <c r="AF101" s="113">
        <v>0</v>
      </c>
      <c r="AG101" s="115">
        <v>1</v>
      </c>
      <c r="AH101" s="41">
        <v>1</v>
      </c>
      <c r="AI101" s="41">
        <v>1</v>
      </c>
      <c r="AJ101" s="41">
        <v>1</v>
      </c>
      <c r="AK101" s="41">
        <v>1</v>
      </c>
    </row>
    <row r="102" spans="1:37" s="45" customFormat="1" ht="15.75" thickBot="1" x14ac:dyDescent="0.3">
      <c r="A102" s="43" t="s">
        <v>137</v>
      </c>
      <c r="B102" s="44">
        <v>1</v>
      </c>
      <c r="C102" s="44">
        <v>1</v>
      </c>
      <c r="D102" s="44">
        <v>1</v>
      </c>
      <c r="E102" s="44">
        <v>0</v>
      </c>
      <c r="F102" s="44">
        <v>1</v>
      </c>
      <c r="G102" s="44">
        <v>1</v>
      </c>
      <c r="H102" s="44">
        <v>1</v>
      </c>
      <c r="I102" s="44">
        <v>1</v>
      </c>
      <c r="J102" s="44">
        <v>1</v>
      </c>
      <c r="K102" s="44">
        <v>1</v>
      </c>
      <c r="L102" s="44">
        <v>1</v>
      </c>
      <c r="M102" s="44">
        <v>1</v>
      </c>
      <c r="N102" s="44">
        <v>1</v>
      </c>
      <c r="O102" s="44">
        <v>1</v>
      </c>
      <c r="P102" s="44">
        <v>1</v>
      </c>
      <c r="Q102" s="44">
        <v>1</v>
      </c>
      <c r="R102" s="44">
        <v>1</v>
      </c>
      <c r="S102" s="44">
        <v>1</v>
      </c>
      <c r="T102" s="44">
        <v>1</v>
      </c>
      <c r="U102" s="44">
        <v>1</v>
      </c>
      <c r="V102" s="44">
        <v>1</v>
      </c>
      <c r="W102" s="44">
        <v>1</v>
      </c>
      <c r="X102" s="44">
        <v>1</v>
      </c>
      <c r="Y102" s="44">
        <v>1</v>
      </c>
      <c r="Z102" s="44">
        <v>1</v>
      </c>
      <c r="AA102" s="44">
        <v>1</v>
      </c>
      <c r="AB102" s="44">
        <v>1</v>
      </c>
      <c r="AC102" s="44">
        <v>1</v>
      </c>
      <c r="AD102" s="44">
        <v>1</v>
      </c>
      <c r="AE102" s="44">
        <v>1</v>
      </c>
      <c r="AF102" s="113">
        <v>0</v>
      </c>
      <c r="AG102" s="115">
        <v>1</v>
      </c>
      <c r="AH102" s="41">
        <v>1</v>
      </c>
      <c r="AI102" s="41">
        <v>1</v>
      </c>
      <c r="AJ102" s="41">
        <v>1</v>
      </c>
      <c r="AK102" s="41">
        <v>1</v>
      </c>
    </row>
    <row r="103" spans="1:37" s="45" customFormat="1" ht="15.75" thickBot="1" x14ac:dyDescent="0.3">
      <c r="A103" s="43" t="s">
        <v>138</v>
      </c>
      <c r="B103" s="44">
        <v>1</v>
      </c>
      <c r="C103" s="44">
        <v>1</v>
      </c>
      <c r="D103" s="44">
        <v>1</v>
      </c>
      <c r="E103" s="44">
        <v>0</v>
      </c>
      <c r="F103" s="44">
        <v>1</v>
      </c>
      <c r="G103" s="44">
        <v>1</v>
      </c>
      <c r="H103" s="44">
        <v>1</v>
      </c>
      <c r="I103" s="44">
        <v>1</v>
      </c>
      <c r="J103" s="44">
        <v>1</v>
      </c>
      <c r="K103" s="44">
        <v>1</v>
      </c>
      <c r="L103" s="44">
        <v>1</v>
      </c>
      <c r="M103" s="44">
        <v>1</v>
      </c>
      <c r="N103" s="44">
        <v>1</v>
      </c>
      <c r="O103" s="44">
        <v>1</v>
      </c>
      <c r="P103" s="44">
        <v>1</v>
      </c>
      <c r="Q103" s="44">
        <v>1</v>
      </c>
      <c r="R103" s="44">
        <v>1</v>
      </c>
      <c r="S103" s="44">
        <v>1</v>
      </c>
      <c r="T103" s="44">
        <v>1</v>
      </c>
      <c r="U103" s="44">
        <v>1</v>
      </c>
      <c r="V103" s="44">
        <v>1</v>
      </c>
      <c r="W103" s="44">
        <v>1</v>
      </c>
      <c r="X103" s="44">
        <v>1</v>
      </c>
      <c r="Y103" s="44">
        <v>1</v>
      </c>
      <c r="Z103" s="44">
        <v>1</v>
      </c>
      <c r="AA103" s="44">
        <v>1</v>
      </c>
      <c r="AB103" s="44">
        <v>1</v>
      </c>
      <c r="AC103" s="44">
        <v>1</v>
      </c>
      <c r="AD103" s="44">
        <v>1</v>
      </c>
      <c r="AE103" s="44">
        <v>1</v>
      </c>
      <c r="AF103" s="113">
        <v>0</v>
      </c>
      <c r="AG103" s="115">
        <v>1</v>
      </c>
      <c r="AH103" s="41">
        <v>1</v>
      </c>
      <c r="AI103" s="41">
        <v>1</v>
      </c>
      <c r="AJ103" s="41">
        <v>1</v>
      </c>
      <c r="AK103" s="41">
        <v>1</v>
      </c>
    </row>
    <row r="104" spans="1:37" s="45" customFormat="1" ht="15.75" thickBot="1" x14ac:dyDescent="0.3">
      <c r="A104" s="43" t="s">
        <v>139</v>
      </c>
      <c r="B104" s="44">
        <v>1</v>
      </c>
      <c r="C104" s="44">
        <v>1</v>
      </c>
      <c r="D104" s="44">
        <v>1</v>
      </c>
      <c r="E104" s="44">
        <v>0</v>
      </c>
      <c r="F104" s="44">
        <v>1</v>
      </c>
      <c r="G104" s="44">
        <v>1</v>
      </c>
      <c r="H104" s="44">
        <v>1</v>
      </c>
      <c r="I104" s="44">
        <v>1</v>
      </c>
      <c r="J104" s="44">
        <v>1</v>
      </c>
      <c r="K104" s="44">
        <v>1</v>
      </c>
      <c r="L104" s="44">
        <v>1</v>
      </c>
      <c r="M104" s="44">
        <v>1</v>
      </c>
      <c r="N104" s="44">
        <v>1</v>
      </c>
      <c r="O104" s="44">
        <v>1</v>
      </c>
      <c r="P104" s="44">
        <v>1</v>
      </c>
      <c r="Q104" s="44">
        <v>1</v>
      </c>
      <c r="R104" s="44">
        <v>1</v>
      </c>
      <c r="S104" s="44">
        <v>1</v>
      </c>
      <c r="T104" s="44">
        <v>1</v>
      </c>
      <c r="U104" s="44">
        <v>1</v>
      </c>
      <c r="V104" s="44">
        <v>1</v>
      </c>
      <c r="W104" s="44">
        <v>1</v>
      </c>
      <c r="X104" s="44">
        <v>1</v>
      </c>
      <c r="Y104" s="44">
        <v>1</v>
      </c>
      <c r="Z104" s="44">
        <v>1</v>
      </c>
      <c r="AA104" s="44">
        <v>1</v>
      </c>
      <c r="AB104" s="44">
        <v>1</v>
      </c>
      <c r="AC104" s="44">
        <v>1</v>
      </c>
      <c r="AD104" s="44">
        <v>1</v>
      </c>
      <c r="AE104" s="44">
        <v>1</v>
      </c>
      <c r="AF104" s="113">
        <v>0</v>
      </c>
      <c r="AG104" s="115">
        <v>1</v>
      </c>
      <c r="AH104" s="41">
        <v>1</v>
      </c>
      <c r="AI104" s="41">
        <v>1</v>
      </c>
      <c r="AJ104" s="41">
        <v>1</v>
      </c>
      <c r="AK104" s="41">
        <v>1</v>
      </c>
    </row>
    <row r="105" spans="1:37" s="45" customFormat="1" ht="15.75" thickBot="1" x14ac:dyDescent="0.3">
      <c r="A105" s="43" t="s">
        <v>140</v>
      </c>
      <c r="B105" s="44">
        <v>1</v>
      </c>
      <c r="C105" s="44">
        <v>1</v>
      </c>
      <c r="D105" s="44">
        <v>1</v>
      </c>
      <c r="E105" s="44">
        <v>0</v>
      </c>
      <c r="F105" s="44">
        <v>1</v>
      </c>
      <c r="G105" s="44">
        <v>1</v>
      </c>
      <c r="H105" s="44">
        <v>1</v>
      </c>
      <c r="I105" s="44">
        <v>1</v>
      </c>
      <c r="J105" s="44">
        <v>1</v>
      </c>
      <c r="K105" s="44">
        <v>1</v>
      </c>
      <c r="L105" s="44">
        <v>1</v>
      </c>
      <c r="M105" s="44">
        <v>1</v>
      </c>
      <c r="N105" s="44">
        <v>1</v>
      </c>
      <c r="O105" s="44">
        <v>1</v>
      </c>
      <c r="P105" s="44">
        <v>1</v>
      </c>
      <c r="Q105" s="44">
        <v>1</v>
      </c>
      <c r="R105" s="44">
        <v>1</v>
      </c>
      <c r="S105" s="44">
        <v>1</v>
      </c>
      <c r="T105" s="44">
        <v>1</v>
      </c>
      <c r="U105" s="44">
        <v>1</v>
      </c>
      <c r="V105" s="44">
        <v>1</v>
      </c>
      <c r="W105" s="44">
        <v>1</v>
      </c>
      <c r="X105" s="44">
        <v>1</v>
      </c>
      <c r="Y105" s="44">
        <v>1</v>
      </c>
      <c r="Z105" s="44">
        <v>1</v>
      </c>
      <c r="AA105" s="44">
        <v>1</v>
      </c>
      <c r="AB105" s="44">
        <v>1</v>
      </c>
      <c r="AC105" s="44">
        <v>1</v>
      </c>
      <c r="AD105" s="44">
        <v>1</v>
      </c>
      <c r="AE105" s="44">
        <v>1</v>
      </c>
      <c r="AF105" s="113">
        <v>0</v>
      </c>
      <c r="AG105" s="115">
        <v>1</v>
      </c>
      <c r="AH105" s="41">
        <v>1</v>
      </c>
      <c r="AI105" s="41">
        <v>1</v>
      </c>
      <c r="AJ105" s="41">
        <v>1</v>
      </c>
      <c r="AK105" s="41">
        <v>1</v>
      </c>
    </row>
    <row r="106" spans="1:37" s="45" customFormat="1" ht="15.75" thickBot="1" x14ac:dyDescent="0.3">
      <c r="A106" s="43" t="s">
        <v>141</v>
      </c>
      <c r="B106" s="44">
        <v>1</v>
      </c>
      <c r="C106" s="44">
        <v>1</v>
      </c>
      <c r="D106" s="44">
        <v>1</v>
      </c>
      <c r="E106" s="44">
        <v>0</v>
      </c>
      <c r="F106" s="44">
        <v>1</v>
      </c>
      <c r="G106" s="44">
        <v>1</v>
      </c>
      <c r="H106" s="44">
        <v>1</v>
      </c>
      <c r="I106" s="44">
        <v>1</v>
      </c>
      <c r="J106" s="44">
        <v>1</v>
      </c>
      <c r="K106" s="44">
        <v>1</v>
      </c>
      <c r="L106" s="44">
        <v>1</v>
      </c>
      <c r="M106" s="44">
        <v>1</v>
      </c>
      <c r="N106" s="44">
        <v>1</v>
      </c>
      <c r="O106" s="44">
        <v>1</v>
      </c>
      <c r="P106" s="44">
        <v>1</v>
      </c>
      <c r="Q106" s="44">
        <v>1</v>
      </c>
      <c r="R106" s="44">
        <v>1</v>
      </c>
      <c r="S106" s="44">
        <v>1</v>
      </c>
      <c r="T106" s="44">
        <v>1</v>
      </c>
      <c r="U106" s="44">
        <v>1</v>
      </c>
      <c r="V106" s="44">
        <v>1</v>
      </c>
      <c r="W106" s="44">
        <v>1</v>
      </c>
      <c r="X106" s="44">
        <v>1</v>
      </c>
      <c r="Y106" s="44">
        <v>1</v>
      </c>
      <c r="Z106" s="44">
        <v>1</v>
      </c>
      <c r="AA106" s="44">
        <v>1</v>
      </c>
      <c r="AB106" s="44">
        <v>1</v>
      </c>
      <c r="AC106" s="44">
        <v>1</v>
      </c>
      <c r="AD106" s="44">
        <v>1</v>
      </c>
      <c r="AE106" s="44">
        <v>1</v>
      </c>
      <c r="AF106" s="113">
        <v>0</v>
      </c>
      <c r="AG106" s="115">
        <v>1</v>
      </c>
      <c r="AH106" s="41">
        <v>1</v>
      </c>
      <c r="AI106" s="41">
        <v>1</v>
      </c>
      <c r="AJ106" s="41">
        <v>1</v>
      </c>
      <c r="AK106" s="41">
        <v>1</v>
      </c>
    </row>
    <row r="107" spans="1:37" s="45" customFormat="1" ht="15.75" thickBot="1" x14ac:dyDescent="0.3">
      <c r="A107" s="43" t="s">
        <v>142</v>
      </c>
      <c r="B107" s="44">
        <v>1</v>
      </c>
      <c r="C107" s="44">
        <v>1</v>
      </c>
      <c r="D107" s="44">
        <v>1</v>
      </c>
      <c r="E107" s="44">
        <v>0</v>
      </c>
      <c r="F107" s="44">
        <v>1</v>
      </c>
      <c r="G107" s="44">
        <v>1</v>
      </c>
      <c r="H107" s="44">
        <v>1</v>
      </c>
      <c r="I107" s="44">
        <v>1</v>
      </c>
      <c r="J107" s="44">
        <v>1</v>
      </c>
      <c r="K107" s="44">
        <v>1</v>
      </c>
      <c r="L107" s="44">
        <v>1</v>
      </c>
      <c r="M107" s="44">
        <v>1</v>
      </c>
      <c r="N107" s="44">
        <v>1</v>
      </c>
      <c r="O107" s="44">
        <v>1</v>
      </c>
      <c r="P107" s="44">
        <v>1</v>
      </c>
      <c r="Q107" s="44">
        <v>1</v>
      </c>
      <c r="R107" s="44">
        <v>1</v>
      </c>
      <c r="S107" s="44">
        <v>1</v>
      </c>
      <c r="T107" s="44">
        <v>1</v>
      </c>
      <c r="U107" s="44">
        <v>1</v>
      </c>
      <c r="V107" s="44">
        <v>1</v>
      </c>
      <c r="W107" s="44">
        <v>1</v>
      </c>
      <c r="X107" s="44">
        <v>1</v>
      </c>
      <c r="Y107" s="44">
        <v>1</v>
      </c>
      <c r="Z107" s="44">
        <v>1</v>
      </c>
      <c r="AA107" s="44">
        <v>1</v>
      </c>
      <c r="AB107" s="44">
        <v>1</v>
      </c>
      <c r="AC107" s="44">
        <v>1</v>
      </c>
      <c r="AD107" s="44">
        <v>1</v>
      </c>
      <c r="AE107" s="44">
        <v>1</v>
      </c>
      <c r="AF107" s="113">
        <v>0</v>
      </c>
      <c r="AG107" s="115">
        <v>1</v>
      </c>
      <c r="AH107" s="41">
        <v>1</v>
      </c>
      <c r="AI107" s="41">
        <v>1</v>
      </c>
      <c r="AJ107" s="41">
        <v>1</v>
      </c>
      <c r="AK107" s="41">
        <v>1</v>
      </c>
    </row>
    <row r="108" spans="1:37" s="45" customFormat="1" ht="15.75" thickBot="1" x14ac:dyDescent="0.3">
      <c r="A108" s="43" t="s">
        <v>143</v>
      </c>
      <c r="B108" s="44">
        <v>1</v>
      </c>
      <c r="C108" s="44">
        <v>1</v>
      </c>
      <c r="D108" s="44">
        <v>1</v>
      </c>
      <c r="E108" s="44">
        <v>0</v>
      </c>
      <c r="F108" s="44">
        <v>1</v>
      </c>
      <c r="G108" s="44">
        <v>1</v>
      </c>
      <c r="H108" s="44">
        <v>1</v>
      </c>
      <c r="I108" s="44">
        <v>1</v>
      </c>
      <c r="J108" s="44">
        <v>1</v>
      </c>
      <c r="K108" s="44">
        <v>1</v>
      </c>
      <c r="L108" s="44">
        <v>1</v>
      </c>
      <c r="M108" s="44">
        <v>1</v>
      </c>
      <c r="N108" s="44">
        <v>1</v>
      </c>
      <c r="O108" s="44">
        <v>1</v>
      </c>
      <c r="P108" s="44">
        <v>1</v>
      </c>
      <c r="Q108" s="44">
        <v>1</v>
      </c>
      <c r="R108" s="44">
        <v>1</v>
      </c>
      <c r="S108" s="44">
        <v>1</v>
      </c>
      <c r="T108" s="44">
        <v>1</v>
      </c>
      <c r="U108" s="44">
        <v>1</v>
      </c>
      <c r="V108" s="44">
        <v>1</v>
      </c>
      <c r="W108" s="44">
        <v>1</v>
      </c>
      <c r="X108" s="44">
        <v>1</v>
      </c>
      <c r="Y108" s="44">
        <v>1</v>
      </c>
      <c r="Z108" s="44">
        <v>1</v>
      </c>
      <c r="AA108" s="44">
        <v>1</v>
      </c>
      <c r="AB108" s="44">
        <v>1</v>
      </c>
      <c r="AC108" s="44">
        <v>1</v>
      </c>
      <c r="AD108" s="44">
        <v>1</v>
      </c>
      <c r="AE108" s="44">
        <v>1</v>
      </c>
      <c r="AF108" s="113">
        <v>0</v>
      </c>
      <c r="AG108" s="115">
        <v>1</v>
      </c>
      <c r="AH108" s="41">
        <v>1</v>
      </c>
      <c r="AI108" s="41">
        <v>1</v>
      </c>
      <c r="AJ108" s="41">
        <v>1</v>
      </c>
      <c r="AK108" s="41">
        <v>1</v>
      </c>
    </row>
    <row r="109" spans="1:37" s="45" customFormat="1" ht="15.75" thickBot="1" x14ac:dyDescent="0.3">
      <c r="A109" s="43" t="s">
        <v>144</v>
      </c>
      <c r="B109" s="44">
        <v>1</v>
      </c>
      <c r="C109" s="44">
        <v>1</v>
      </c>
      <c r="D109" s="44">
        <v>1</v>
      </c>
      <c r="E109" s="44">
        <v>0</v>
      </c>
      <c r="F109" s="44">
        <v>1</v>
      </c>
      <c r="G109" s="44">
        <v>1</v>
      </c>
      <c r="H109" s="44">
        <v>1</v>
      </c>
      <c r="I109" s="44">
        <v>1</v>
      </c>
      <c r="J109" s="44">
        <v>1</v>
      </c>
      <c r="K109" s="44">
        <v>1</v>
      </c>
      <c r="L109" s="44">
        <v>1</v>
      </c>
      <c r="M109" s="44">
        <v>1</v>
      </c>
      <c r="N109" s="44">
        <v>1</v>
      </c>
      <c r="O109" s="44">
        <v>1</v>
      </c>
      <c r="P109" s="44">
        <v>1</v>
      </c>
      <c r="Q109" s="44">
        <v>1</v>
      </c>
      <c r="R109" s="44">
        <v>1</v>
      </c>
      <c r="S109" s="44">
        <v>1</v>
      </c>
      <c r="T109" s="44">
        <v>1</v>
      </c>
      <c r="U109" s="44">
        <v>1</v>
      </c>
      <c r="V109" s="44">
        <v>1</v>
      </c>
      <c r="W109" s="44">
        <v>1</v>
      </c>
      <c r="X109" s="44">
        <v>1</v>
      </c>
      <c r="Y109" s="44">
        <v>1</v>
      </c>
      <c r="Z109" s="44">
        <v>1</v>
      </c>
      <c r="AA109" s="44">
        <v>1</v>
      </c>
      <c r="AB109" s="44">
        <v>1</v>
      </c>
      <c r="AC109" s="44">
        <v>1</v>
      </c>
      <c r="AD109" s="44">
        <v>1</v>
      </c>
      <c r="AE109" s="44">
        <v>1</v>
      </c>
      <c r="AF109" s="113">
        <v>0</v>
      </c>
      <c r="AG109" s="115">
        <v>1</v>
      </c>
      <c r="AH109" s="41">
        <v>1</v>
      </c>
      <c r="AI109" s="41">
        <v>1</v>
      </c>
      <c r="AJ109" s="41">
        <v>1</v>
      </c>
      <c r="AK109" s="41">
        <v>1</v>
      </c>
    </row>
    <row r="110" spans="1:37" s="45" customFormat="1" ht="15.75" thickBot="1" x14ac:dyDescent="0.3">
      <c r="A110" s="43" t="s">
        <v>145</v>
      </c>
      <c r="B110" s="44">
        <v>1</v>
      </c>
      <c r="C110" s="44">
        <v>1</v>
      </c>
      <c r="D110" s="44">
        <v>1</v>
      </c>
      <c r="E110" s="44">
        <v>0</v>
      </c>
      <c r="F110" s="44">
        <v>1</v>
      </c>
      <c r="G110" s="44">
        <v>1</v>
      </c>
      <c r="H110" s="44">
        <v>1</v>
      </c>
      <c r="I110" s="44">
        <v>1</v>
      </c>
      <c r="J110" s="44">
        <v>1</v>
      </c>
      <c r="K110" s="44">
        <v>1</v>
      </c>
      <c r="L110" s="44">
        <v>1</v>
      </c>
      <c r="M110" s="44">
        <v>1</v>
      </c>
      <c r="N110" s="44">
        <v>1</v>
      </c>
      <c r="O110" s="44">
        <v>1</v>
      </c>
      <c r="P110" s="44">
        <v>1</v>
      </c>
      <c r="Q110" s="44">
        <v>1</v>
      </c>
      <c r="R110" s="44">
        <v>1</v>
      </c>
      <c r="S110" s="44">
        <v>1</v>
      </c>
      <c r="T110" s="44">
        <v>1</v>
      </c>
      <c r="U110" s="44">
        <v>1</v>
      </c>
      <c r="V110" s="44">
        <v>1</v>
      </c>
      <c r="W110" s="44">
        <v>1</v>
      </c>
      <c r="X110" s="44">
        <v>1</v>
      </c>
      <c r="Y110" s="44">
        <v>1</v>
      </c>
      <c r="Z110" s="44">
        <v>1</v>
      </c>
      <c r="AA110" s="44">
        <v>1</v>
      </c>
      <c r="AB110" s="44">
        <v>1</v>
      </c>
      <c r="AC110" s="44">
        <v>1</v>
      </c>
      <c r="AD110" s="44">
        <v>1</v>
      </c>
      <c r="AE110" s="44">
        <v>1</v>
      </c>
      <c r="AF110" s="113">
        <v>0</v>
      </c>
      <c r="AG110" s="115">
        <v>1</v>
      </c>
      <c r="AH110" s="41">
        <v>1</v>
      </c>
      <c r="AI110" s="41">
        <v>1</v>
      </c>
      <c r="AJ110" s="41">
        <v>1</v>
      </c>
      <c r="AK110" s="41">
        <v>1</v>
      </c>
    </row>
    <row r="111" spans="1:37" s="45" customFormat="1" ht="15.75" thickBot="1" x14ac:dyDescent="0.3">
      <c r="A111" s="43" t="s">
        <v>146</v>
      </c>
      <c r="B111" s="44">
        <v>1</v>
      </c>
      <c r="C111" s="44">
        <v>1</v>
      </c>
      <c r="D111" s="44">
        <v>1</v>
      </c>
      <c r="E111" s="44">
        <v>0</v>
      </c>
      <c r="F111" s="44">
        <v>1</v>
      </c>
      <c r="G111" s="44">
        <v>1</v>
      </c>
      <c r="H111" s="44">
        <v>1</v>
      </c>
      <c r="I111" s="44">
        <v>1</v>
      </c>
      <c r="J111" s="44">
        <v>1</v>
      </c>
      <c r="K111" s="44">
        <v>1</v>
      </c>
      <c r="L111" s="44">
        <v>1</v>
      </c>
      <c r="M111" s="44">
        <v>1</v>
      </c>
      <c r="N111" s="44">
        <v>1</v>
      </c>
      <c r="O111" s="44">
        <v>1</v>
      </c>
      <c r="P111" s="44">
        <v>1</v>
      </c>
      <c r="Q111" s="44">
        <v>1</v>
      </c>
      <c r="R111" s="44">
        <v>1</v>
      </c>
      <c r="S111" s="44">
        <v>1</v>
      </c>
      <c r="T111" s="44">
        <v>1</v>
      </c>
      <c r="U111" s="44">
        <v>1</v>
      </c>
      <c r="V111" s="44">
        <v>1</v>
      </c>
      <c r="W111" s="44">
        <v>1</v>
      </c>
      <c r="X111" s="44">
        <v>1</v>
      </c>
      <c r="Y111" s="44">
        <v>1</v>
      </c>
      <c r="Z111" s="44">
        <v>1</v>
      </c>
      <c r="AA111" s="44">
        <v>1</v>
      </c>
      <c r="AB111" s="44">
        <v>1</v>
      </c>
      <c r="AC111" s="44">
        <v>1</v>
      </c>
      <c r="AD111" s="44">
        <v>1</v>
      </c>
      <c r="AE111" s="44">
        <v>1</v>
      </c>
      <c r="AF111" s="113">
        <v>0</v>
      </c>
      <c r="AG111" s="115">
        <v>1</v>
      </c>
      <c r="AH111" s="41">
        <v>1</v>
      </c>
      <c r="AI111" s="41">
        <v>1</v>
      </c>
      <c r="AJ111" s="41">
        <v>1</v>
      </c>
      <c r="AK111" s="41">
        <v>1</v>
      </c>
    </row>
    <row r="112" spans="1:37" s="45" customFormat="1" ht="15.75" thickBot="1" x14ac:dyDescent="0.3">
      <c r="A112" s="43" t="s">
        <v>147</v>
      </c>
      <c r="B112" s="44">
        <v>1</v>
      </c>
      <c r="C112" s="44">
        <v>1</v>
      </c>
      <c r="D112" s="44">
        <v>1</v>
      </c>
      <c r="E112" s="44">
        <v>0</v>
      </c>
      <c r="F112" s="44">
        <v>1</v>
      </c>
      <c r="G112" s="44">
        <v>1</v>
      </c>
      <c r="H112" s="44">
        <v>1</v>
      </c>
      <c r="I112" s="44">
        <v>1</v>
      </c>
      <c r="J112" s="44">
        <v>1</v>
      </c>
      <c r="K112" s="44">
        <v>1</v>
      </c>
      <c r="L112" s="44">
        <v>1</v>
      </c>
      <c r="M112" s="44">
        <v>1</v>
      </c>
      <c r="N112" s="44">
        <v>1</v>
      </c>
      <c r="O112" s="44">
        <v>1</v>
      </c>
      <c r="P112" s="44">
        <v>1</v>
      </c>
      <c r="Q112" s="44">
        <v>1</v>
      </c>
      <c r="R112" s="44">
        <v>1</v>
      </c>
      <c r="S112" s="44">
        <v>1</v>
      </c>
      <c r="T112" s="44">
        <v>1</v>
      </c>
      <c r="U112" s="44">
        <v>1</v>
      </c>
      <c r="V112" s="44">
        <v>1</v>
      </c>
      <c r="W112" s="44">
        <v>1</v>
      </c>
      <c r="X112" s="44">
        <v>1</v>
      </c>
      <c r="Y112" s="44">
        <v>1</v>
      </c>
      <c r="Z112" s="44">
        <v>1</v>
      </c>
      <c r="AA112" s="44">
        <v>1</v>
      </c>
      <c r="AB112" s="44">
        <v>1</v>
      </c>
      <c r="AC112" s="44">
        <v>1</v>
      </c>
      <c r="AD112" s="44">
        <v>1</v>
      </c>
      <c r="AE112" s="44">
        <v>1</v>
      </c>
      <c r="AF112" s="113">
        <v>0</v>
      </c>
      <c r="AG112" s="115">
        <v>1</v>
      </c>
      <c r="AH112" s="41">
        <v>1</v>
      </c>
      <c r="AI112" s="41">
        <v>1</v>
      </c>
      <c r="AJ112" s="41">
        <v>1</v>
      </c>
      <c r="AK112" s="41">
        <v>1</v>
      </c>
    </row>
    <row r="113" spans="1:37" s="45" customFormat="1" ht="15.75" thickBot="1" x14ac:dyDescent="0.3">
      <c r="A113" s="43" t="s">
        <v>148</v>
      </c>
      <c r="B113" s="44">
        <v>1</v>
      </c>
      <c r="C113" s="44">
        <v>1</v>
      </c>
      <c r="D113" s="44">
        <v>1</v>
      </c>
      <c r="E113" s="44">
        <v>0</v>
      </c>
      <c r="F113" s="44">
        <v>1</v>
      </c>
      <c r="G113" s="44">
        <v>1</v>
      </c>
      <c r="H113" s="44">
        <v>1</v>
      </c>
      <c r="I113" s="44">
        <v>1</v>
      </c>
      <c r="J113" s="44">
        <v>1</v>
      </c>
      <c r="K113" s="44">
        <v>1</v>
      </c>
      <c r="L113" s="44">
        <v>1</v>
      </c>
      <c r="M113" s="44">
        <v>1</v>
      </c>
      <c r="N113" s="44">
        <v>1</v>
      </c>
      <c r="O113" s="44">
        <v>1</v>
      </c>
      <c r="P113" s="44">
        <v>1</v>
      </c>
      <c r="Q113" s="44">
        <v>1</v>
      </c>
      <c r="R113" s="44">
        <v>1</v>
      </c>
      <c r="S113" s="44">
        <v>1</v>
      </c>
      <c r="T113" s="44">
        <v>1</v>
      </c>
      <c r="U113" s="44">
        <v>1</v>
      </c>
      <c r="V113" s="44">
        <v>1</v>
      </c>
      <c r="W113" s="44">
        <v>1</v>
      </c>
      <c r="X113" s="44">
        <v>1</v>
      </c>
      <c r="Y113" s="44">
        <v>1</v>
      </c>
      <c r="Z113" s="44">
        <v>1</v>
      </c>
      <c r="AA113" s="44">
        <v>1</v>
      </c>
      <c r="AB113" s="44">
        <v>1</v>
      </c>
      <c r="AC113" s="44">
        <v>1</v>
      </c>
      <c r="AD113" s="44">
        <v>1</v>
      </c>
      <c r="AE113" s="44">
        <v>1</v>
      </c>
      <c r="AF113" s="113">
        <v>0</v>
      </c>
      <c r="AG113" s="115">
        <v>1</v>
      </c>
      <c r="AH113" s="41">
        <v>1</v>
      </c>
      <c r="AI113" s="41">
        <v>1</v>
      </c>
      <c r="AJ113" s="41">
        <v>1</v>
      </c>
      <c r="AK113" s="41">
        <v>1</v>
      </c>
    </row>
    <row r="114" spans="1:37" s="45" customFormat="1" ht="15.75" thickBot="1" x14ac:dyDescent="0.3">
      <c r="A114" s="43" t="s">
        <v>149</v>
      </c>
      <c r="B114" s="44">
        <v>1</v>
      </c>
      <c r="C114" s="44">
        <v>1</v>
      </c>
      <c r="D114" s="44">
        <v>1</v>
      </c>
      <c r="E114" s="44">
        <v>0</v>
      </c>
      <c r="F114" s="44">
        <v>1</v>
      </c>
      <c r="G114" s="44">
        <v>1</v>
      </c>
      <c r="H114" s="44">
        <v>1</v>
      </c>
      <c r="I114" s="44">
        <v>1</v>
      </c>
      <c r="J114" s="44">
        <v>1</v>
      </c>
      <c r="K114" s="44">
        <v>1</v>
      </c>
      <c r="L114" s="44">
        <v>1</v>
      </c>
      <c r="M114" s="44">
        <v>1</v>
      </c>
      <c r="N114" s="44">
        <v>1</v>
      </c>
      <c r="O114" s="44">
        <v>1</v>
      </c>
      <c r="P114" s="44">
        <v>1</v>
      </c>
      <c r="Q114" s="44">
        <v>1</v>
      </c>
      <c r="R114" s="44">
        <v>1</v>
      </c>
      <c r="S114" s="44">
        <v>1</v>
      </c>
      <c r="T114" s="44">
        <v>1</v>
      </c>
      <c r="U114" s="44">
        <v>1</v>
      </c>
      <c r="V114" s="44">
        <v>1</v>
      </c>
      <c r="W114" s="44">
        <v>1</v>
      </c>
      <c r="X114" s="44">
        <v>1</v>
      </c>
      <c r="Y114" s="44">
        <v>1</v>
      </c>
      <c r="Z114" s="44">
        <v>1</v>
      </c>
      <c r="AA114" s="44">
        <v>1</v>
      </c>
      <c r="AB114" s="44">
        <v>1</v>
      </c>
      <c r="AC114" s="44">
        <v>1</v>
      </c>
      <c r="AD114" s="44">
        <v>1</v>
      </c>
      <c r="AE114" s="44">
        <v>1</v>
      </c>
      <c r="AF114" s="113">
        <v>0</v>
      </c>
      <c r="AG114" s="115">
        <v>1</v>
      </c>
      <c r="AH114" s="41">
        <v>1</v>
      </c>
      <c r="AI114" s="41">
        <v>1</v>
      </c>
      <c r="AJ114" s="41">
        <v>1</v>
      </c>
      <c r="AK114" s="41">
        <v>1</v>
      </c>
    </row>
    <row r="115" spans="1:37" s="45" customFormat="1" ht="15.75" thickBot="1" x14ac:dyDescent="0.3">
      <c r="A115" s="43" t="s">
        <v>150</v>
      </c>
      <c r="B115" s="44">
        <v>1</v>
      </c>
      <c r="C115" s="44">
        <v>1</v>
      </c>
      <c r="D115" s="44">
        <v>1</v>
      </c>
      <c r="E115" s="44">
        <v>0</v>
      </c>
      <c r="F115" s="44">
        <v>1</v>
      </c>
      <c r="G115" s="44">
        <v>1</v>
      </c>
      <c r="H115" s="44">
        <v>1</v>
      </c>
      <c r="I115" s="44">
        <v>1</v>
      </c>
      <c r="J115" s="44">
        <v>1</v>
      </c>
      <c r="K115" s="44">
        <v>1</v>
      </c>
      <c r="L115" s="44">
        <v>1</v>
      </c>
      <c r="M115" s="44">
        <v>1</v>
      </c>
      <c r="N115" s="44">
        <v>1</v>
      </c>
      <c r="O115" s="44">
        <v>1</v>
      </c>
      <c r="P115" s="44">
        <v>1</v>
      </c>
      <c r="Q115" s="44">
        <v>1</v>
      </c>
      <c r="R115" s="44">
        <v>1</v>
      </c>
      <c r="S115" s="44">
        <v>1</v>
      </c>
      <c r="T115" s="44">
        <v>1</v>
      </c>
      <c r="U115" s="44">
        <v>1</v>
      </c>
      <c r="V115" s="44">
        <v>1</v>
      </c>
      <c r="W115" s="44">
        <v>1</v>
      </c>
      <c r="X115" s="44">
        <v>1</v>
      </c>
      <c r="Y115" s="44">
        <v>1</v>
      </c>
      <c r="Z115" s="44">
        <v>1</v>
      </c>
      <c r="AA115" s="44">
        <v>1</v>
      </c>
      <c r="AB115" s="44">
        <v>1</v>
      </c>
      <c r="AC115" s="44">
        <v>1</v>
      </c>
      <c r="AD115" s="44">
        <v>1</v>
      </c>
      <c r="AE115" s="44">
        <v>1</v>
      </c>
      <c r="AF115" s="113">
        <v>0</v>
      </c>
      <c r="AG115" s="115">
        <v>1</v>
      </c>
      <c r="AH115" s="41">
        <v>1</v>
      </c>
      <c r="AI115" s="41">
        <v>1</v>
      </c>
      <c r="AJ115" s="41">
        <v>1</v>
      </c>
      <c r="AK115" s="41">
        <v>1</v>
      </c>
    </row>
    <row r="116" spans="1:37" s="45" customFormat="1" ht="15.75" thickBot="1" x14ac:dyDescent="0.3">
      <c r="A116" s="43" t="s">
        <v>151</v>
      </c>
      <c r="B116" s="44">
        <v>1</v>
      </c>
      <c r="C116" s="44">
        <v>1</v>
      </c>
      <c r="D116" s="44">
        <v>1</v>
      </c>
      <c r="E116" s="44">
        <v>0</v>
      </c>
      <c r="F116" s="44">
        <v>1</v>
      </c>
      <c r="G116" s="44">
        <v>1</v>
      </c>
      <c r="H116" s="44">
        <v>1</v>
      </c>
      <c r="I116" s="44">
        <v>1</v>
      </c>
      <c r="J116" s="44">
        <v>1</v>
      </c>
      <c r="K116" s="44">
        <v>1</v>
      </c>
      <c r="L116" s="44">
        <v>1</v>
      </c>
      <c r="M116" s="44">
        <v>1</v>
      </c>
      <c r="N116" s="44">
        <v>1</v>
      </c>
      <c r="O116" s="44">
        <v>1</v>
      </c>
      <c r="P116" s="44">
        <v>1</v>
      </c>
      <c r="Q116" s="44">
        <v>1</v>
      </c>
      <c r="R116" s="44">
        <v>1</v>
      </c>
      <c r="S116" s="44">
        <v>1</v>
      </c>
      <c r="T116" s="44">
        <v>1</v>
      </c>
      <c r="U116" s="44">
        <v>1</v>
      </c>
      <c r="V116" s="44">
        <v>1</v>
      </c>
      <c r="W116" s="44">
        <v>1</v>
      </c>
      <c r="X116" s="44">
        <v>1</v>
      </c>
      <c r="Y116" s="44">
        <v>1</v>
      </c>
      <c r="Z116" s="44">
        <v>1</v>
      </c>
      <c r="AA116" s="44">
        <v>1</v>
      </c>
      <c r="AB116" s="44">
        <v>1</v>
      </c>
      <c r="AC116" s="44">
        <v>1</v>
      </c>
      <c r="AD116" s="44">
        <v>1</v>
      </c>
      <c r="AE116" s="44">
        <v>1</v>
      </c>
      <c r="AF116" s="113">
        <v>0</v>
      </c>
      <c r="AG116" s="115">
        <v>1</v>
      </c>
      <c r="AH116" s="41">
        <v>1</v>
      </c>
      <c r="AI116" s="41">
        <v>1</v>
      </c>
      <c r="AJ116" s="41">
        <v>1</v>
      </c>
      <c r="AK116" s="41">
        <v>1</v>
      </c>
    </row>
    <row r="117" spans="1:37" s="45" customFormat="1" ht="15.75" thickBot="1" x14ac:dyDescent="0.3">
      <c r="A117" s="43" t="s">
        <v>152</v>
      </c>
      <c r="B117" s="44">
        <v>1</v>
      </c>
      <c r="C117" s="44">
        <v>1</v>
      </c>
      <c r="D117" s="44">
        <v>1</v>
      </c>
      <c r="E117" s="44">
        <v>0</v>
      </c>
      <c r="F117" s="44">
        <v>1</v>
      </c>
      <c r="G117" s="44">
        <v>1</v>
      </c>
      <c r="H117" s="44">
        <v>1</v>
      </c>
      <c r="I117" s="44">
        <v>1</v>
      </c>
      <c r="J117" s="44">
        <v>1</v>
      </c>
      <c r="K117" s="44">
        <v>1</v>
      </c>
      <c r="L117" s="44">
        <v>1</v>
      </c>
      <c r="M117" s="44">
        <v>1</v>
      </c>
      <c r="N117" s="44">
        <v>1</v>
      </c>
      <c r="O117" s="44">
        <v>1</v>
      </c>
      <c r="P117" s="44">
        <v>1</v>
      </c>
      <c r="Q117" s="44">
        <v>1</v>
      </c>
      <c r="R117" s="44">
        <v>1</v>
      </c>
      <c r="S117" s="44">
        <v>1</v>
      </c>
      <c r="T117" s="44">
        <v>1</v>
      </c>
      <c r="U117" s="44">
        <v>1</v>
      </c>
      <c r="V117" s="44">
        <v>1</v>
      </c>
      <c r="W117" s="44">
        <v>1</v>
      </c>
      <c r="X117" s="44">
        <v>1</v>
      </c>
      <c r="Y117" s="44">
        <v>1</v>
      </c>
      <c r="Z117" s="44">
        <v>1</v>
      </c>
      <c r="AA117" s="44">
        <v>1</v>
      </c>
      <c r="AB117" s="44">
        <v>1</v>
      </c>
      <c r="AC117" s="44">
        <v>1</v>
      </c>
      <c r="AD117" s="44">
        <v>1</v>
      </c>
      <c r="AE117" s="44">
        <v>1</v>
      </c>
      <c r="AF117" s="113">
        <v>0</v>
      </c>
      <c r="AG117" s="115">
        <v>1</v>
      </c>
      <c r="AH117" s="41">
        <v>1</v>
      </c>
      <c r="AI117" s="41">
        <v>1</v>
      </c>
      <c r="AJ117" s="41">
        <v>1</v>
      </c>
      <c r="AK117" s="41">
        <v>1</v>
      </c>
    </row>
    <row r="118" spans="1:37" s="45" customFormat="1" ht="15.75" thickBot="1" x14ac:dyDescent="0.3">
      <c r="A118" s="43" t="s">
        <v>153</v>
      </c>
      <c r="B118" s="44">
        <v>1</v>
      </c>
      <c r="C118" s="44">
        <v>1</v>
      </c>
      <c r="D118" s="44">
        <v>1</v>
      </c>
      <c r="E118" s="44">
        <v>0</v>
      </c>
      <c r="F118" s="44">
        <v>1</v>
      </c>
      <c r="G118" s="44">
        <v>1</v>
      </c>
      <c r="H118" s="44">
        <v>1</v>
      </c>
      <c r="I118" s="44">
        <v>1</v>
      </c>
      <c r="J118" s="44">
        <v>1</v>
      </c>
      <c r="K118" s="44">
        <v>1</v>
      </c>
      <c r="L118" s="44">
        <v>1</v>
      </c>
      <c r="M118" s="44">
        <v>1</v>
      </c>
      <c r="N118" s="44">
        <v>1</v>
      </c>
      <c r="O118" s="44">
        <v>1</v>
      </c>
      <c r="P118" s="44">
        <v>1</v>
      </c>
      <c r="Q118" s="44">
        <v>1</v>
      </c>
      <c r="R118" s="44">
        <v>1</v>
      </c>
      <c r="S118" s="44">
        <v>1</v>
      </c>
      <c r="T118" s="44">
        <v>1</v>
      </c>
      <c r="U118" s="44">
        <v>1</v>
      </c>
      <c r="V118" s="44">
        <v>1</v>
      </c>
      <c r="W118" s="44">
        <v>1</v>
      </c>
      <c r="X118" s="44">
        <v>1</v>
      </c>
      <c r="Y118" s="44">
        <v>1</v>
      </c>
      <c r="Z118" s="44">
        <v>1</v>
      </c>
      <c r="AA118" s="44">
        <v>1</v>
      </c>
      <c r="AB118" s="44">
        <v>1</v>
      </c>
      <c r="AC118" s="44">
        <v>1</v>
      </c>
      <c r="AD118" s="44">
        <v>1</v>
      </c>
      <c r="AE118" s="44">
        <v>1</v>
      </c>
      <c r="AF118" s="113">
        <v>0</v>
      </c>
      <c r="AG118" s="115">
        <v>1</v>
      </c>
      <c r="AH118" s="41">
        <v>1</v>
      </c>
      <c r="AI118" s="41">
        <v>1</v>
      </c>
      <c r="AJ118" s="41">
        <v>1</v>
      </c>
      <c r="AK118" s="41">
        <v>1</v>
      </c>
    </row>
    <row r="119" spans="1:37" s="45" customFormat="1" ht="15.75" thickBot="1" x14ac:dyDescent="0.3">
      <c r="A119" s="43" t="s">
        <v>154</v>
      </c>
      <c r="B119" s="44">
        <v>1</v>
      </c>
      <c r="C119" s="44">
        <v>1</v>
      </c>
      <c r="D119" s="44">
        <v>1</v>
      </c>
      <c r="E119" s="44">
        <v>0</v>
      </c>
      <c r="F119" s="44">
        <v>1</v>
      </c>
      <c r="G119" s="44">
        <v>1</v>
      </c>
      <c r="H119" s="44">
        <v>1</v>
      </c>
      <c r="I119" s="44">
        <v>1</v>
      </c>
      <c r="J119" s="44">
        <v>1</v>
      </c>
      <c r="K119" s="44">
        <v>1</v>
      </c>
      <c r="L119" s="44">
        <v>1</v>
      </c>
      <c r="M119" s="44">
        <v>1</v>
      </c>
      <c r="N119" s="44">
        <v>1</v>
      </c>
      <c r="O119" s="44">
        <v>1</v>
      </c>
      <c r="P119" s="44">
        <v>1</v>
      </c>
      <c r="Q119" s="44">
        <v>1</v>
      </c>
      <c r="R119" s="44">
        <v>1</v>
      </c>
      <c r="S119" s="44">
        <v>1</v>
      </c>
      <c r="T119" s="44">
        <v>1</v>
      </c>
      <c r="U119" s="44">
        <v>1</v>
      </c>
      <c r="V119" s="44">
        <v>1</v>
      </c>
      <c r="W119" s="44">
        <v>1</v>
      </c>
      <c r="X119" s="44">
        <v>1</v>
      </c>
      <c r="Y119" s="44">
        <v>1</v>
      </c>
      <c r="Z119" s="44">
        <v>1</v>
      </c>
      <c r="AA119" s="44">
        <v>1</v>
      </c>
      <c r="AB119" s="44">
        <v>1</v>
      </c>
      <c r="AC119" s="44">
        <v>1</v>
      </c>
      <c r="AD119" s="44">
        <v>1</v>
      </c>
      <c r="AE119" s="44">
        <v>1</v>
      </c>
      <c r="AF119" s="113">
        <v>0</v>
      </c>
      <c r="AG119" s="115">
        <v>1</v>
      </c>
      <c r="AH119" s="41">
        <v>1</v>
      </c>
      <c r="AI119" s="41">
        <v>1</v>
      </c>
      <c r="AJ119" s="41">
        <v>1</v>
      </c>
      <c r="AK119" s="41">
        <v>1</v>
      </c>
    </row>
    <row r="120" spans="1:37" s="45" customFormat="1" ht="15.75" thickBot="1" x14ac:dyDescent="0.3">
      <c r="A120" s="43" t="s">
        <v>155</v>
      </c>
      <c r="B120" s="44">
        <v>1</v>
      </c>
      <c r="C120" s="44">
        <v>1</v>
      </c>
      <c r="D120" s="44">
        <v>1</v>
      </c>
      <c r="E120" s="44">
        <v>0</v>
      </c>
      <c r="F120" s="44">
        <v>1</v>
      </c>
      <c r="G120" s="44">
        <v>1</v>
      </c>
      <c r="H120" s="44">
        <v>1</v>
      </c>
      <c r="I120" s="44">
        <v>1</v>
      </c>
      <c r="J120" s="44">
        <v>1</v>
      </c>
      <c r="K120" s="44">
        <v>1</v>
      </c>
      <c r="L120" s="44">
        <v>1</v>
      </c>
      <c r="M120" s="44">
        <v>1</v>
      </c>
      <c r="N120" s="44">
        <v>1</v>
      </c>
      <c r="O120" s="44">
        <v>1</v>
      </c>
      <c r="P120" s="44">
        <v>1</v>
      </c>
      <c r="Q120" s="44">
        <v>1</v>
      </c>
      <c r="R120" s="44">
        <v>1</v>
      </c>
      <c r="S120" s="44">
        <v>1</v>
      </c>
      <c r="T120" s="44">
        <v>1</v>
      </c>
      <c r="U120" s="44">
        <v>1</v>
      </c>
      <c r="V120" s="44">
        <v>1</v>
      </c>
      <c r="W120" s="44">
        <v>1</v>
      </c>
      <c r="X120" s="44">
        <v>1</v>
      </c>
      <c r="Y120" s="44">
        <v>1</v>
      </c>
      <c r="Z120" s="44">
        <v>1</v>
      </c>
      <c r="AA120" s="44">
        <v>1</v>
      </c>
      <c r="AB120" s="44">
        <v>1</v>
      </c>
      <c r="AC120" s="44">
        <v>1</v>
      </c>
      <c r="AD120" s="44">
        <v>1</v>
      </c>
      <c r="AE120" s="44">
        <v>1</v>
      </c>
      <c r="AF120" s="113">
        <v>0</v>
      </c>
      <c r="AG120" s="115">
        <v>1</v>
      </c>
      <c r="AH120" s="41">
        <v>1</v>
      </c>
      <c r="AI120" s="41">
        <v>1</v>
      </c>
      <c r="AJ120" s="41">
        <v>1</v>
      </c>
      <c r="AK120" s="41">
        <v>1</v>
      </c>
    </row>
    <row r="121" spans="1:37" s="45" customFormat="1" ht="15.75" thickBot="1" x14ac:dyDescent="0.3">
      <c r="A121" s="43" t="s">
        <v>156</v>
      </c>
      <c r="B121" s="44">
        <v>1</v>
      </c>
      <c r="C121" s="44">
        <v>1</v>
      </c>
      <c r="D121" s="44">
        <v>1</v>
      </c>
      <c r="E121" s="44">
        <v>0</v>
      </c>
      <c r="F121" s="44">
        <v>1</v>
      </c>
      <c r="G121" s="44">
        <v>1</v>
      </c>
      <c r="H121" s="44">
        <v>1</v>
      </c>
      <c r="I121" s="44">
        <v>1</v>
      </c>
      <c r="J121" s="44">
        <v>1</v>
      </c>
      <c r="K121" s="44">
        <v>1</v>
      </c>
      <c r="L121" s="44">
        <v>1</v>
      </c>
      <c r="M121" s="44">
        <v>1</v>
      </c>
      <c r="N121" s="44">
        <v>1</v>
      </c>
      <c r="O121" s="44">
        <v>1</v>
      </c>
      <c r="P121" s="44">
        <v>1</v>
      </c>
      <c r="Q121" s="44">
        <v>1</v>
      </c>
      <c r="R121" s="44">
        <v>1</v>
      </c>
      <c r="S121" s="44">
        <v>1</v>
      </c>
      <c r="T121" s="44">
        <v>1</v>
      </c>
      <c r="U121" s="44">
        <v>1</v>
      </c>
      <c r="V121" s="44">
        <v>1</v>
      </c>
      <c r="W121" s="44">
        <v>1</v>
      </c>
      <c r="X121" s="44">
        <v>1</v>
      </c>
      <c r="Y121" s="44">
        <v>1</v>
      </c>
      <c r="Z121" s="44">
        <v>1</v>
      </c>
      <c r="AA121" s="44">
        <v>1</v>
      </c>
      <c r="AB121" s="44">
        <v>1</v>
      </c>
      <c r="AC121" s="44">
        <v>1</v>
      </c>
      <c r="AD121" s="44">
        <v>1</v>
      </c>
      <c r="AE121" s="44">
        <v>1</v>
      </c>
      <c r="AF121" s="113">
        <v>0</v>
      </c>
      <c r="AG121" s="115">
        <v>1</v>
      </c>
      <c r="AH121" s="41">
        <v>1</v>
      </c>
      <c r="AI121" s="41">
        <v>1</v>
      </c>
      <c r="AJ121" s="41">
        <v>1</v>
      </c>
      <c r="AK121" s="41">
        <v>1</v>
      </c>
    </row>
    <row r="122" spans="1:37" s="45" customFormat="1" ht="15.75" thickBot="1" x14ac:dyDescent="0.3">
      <c r="A122" s="43" t="s">
        <v>157</v>
      </c>
      <c r="B122" s="44">
        <v>1</v>
      </c>
      <c r="C122" s="44">
        <v>1</v>
      </c>
      <c r="D122" s="44">
        <v>1</v>
      </c>
      <c r="E122" s="44">
        <v>0</v>
      </c>
      <c r="F122" s="44">
        <v>1</v>
      </c>
      <c r="G122" s="44">
        <v>1</v>
      </c>
      <c r="H122" s="44">
        <v>1</v>
      </c>
      <c r="I122" s="44">
        <v>1</v>
      </c>
      <c r="J122" s="44">
        <v>1</v>
      </c>
      <c r="K122" s="44">
        <v>1</v>
      </c>
      <c r="L122" s="44">
        <v>1</v>
      </c>
      <c r="M122" s="44">
        <v>1</v>
      </c>
      <c r="N122" s="44">
        <v>1</v>
      </c>
      <c r="O122" s="44">
        <v>1</v>
      </c>
      <c r="P122" s="44">
        <v>1</v>
      </c>
      <c r="Q122" s="44">
        <v>1</v>
      </c>
      <c r="R122" s="44">
        <v>1</v>
      </c>
      <c r="S122" s="44">
        <v>1</v>
      </c>
      <c r="T122" s="44">
        <v>1</v>
      </c>
      <c r="U122" s="44">
        <v>1</v>
      </c>
      <c r="V122" s="44">
        <v>1</v>
      </c>
      <c r="W122" s="44">
        <v>1</v>
      </c>
      <c r="X122" s="44">
        <v>1</v>
      </c>
      <c r="Y122" s="44">
        <v>1</v>
      </c>
      <c r="Z122" s="44">
        <v>1</v>
      </c>
      <c r="AA122" s="44">
        <v>1</v>
      </c>
      <c r="AB122" s="44">
        <v>1</v>
      </c>
      <c r="AC122" s="44">
        <v>1</v>
      </c>
      <c r="AD122" s="44">
        <v>1</v>
      </c>
      <c r="AE122" s="44">
        <v>1</v>
      </c>
      <c r="AF122" s="113">
        <v>0</v>
      </c>
      <c r="AG122" s="115">
        <v>1</v>
      </c>
      <c r="AH122" s="41">
        <v>1</v>
      </c>
      <c r="AI122" s="41">
        <v>1</v>
      </c>
      <c r="AJ122" s="41">
        <v>1</v>
      </c>
      <c r="AK122" s="41">
        <v>1</v>
      </c>
    </row>
    <row r="123" spans="1:37" s="45" customFormat="1" ht="15.75" thickBot="1" x14ac:dyDescent="0.3">
      <c r="A123" s="43" t="s">
        <v>158</v>
      </c>
      <c r="B123" s="44">
        <v>1</v>
      </c>
      <c r="C123" s="44">
        <v>1</v>
      </c>
      <c r="D123" s="44">
        <v>1</v>
      </c>
      <c r="E123" s="44">
        <v>0</v>
      </c>
      <c r="F123" s="44">
        <v>1</v>
      </c>
      <c r="G123" s="44">
        <v>1</v>
      </c>
      <c r="H123" s="44">
        <v>1</v>
      </c>
      <c r="I123" s="44">
        <v>1</v>
      </c>
      <c r="J123" s="44">
        <v>1</v>
      </c>
      <c r="K123" s="44">
        <v>1</v>
      </c>
      <c r="L123" s="44">
        <v>1</v>
      </c>
      <c r="M123" s="44">
        <v>1</v>
      </c>
      <c r="N123" s="44">
        <v>1</v>
      </c>
      <c r="O123" s="44">
        <v>1</v>
      </c>
      <c r="P123" s="44">
        <v>1</v>
      </c>
      <c r="Q123" s="44">
        <v>1</v>
      </c>
      <c r="R123" s="44">
        <v>1</v>
      </c>
      <c r="S123" s="44">
        <v>1</v>
      </c>
      <c r="T123" s="44">
        <v>1</v>
      </c>
      <c r="U123" s="44">
        <v>1</v>
      </c>
      <c r="V123" s="44">
        <v>1</v>
      </c>
      <c r="W123" s="44">
        <v>1</v>
      </c>
      <c r="X123" s="44">
        <v>1</v>
      </c>
      <c r="Y123" s="44">
        <v>1</v>
      </c>
      <c r="Z123" s="44">
        <v>1</v>
      </c>
      <c r="AA123" s="44">
        <v>1</v>
      </c>
      <c r="AB123" s="44">
        <v>1</v>
      </c>
      <c r="AC123" s="44">
        <v>1</v>
      </c>
      <c r="AD123" s="44">
        <v>1</v>
      </c>
      <c r="AE123" s="44">
        <v>1</v>
      </c>
      <c r="AF123" s="113">
        <v>0</v>
      </c>
      <c r="AG123" s="115">
        <v>1</v>
      </c>
      <c r="AH123" s="41">
        <v>1</v>
      </c>
      <c r="AI123" s="41">
        <v>1</v>
      </c>
      <c r="AJ123" s="41">
        <v>1</v>
      </c>
      <c r="AK123" s="41">
        <v>1</v>
      </c>
    </row>
    <row r="124" spans="1:37" s="45" customFormat="1" ht="15.75" thickBot="1" x14ac:dyDescent="0.3">
      <c r="A124" s="43" t="s">
        <v>159</v>
      </c>
      <c r="B124" s="44">
        <v>1</v>
      </c>
      <c r="C124" s="44">
        <v>1</v>
      </c>
      <c r="D124" s="44">
        <v>1</v>
      </c>
      <c r="E124" s="44">
        <v>0</v>
      </c>
      <c r="F124" s="44">
        <v>1</v>
      </c>
      <c r="G124" s="44">
        <v>1</v>
      </c>
      <c r="H124" s="44">
        <v>1</v>
      </c>
      <c r="I124" s="44">
        <v>1</v>
      </c>
      <c r="J124" s="44">
        <v>1</v>
      </c>
      <c r="K124" s="44">
        <v>1</v>
      </c>
      <c r="L124" s="44">
        <v>1</v>
      </c>
      <c r="M124" s="44">
        <v>1</v>
      </c>
      <c r="N124" s="44">
        <v>1</v>
      </c>
      <c r="O124" s="44">
        <v>1</v>
      </c>
      <c r="P124" s="44">
        <v>1</v>
      </c>
      <c r="Q124" s="44">
        <v>1</v>
      </c>
      <c r="R124" s="44">
        <v>1</v>
      </c>
      <c r="S124" s="44">
        <v>1</v>
      </c>
      <c r="T124" s="44">
        <v>1</v>
      </c>
      <c r="U124" s="44">
        <v>1</v>
      </c>
      <c r="V124" s="44">
        <v>1</v>
      </c>
      <c r="W124" s="44">
        <v>1</v>
      </c>
      <c r="X124" s="44">
        <v>1</v>
      </c>
      <c r="Y124" s="44">
        <v>1</v>
      </c>
      <c r="Z124" s="44">
        <v>1</v>
      </c>
      <c r="AA124" s="44">
        <v>1</v>
      </c>
      <c r="AB124" s="44">
        <v>1</v>
      </c>
      <c r="AC124" s="44">
        <v>1</v>
      </c>
      <c r="AD124" s="44">
        <v>1</v>
      </c>
      <c r="AE124" s="44">
        <v>1</v>
      </c>
      <c r="AF124" s="113">
        <v>0</v>
      </c>
      <c r="AG124" s="115">
        <v>1</v>
      </c>
      <c r="AH124" s="41">
        <v>1</v>
      </c>
      <c r="AI124" s="41">
        <v>1</v>
      </c>
      <c r="AJ124" s="41">
        <v>1</v>
      </c>
      <c r="AK124" s="41">
        <v>1</v>
      </c>
    </row>
    <row r="125" spans="1:37" s="45" customFormat="1" ht="15.75" thickBot="1" x14ac:dyDescent="0.3">
      <c r="A125" s="43" t="s">
        <v>160</v>
      </c>
      <c r="B125" s="44">
        <v>1</v>
      </c>
      <c r="C125" s="44">
        <v>1</v>
      </c>
      <c r="D125" s="44">
        <v>1</v>
      </c>
      <c r="E125" s="44">
        <v>0</v>
      </c>
      <c r="F125" s="44">
        <v>1</v>
      </c>
      <c r="G125" s="44">
        <v>1</v>
      </c>
      <c r="H125" s="44">
        <v>1</v>
      </c>
      <c r="I125" s="44">
        <v>1</v>
      </c>
      <c r="J125" s="44">
        <v>1</v>
      </c>
      <c r="K125" s="44">
        <v>1</v>
      </c>
      <c r="L125" s="44">
        <v>1</v>
      </c>
      <c r="M125" s="44">
        <v>1</v>
      </c>
      <c r="N125" s="44">
        <v>1</v>
      </c>
      <c r="O125" s="44">
        <v>1</v>
      </c>
      <c r="P125" s="44">
        <v>1</v>
      </c>
      <c r="Q125" s="44">
        <v>1</v>
      </c>
      <c r="R125" s="44">
        <v>1</v>
      </c>
      <c r="S125" s="44">
        <v>1</v>
      </c>
      <c r="T125" s="44">
        <v>1</v>
      </c>
      <c r="U125" s="44">
        <v>1</v>
      </c>
      <c r="V125" s="44">
        <v>1</v>
      </c>
      <c r="W125" s="44">
        <v>1</v>
      </c>
      <c r="X125" s="44">
        <v>1</v>
      </c>
      <c r="Y125" s="44">
        <v>1</v>
      </c>
      <c r="Z125" s="44">
        <v>1</v>
      </c>
      <c r="AA125" s="44">
        <v>1</v>
      </c>
      <c r="AB125" s="44">
        <v>1</v>
      </c>
      <c r="AC125" s="44">
        <v>1</v>
      </c>
      <c r="AD125" s="44">
        <v>1</v>
      </c>
      <c r="AE125" s="44">
        <v>1</v>
      </c>
      <c r="AF125" s="113">
        <v>0</v>
      </c>
      <c r="AG125" s="115">
        <v>1</v>
      </c>
      <c r="AH125" s="41">
        <v>1</v>
      </c>
      <c r="AI125" s="41">
        <v>1</v>
      </c>
      <c r="AJ125" s="41">
        <v>1</v>
      </c>
      <c r="AK125" s="41">
        <v>1</v>
      </c>
    </row>
    <row r="126" spans="1:37" s="45" customFormat="1" ht="15.75" thickBot="1" x14ac:dyDescent="0.3">
      <c r="A126" s="43" t="s">
        <v>161</v>
      </c>
      <c r="B126" s="44">
        <v>1</v>
      </c>
      <c r="C126" s="44">
        <v>1</v>
      </c>
      <c r="D126" s="44">
        <v>1</v>
      </c>
      <c r="E126" s="44">
        <v>0</v>
      </c>
      <c r="F126" s="44">
        <v>1</v>
      </c>
      <c r="G126" s="44">
        <v>1</v>
      </c>
      <c r="H126" s="44">
        <v>1</v>
      </c>
      <c r="I126" s="44">
        <v>1</v>
      </c>
      <c r="J126" s="44">
        <v>1</v>
      </c>
      <c r="K126" s="44">
        <v>1</v>
      </c>
      <c r="L126" s="44">
        <v>1</v>
      </c>
      <c r="M126" s="44">
        <v>1</v>
      </c>
      <c r="N126" s="44">
        <v>1</v>
      </c>
      <c r="O126" s="44">
        <v>1</v>
      </c>
      <c r="P126" s="44">
        <v>1</v>
      </c>
      <c r="Q126" s="44">
        <v>1</v>
      </c>
      <c r="R126" s="44">
        <v>1</v>
      </c>
      <c r="S126" s="44">
        <v>1</v>
      </c>
      <c r="T126" s="44">
        <v>1</v>
      </c>
      <c r="U126" s="44">
        <v>1</v>
      </c>
      <c r="V126" s="44">
        <v>1</v>
      </c>
      <c r="W126" s="44">
        <v>1</v>
      </c>
      <c r="X126" s="44">
        <v>1</v>
      </c>
      <c r="Y126" s="44">
        <v>1</v>
      </c>
      <c r="Z126" s="44">
        <v>1</v>
      </c>
      <c r="AA126" s="44">
        <v>1</v>
      </c>
      <c r="AB126" s="44">
        <v>1</v>
      </c>
      <c r="AC126" s="44">
        <v>1</v>
      </c>
      <c r="AD126" s="44">
        <v>1</v>
      </c>
      <c r="AE126" s="44">
        <v>1</v>
      </c>
      <c r="AF126" s="113">
        <v>0</v>
      </c>
      <c r="AG126" s="115">
        <v>1</v>
      </c>
      <c r="AH126" s="41">
        <v>1</v>
      </c>
      <c r="AI126" s="41">
        <v>1</v>
      </c>
      <c r="AJ126" s="41">
        <v>1</v>
      </c>
      <c r="AK126" s="41">
        <v>1</v>
      </c>
    </row>
    <row r="127" spans="1:37" s="45" customFormat="1" ht="15.75" thickBot="1" x14ac:dyDescent="0.3">
      <c r="A127" s="43" t="s">
        <v>162</v>
      </c>
      <c r="B127" s="44">
        <v>1</v>
      </c>
      <c r="C127" s="44">
        <v>1</v>
      </c>
      <c r="D127" s="44">
        <v>1</v>
      </c>
      <c r="E127" s="44">
        <v>0</v>
      </c>
      <c r="F127" s="44">
        <v>1</v>
      </c>
      <c r="G127" s="44">
        <v>1</v>
      </c>
      <c r="H127" s="44">
        <v>1</v>
      </c>
      <c r="I127" s="44">
        <v>1</v>
      </c>
      <c r="J127" s="44">
        <v>1</v>
      </c>
      <c r="K127" s="44">
        <v>1</v>
      </c>
      <c r="L127" s="44">
        <v>1</v>
      </c>
      <c r="M127" s="44">
        <v>1</v>
      </c>
      <c r="N127" s="44">
        <v>1</v>
      </c>
      <c r="O127" s="44">
        <v>1</v>
      </c>
      <c r="P127" s="44">
        <v>1</v>
      </c>
      <c r="Q127" s="44">
        <v>1</v>
      </c>
      <c r="R127" s="44">
        <v>1</v>
      </c>
      <c r="S127" s="44">
        <v>1</v>
      </c>
      <c r="T127" s="44">
        <v>1</v>
      </c>
      <c r="U127" s="44">
        <v>1</v>
      </c>
      <c r="V127" s="44">
        <v>1</v>
      </c>
      <c r="W127" s="44">
        <v>1</v>
      </c>
      <c r="X127" s="44">
        <v>1</v>
      </c>
      <c r="Y127" s="44">
        <v>1</v>
      </c>
      <c r="Z127" s="44">
        <v>1</v>
      </c>
      <c r="AA127" s="44">
        <v>1</v>
      </c>
      <c r="AB127" s="44">
        <v>1</v>
      </c>
      <c r="AC127" s="44">
        <v>1</v>
      </c>
      <c r="AD127" s="44">
        <v>1</v>
      </c>
      <c r="AE127" s="44">
        <v>1</v>
      </c>
      <c r="AF127" s="113">
        <v>0</v>
      </c>
      <c r="AG127" s="115">
        <v>1</v>
      </c>
      <c r="AH127" s="41">
        <v>1</v>
      </c>
      <c r="AI127" s="41">
        <v>1</v>
      </c>
      <c r="AJ127" s="41">
        <v>1</v>
      </c>
      <c r="AK127" s="41">
        <v>1</v>
      </c>
    </row>
    <row r="128" spans="1:37" s="45" customFormat="1" ht="15.75" thickBot="1" x14ac:dyDescent="0.3">
      <c r="A128" s="43" t="s">
        <v>163</v>
      </c>
      <c r="B128" s="44">
        <v>1</v>
      </c>
      <c r="C128" s="44">
        <v>1</v>
      </c>
      <c r="D128" s="44">
        <v>1</v>
      </c>
      <c r="E128" s="44">
        <v>0</v>
      </c>
      <c r="F128" s="44">
        <v>1</v>
      </c>
      <c r="G128" s="44">
        <v>1</v>
      </c>
      <c r="H128" s="44">
        <v>1</v>
      </c>
      <c r="I128" s="44">
        <v>1</v>
      </c>
      <c r="J128" s="44">
        <v>1</v>
      </c>
      <c r="K128" s="44">
        <v>1</v>
      </c>
      <c r="L128" s="44">
        <v>1</v>
      </c>
      <c r="M128" s="44">
        <v>1</v>
      </c>
      <c r="N128" s="44">
        <v>1</v>
      </c>
      <c r="O128" s="44">
        <v>1</v>
      </c>
      <c r="P128" s="44">
        <v>1</v>
      </c>
      <c r="Q128" s="44">
        <v>1</v>
      </c>
      <c r="R128" s="44">
        <v>1</v>
      </c>
      <c r="S128" s="44">
        <v>1</v>
      </c>
      <c r="T128" s="44">
        <v>1</v>
      </c>
      <c r="U128" s="44">
        <v>1</v>
      </c>
      <c r="V128" s="44">
        <v>1</v>
      </c>
      <c r="W128" s="44">
        <v>1</v>
      </c>
      <c r="X128" s="44">
        <v>1</v>
      </c>
      <c r="Y128" s="44">
        <v>1</v>
      </c>
      <c r="Z128" s="44">
        <v>1</v>
      </c>
      <c r="AA128" s="44">
        <v>1</v>
      </c>
      <c r="AB128" s="44">
        <v>1</v>
      </c>
      <c r="AC128" s="44">
        <v>1</v>
      </c>
      <c r="AD128" s="44">
        <v>1</v>
      </c>
      <c r="AE128" s="44">
        <v>1</v>
      </c>
      <c r="AF128" s="113">
        <v>0</v>
      </c>
      <c r="AG128" s="115">
        <v>1</v>
      </c>
      <c r="AH128" s="41">
        <v>1</v>
      </c>
      <c r="AI128" s="41">
        <v>1</v>
      </c>
      <c r="AJ128" s="41">
        <v>1</v>
      </c>
      <c r="AK128" s="41">
        <v>1</v>
      </c>
    </row>
    <row r="129" spans="1:37" s="45" customFormat="1" ht="15.75" thickBot="1" x14ac:dyDescent="0.3">
      <c r="A129" s="43" t="s">
        <v>164</v>
      </c>
      <c r="B129" s="44">
        <v>1</v>
      </c>
      <c r="C129" s="44">
        <v>1</v>
      </c>
      <c r="D129" s="44">
        <v>1</v>
      </c>
      <c r="E129" s="44">
        <v>0</v>
      </c>
      <c r="F129" s="44">
        <v>1</v>
      </c>
      <c r="G129" s="44">
        <v>1</v>
      </c>
      <c r="H129" s="44">
        <v>1</v>
      </c>
      <c r="I129" s="44">
        <v>1</v>
      </c>
      <c r="J129" s="44">
        <v>1</v>
      </c>
      <c r="K129" s="44">
        <v>1</v>
      </c>
      <c r="L129" s="44">
        <v>1</v>
      </c>
      <c r="M129" s="44">
        <v>1</v>
      </c>
      <c r="N129" s="44">
        <v>1</v>
      </c>
      <c r="O129" s="44">
        <v>1</v>
      </c>
      <c r="P129" s="44">
        <v>1</v>
      </c>
      <c r="Q129" s="44">
        <v>1</v>
      </c>
      <c r="R129" s="44">
        <v>1</v>
      </c>
      <c r="S129" s="44">
        <v>1</v>
      </c>
      <c r="T129" s="44">
        <v>1</v>
      </c>
      <c r="U129" s="44">
        <v>1</v>
      </c>
      <c r="V129" s="44">
        <v>1</v>
      </c>
      <c r="W129" s="44">
        <v>1</v>
      </c>
      <c r="X129" s="44">
        <v>1</v>
      </c>
      <c r="Y129" s="44">
        <v>1</v>
      </c>
      <c r="Z129" s="44">
        <v>1</v>
      </c>
      <c r="AA129" s="44">
        <v>1</v>
      </c>
      <c r="AB129" s="44">
        <v>1</v>
      </c>
      <c r="AC129" s="44">
        <v>1</v>
      </c>
      <c r="AD129" s="44">
        <v>1</v>
      </c>
      <c r="AE129" s="44">
        <v>1</v>
      </c>
      <c r="AF129" s="113">
        <v>0</v>
      </c>
      <c r="AG129" s="115">
        <v>1</v>
      </c>
      <c r="AH129" s="41">
        <v>1</v>
      </c>
      <c r="AI129" s="41">
        <v>1</v>
      </c>
      <c r="AJ129" s="41">
        <v>1</v>
      </c>
      <c r="AK129" s="41">
        <v>1</v>
      </c>
    </row>
    <row r="130" spans="1:37" s="45" customFormat="1" ht="15.75" thickBot="1" x14ac:dyDescent="0.3">
      <c r="A130" s="43" t="s">
        <v>165</v>
      </c>
      <c r="B130" s="44">
        <v>1</v>
      </c>
      <c r="C130" s="44">
        <v>1</v>
      </c>
      <c r="D130" s="44">
        <v>1</v>
      </c>
      <c r="E130" s="44">
        <v>0</v>
      </c>
      <c r="F130" s="44">
        <v>1</v>
      </c>
      <c r="G130" s="44">
        <v>1</v>
      </c>
      <c r="H130" s="44">
        <v>1</v>
      </c>
      <c r="I130" s="44">
        <v>1</v>
      </c>
      <c r="J130" s="44">
        <v>1</v>
      </c>
      <c r="K130" s="44">
        <v>1</v>
      </c>
      <c r="L130" s="44">
        <v>1</v>
      </c>
      <c r="M130" s="44">
        <v>1</v>
      </c>
      <c r="N130" s="44">
        <v>1</v>
      </c>
      <c r="O130" s="44">
        <v>1</v>
      </c>
      <c r="P130" s="44">
        <v>1</v>
      </c>
      <c r="Q130" s="44">
        <v>1</v>
      </c>
      <c r="R130" s="44">
        <v>1</v>
      </c>
      <c r="S130" s="44">
        <v>1</v>
      </c>
      <c r="T130" s="44">
        <v>1</v>
      </c>
      <c r="U130" s="44">
        <v>1</v>
      </c>
      <c r="V130" s="44">
        <v>1</v>
      </c>
      <c r="W130" s="44">
        <v>1</v>
      </c>
      <c r="X130" s="44">
        <v>1</v>
      </c>
      <c r="Y130" s="44">
        <v>1</v>
      </c>
      <c r="Z130" s="44">
        <v>1</v>
      </c>
      <c r="AA130" s="44">
        <v>1</v>
      </c>
      <c r="AB130" s="44">
        <v>1</v>
      </c>
      <c r="AC130" s="44">
        <v>1</v>
      </c>
      <c r="AD130" s="44">
        <v>1</v>
      </c>
      <c r="AE130" s="44">
        <v>1</v>
      </c>
      <c r="AF130" s="113">
        <v>0</v>
      </c>
      <c r="AG130" s="115">
        <v>1</v>
      </c>
      <c r="AH130" s="41">
        <v>1</v>
      </c>
      <c r="AI130" s="41">
        <v>1</v>
      </c>
      <c r="AJ130" s="41">
        <v>1</v>
      </c>
      <c r="AK130" s="41">
        <v>1</v>
      </c>
    </row>
    <row r="131" spans="1:37" s="45" customFormat="1" ht="15.75" thickBot="1" x14ac:dyDescent="0.3">
      <c r="A131" s="43" t="s">
        <v>166</v>
      </c>
      <c r="B131" s="44">
        <v>1</v>
      </c>
      <c r="C131" s="44">
        <v>1</v>
      </c>
      <c r="D131" s="44">
        <v>1</v>
      </c>
      <c r="E131" s="44">
        <v>0</v>
      </c>
      <c r="F131" s="44">
        <v>1</v>
      </c>
      <c r="G131" s="44">
        <v>1</v>
      </c>
      <c r="H131" s="44">
        <v>1</v>
      </c>
      <c r="I131" s="44">
        <v>1</v>
      </c>
      <c r="J131" s="44">
        <v>1</v>
      </c>
      <c r="K131" s="44">
        <v>1</v>
      </c>
      <c r="L131" s="44">
        <v>1</v>
      </c>
      <c r="M131" s="44">
        <v>1</v>
      </c>
      <c r="N131" s="44">
        <v>1</v>
      </c>
      <c r="O131" s="44">
        <v>1</v>
      </c>
      <c r="P131" s="44">
        <v>1</v>
      </c>
      <c r="Q131" s="44">
        <v>1</v>
      </c>
      <c r="R131" s="44">
        <v>1</v>
      </c>
      <c r="S131" s="44">
        <v>1</v>
      </c>
      <c r="T131" s="44">
        <v>1</v>
      </c>
      <c r="U131" s="44">
        <v>1</v>
      </c>
      <c r="V131" s="44">
        <v>1</v>
      </c>
      <c r="W131" s="44">
        <v>1</v>
      </c>
      <c r="X131" s="44">
        <v>1</v>
      </c>
      <c r="Y131" s="44">
        <v>1</v>
      </c>
      <c r="Z131" s="44">
        <v>1</v>
      </c>
      <c r="AA131" s="44">
        <v>1</v>
      </c>
      <c r="AB131" s="44">
        <v>1</v>
      </c>
      <c r="AC131" s="44">
        <v>1</v>
      </c>
      <c r="AD131" s="44">
        <v>1</v>
      </c>
      <c r="AE131" s="44">
        <v>1</v>
      </c>
      <c r="AF131" s="113">
        <v>0</v>
      </c>
      <c r="AG131" s="115">
        <v>1</v>
      </c>
      <c r="AH131" s="41">
        <v>1</v>
      </c>
      <c r="AI131" s="41">
        <v>1</v>
      </c>
      <c r="AJ131" s="41">
        <v>1</v>
      </c>
      <c r="AK131" s="41">
        <v>1</v>
      </c>
    </row>
    <row r="132" spans="1:37" s="45" customFormat="1" ht="15.75" thickBot="1" x14ac:dyDescent="0.3">
      <c r="A132" s="43" t="s">
        <v>167</v>
      </c>
      <c r="B132" s="44">
        <v>1</v>
      </c>
      <c r="C132" s="44">
        <v>1</v>
      </c>
      <c r="D132" s="44">
        <v>1</v>
      </c>
      <c r="E132" s="44">
        <v>0</v>
      </c>
      <c r="F132" s="44">
        <v>1</v>
      </c>
      <c r="G132" s="44">
        <v>1</v>
      </c>
      <c r="H132" s="44">
        <v>1</v>
      </c>
      <c r="I132" s="44">
        <v>1</v>
      </c>
      <c r="J132" s="44">
        <v>1</v>
      </c>
      <c r="K132" s="44">
        <v>1</v>
      </c>
      <c r="L132" s="44">
        <v>1</v>
      </c>
      <c r="M132" s="44">
        <v>1</v>
      </c>
      <c r="N132" s="44">
        <v>1</v>
      </c>
      <c r="O132" s="44">
        <v>1</v>
      </c>
      <c r="P132" s="44">
        <v>1</v>
      </c>
      <c r="Q132" s="44">
        <v>1</v>
      </c>
      <c r="R132" s="44">
        <v>1</v>
      </c>
      <c r="S132" s="44">
        <v>1</v>
      </c>
      <c r="T132" s="44">
        <v>1</v>
      </c>
      <c r="U132" s="44">
        <v>1</v>
      </c>
      <c r="V132" s="44">
        <v>1</v>
      </c>
      <c r="W132" s="44">
        <v>1</v>
      </c>
      <c r="X132" s="44">
        <v>1</v>
      </c>
      <c r="Y132" s="44">
        <v>1</v>
      </c>
      <c r="Z132" s="44">
        <v>1</v>
      </c>
      <c r="AA132" s="44">
        <v>1</v>
      </c>
      <c r="AB132" s="44">
        <v>1</v>
      </c>
      <c r="AC132" s="44">
        <v>1</v>
      </c>
      <c r="AD132" s="44">
        <v>1</v>
      </c>
      <c r="AE132" s="44">
        <v>1</v>
      </c>
      <c r="AF132" s="113">
        <v>0</v>
      </c>
      <c r="AG132" s="115">
        <v>1</v>
      </c>
      <c r="AH132" s="41">
        <v>1</v>
      </c>
      <c r="AI132" s="41">
        <v>1</v>
      </c>
      <c r="AJ132" s="41">
        <v>1</v>
      </c>
      <c r="AK132" s="41">
        <v>1</v>
      </c>
    </row>
    <row r="133" spans="1:37" s="45" customFormat="1" ht="15.75" thickBot="1" x14ac:dyDescent="0.3">
      <c r="A133" s="43" t="s">
        <v>168</v>
      </c>
      <c r="B133" s="44">
        <v>1</v>
      </c>
      <c r="C133" s="44">
        <v>1</v>
      </c>
      <c r="D133" s="44">
        <v>1</v>
      </c>
      <c r="E133" s="44">
        <v>0</v>
      </c>
      <c r="F133" s="44">
        <v>1</v>
      </c>
      <c r="G133" s="44">
        <v>1</v>
      </c>
      <c r="H133" s="44">
        <v>1</v>
      </c>
      <c r="I133" s="44">
        <v>1</v>
      </c>
      <c r="J133" s="44">
        <v>1</v>
      </c>
      <c r="K133" s="44">
        <v>1</v>
      </c>
      <c r="L133" s="44">
        <v>1</v>
      </c>
      <c r="M133" s="44">
        <v>1</v>
      </c>
      <c r="N133" s="44">
        <v>1</v>
      </c>
      <c r="O133" s="44">
        <v>1</v>
      </c>
      <c r="P133" s="44">
        <v>1</v>
      </c>
      <c r="Q133" s="44">
        <v>1</v>
      </c>
      <c r="R133" s="44">
        <v>1</v>
      </c>
      <c r="S133" s="44">
        <v>1</v>
      </c>
      <c r="T133" s="44">
        <v>1</v>
      </c>
      <c r="U133" s="44">
        <v>1</v>
      </c>
      <c r="V133" s="44">
        <v>1</v>
      </c>
      <c r="W133" s="44">
        <v>1</v>
      </c>
      <c r="X133" s="44">
        <v>1</v>
      </c>
      <c r="Y133" s="44">
        <v>1</v>
      </c>
      <c r="Z133" s="44">
        <v>1</v>
      </c>
      <c r="AA133" s="44">
        <v>1</v>
      </c>
      <c r="AB133" s="44">
        <v>1</v>
      </c>
      <c r="AC133" s="44">
        <v>1</v>
      </c>
      <c r="AD133" s="44">
        <v>1</v>
      </c>
      <c r="AE133" s="44">
        <v>1</v>
      </c>
      <c r="AF133" s="113">
        <v>0</v>
      </c>
      <c r="AG133" s="115">
        <v>1</v>
      </c>
      <c r="AH133" s="41">
        <v>1</v>
      </c>
      <c r="AI133" s="41">
        <v>1</v>
      </c>
      <c r="AJ133" s="41">
        <v>1</v>
      </c>
      <c r="AK133" s="41">
        <v>1</v>
      </c>
    </row>
    <row r="134" spans="1:37" s="45" customFormat="1" ht="15.75" thickBot="1" x14ac:dyDescent="0.3">
      <c r="A134" s="43" t="s">
        <v>169</v>
      </c>
      <c r="B134" s="44">
        <v>1</v>
      </c>
      <c r="C134" s="44">
        <v>1</v>
      </c>
      <c r="D134" s="44">
        <v>1</v>
      </c>
      <c r="E134" s="44">
        <v>0</v>
      </c>
      <c r="F134" s="44">
        <v>1</v>
      </c>
      <c r="G134" s="44">
        <v>1</v>
      </c>
      <c r="H134" s="44">
        <v>1</v>
      </c>
      <c r="I134" s="44">
        <v>1</v>
      </c>
      <c r="J134" s="44">
        <v>1</v>
      </c>
      <c r="K134" s="44">
        <v>1</v>
      </c>
      <c r="L134" s="44">
        <v>1</v>
      </c>
      <c r="M134" s="44">
        <v>1</v>
      </c>
      <c r="N134" s="44">
        <v>1</v>
      </c>
      <c r="O134" s="44">
        <v>1</v>
      </c>
      <c r="P134" s="44">
        <v>1</v>
      </c>
      <c r="Q134" s="44">
        <v>1</v>
      </c>
      <c r="R134" s="44">
        <v>1</v>
      </c>
      <c r="S134" s="44">
        <v>1</v>
      </c>
      <c r="T134" s="44">
        <v>1</v>
      </c>
      <c r="U134" s="44">
        <v>1</v>
      </c>
      <c r="V134" s="44">
        <v>1</v>
      </c>
      <c r="W134" s="44">
        <v>1</v>
      </c>
      <c r="X134" s="44">
        <v>1</v>
      </c>
      <c r="Y134" s="44">
        <v>1</v>
      </c>
      <c r="Z134" s="44">
        <v>1</v>
      </c>
      <c r="AA134" s="44">
        <v>1</v>
      </c>
      <c r="AB134" s="44">
        <v>1</v>
      </c>
      <c r="AC134" s="44">
        <v>1</v>
      </c>
      <c r="AD134" s="44">
        <v>1</v>
      </c>
      <c r="AE134" s="44">
        <v>1</v>
      </c>
      <c r="AF134" s="113">
        <v>0</v>
      </c>
      <c r="AG134" s="115">
        <v>1</v>
      </c>
      <c r="AH134" s="41">
        <v>1</v>
      </c>
      <c r="AI134" s="41">
        <v>1</v>
      </c>
      <c r="AJ134" s="41">
        <v>1</v>
      </c>
      <c r="AK134" s="41">
        <v>1</v>
      </c>
    </row>
    <row r="135" spans="1:37" s="45" customFormat="1" ht="15.75" thickBot="1" x14ac:dyDescent="0.3">
      <c r="A135" s="43" t="s">
        <v>170</v>
      </c>
      <c r="B135" s="44">
        <v>1</v>
      </c>
      <c r="C135" s="44">
        <v>1</v>
      </c>
      <c r="D135" s="44">
        <v>1</v>
      </c>
      <c r="E135" s="44">
        <v>0</v>
      </c>
      <c r="F135" s="44">
        <v>1</v>
      </c>
      <c r="G135" s="44">
        <v>1</v>
      </c>
      <c r="H135" s="44">
        <v>1</v>
      </c>
      <c r="I135" s="44">
        <v>1</v>
      </c>
      <c r="J135" s="44">
        <v>1</v>
      </c>
      <c r="K135" s="44">
        <v>1</v>
      </c>
      <c r="L135" s="44">
        <v>1</v>
      </c>
      <c r="M135" s="44">
        <v>1</v>
      </c>
      <c r="N135" s="44">
        <v>1</v>
      </c>
      <c r="O135" s="44">
        <v>1</v>
      </c>
      <c r="P135" s="44">
        <v>1</v>
      </c>
      <c r="Q135" s="44">
        <v>1</v>
      </c>
      <c r="R135" s="44">
        <v>1</v>
      </c>
      <c r="S135" s="44">
        <v>1</v>
      </c>
      <c r="T135" s="44">
        <v>1</v>
      </c>
      <c r="U135" s="44">
        <v>1</v>
      </c>
      <c r="V135" s="44">
        <v>1</v>
      </c>
      <c r="W135" s="44">
        <v>1</v>
      </c>
      <c r="X135" s="44">
        <v>1</v>
      </c>
      <c r="Y135" s="44">
        <v>1</v>
      </c>
      <c r="Z135" s="44">
        <v>1</v>
      </c>
      <c r="AA135" s="44">
        <v>1</v>
      </c>
      <c r="AB135" s="44">
        <v>1</v>
      </c>
      <c r="AC135" s="44">
        <v>1</v>
      </c>
      <c r="AD135" s="44">
        <v>1</v>
      </c>
      <c r="AE135" s="44">
        <v>1</v>
      </c>
      <c r="AF135" s="113">
        <v>0</v>
      </c>
      <c r="AG135" s="115">
        <v>1</v>
      </c>
      <c r="AH135" s="41">
        <v>1</v>
      </c>
      <c r="AI135" s="41">
        <v>1</v>
      </c>
      <c r="AJ135" s="41">
        <v>1</v>
      </c>
      <c r="AK135" s="41">
        <v>1</v>
      </c>
    </row>
    <row r="136" spans="1:37" s="45" customFormat="1" ht="15.75" thickBot="1" x14ac:dyDescent="0.3">
      <c r="A136" s="43" t="s">
        <v>171</v>
      </c>
      <c r="B136" s="44">
        <v>1</v>
      </c>
      <c r="C136" s="44">
        <v>1</v>
      </c>
      <c r="D136" s="44">
        <v>1</v>
      </c>
      <c r="E136" s="44">
        <v>0</v>
      </c>
      <c r="F136" s="44">
        <v>1</v>
      </c>
      <c r="G136" s="44">
        <v>1</v>
      </c>
      <c r="H136" s="44">
        <v>1</v>
      </c>
      <c r="I136" s="44">
        <v>1</v>
      </c>
      <c r="J136" s="44">
        <v>1</v>
      </c>
      <c r="K136" s="44">
        <v>1</v>
      </c>
      <c r="L136" s="44">
        <v>1</v>
      </c>
      <c r="M136" s="44">
        <v>1</v>
      </c>
      <c r="N136" s="44">
        <v>1</v>
      </c>
      <c r="O136" s="44">
        <v>1</v>
      </c>
      <c r="P136" s="44">
        <v>1</v>
      </c>
      <c r="Q136" s="44">
        <v>1</v>
      </c>
      <c r="R136" s="44">
        <v>1</v>
      </c>
      <c r="S136" s="44">
        <v>1</v>
      </c>
      <c r="T136" s="44">
        <v>1</v>
      </c>
      <c r="U136" s="44">
        <v>1</v>
      </c>
      <c r="V136" s="44">
        <v>1</v>
      </c>
      <c r="W136" s="44">
        <v>1</v>
      </c>
      <c r="X136" s="44">
        <v>1</v>
      </c>
      <c r="Y136" s="44">
        <v>1</v>
      </c>
      <c r="Z136" s="44">
        <v>1</v>
      </c>
      <c r="AA136" s="44">
        <v>1</v>
      </c>
      <c r="AB136" s="44">
        <v>1</v>
      </c>
      <c r="AC136" s="44">
        <v>1</v>
      </c>
      <c r="AD136" s="44">
        <v>1</v>
      </c>
      <c r="AE136" s="44">
        <v>1</v>
      </c>
      <c r="AF136" s="113">
        <v>0</v>
      </c>
      <c r="AG136" s="115">
        <v>1</v>
      </c>
      <c r="AH136" s="41">
        <v>1</v>
      </c>
      <c r="AI136" s="41">
        <v>1</v>
      </c>
      <c r="AJ136" s="41">
        <v>1</v>
      </c>
      <c r="AK136" s="41">
        <v>1</v>
      </c>
    </row>
    <row r="137" spans="1:37" s="45" customFormat="1" ht="15.75" thickBot="1" x14ac:dyDescent="0.3">
      <c r="A137" s="43" t="s">
        <v>172</v>
      </c>
      <c r="B137" s="44">
        <v>1</v>
      </c>
      <c r="C137" s="44">
        <v>1</v>
      </c>
      <c r="D137" s="44">
        <v>1</v>
      </c>
      <c r="E137" s="44">
        <v>0</v>
      </c>
      <c r="F137" s="44">
        <v>1</v>
      </c>
      <c r="G137" s="44">
        <v>1</v>
      </c>
      <c r="H137" s="44">
        <v>1</v>
      </c>
      <c r="I137" s="44">
        <v>1</v>
      </c>
      <c r="J137" s="44">
        <v>1</v>
      </c>
      <c r="K137" s="44">
        <v>1</v>
      </c>
      <c r="L137" s="44">
        <v>1</v>
      </c>
      <c r="M137" s="44">
        <v>1</v>
      </c>
      <c r="N137" s="44">
        <v>1</v>
      </c>
      <c r="O137" s="44">
        <v>1</v>
      </c>
      <c r="P137" s="44">
        <v>1</v>
      </c>
      <c r="Q137" s="44">
        <v>1</v>
      </c>
      <c r="R137" s="44">
        <v>1</v>
      </c>
      <c r="S137" s="44">
        <v>1</v>
      </c>
      <c r="T137" s="44">
        <v>1</v>
      </c>
      <c r="U137" s="44">
        <v>1</v>
      </c>
      <c r="V137" s="44">
        <v>1</v>
      </c>
      <c r="W137" s="44">
        <v>1</v>
      </c>
      <c r="X137" s="44">
        <v>1</v>
      </c>
      <c r="Y137" s="44">
        <v>1</v>
      </c>
      <c r="Z137" s="44">
        <v>1</v>
      </c>
      <c r="AA137" s="44">
        <v>1</v>
      </c>
      <c r="AB137" s="44">
        <v>1</v>
      </c>
      <c r="AC137" s="44">
        <v>1</v>
      </c>
      <c r="AD137" s="44">
        <v>1</v>
      </c>
      <c r="AE137" s="44">
        <v>1</v>
      </c>
      <c r="AF137" s="113">
        <v>0</v>
      </c>
      <c r="AG137" s="115">
        <v>1</v>
      </c>
      <c r="AH137" s="41">
        <v>1</v>
      </c>
      <c r="AI137" s="41">
        <v>1</v>
      </c>
      <c r="AJ137" s="41">
        <v>1</v>
      </c>
      <c r="AK137" s="41">
        <v>1</v>
      </c>
    </row>
    <row r="138" spans="1:37" s="45" customFormat="1" ht="15.75" thickBot="1" x14ac:dyDescent="0.3">
      <c r="A138" s="43" t="s">
        <v>173</v>
      </c>
      <c r="B138" s="44">
        <v>1</v>
      </c>
      <c r="C138" s="44">
        <v>1</v>
      </c>
      <c r="D138" s="44">
        <v>1</v>
      </c>
      <c r="E138" s="44">
        <v>0</v>
      </c>
      <c r="F138" s="44">
        <v>1</v>
      </c>
      <c r="G138" s="44">
        <v>1</v>
      </c>
      <c r="H138" s="44">
        <v>1</v>
      </c>
      <c r="I138" s="44">
        <v>1</v>
      </c>
      <c r="J138" s="44">
        <v>1</v>
      </c>
      <c r="K138" s="44">
        <v>1</v>
      </c>
      <c r="L138" s="44">
        <v>1</v>
      </c>
      <c r="M138" s="44">
        <v>1</v>
      </c>
      <c r="N138" s="44">
        <v>1</v>
      </c>
      <c r="O138" s="44">
        <v>1</v>
      </c>
      <c r="P138" s="44">
        <v>1</v>
      </c>
      <c r="Q138" s="44">
        <v>1</v>
      </c>
      <c r="R138" s="44">
        <v>1</v>
      </c>
      <c r="S138" s="44">
        <v>1</v>
      </c>
      <c r="T138" s="44">
        <v>1</v>
      </c>
      <c r="U138" s="44">
        <v>1</v>
      </c>
      <c r="V138" s="44">
        <v>1</v>
      </c>
      <c r="W138" s="44">
        <v>1</v>
      </c>
      <c r="X138" s="44">
        <v>1</v>
      </c>
      <c r="Y138" s="44">
        <v>1</v>
      </c>
      <c r="Z138" s="44">
        <v>1</v>
      </c>
      <c r="AA138" s="44">
        <v>1</v>
      </c>
      <c r="AB138" s="44">
        <v>1</v>
      </c>
      <c r="AC138" s="44">
        <v>1</v>
      </c>
      <c r="AD138" s="44">
        <v>1</v>
      </c>
      <c r="AE138" s="44">
        <v>1</v>
      </c>
      <c r="AF138" s="113">
        <v>0</v>
      </c>
      <c r="AG138" s="115">
        <v>1</v>
      </c>
      <c r="AH138" s="41">
        <v>1</v>
      </c>
      <c r="AI138" s="41">
        <v>1</v>
      </c>
      <c r="AJ138" s="41">
        <v>1</v>
      </c>
      <c r="AK138" s="41">
        <v>1</v>
      </c>
    </row>
    <row r="139" spans="1:37" s="45" customFormat="1" ht="15.75" thickBot="1" x14ac:dyDescent="0.3">
      <c r="A139" s="43" t="s">
        <v>174</v>
      </c>
      <c r="B139" s="44">
        <v>1</v>
      </c>
      <c r="C139" s="44">
        <v>1</v>
      </c>
      <c r="D139" s="44">
        <v>1</v>
      </c>
      <c r="E139" s="44">
        <v>0</v>
      </c>
      <c r="F139" s="44">
        <v>1</v>
      </c>
      <c r="G139" s="44">
        <v>1</v>
      </c>
      <c r="H139" s="44">
        <v>1</v>
      </c>
      <c r="I139" s="44">
        <v>1</v>
      </c>
      <c r="J139" s="44">
        <v>1</v>
      </c>
      <c r="K139" s="44">
        <v>1</v>
      </c>
      <c r="L139" s="44">
        <v>1</v>
      </c>
      <c r="M139" s="44">
        <v>1</v>
      </c>
      <c r="N139" s="44">
        <v>1</v>
      </c>
      <c r="O139" s="44">
        <v>1</v>
      </c>
      <c r="P139" s="44">
        <v>1</v>
      </c>
      <c r="Q139" s="44">
        <v>1</v>
      </c>
      <c r="R139" s="44">
        <v>1</v>
      </c>
      <c r="S139" s="44">
        <v>1</v>
      </c>
      <c r="T139" s="44">
        <v>1</v>
      </c>
      <c r="U139" s="44">
        <v>1</v>
      </c>
      <c r="V139" s="44">
        <v>1</v>
      </c>
      <c r="W139" s="44">
        <v>1</v>
      </c>
      <c r="X139" s="44">
        <v>1</v>
      </c>
      <c r="Y139" s="44">
        <v>1</v>
      </c>
      <c r="Z139" s="44">
        <v>1</v>
      </c>
      <c r="AA139" s="44">
        <v>1</v>
      </c>
      <c r="AB139" s="44">
        <v>1</v>
      </c>
      <c r="AC139" s="44">
        <v>1</v>
      </c>
      <c r="AD139" s="44">
        <v>1</v>
      </c>
      <c r="AE139" s="44">
        <v>1</v>
      </c>
      <c r="AF139" s="113">
        <v>0</v>
      </c>
      <c r="AG139" s="115">
        <v>1</v>
      </c>
      <c r="AH139" s="41">
        <v>1</v>
      </c>
      <c r="AI139" s="41">
        <v>1</v>
      </c>
      <c r="AJ139" s="41">
        <v>1</v>
      </c>
      <c r="AK139" s="41">
        <v>1</v>
      </c>
    </row>
    <row r="140" spans="1:37" s="45" customFormat="1" ht="15.75" thickBot="1" x14ac:dyDescent="0.3">
      <c r="A140" s="43" t="s">
        <v>175</v>
      </c>
      <c r="B140" s="44">
        <v>1</v>
      </c>
      <c r="C140" s="44">
        <v>1</v>
      </c>
      <c r="D140" s="44">
        <v>1</v>
      </c>
      <c r="E140" s="44">
        <v>0</v>
      </c>
      <c r="F140" s="44">
        <v>1</v>
      </c>
      <c r="G140" s="44">
        <v>1</v>
      </c>
      <c r="H140" s="44">
        <v>1</v>
      </c>
      <c r="I140" s="44">
        <v>1</v>
      </c>
      <c r="J140" s="44">
        <v>1</v>
      </c>
      <c r="K140" s="44">
        <v>1</v>
      </c>
      <c r="L140" s="44">
        <v>1</v>
      </c>
      <c r="M140" s="44">
        <v>1</v>
      </c>
      <c r="N140" s="44">
        <v>1</v>
      </c>
      <c r="O140" s="44">
        <v>1</v>
      </c>
      <c r="P140" s="44">
        <v>1</v>
      </c>
      <c r="Q140" s="44">
        <v>1</v>
      </c>
      <c r="R140" s="44">
        <v>1</v>
      </c>
      <c r="S140" s="44">
        <v>1</v>
      </c>
      <c r="T140" s="44">
        <v>1</v>
      </c>
      <c r="U140" s="44">
        <v>1</v>
      </c>
      <c r="V140" s="44">
        <v>1</v>
      </c>
      <c r="W140" s="44">
        <v>1</v>
      </c>
      <c r="X140" s="44">
        <v>1</v>
      </c>
      <c r="Y140" s="44">
        <v>1</v>
      </c>
      <c r="Z140" s="44">
        <v>1</v>
      </c>
      <c r="AA140" s="44">
        <v>1</v>
      </c>
      <c r="AB140" s="44">
        <v>1</v>
      </c>
      <c r="AC140" s="44">
        <v>1</v>
      </c>
      <c r="AD140" s="44">
        <v>1</v>
      </c>
      <c r="AE140" s="44">
        <v>1</v>
      </c>
      <c r="AF140" s="113">
        <v>0</v>
      </c>
      <c r="AG140" s="115">
        <v>1</v>
      </c>
      <c r="AH140" s="41">
        <v>1</v>
      </c>
      <c r="AI140" s="41">
        <v>1</v>
      </c>
      <c r="AJ140" s="41">
        <v>1</v>
      </c>
      <c r="AK140" s="41">
        <v>1</v>
      </c>
    </row>
    <row r="141" spans="1:37" s="45" customFormat="1" ht="15.75" thickBot="1" x14ac:dyDescent="0.3">
      <c r="A141" s="43" t="s">
        <v>176</v>
      </c>
      <c r="B141" s="44">
        <v>1</v>
      </c>
      <c r="C141" s="44">
        <v>1</v>
      </c>
      <c r="D141" s="44">
        <v>1</v>
      </c>
      <c r="E141" s="44">
        <v>0</v>
      </c>
      <c r="F141" s="44">
        <v>1</v>
      </c>
      <c r="G141" s="44">
        <v>1</v>
      </c>
      <c r="H141" s="44">
        <v>1</v>
      </c>
      <c r="I141" s="44">
        <v>1</v>
      </c>
      <c r="J141" s="44">
        <v>1</v>
      </c>
      <c r="K141" s="44">
        <v>1</v>
      </c>
      <c r="L141" s="44">
        <v>1</v>
      </c>
      <c r="M141" s="44">
        <v>1</v>
      </c>
      <c r="N141" s="44">
        <v>1</v>
      </c>
      <c r="O141" s="44">
        <v>1</v>
      </c>
      <c r="P141" s="44">
        <v>1</v>
      </c>
      <c r="Q141" s="44">
        <v>1</v>
      </c>
      <c r="R141" s="44">
        <v>1</v>
      </c>
      <c r="S141" s="44">
        <v>1</v>
      </c>
      <c r="T141" s="44">
        <v>1</v>
      </c>
      <c r="U141" s="44">
        <v>1</v>
      </c>
      <c r="V141" s="44">
        <v>1</v>
      </c>
      <c r="W141" s="44">
        <v>1</v>
      </c>
      <c r="X141" s="44">
        <v>1</v>
      </c>
      <c r="Y141" s="44">
        <v>1</v>
      </c>
      <c r="Z141" s="44">
        <v>1</v>
      </c>
      <c r="AA141" s="44">
        <v>1</v>
      </c>
      <c r="AB141" s="44">
        <v>1</v>
      </c>
      <c r="AC141" s="44">
        <v>1</v>
      </c>
      <c r="AD141" s="44">
        <v>1</v>
      </c>
      <c r="AE141" s="44">
        <v>1</v>
      </c>
      <c r="AF141" s="113">
        <v>0</v>
      </c>
      <c r="AG141" s="115">
        <v>1</v>
      </c>
      <c r="AH141" s="41">
        <v>1</v>
      </c>
      <c r="AI141" s="41">
        <v>1</v>
      </c>
      <c r="AJ141" s="41">
        <v>1</v>
      </c>
      <c r="AK141" s="41">
        <v>1</v>
      </c>
    </row>
    <row r="142" spans="1:37" s="45" customFormat="1" ht="15.75" thickBot="1" x14ac:dyDescent="0.3">
      <c r="A142" s="43" t="s">
        <v>177</v>
      </c>
      <c r="B142" s="44">
        <v>1</v>
      </c>
      <c r="C142" s="44">
        <v>1</v>
      </c>
      <c r="D142" s="44">
        <v>1</v>
      </c>
      <c r="E142" s="44">
        <v>0</v>
      </c>
      <c r="F142" s="44">
        <v>1</v>
      </c>
      <c r="G142" s="44">
        <v>1</v>
      </c>
      <c r="H142" s="44">
        <v>1</v>
      </c>
      <c r="I142" s="44">
        <v>1</v>
      </c>
      <c r="J142" s="44">
        <v>1</v>
      </c>
      <c r="K142" s="44">
        <v>1</v>
      </c>
      <c r="L142" s="44">
        <v>1</v>
      </c>
      <c r="M142" s="44">
        <v>1</v>
      </c>
      <c r="N142" s="44">
        <v>1</v>
      </c>
      <c r="O142" s="44">
        <v>1</v>
      </c>
      <c r="P142" s="44">
        <v>1</v>
      </c>
      <c r="Q142" s="44">
        <v>1</v>
      </c>
      <c r="R142" s="44">
        <v>1</v>
      </c>
      <c r="S142" s="44">
        <v>1</v>
      </c>
      <c r="T142" s="44">
        <v>1</v>
      </c>
      <c r="U142" s="44">
        <v>1</v>
      </c>
      <c r="V142" s="44">
        <v>1</v>
      </c>
      <c r="W142" s="44">
        <v>1</v>
      </c>
      <c r="X142" s="44">
        <v>1</v>
      </c>
      <c r="Y142" s="44">
        <v>1</v>
      </c>
      <c r="Z142" s="44">
        <v>1</v>
      </c>
      <c r="AA142" s="44">
        <v>1</v>
      </c>
      <c r="AB142" s="44">
        <v>1</v>
      </c>
      <c r="AC142" s="44">
        <v>1</v>
      </c>
      <c r="AD142" s="44">
        <v>1</v>
      </c>
      <c r="AE142" s="44">
        <v>1</v>
      </c>
      <c r="AF142" s="113">
        <v>0</v>
      </c>
      <c r="AG142" s="115">
        <v>1</v>
      </c>
      <c r="AH142" s="41">
        <v>1</v>
      </c>
      <c r="AI142" s="41">
        <v>1</v>
      </c>
      <c r="AJ142" s="41">
        <v>1</v>
      </c>
      <c r="AK142" s="41">
        <v>1</v>
      </c>
    </row>
    <row r="143" spans="1:37" s="45" customFormat="1" ht="15.75" thickBot="1" x14ac:dyDescent="0.3">
      <c r="A143" s="43" t="s">
        <v>178</v>
      </c>
      <c r="B143" s="44">
        <v>1</v>
      </c>
      <c r="C143" s="44">
        <v>1</v>
      </c>
      <c r="D143" s="44">
        <v>1</v>
      </c>
      <c r="E143" s="44">
        <v>0</v>
      </c>
      <c r="F143" s="44">
        <v>1</v>
      </c>
      <c r="G143" s="44">
        <v>1</v>
      </c>
      <c r="H143" s="44">
        <v>1</v>
      </c>
      <c r="I143" s="44">
        <v>1</v>
      </c>
      <c r="J143" s="44">
        <v>1</v>
      </c>
      <c r="K143" s="44">
        <v>1</v>
      </c>
      <c r="L143" s="44">
        <v>1</v>
      </c>
      <c r="M143" s="44">
        <v>1</v>
      </c>
      <c r="N143" s="44">
        <v>1</v>
      </c>
      <c r="O143" s="44">
        <v>1</v>
      </c>
      <c r="P143" s="44">
        <v>1</v>
      </c>
      <c r="Q143" s="44">
        <v>1</v>
      </c>
      <c r="R143" s="44">
        <v>1</v>
      </c>
      <c r="S143" s="44">
        <v>1</v>
      </c>
      <c r="T143" s="44">
        <v>1</v>
      </c>
      <c r="U143" s="44">
        <v>1</v>
      </c>
      <c r="V143" s="44">
        <v>1</v>
      </c>
      <c r="W143" s="44">
        <v>1</v>
      </c>
      <c r="X143" s="44">
        <v>1</v>
      </c>
      <c r="Y143" s="44">
        <v>1</v>
      </c>
      <c r="Z143" s="44">
        <v>1</v>
      </c>
      <c r="AA143" s="44">
        <v>1</v>
      </c>
      <c r="AB143" s="44">
        <v>1</v>
      </c>
      <c r="AC143" s="44">
        <v>1</v>
      </c>
      <c r="AD143" s="44">
        <v>1</v>
      </c>
      <c r="AE143" s="44">
        <v>1</v>
      </c>
      <c r="AF143" s="113">
        <v>0</v>
      </c>
      <c r="AG143" s="115">
        <v>1</v>
      </c>
      <c r="AH143" s="41">
        <v>1</v>
      </c>
      <c r="AI143" s="41">
        <v>1</v>
      </c>
      <c r="AJ143" s="41">
        <v>1</v>
      </c>
      <c r="AK143" s="41">
        <v>1</v>
      </c>
    </row>
    <row r="144" spans="1:37" s="45" customFormat="1" ht="15.75" thickBot="1" x14ac:dyDescent="0.3">
      <c r="A144" s="43" t="s">
        <v>179</v>
      </c>
      <c r="B144" s="44">
        <v>1</v>
      </c>
      <c r="C144" s="44">
        <v>1</v>
      </c>
      <c r="D144" s="44">
        <v>1</v>
      </c>
      <c r="E144" s="44">
        <v>0</v>
      </c>
      <c r="F144" s="44">
        <v>1</v>
      </c>
      <c r="G144" s="44">
        <v>1</v>
      </c>
      <c r="H144" s="44">
        <v>1</v>
      </c>
      <c r="I144" s="44">
        <v>1</v>
      </c>
      <c r="J144" s="44">
        <v>1</v>
      </c>
      <c r="K144" s="44">
        <v>1</v>
      </c>
      <c r="L144" s="44">
        <v>1</v>
      </c>
      <c r="M144" s="44">
        <v>1</v>
      </c>
      <c r="N144" s="44">
        <v>1</v>
      </c>
      <c r="O144" s="44">
        <v>1</v>
      </c>
      <c r="P144" s="44">
        <v>1</v>
      </c>
      <c r="Q144" s="44">
        <v>1</v>
      </c>
      <c r="R144" s="44">
        <v>1</v>
      </c>
      <c r="S144" s="44">
        <v>1</v>
      </c>
      <c r="T144" s="44">
        <v>1</v>
      </c>
      <c r="U144" s="44">
        <v>1</v>
      </c>
      <c r="V144" s="44">
        <v>1</v>
      </c>
      <c r="W144" s="44">
        <v>1</v>
      </c>
      <c r="X144" s="44">
        <v>1</v>
      </c>
      <c r="Y144" s="44">
        <v>1</v>
      </c>
      <c r="Z144" s="44">
        <v>1</v>
      </c>
      <c r="AA144" s="44">
        <v>1</v>
      </c>
      <c r="AB144" s="44">
        <v>1</v>
      </c>
      <c r="AC144" s="44">
        <v>1</v>
      </c>
      <c r="AD144" s="44">
        <v>1</v>
      </c>
      <c r="AE144" s="44">
        <v>1</v>
      </c>
      <c r="AF144" s="113">
        <v>0</v>
      </c>
      <c r="AG144" s="115">
        <v>1</v>
      </c>
      <c r="AH144" s="41">
        <v>1</v>
      </c>
      <c r="AI144" s="41">
        <v>1</v>
      </c>
      <c r="AJ144" s="41">
        <v>1</v>
      </c>
      <c r="AK144" s="41">
        <v>1</v>
      </c>
    </row>
    <row r="145" spans="1:37" s="45" customFormat="1" ht="15.75" thickBot="1" x14ac:dyDescent="0.3">
      <c r="A145" s="43" t="s">
        <v>180</v>
      </c>
      <c r="B145" s="44">
        <v>1</v>
      </c>
      <c r="C145" s="44">
        <v>1</v>
      </c>
      <c r="D145" s="44">
        <v>1</v>
      </c>
      <c r="E145" s="44">
        <v>0</v>
      </c>
      <c r="F145" s="44">
        <v>1</v>
      </c>
      <c r="G145" s="44">
        <v>1</v>
      </c>
      <c r="H145" s="44">
        <v>1</v>
      </c>
      <c r="I145" s="44">
        <v>1</v>
      </c>
      <c r="J145" s="44">
        <v>1</v>
      </c>
      <c r="K145" s="44">
        <v>1</v>
      </c>
      <c r="L145" s="44">
        <v>1</v>
      </c>
      <c r="M145" s="44">
        <v>1</v>
      </c>
      <c r="N145" s="44">
        <v>1</v>
      </c>
      <c r="O145" s="44">
        <v>1</v>
      </c>
      <c r="P145" s="44">
        <v>1</v>
      </c>
      <c r="Q145" s="44">
        <v>1</v>
      </c>
      <c r="R145" s="44">
        <v>1</v>
      </c>
      <c r="S145" s="44">
        <v>1</v>
      </c>
      <c r="T145" s="44">
        <v>1</v>
      </c>
      <c r="U145" s="44">
        <v>1</v>
      </c>
      <c r="V145" s="44">
        <v>1</v>
      </c>
      <c r="W145" s="44">
        <v>1</v>
      </c>
      <c r="X145" s="44">
        <v>1</v>
      </c>
      <c r="Y145" s="44">
        <v>1</v>
      </c>
      <c r="Z145" s="44">
        <v>1</v>
      </c>
      <c r="AA145" s="44">
        <v>1</v>
      </c>
      <c r="AB145" s="44">
        <v>1</v>
      </c>
      <c r="AC145" s="44">
        <v>1</v>
      </c>
      <c r="AD145" s="44">
        <v>1</v>
      </c>
      <c r="AE145" s="44">
        <v>1</v>
      </c>
      <c r="AF145" s="113">
        <v>0</v>
      </c>
      <c r="AG145" s="115">
        <v>1</v>
      </c>
      <c r="AH145" s="41">
        <v>1</v>
      </c>
      <c r="AI145" s="41">
        <v>1</v>
      </c>
      <c r="AJ145" s="41">
        <v>1</v>
      </c>
      <c r="AK145" s="41">
        <v>1</v>
      </c>
    </row>
    <row r="146" spans="1:37" s="45" customFormat="1" ht="15.75" thickBot="1" x14ac:dyDescent="0.3">
      <c r="A146" s="43" t="s">
        <v>181</v>
      </c>
      <c r="B146" s="44">
        <v>1</v>
      </c>
      <c r="C146" s="44">
        <v>1</v>
      </c>
      <c r="D146" s="44">
        <v>1</v>
      </c>
      <c r="E146" s="44">
        <v>0</v>
      </c>
      <c r="F146" s="44">
        <v>1</v>
      </c>
      <c r="G146" s="44">
        <v>1</v>
      </c>
      <c r="H146" s="44">
        <v>1</v>
      </c>
      <c r="I146" s="44">
        <v>1</v>
      </c>
      <c r="J146" s="44">
        <v>1</v>
      </c>
      <c r="K146" s="44">
        <v>1</v>
      </c>
      <c r="L146" s="44">
        <v>1</v>
      </c>
      <c r="M146" s="44">
        <v>1</v>
      </c>
      <c r="N146" s="44">
        <v>1</v>
      </c>
      <c r="O146" s="44">
        <v>1</v>
      </c>
      <c r="P146" s="44">
        <v>1</v>
      </c>
      <c r="Q146" s="44">
        <v>1</v>
      </c>
      <c r="R146" s="44">
        <v>1</v>
      </c>
      <c r="S146" s="44">
        <v>1</v>
      </c>
      <c r="T146" s="44">
        <v>1</v>
      </c>
      <c r="U146" s="44">
        <v>1</v>
      </c>
      <c r="V146" s="44">
        <v>1</v>
      </c>
      <c r="W146" s="44">
        <v>1</v>
      </c>
      <c r="X146" s="44">
        <v>1</v>
      </c>
      <c r="Y146" s="44">
        <v>1</v>
      </c>
      <c r="Z146" s="44">
        <v>1</v>
      </c>
      <c r="AA146" s="44">
        <v>1</v>
      </c>
      <c r="AB146" s="44">
        <v>1</v>
      </c>
      <c r="AC146" s="44">
        <v>1</v>
      </c>
      <c r="AD146" s="44">
        <v>1</v>
      </c>
      <c r="AE146" s="44">
        <v>1</v>
      </c>
      <c r="AF146" s="113">
        <v>0</v>
      </c>
      <c r="AG146" s="115">
        <v>1</v>
      </c>
      <c r="AH146" s="41">
        <v>1</v>
      </c>
      <c r="AI146" s="41">
        <v>1</v>
      </c>
      <c r="AJ146" s="41">
        <v>1</v>
      </c>
      <c r="AK146" s="41">
        <v>1</v>
      </c>
    </row>
    <row r="147" spans="1:37" s="45" customFormat="1" ht="15.75" thickBot="1" x14ac:dyDescent="0.3">
      <c r="A147" s="43" t="s">
        <v>182</v>
      </c>
      <c r="B147" s="44">
        <v>1</v>
      </c>
      <c r="C147" s="44">
        <v>1</v>
      </c>
      <c r="D147" s="44">
        <v>1</v>
      </c>
      <c r="E147" s="44">
        <v>0</v>
      </c>
      <c r="F147" s="44">
        <v>1</v>
      </c>
      <c r="G147" s="44">
        <v>1</v>
      </c>
      <c r="H147" s="44">
        <v>1</v>
      </c>
      <c r="I147" s="44">
        <v>1</v>
      </c>
      <c r="J147" s="44">
        <v>1</v>
      </c>
      <c r="K147" s="44">
        <v>1</v>
      </c>
      <c r="L147" s="44">
        <v>1</v>
      </c>
      <c r="M147" s="44">
        <v>1</v>
      </c>
      <c r="N147" s="44">
        <v>1</v>
      </c>
      <c r="O147" s="44">
        <v>1</v>
      </c>
      <c r="P147" s="44">
        <v>1</v>
      </c>
      <c r="Q147" s="44">
        <v>1</v>
      </c>
      <c r="R147" s="44">
        <v>1</v>
      </c>
      <c r="S147" s="44">
        <v>1</v>
      </c>
      <c r="T147" s="44">
        <v>1</v>
      </c>
      <c r="U147" s="44">
        <v>1</v>
      </c>
      <c r="V147" s="44">
        <v>1</v>
      </c>
      <c r="W147" s="44">
        <v>1</v>
      </c>
      <c r="X147" s="44">
        <v>1</v>
      </c>
      <c r="Y147" s="44">
        <v>1</v>
      </c>
      <c r="Z147" s="44">
        <v>1</v>
      </c>
      <c r="AA147" s="44">
        <v>1</v>
      </c>
      <c r="AB147" s="44">
        <v>1</v>
      </c>
      <c r="AC147" s="44">
        <v>1</v>
      </c>
      <c r="AD147" s="44">
        <v>1</v>
      </c>
      <c r="AE147" s="44">
        <v>1</v>
      </c>
      <c r="AF147" s="113">
        <v>0</v>
      </c>
      <c r="AG147" s="115">
        <v>1</v>
      </c>
      <c r="AH147" s="41">
        <v>1</v>
      </c>
      <c r="AI147" s="41">
        <v>1</v>
      </c>
      <c r="AJ147" s="41">
        <v>1</v>
      </c>
      <c r="AK147" s="41">
        <v>1</v>
      </c>
    </row>
    <row r="148" spans="1:37" s="45" customFormat="1" ht="15.75" thickBot="1" x14ac:dyDescent="0.3">
      <c r="A148" s="43" t="s">
        <v>183</v>
      </c>
      <c r="B148" s="44">
        <v>1</v>
      </c>
      <c r="C148" s="44">
        <v>1</v>
      </c>
      <c r="D148" s="44">
        <v>1</v>
      </c>
      <c r="E148" s="44">
        <v>0</v>
      </c>
      <c r="F148" s="44">
        <v>1</v>
      </c>
      <c r="G148" s="44">
        <v>1</v>
      </c>
      <c r="H148" s="44">
        <v>1</v>
      </c>
      <c r="I148" s="44">
        <v>1</v>
      </c>
      <c r="J148" s="44">
        <v>1</v>
      </c>
      <c r="K148" s="44">
        <v>1</v>
      </c>
      <c r="L148" s="44">
        <v>1</v>
      </c>
      <c r="M148" s="44">
        <v>1</v>
      </c>
      <c r="N148" s="44">
        <v>1</v>
      </c>
      <c r="O148" s="44">
        <v>1</v>
      </c>
      <c r="P148" s="44">
        <v>1</v>
      </c>
      <c r="Q148" s="44">
        <v>1</v>
      </c>
      <c r="R148" s="44">
        <v>1</v>
      </c>
      <c r="S148" s="44">
        <v>1</v>
      </c>
      <c r="T148" s="44">
        <v>1</v>
      </c>
      <c r="U148" s="44">
        <v>1</v>
      </c>
      <c r="V148" s="44">
        <v>1</v>
      </c>
      <c r="W148" s="44">
        <v>1</v>
      </c>
      <c r="X148" s="44">
        <v>1</v>
      </c>
      <c r="Y148" s="44">
        <v>1</v>
      </c>
      <c r="Z148" s="44">
        <v>1</v>
      </c>
      <c r="AA148" s="44">
        <v>1</v>
      </c>
      <c r="AB148" s="44">
        <v>1</v>
      </c>
      <c r="AC148" s="44">
        <v>1</v>
      </c>
      <c r="AD148" s="44">
        <v>1</v>
      </c>
      <c r="AE148" s="44">
        <v>1</v>
      </c>
      <c r="AF148" s="113">
        <v>0</v>
      </c>
      <c r="AG148" s="115">
        <v>1</v>
      </c>
      <c r="AH148" s="41">
        <v>1</v>
      </c>
      <c r="AI148" s="41">
        <v>1</v>
      </c>
      <c r="AJ148" s="41">
        <v>1</v>
      </c>
      <c r="AK148" s="41">
        <v>1</v>
      </c>
    </row>
    <row r="149" spans="1:37" s="45" customFormat="1" ht="15.75" thickBot="1" x14ac:dyDescent="0.3">
      <c r="A149" s="43" t="s">
        <v>184</v>
      </c>
      <c r="B149" s="44">
        <v>1</v>
      </c>
      <c r="C149" s="44">
        <v>1</v>
      </c>
      <c r="D149" s="44">
        <v>1</v>
      </c>
      <c r="E149" s="44">
        <v>0</v>
      </c>
      <c r="F149" s="44">
        <v>1</v>
      </c>
      <c r="G149" s="44">
        <v>1</v>
      </c>
      <c r="H149" s="44">
        <v>1</v>
      </c>
      <c r="I149" s="44">
        <v>1</v>
      </c>
      <c r="J149" s="44">
        <v>1</v>
      </c>
      <c r="K149" s="44">
        <v>1</v>
      </c>
      <c r="L149" s="44">
        <v>1</v>
      </c>
      <c r="M149" s="44">
        <v>1</v>
      </c>
      <c r="N149" s="44">
        <v>1</v>
      </c>
      <c r="O149" s="44">
        <v>1</v>
      </c>
      <c r="P149" s="44">
        <v>1</v>
      </c>
      <c r="Q149" s="44">
        <v>1</v>
      </c>
      <c r="R149" s="44">
        <v>1</v>
      </c>
      <c r="S149" s="44">
        <v>1</v>
      </c>
      <c r="T149" s="44">
        <v>1</v>
      </c>
      <c r="U149" s="44">
        <v>1</v>
      </c>
      <c r="V149" s="44">
        <v>1</v>
      </c>
      <c r="W149" s="44">
        <v>1</v>
      </c>
      <c r="X149" s="44">
        <v>1</v>
      </c>
      <c r="Y149" s="44">
        <v>1</v>
      </c>
      <c r="Z149" s="44">
        <v>1</v>
      </c>
      <c r="AA149" s="44">
        <v>1</v>
      </c>
      <c r="AB149" s="44">
        <v>1</v>
      </c>
      <c r="AC149" s="44">
        <v>1</v>
      </c>
      <c r="AD149" s="44">
        <v>1</v>
      </c>
      <c r="AE149" s="44">
        <v>1</v>
      </c>
      <c r="AF149" s="113">
        <v>0</v>
      </c>
      <c r="AG149" s="115">
        <v>1</v>
      </c>
      <c r="AH149" s="41">
        <v>1</v>
      </c>
      <c r="AI149" s="41">
        <v>1</v>
      </c>
      <c r="AJ149" s="41">
        <v>1</v>
      </c>
      <c r="AK149" s="41">
        <v>1</v>
      </c>
    </row>
    <row r="150" spans="1:37" s="45" customFormat="1" ht="15.75" thickBot="1" x14ac:dyDescent="0.3">
      <c r="A150" s="43" t="s">
        <v>185</v>
      </c>
      <c r="B150" s="44">
        <v>1</v>
      </c>
      <c r="C150" s="44">
        <v>1</v>
      </c>
      <c r="D150" s="44">
        <v>1</v>
      </c>
      <c r="E150" s="44">
        <v>0</v>
      </c>
      <c r="F150" s="44">
        <v>1</v>
      </c>
      <c r="G150" s="44">
        <v>1</v>
      </c>
      <c r="H150" s="44">
        <v>1</v>
      </c>
      <c r="I150" s="44">
        <v>1</v>
      </c>
      <c r="J150" s="44">
        <v>1</v>
      </c>
      <c r="K150" s="44">
        <v>1</v>
      </c>
      <c r="L150" s="44">
        <v>1</v>
      </c>
      <c r="M150" s="44">
        <v>1</v>
      </c>
      <c r="N150" s="44">
        <v>1</v>
      </c>
      <c r="O150" s="44">
        <v>1</v>
      </c>
      <c r="P150" s="44">
        <v>1</v>
      </c>
      <c r="Q150" s="44">
        <v>1</v>
      </c>
      <c r="R150" s="44">
        <v>1</v>
      </c>
      <c r="S150" s="44">
        <v>1</v>
      </c>
      <c r="T150" s="44">
        <v>1</v>
      </c>
      <c r="U150" s="44">
        <v>1</v>
      </c>
      <c r="V150" s="44">
        <v>1</v>
      </c>
      <c r="W150" s="44">
        <v>1</v>
      </c>
      <c r="X150" s="44">
        <v>1</v>
      </c>
      <c r="Y150" s="44">
        <v>1</v>
      </c>
      <c r="Z150" s="44">
        <v>1</v>
      </c>
      <c r="AA150" s="44">
        <v>1</v>
      </c>
      <c r="AB150" s="44">
        <v>1</v>
      </c>
      <c r="AC150" s="44">
        <v>1</v>
      </c>
      <c r="AD150" s="44">
        <v>1</v>
      </c>
      <c r="AE150" s="44">
        <v>1</v>
      </c>
      <c r="AF150" s="113">
        <v>0</v>
      </c>
      <c r="AG150" s="115">
        <v>1</v>
      </c>
      <c r="AH150" s="41">
        <v>1</v>
      </c>
      <c r="AI150" s="41">
        <v>1</v>
      </c>
      <c r="AJ150" s="41">
        <v>1</v>
      </c>
      <c r="AK150" s="41">
        <v>1</v>
      </c>
    </row>
    <row r="151" spans="1:37" s="45" customFormat="1" ht="15.75" thickBot="1" x14ac:dyDescent="0.3">
      <c r="A151" s="43" t="s">
        <v>186</v>
      </c>
      <c r="B151" s="44">
        <v>1</v>
      </c>
      <c r="C151" s="44">
        <v>1</v>
      </c>
      <c r="D151" s="44">
        <v>1</v>
      </c>
      <c r="E151" s="44">
        <v>0</v>
      </c>
      <c r="F151" s="44">
        <v>1</v>
      </c>
      <c r="G151" s="44">
        <v>1</v>
      </c>
      <c r="H151" s="44">
        <v>1</v>
      </c>
      <c r="I151" s="44">
        <v>1</v>
      </c>
      <c r="J151" s="44">
        <v>1</v>
      </c>
      <c r="K151" s="44">
        <v>1</v>
      </c>
      <c r="L151" s="44">
        <v>1</v>
      </c>
      <c r="M151" s="44">
        <v>1</v>
      </c>
      <c r="N151" s="44">
        <v>1</v>
      </c>
      <c r="O151" s="44">
        <v>1</v>
      </c>
      <c r="P151" s="44">
        <v>1</v>
      </c>
      <c r="Q151" s="44">
        <v>1</v>
      </c>
      <c r="R151" s="44">
        <v>1</v>
      </c>
      <c r="S151" s="44">
        <v>1</v>
      </c>
      <c r="T151" s="44">
        <v>1</v>
      </c>
      <c r="U151" s="44">
        <v>1</v>
      </c>
      <c r="V151" s="44">
        <v>1</v>
      </c>
      <c r="W151" s="44">
        <v>1</v>
      </c>
      <c r="X151" s="44">
        <v>1</v>
      </c>
      <c r="Y151" s="44">
        <v>1</v>
      </c>
      <c r="Z151" s="44">
        <v>1</v>
      </c>
      <c r="AA151" s="44">
        <v>1</v>
      </c>
      <c r="AB151" s="44">
        <v>1</v>
      </c>
      <c r="AC151" s="44">
        <v>1</v>
      </c>
      <c r="AD151" s="44">
        <v>1</v>
      </c>
      <c r="AE151" s="44">
        <v>1</v>
      </c>
      <c r="AF151" s="113">
        <v>0</v>
      </c>
      <c r="AG151" s="115">
        <v>1</v>
      </c>
      <c r="AH151" s="41">
        <v>1</v>
      </c>
      <c r="AI151" s="41">
        <v>1</v>
      </c>
      <c r="AJ151" s="41">
        <v>1</v>
      </c>
      <c r="AK151" s="41">
        <v>1</v>
      </c>
    </row>
    <row r="152" spans="1:37" s="45" customFormat="1" ht="15.75" thickBot="1" x14ac:dyDescent="0.3">
      <c r="A152" s="43" t="s">
        <v>187</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s="44">
        <v>0</v>
      </c>
      <c r="AD152" s="44">
        <v>1</v>
      </c>
      <c r="AE152" s="44">
        <v>0</v>
      </c>
      <c r="AF152" s="113">
        <v>0</v>
      </c>
      <c r="AG152" s="115">
        <v>1</v>
      </c>
      <c r="AH152" s="41">
        <v>1</v>
      </c>
      <c r="AI152" s="41">
        <v>1</v>
      </c>
      <c r="AJ152" s="41">
        <v>1</v>
      </c>
      <c r="AK152" s="41">
        <v>1</v>
      </c>
    </row>
    <row r="153" spans="1:37" s="45" customFormat="1" ht="15.75" thickBot="1" x14ac:dyDescent="0.3">
      <c r="A153" s="43" t="s">
        <v>188</v>
      </c>
      <c r="B153" s="44">
        <v>1</v>
      </c>
      <c r="C153" s="44">
        <v>1</v>
      </c>
      <c r="D153" s="44">
        <v>1</v>
      </c>
      <c r="E153" s="44">
        <v>0</v>
      </c>
      <c r="F153" s="44">
        <v>1</v>
      </c>
      <c r="G153" s="44">
        <v>1</v>
      </c>
      <c r="H153" s="44">
        <v>1</v>
      </c>
      <c r="I153" s="44">
        <v>1</v>
      </c>
      <c r="J153" s="44">
        <v>1</v>
      </c>
      <c r="K153" s="44">
        <v>1</v>
      </c>
      <c r="L153" s="44">
        <v>1</v>
      </c>
      <c r="M153" s="44">
        <v>1</v>
      </c>
      <c r="N153" s="44">
        <v>1</v>
      </c>
      <c r="O153" s="44">
        <v>1</v>
      </c>
      <c r="P153" s="44">
        <v>1</v>
      </c>
      <c r="Q153" s="44">
        <v>1</v>
      </c>
      <c r="R153" s="44">
        <v>1</v>
      </c>
      <c r="S153" s="44">
        <v>1</v>
      </c>
      <c r="T153" s="44">
        <v>1</v>
      </c>
      <c r="U153" s="44">
        <v>1</v>
      </c>
      <c r="V153" s="44">
        <v>1</v>
      </c>
      <c r="W153" s="44">
        <v>1</v>
      </c>
      <c r="X153" s="44">
        <v>1</v>
      </c>
      <c r="Y153" s="44">
        <v>1</v>
      </c>
      <c r="Z153" s="44">
        <v>1</v>
      </c>
      <c r="AA153" s="44">
        <v>1</v>
      </c>
      <c r="AB153" s="44">
        <v>1</v>
      </c>
      <c r="AC153" s="44">
        <v>1</v>
      </c>
      <c r="AD153" s="44">
        <v>1</v>
      </c>
      <c r="AE153" s="44">
        <v>1</v>
      </c>
      <c r="AF153" s="113">
        <v>0</v>
      </c>
      <c r="AG153" s="115">
        <v>1</v>
      </c>
      <c r="AH153" s="41">
        <v>1</v>
      </c>
      <c r="AI153" s="41">
        <v>1</v>
      </c>
      <c r="AJ153" s="41">
        <v>1</v>
      </c>
      <c r="AK153" s="41">
        <v>1</v>
      </c>
    </row>
    <row r="154" spans="1:37" s="45" customFormat="1" ht="15.75" thickBot="1" x14ac:dyDescent="0.3">
      <c r="A154" s="43" t="s">
        <v>189</v>
      </c>
      <c r="B154" s="41">
        <v>1</v>
      </c>
      <c r="C154" s="41">
        <v>1</v>
      </c>
      <c r="D154" s="41">
        <v>1</v>
      </c>
      <c r="E154" s="44">
        <v>0</v>
      </c>
      <c r="F154" s="41">
        <v>1</v>
      </c>
      <c r="G154" s="41">
        <v>1</v>
      </c>
      <c r="H154" s="41">
        <v>1</v>
      </c>
      <c r="I154" s="41">
        <v>1</v>
      </c>
      <c r="J154" s="41">
        <v>1</v>
      </c>
      <c r="K154" s="41">
        <v>1</v>
      </c>
      <c r="L154" s="41">
        <v>1</v>
      </c>
      <c r="M154" s="41">
        <v>1</v>
      </c>
      <c r="N154" s="41">
        <v>1</v>
      </c>
      <c r="O154" s="41">
        <v>1</v>
      </c>
      <c r="P154" s="41">
        <v>1</v>
      </c>
      <c r="Q154" s="41">
        <v>1</v>
      </c>
      <c r="R154" s="41">
        <v>1</v>
      </c>
      <c r="S154" s="41">
        <v>1</v>
      </c>
      <c r="T154" s="41">
        <v>1</v>
      </c>
      <c r="U154" s="41">
        <v>1</v>
      </c>
      <c r="V154" s="41">
        <v>1</v>
      </c>
      <c r="W154" s="41">
        <v>1</v>
      </c>
      <c r="X154" s="41">
        <v>1</v>
      </c>
      <c r="Y154" s="41">
        <v>1</v>
      </c>
      <c r="Z154" s="41">
        <v>1</v>
      </c>
      <c r="AA154" s="41">
        <v>1</v>
      </c>
      <c r="AB154" s="41">
        <v>1</v>
      </c>
      <c r="AC154" s="41">
        <v>1</v>
      </c>
      <c r="AD154" s="41">
        <v>1</v>
      </c>
      <c r="AE154" s="41">
        <v>1</v>
      </c>
      <c r="AF154" s="112">
        <v>0</v>
      </c>
      <c r="AG154" s="115">
        <v>1</v>
      </c>
      <c r="AH154" s="41">
        <v>1</v>
      </c>
      <c r="AI154" s="41">
        <v>1</v>
      </c>
      <c r="AJ154" s="41">
        <v>1</v>
      </c>
      <c r="AK154" s="41">
        <v>1</v>
      </c>
    </row>
    <row r="155" spans="1:37" s="45" customFormat="1" ht="15.75" thickBot="1" x14ac:dyDescent="0.3">
      <c r="A155" s="43" t="s">
        <v>190</v>
      </c>
      <c r="B155" s="41">
        <v>1</v>
      </c>
      <c r="C155" s="41">
        <v>1</v>
      </c>
      <c r="D155" s="41">
        <v>1</v>
      </c>
      <c r="E155" s="44">
        <v>0</v>
      </c>
      <c r="F155" s="41">
        <v>1</v>
      </c>
      <c r="G155" s="41">
        <v>1</v>
      </c>
      <c r="H155" s="41">
        <v>1</v>
      </c>
      <c r="I155" s="41">
        <v>1</v>
      </c>
      <c r="J155" s="41">
        <v>1</v>
      </c>
      <c r="K155" s="41">
        <v>1</v>
      </c>
      <c r="L155" s="41">
        <v>1</v>
      </c>
      <c r="M155" s="41">
        <v>1</v>
      </c>
      <c r="N155" s="41">
        <v>1</v>
      </c>
      <c r="O155" s="41">
        <v>1</v>
      </c>
      <c r="P155" s="41">
        <v>1</v>
      </c>
      <c r="Q155" s="41">
        <v>1</v>
      </c>
      <c r="R155" s="41">
        <v>1</v>
      </c>
      <c r="S155" s="41">
        <v>1</v>
      </c>
      <c r="T155" s="41">
        <v>1</v>
      </c>
      <c r="U155" s="41">
        <v>1</v>
      </c>
      <c r="V155" s="41">
        <v>1</v>
      </c>
      <c r="W155" s="41">
        <v>1</v>
      </c>
      <c r="X155" s="41">
        <v>1</v>
      </c>
      <c r="Y155" s="41">
        <v>1</v>
      </c>
      <c r="Z155" s="41">
        <v>1</v>
      </c>
      <c r="AA155" s="41">
        <v>1</v>
      </c>
      <c r="AB155" s="41">
        <v>1</v>
      </c>
      <c r="AC155" s="41">
        <v>1</v>
      </c>
      <c r="AD155" s="41">
        <v>1</v>
      </c>
      <c r="AE155" s="41">
        <v>1</v>
      </c>
      <c r="AF155" s="112">
        <v>0</v>
      </c>
      <c r="AG155" s="115">
        <v>1</v>
      </c>
      <c r="AH155" s="41">
        <v>1</v>
      </c>
      <c r="AI155" s="41">
        <v>1</v>
      </c>
      <c r="AJ155" s="41">
        <v>1</v>
      </c>
      <c r="AK155" s="41">
        <v>1</v>
      </c>
    </row>
    <row r="156" spans="1:37" s="45" customFormat="1" ht="15.75" thickBot="1" x14ac:dyDescent="0.3">
      <c r="A156" s="43" t="s">
        <v>191</v>
      </c>
      <c r="B156" s="41">
        <v>0</v>
      </c>
      <c r="C156" s="41">
        <v>0</v>
      </c>
      <c r="D156" s="41">
        <v>0</v>
      </c>
      <c r="E156" s="44">
        <v>0</v>
      </c>
      <c r="F156" s="41">
        <v>0</v>
      </c>
      <c r="G156" s="41">
        <v>0</v>
      </c>
      <c r="H156" s="41">
        <v>0</v>
      </c>
      <c r="I156" s="41">
        <v>0</v>
      </c>
      <c r="J156" s="41">
        <v>0</v>
      </c>
      <c r="K156" s="41">
        <v>0</v>
      </c>
      <c r="L156" s="41">
        <v>0</v>
      </c>
      <c r="M156" s="41">
        <v>0</v>
      </c>
      <c r="N156" s="41">
        <v>0</v>
      </c>
      <c r="O156" s="41">
        <v>0</v>
      </c>
      <c r="P156" s="41">
        <v>0</v>
      </c>
      <c r="Q156" s="41">
        <v>0</v>
      </c>
      <c r="R156" s="41">
        <v>0</v>
      </c>
      <c r="S156" s="41">
        <v>0</v>
      </c>
      <c r="T156" s="41">
        <v>0</v>
      </c>
      <c r="U156" s="41">
        <v>0</v>
      </c>
      <c r="V156" s="41">
        <v>0</v>
      </c>
      <c r="W156" s="41">
        <v>0</v>
      </c>
      <c r="X156" s="41">
        <v>0</v>
      </c>
      <c r="Y156" s="41">
        <v>0</v>
      </c>
      <c r="Z156" s="41">
        <v>1</v>
      </c>
      <c r="AA156" s="41">
        <v>1</v>
      </c>
      <c r="AB156" s="41">
        <v>1</v>
      </c>
      <c r="AC156" s="41">
        <v>1</v>
      </c>
      <c r="AD156" s="41">
        <v>1</v>
      </c>
      <c r="AE156" s="41">
        <v>0</v>
      </c>
      <c r="AF156" s="112">
        <v>0</v>
      </c>
      <c r="AG156" s="115">
        <v>1</v>
      </c>
      <c r="AH156" s="41">
        <v>1</v>
      </c>
      <c r="AI156" s="41">
        <v>1</v>
      </c>
      <c r="AJ156" s="41">
        <v>1</v>
      </c>
      <c r="AK156" s="41">
        <v>1</v>
      </c>
    </row>
    <row r="157" spans="1:37" s="45" customFormat="1" ht="15.75" thickBot="1" x14ac:dyDescent="0.3">
      <c r="A157" s="43" t="s">
        <v>192</v>
      </c>
      <c r="B157" s="44">
        <v>0</v>
      </c>
      <c r="C157" s="44">
        <v>0</v>
      </c>
      <c r="D157" s="44">
        <v>0</v>
      </c>
      <c r="E157" s="44">
        <v>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1</v>
      </c>
      <c r="AA157" s="44">
        <v>0</v>
      </c>
      <c r="AB157" s="44">
        <v>0</v>
      </c>
      <c r="AC157" s="44">
        <v>0</v>
      </c>
      <c r="AD157" s="44">
        <v>0</v>
      </c>
      <c r="AE157" s="44">
        <v>0</v>
      </c>
      <c r="AF157" s="113">
        <v>0</v>
      </c>
      <c r="AG157" s="115">
        <v>1</v>
      </c>
      <c r="AH157" s="41">
        <v>1</v>
      </c>
      <c r="AI157" s="41">
        <v>1</v>
      </c>
      <c r="AJ157" s="41">
        <v>1</v>
      </c>
      <c r="AK157" s="41">
        <v>1</v>
      </c>
    </row>
    <row r="158" spans="1:37" s="45" customFormat="1" ht="15.75" thickBot="1" x14ac:dyDescent="0.3">
      <c r="A158" s="43" t="s">
        <v>193</v>
      </c>
      <c r="B158" s="44">
        <v>0</v>
      </c>
      <c r="C158" s="44">
        <v>0</v>
      </c>
      <c r="D158" s="44">
        <v>0</v>
      </c>
      <c r="E158" s="44">
        <v>0</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1</v>
      </c>
      <c r="AA158" s="44">
        <v>0</v>
      </c>
      <c r="AB158" s="44">
        <v>0</v>
      </c>
      <c r="AC158" s="44">
        <v>0</v>
      </c>
      <c r="AD158" s="44">
        <v>0</v>
      </c>
      <c r="AE158" s="44">
        <v>0</v>
      </c>
      <c r="AF158" s="113">
        <v>0</v>
      </c>
      <c r="AG158" s="115">
        <v>1</v>
      </c>
      <c r="AH158" s="41">
        <v>1</v>
      </c>
      <c r="AI158" s="41">
        <v>1</v>
      </c>
      <c r="AJ158" s="41">
        <v>1</v>
      </c>
      <c r="AK158" s="41">
        <v>1</v>
      </c>
    </row>
    <row r="159" spans="1:37" s="45" customFormat="1" ht="15.75" thickBot="1" x14ac:dyDescent="0.3">
      <c r="A159" s="43" t="s">
        <v>194</v>
      </c>
      <c r="B159" s="44">
        <v>0</v>
      </c>
      <c r="C159" s="44">
        <v>0</v>
      </c>
      <c r="D159" s="44">
        <v>0</v>
      </c>
      <c r="E159" s="44">
        <v>0</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1</v>
      </c>
      <c r="AA159" s="44">
        <v>0</v>
      </c>
      <c r="AB159" s="44">
        <v>0</v>
      </c>
      <c r="AC159" s="44">
        <v>0</v>
      </c>
      <c r="AD159" s="44">
        <v>0</v>
      </c>
      <c r="AE159" s="44">
        <v>0</v>
      </c>
      <c r="AF159" s="113">
        <v>0</v>
      </c>
      <c r="AG159" s="115">
        <v>1</v>
      </c>
      <c r="AH159" s="41">
        <v>1</v>
      </c>
      <c r="AI159" s="41">
        <v>1</v>
      </c>
      <c r="AJ159" s="41">
        <v>1</v>
      </c>
      <c r="AK159" s="41">
        <v>1</v>
      </c>
    </row>
    <row r="160" spans="1:37" s="45" customFormat="1" ht="15.75" thickBot="1" x14ac:dyDescent="0.3">
      <c r="A160" s="43" t="s">
        <v>195</v>
      </c>
      <c r="B160" s="44">
        <v>0</v>
      </c>
      <c r="C160" s="44">
        <v>0</v>
      </c>
      <c r="D160" s="44">
        <v>0</v>
      </c>
      <c r="E160" s="44">
        <v>0</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0</v>
      </c>
      <c r="Z160" s="44">
        <v>1</v>
      </c>
      <c r="AA160" s="44">
        <v>0</v>
      </c>
      <c r="AB160" s="44">
        <v>0</v>
      </c>
      <c r="AC160" s="44">
        <v>0</v>
      </c>
      <c r="AD160" s="44">
        <v>0</v>
      </c>
      <c r="AE160" s="44">
        <v>0</v>
      </c>
      <c r="AF160" s="113">
        <v>0</v>
      </c>
      <c r="AG160" s="115">
        <v>1</v>
      </c>
      <c r="AH160" s="41">
        <v>1</v>
      </c>
      <c r="AI160" s="41">
        <v>1</v>
      </c>
      <c r="AJ160" s="41">
        <v>1</v>
      </c>
      <c r="AK160" s="41">
        <v>1</v>
      </c>
    </row>
    <row r="161" spans="1:37" s="45" customFormat="1" ht="15.75" thickBot="1" x14ac:dyDescent="0.3">
      <c r="A161" s="43" t="s">
        <v>196</v>
      </c>
      <c r="B161" s="44">
        <v>0</v>
      </c>
      <c r="C161" s="44">
        <v>0</v>
      </c>
      <c r="D161" s="44">
        <v>0</v>
      </c>
      <c r="E161" s="44">
        <v>0</v>
      </c>
      <c r="F161" s="44">
        <v>0</v>
      </c>
      <c r="G161" s="44">
        <v>0</v>
      </c>
      <c r="H161" s="44">
        <v>0</v>
      </c>
      <c r="I161" s="44">
        <v>0</v>
      </c>
      <c r="J161" s="44">
        <v>0</v>
      </c>
      <c r="K161" s="44">
        <v>0</v>
      </c>
      <c r="L161" s="44">
        <v>0</v>
      </c>
      <c r="M161" s="44">
        <v>0</v>
      </c>
      <c r="N161" s="44">
        <v>0</v>
      </c>
      <c r="O161" s="44">
        <v>0</v>
      </c>
      <c r="P161" s="44">
        <v>0</v>
      </c>
      <c r="Q161" s="44">
        <v>0</v>
      </c>
      <c r="R161" s="44">
        <v>0</v>
      </c>
      <c r="S161" s="44">
        <v>0</v>
      </c>
      <c r="T161" s="44">
        <v>0</v>
      </c>
      <c r="U161" s="44">
        <v>0</v>
      </c>
      <c r="V161" s="44">
        <v>0</v>
      </c>
      <c r="W161" s="44">
        <v>0</v>
      </c>
      <c r="X161" s="44">
        <v>0</v>
      </c>
      <c r="Y161" s="44">
        <v>0</v>
      </c>
      <c r="Z161" s="44">
        <v>1</v>
      </c>
      <c r="AA161" s="44">
        <v>0</v>
      </c>
      <c r="AB161" s="44">
        <v>0</v>
      </c>
      <c r="AC161" s="44">
        <v>0</v>
      </c>
      <c r="AD161" s="44">
        <v>0</v>
      </c>
      <c r="AE161" s="44">
        <v>0</v>
      </c>
      <c r="AF161" s="113">
        <v>0</v>
      </c>
      <c r="AG161" s="115">
        <v>1</v>
      </c>
      <c r="AH161" s="41">
        <v>1</v>
      </c>
      <c r="AI161" s="41">
        <v>1</v>
      </c>
      <c r="AJ161" s="41">
        <v>1</v>
      </c>
      <c r="AK161" s="41">
        <v>1</v>
      </c>
    </row>
    <row r="162" spans="1:37" s="45" customFormat="1" ht="15.75" thickBot="1" x14ac:dyDescent="0.3">
      <c r="A162" s="43" t="s">
        <v>197</v>
      </c>
      <c r="B162" s="44">
        <v>0</v>
      </c>
      <c r="C162" s="44">
        <v>0</v>
      </c>
      <c r="D162" s="44">
        <v>0</v>
      </c>
      <c r="E162" s="44">
        <v>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1</v>
      </c>
      <c r="AA162" s="44">
        <v>0</v>
      </c>
      <c r="AB162" s="44">
        <v>0</v>
      </c>
      <c r="AC162" s="44">
        <v>0</v>
      </c>
      <c r="AD162" s="44">
        <v>0</v>
      </c>
      <c r="AE162" s="44">
        <v>0</v>
      </c>
      <c r="AF162" s="113">
        <v>0</v>
      </c>
      <c r="AG162" s="115">
        <v>1</v>
      </c>
      <c r="AH162" s="41">
        <v>1</v>
      </c>
      <c r="AI162" s="41">
        <v>1</v>
      </c>
      <c r="AJ162" s="41">
        <v>1</v>
      </c>
      <c r="AK162" s="41">
        <v>1</v>
      </c>
    </row>
    <row r="163" spans="1:37" s="45" customFormat="1" ht="15.75" thickBot="1" x14ac:dyDescent="0.3">
      <c r="A163" s="43" t="s">
        <v>198</v>
      </c>
      <c r="B163" s="41">
        <v>1</v>
      </c>
      <c r="C163" s="41">
        <v>1</v>
      </c>
      <c r="D163" s="41">
        <v>1</v>
      </c>
      <c r="E163" s="44">
        <v>0</v>
      </c>
      <c r="F163" s="41">
        <v>1</v>
      </c>
      <c r="G163" s="41">
        <v>1</v>
      </c>
      <c r="H163" s="41">
        <v>1</v>
      </c>
      <c r="I163" s="41">
        <v>1</v>
      </c>
      <c r="J163" s="41">
        <v>1</v>
      </c>
      <c r="K163" s="41">
        <v>1</v>
      </c>
      <c r="L163" s="41">
        <v>1</v>
      </c>
      <c r="M163" s="41">
        <v>1</v>
      </c>
      <c r="N163" s="41">
        <v>1</v>
      </c>
      <c r="O163" s="41">
        <v>1</v>
      </c>
      <c r="P163" s="41">
        <v>1</v>
      </c>
      <c r="Q163" s="41">
        <v>1</v>
      </c>
      <c r="R163" s="41">
        <v>1</v>
      </c>
      <c r="S163" s="41">
        <v>1</v>
      </c>
      <c r="T163" s="41">
        <v>1</v>
      </c>
      <c r="U163" s="41">
        <v>1</v>
      </c>
      <c r="V163" s="41">
        <v>1</v>
      </c>
      <c r="W163" s="41">
        <v>1</v>
      </c>
      <c r="X163" s="41">
        <v>1</v>
      </c>
      <c r="Y163" s="41">
        <v>1</v>
      </c>
      <c r="Z163" s="41">
        <v>1</v>
      </c>
      <c r="AA163" s="41">
        <v>1</v>
      </c>
      <c r="AB163" s="41">
        <v>1</v>
      </c>
      <c r="AC163" s="41">
        <v>1</v>
      </c>
      <c r="AD163" s="41">
        <v>1</v>
      </c>
      <c r="AE163" s="41">
        <v>1</v>
      </c>
      <c r="AF163" s="112">
        <v>0</v>
      </c>
      <c r="AG163" s="115">
        <v>1</v>
      </c>
      <c r="AH163" s="41">
        <v>1</v>
      </c>
      <c r="AI163" s="41">
        <v>1</v>
      </c>
      <c r="AJ163" s="41">
        <v>1</v>
      </c>
      <c r="AK163" s="41">
        <v>1</v>
      </c>
    </row>
    <row r="164" spans="1:37" s="45" customFormat="1" ht="15.75" thickBot="1" x14ac:dyDescent="0.3">
      <c r="A164" s="43" t="s">
        <v>200</v>
      </c>
      <c r="B164" s="41">
        <v>1</v>
      </c>
      <c r="C164" s="41">
        <v>1</v>
      </c>
      <c r="D164" s="41">
        <v>1</v>
      </c>
      <c r="E164" s="44">
        <v>0</v>
      </c>
      <c r="F164" s="41">
        <v>1</v>
      </c>
      <c r="G164" s="41">
        <v>1</v>
      </c>
      <c r="H164" s="41">
        <v>1</v>
      </c>
      <c r="I164" s="41">
        <v>1</v>
      </c>
      <c r="J164" s="41">
        <v>1</v>
      </c>
      <c r="K164" s="41">
        <v>1</v>
      </c>
      <c r="L164" s="41">
        <v>1</v>
      </c>
      <c r="M164" s="41">
        <v>1</v>
      </c>
      <c r="N164" s="41">
        <v>1</v>
      </c>
      <c r="O164" s="41">
        <v>1</v>
      </c>
      <c r="P164" s="41">
        <v>1</v>
      </c>
      <c r="Q164" s="41">
        <v>1</v>
      </c>
      <c r="R164" s="41">
        <v>1</v>
      </c>
      <c r="S164" s="41">
        <v>1</v>
      </c>
      <c r="T164" s="41">
        <v>1</v>
      </c>
      <c r="U164" s="41">
        <v>1</v>
      </c>
      <c r="V164" s="41">
        <v>1</v>
      </c>
      <c r="W164" s="41">
        <v>1</v>
      </c>
      <c r="X164" s="41">
        <v>1</v>
      </c>
      <c r="Y164" s="41">
        <v>1</v>
      </c>
      <c r="Z164" s="41">
        <v>1</v>
      </c>
      <c r="AA164" s="41">
        <v>1</v>
      </c>
      <c r="AB164" s="41">
        <v>1</v>
      </c>
      <c r="AC164" s="41">
        <v>1</v>
      </c>
      <c r="AD164" s="41">
        <v>1</v>
      </c>
      <c r="AE164" s="41">
        <v>1</v>
      </c>
      <c r="AF164" s="112">
        <v>0</v>
      </c>
      <c r="AG164" s="115">
        <v>1</v>
      </c>
      <c r="AH164" s="41">
        <v>1</v>
      </c>
      <c r="AI164" s="41">
        <v>1</v>
      </c>
      <c r="AJ164" s="41">
        <v>1</v>
      </c>
      <c r="AK164" s="41">
        <v>1</v>
      </c>
    </row>
    <row r="165" spans="1:37" s="45" customFormat="1" ht="15.75" thickBot="1" x14ac:dyDescent="0.3">
      <c r="A165" s="43" t="s">
        <v>201</v>
      </c>
      <c r="B165" s="41">
        <v>1</v>
      </c>
      <c r="C165" s="41">
        <v>1</v>
      </c>
      <c r="D165" s="41">
        <v>1</v>
      </c>
      <c r="E165" s="44">
        <v>0</v>
      </c>
      <c r="F165" s="41">
        <v>1</v>
      </c>
      <c r="G165" s="41">
        <v>1</v>
      </c>
      <c r="H165" s="41">
        <v>1</v>
      </c>
      <c r="I165" s="41">
        <v>1</v>
      </c>
      <c r="J165" s="41">
        <v>1</v>
      </c>
      <c r="K165" s="41">
        <v>1</v>
      </c>
      <c r="L165" s="41">
        <v>1</v>
      </c>
      <c r="M165" s="41">
        <v>1</v>
      </c>
      <c r="N165" s="41">
        <v>1</v>
      </c>
      <c r="O165" s="41">
        <v>1</v>
      </c>
      <c r="P165" s="41">
        <v>1</v>
      </c>
      <c r="Q165" s="41">
        <v>1</v>
      </c>
      <c r="R165" s="41">
        <v>1</v>
      </c>
      <c r="S165" s="41">
        <v>1</v>
      </c>
      <c r="T165" s="41">
        <v>1</v>
      </c>
      <c r="U165" s="41">
        <v>1</v>
      </c>
      <c r="V165" s="41">
        <v>1</v>
      </c>
      <c r="W165" s="41">
        <v>1</v>
      </c>
      <c r="X165" s="41">
        <v>1</v>
      </c>
      <c r="Y165" s="41">
        <v>1</v>
      </c>
      <c r="Z165" s="41">
        <v>1</v>
      </c>
      <c r="AA165" s="41">
        <v>1</v>
      </c>
      <c r="AB165" s="41">
        <v>1</v>
      </c>
      <c r="AC165" s="41">
        <v>1</v>
      </c>
      <c r="AD165" s="41">
        <v>1</v>
      </c>
      <c r="AE165" s="41">
        <v>1</v>
      </c>
      <c r="AF165" s="112">
        <v>0</v>
      </c>
      <c r="AG165" s="115">
        <v>1</v>
      </c>
      <c r="AH165" s="41">
        <v>1</v>
      </c>
      <c r="AI165" s="41">
        <v>1</v>
      </c>
      <c r="AJ165" s="41">
        <v>1</v>
      </c>
      <c r="AK165" s="41">
        <v>1</v>
      </c>
    </row>
    <row r="166" spans="1:37" s="45" customFormat="1" ht="15.75" thickBot="1" x14ac:dyDescent="0.3">
      <c r="A166" s="43" t="s">
        <v>202</v>
      </c>
      <c r="B166" s="41">
        <v>1</v>
      </c>
      <c r="C166" s="41">
        <v>1</v>
      </c>
      <c r="D166" s="41">
        <v>1</v>
      </c>
      <c r="E166" s="44">
        <v>0</v>
      </c>
      <c r="F166" s="41">
        <v>1</v>
      </c>
      <c r="G166" s="41">
        <v>1</v>
      </c>
      <c r="H166" s="41">
        <v>1</v>
      </c>
      <c r="I166" s="41">
        <v>1</v>
      </c>
      <c r="J166" s="41">
        <v>1</v>
      </c>
      <c r="K166" s="41">
        <v>1</v>
      </c>
      <c r="L166" s="41">
        <v>1</v>
      </c>
      <c r="M166" s="41">
        <v>1</v>
      </c>
      <c r="N166" s="41">
        <v>1</v>
      </c>
      <c r="O166" s="41">
        <v>1</v>
      </c>
      <c r="P166" s="41">
        <v>1</v>
      </c>
      <c r="Q166" s="41">
        <v>1</v>
      </c>
      <c r="R166" s="41">
        <v>1</v>
      </c>
      <c r="S166" s="41">
        <v>1</v>
      </c>
      <c r="T166" s="41">
        <v>1</v>
      </c>
      <c r="U166" s="41">
        <v>1</v>
      </c>
      <c r="V166" s="41">
        <v>1</v>
      </c>
      <c r="W166" s="41">
        <v>1</v>
      </c>
      <c r="X166" s="41">
        <v>1</v>
      </c>
      <c r="Y166" s="41">
        <v>1</v>
      </c>
      <c r="Z166" s="41">
        <v>1</v>
      </c>
      <c r="AA166" s="41">
        <v>1</v>
      </c>
      <c r="AB166" s="41">
        <v>1</v>
      </c>
      <c r="AC166" s="41">
        <v>1</v>
      </c>
      <c r="AD166" s="41">
        <v>1</v>
      </c>
      <c r="AE166" s="41">
        <v>1</v>
      </c>
      <c r="AF166" s="112">
        <v>0</v>
      </c>
      <c r="AG166" s="115">
        <v>1</v>
      </c>
      <c r="AH166" s="41">
        <v>1</v>
      </c>
      <c r="AI166" s="41">
        <v>1</v>
      </c>
      <c r="AJ166" s="41">
        <v>1</v>
      </c>
      <c r="AK166" s="41">
        <v>1</v>
      </c>
    </row>
    <row r="167" spans="1:37" s="45" customFormat="1" ht="15.75" thickBot="1" x14ac:dyDescent="0.3">
      <c r="A167" s="43" t="s">
        <v>203</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1</v>
      </c>
      <c r="AA167" s="44">
        <v>0</v>
      </c>
      <c r="AB167" s="44">
        <v>0</v>
      </c>
      <c r="AC167" s="44">
        <v>0</v>
      </c>
      <c r="AD167" s="44">
        <v>0</v>
      </c>
      <c r="AE167" s="44">
        <v>0</v>
      </c>
      <c r="AF167" s="113">
        <v>0</v>
      </c>
      <c r="AG167" s="115">
        <v>1</v>
      </c>
      <c r="AH167" s="41">
        <v>1</v>
      </c>
      <c r="AI167" s="41">
        <v>1</v>
      </c>
      <c r="AJ167" s="41">
        <v>1</v>
      </c>
      <c r="AK167" s="41">
        <v>1</v>
      </c>
    </row>
    <row r="168" spans="1:37" s="45" customFormat="1" ht="15.75" thickBot="1" x14ac:dyDescent="0.3">
      <c r="A168" s="43" t="s">
        <v>204</v>
      </c>
      <c r="B168" s="44">
        <v>0</v>
      </c>
      <c r="C168" s="44">
        <v>0</v>
      </c>
      <c r="D168" s="44">
        <v>0</v>
      </c>
      <c r="E168" s="44">
        <v>0</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0</v>
      </c>
      <c r="X168" s="44">
        <v>0</v>
      </c>
      <c r="Y168" s="44">
        <v>0</v>
      </c>
      <c r="Z168" s="44">
        <v>1</v>
      </c>
      <c r="AA168" s="44">
        <v>0</v>
      </c>
      <c r="AB168" s="44">
        <v>0</v>
      </c>
      <c r="AC168" s="44">
        <v>0</v>
      </c>
      <c r="AD168" s="44">
        <v>0</v>
      </c>
      <c r="AE168" s="44">
        <v>0</v>
      </c>
      <c r="AF168" s="113">
        <v>0</v>
      </c>
      <c r="AG168" s="115">
        <v>1</v>
      </c>
      <c r="AH168" s="41">
        <v>1</v>
      </c>
      <c r="AI168" s="41">
        <v>1</v>
      </c>
      <c r="AJ168" s="41">
        <v>1</v>
      </c>
      <c r="AK168" s="41">
        <v>1</v>
      </c>
    </row>
    <row r="169" spans="1:37" s="45" customFormat="1" ht="15.75" thickBot="1" x14ac:dyDescent="0.3">
      <c r="A169" s="47" t="s">
        <v>205</v>
      </c>
      <c r="B169" s="44">
        <v>0</v>
      </c>
      <c r="C169" s="44">
        <v>0</v>
      </c>
      <c r="D169" s="44">
        <v>0</v>
      </c>
      <c r="E169" s="44">
        <v>0</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1</v>
      </c>
      <c r="AA169" s="44">
        <v>0</v>
      </c>
      <c r="AB169" s="44">
        <v>0</v>
      </c>
      <c r="AC169" s="44">
        <v>0</v>
      </c>
      <c r="AD169" s="44">
        <v>0</v>
      </c>
      <c r="AE169" s="44">
        <v>0</v>
      </c>
      <c r="AF169" s="113">
        <v>0</v>
      </c>
      <c r="AG169" s="115">
        <v>1</v>
      </c>
      <c r="AH169" s="41">
        <v>1</v>
      </c>
      <c r="AI169" s="41">
        <v>1</v>
      </c>
      <c r="AJ169" s="41">
        <v>1</v>
      </c>
      <c r="AK169" s="41">
        <v>1</v>
      </c>
    </row>
    <row r="170" spans="1:37" s="45" customFormat="1" x14ac:dyDescent="0.25"/>
    <row r="171" spans="1:37" s="4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2018-05-18T06:42:59Z</dcterms:modified>
</cp:coreProperties>
</file>