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activeTab="3"/>
  </bookViews>
  <sheets>
    <sheet name="MP_new" sheetId="4" r:id="rId1"/>
    <sheet name="Custom HV &amp; WD" sheetId="6" r:id="rId2"/>
    <sheet name="Generic HV &amp; WD" sheetId="8" r:id="rId3"/>
    <sheet name="Constraints" sheetId="10" r:id="rId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 i="4" l="1"/>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F6" i="8" l="1"/>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H18" i="4"/>
  <c r="G18" i="4"/>
  <c r="H17" i="4"/>
  <c r="G17" i="4"/>
  <c r="H16" i="4"/>
  <c r="G16" i="4"/>
  <c r="H15" i="4"/>
  <c r="G15" i="4"/>
  <c r="H14" i="4"/>
  <c r="G14" i="4"/>
  <c r="H13" i="4"/>
  <c r="G13" i="4"/>
  <c r="H12" i="4"/>
  <c r="G12" i="4"/>
  <c r="B12" i="4" l="1"/>
  <c r="C12" i="4"/>
  <c r="E12" i="4"/>
  <c r="F12" i="4"/>
  <c r="F14" i="4"/>
  <c r="F13" i="4"/>
  <c r="F15" i="4"/>
  <c r="B18" i="4"/>
  <c r="B17" i="4"/>
  <c r="B16" i="4"/>
  <c r="C18" i="4"/>
  <c r="C17" i="4"/>
  <c r="C16" i="4"/>
  <c r="D17" i="4"/>
  <c r="D16" i="4"/>
  <c r="E18" i="4"/>
  <c r="E17" i="4"/>
  <c r="E16" i="4"/>
  <c r="F18" i="4"/>
  <c r="F17" i="4"/>
  <c r="F16" i="4"/>
  <c r="B15" i="4"/>
  <c r="B14" i="4"/>
  <c r="C15" i="4"/>
  <c r="C14" i="4"/>
  <c r="D15" i="4"/>
  <c r="D14" i="4"/>
  <c r="E15" i="4"/>
  <c r="E14" i="4"/>
  <c r="D12" i="4" l="1"/>
  <c r="D18" i="4"/>
  <c r="E13" i="4"/>
  <c r="D13" i="4"/>
  <c r="C13" i="4"/>
  <c r="B13" i="4"/>
</calcChain>
</file>

<file path=xl/sharedStrings.xml><?xml version="1.0" encoding="utf-8"?>
<sst xmlns="http://schemas.openxmlformats.org/spreadsheetml/2006/main" count="1779" uniqueCount="311">
  <si>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</si>
  <si>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</si>
  <si>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</si>
  <si>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</si>
  <si>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</si>
  <si>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</si>
  <si>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</si>
  <si>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</si>
  <si>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</si>
  <si>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</si>
  <si>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</si>
  <si>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</si>
  <si>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</si>
  <si>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</si>
  <si>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</si>
  <si>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</si>
  <si>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</si>
  <si>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</si>
  <si>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</si>
  <si>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</si>
  <si>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</si>
  <si>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</si>
  <si>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</si>
  <si>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</si>
  <si>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</si>
  <si>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</si>
  <si>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</si>
  <si>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</si>
  <si>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</si>
  <si>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</si>
  <si>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</si>
  <si>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</si>
  <si>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</si>
  <si>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</si>
  <si>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</si>
  <si>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</si>
  <si>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</si>
  <si>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</si>
  <si>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</si>
  <si>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</si>
  <si>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</si>
  <si>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</si>
  <si>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</si>
  <si>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</si>
  <si>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</si>
  <si>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</si>
  <si>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</si>
  <si>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</si>
  <si>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</si>
  <si>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</si>
  <si>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</si>
  <si>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</si>
  <si>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</si>
  <si>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</si>
  <si>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</si>
  <si>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</si>
  <si>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</si>
  <si>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</si>
  <si>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</si>
  <si>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</si>
  <si>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</si>
  <si>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</si>
  <si>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</si>
  <si>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</si>
  <si>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</si>
  <si>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</si>
  <si>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</si>
  <si>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</si>
  <si>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</si>
  <si>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</si>
  <si>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</si>
  <si>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</si>
  <si>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</si>
  <si>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</si>
  <si>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</si>
  <si>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</si>
  <si>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</si>
  <si>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</si>
  <si>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</si>
  <si>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</si>
  <si>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</si>
  <si>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</si>
  <si>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</si>
  <si>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</si>
  <si>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</si>
  <si>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</si>
  <si>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</si>
  <si>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</si>
  <si>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</si>
  <si>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</si>
  <si>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</si>
  <si>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</si>
  <si>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</si>
  <si>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</si>
  <si>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</si>
  <si>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</si>
  <si>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</si>
  <si>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</si>
  <si>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</si>
  <si>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</si>
  <si>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</si>
  <si>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</si>
  <si>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</si>
  <si>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</si>
  <si>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</si>
  <si>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</si>
  <si>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</si>
  <si>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</si>
  <si>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</si>
  <si>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</si>
  <si>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</si>
  <si>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</si>
  <si>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</si>
  <si>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</si>
  <si>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</si>
  <si>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</si>
  <si>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</si>
  <si>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</si>
  <si>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</si>
  <si>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</si>
  <si>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</si>
  <si>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</si>
  <si>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</si>
  <si>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</si>
  <si>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</si>
  <si>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</si>
  <si>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</si>
  <si>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</si>
  <si>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</si>
  <si>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</si>
  <si>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</si>
  <si>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</si>
  <si>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</si>
  <si>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</si>
  <si>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</si>
  <si>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</si>
  <si>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</si>
  <si>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</si>
  <si>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</si>
  <si>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</si>
  <si>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</si>
  <si>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</si>
  <si>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</si>
  <si>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</si>
  <si>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</si>
  <si>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</si>
  <si>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</si>
  <si>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</si>
  <si>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</si>
  <si>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</si>
  <si>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</si>
  <si>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</si>
  <si>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</si>
  <si>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</si>
  <si>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</si>
  <si>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</si>
  <si>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</si>
  <si>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</si>
  <si>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</si>
  <si>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</si>
  <si>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</si>
  <si>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</si>
  <si>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</si>
  <si>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</si>
  <si>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</si>
  <si>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</si>
  <si>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</si>
  <si>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</si>
  <si>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</si>
  <si>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</si>
  <si>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</si>
  <si>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</si>
  <si>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</si>
  <si>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</si>
  <si>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</si>
  <si>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</si>
  <si>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</si>
  <si>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</si>
  <si>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</si>
  <si>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</si>
  <si>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</si>
  <si>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</si>
  <si>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</si>
  <si>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</si>
  <si>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</si>
  <si>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</si>
  <si>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</si>
  <si>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</si>
  <si>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</si>
  <si>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</si>
  <si>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</si>
  <si>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</si>
  <si>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</si>
  <si>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</si>
  <si>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</si>
  <si>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</si>
  <si>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</si>
  <si>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</si>
  <si>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</si>
  <si>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</si>
  <si>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</si>
  <si>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</si>
  <si>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</si>
  <si>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</si>
  <si>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</si>
  <si>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</si>
  <si>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</si>
  <si>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</si>
  <si>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</si>
  <si>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</si>
  <si>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</si>
  <si>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</si>
  <si>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</si>
  <si>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</si>
  <si>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</si>
  <si>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</si>
  <si>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</si>
  <si>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</si>
  <si>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</si>
  <si>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</si>
  <si>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</si>
  <si>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</si>
  <si>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</si>
  <si>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</si>
  <si>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</si>
  <si>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</si>
  <si>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</si>
  <si>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</si>
  <si>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</si>
  <si>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</si>
  <si>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</si>
  <si>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</si>
  <si>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</si>
  <si>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</si>
  <si>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</si>
  <si>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</si>
  <si>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</si>
  <si>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</si>
  <si>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</si>
  <si>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</si>
  <si>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</si>
  <si>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</si>
  <si>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</si>
  <si>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</si>
  <si>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</si>
  <si>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</si>
  <si>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</si>
  <si>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</si>
  <si>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</si>
  <si>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</si>
  <si>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</si>
  <si>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</si>
  <si>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</si>
  <si>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</si>
  <si>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</si>
  <si>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</si>
  <si>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</si>
  <si>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</si>
  <si>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</si>
  <si>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</si>
  <si>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</si>
  <si>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</si>
  <si>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Nothing ENV except for Channel Areas</t>
  </si>
  <si>
    <t>base</t>
  </si>
  <si>
    <t>dwm</t>
  </si>
  <si>
    <t>step0</t>
  </si>
  <si>
    <t>mp</t>
  </si>
  <si>
    <t>Analysis Variables</t>
  </si>
  <si>
    <t>Soft Transition DCMS</t>
  </si>
  <si>
    <t>Water Conserved (a-f/y)</t>
  </si>
  <si>
    <t>Water Used 
(a-f/y)</t>
  </si>
  <si>
    <t>Hard Transition
Area (sq mi)</t>
  </si>
  <si>
    <t>Soft Transition
Area (sq mi)</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</si>
  <si>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</si>
  <si>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</si>
  <si>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</si>
  <si>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</si>
  <si>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</si>
  <si>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</si>
  <si>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</si>
  <si>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</si>
  <si>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</si>
  <si>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</si>
  <si>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</si>
  <si>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</si>
  <si>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</si>
  <si>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</si>
  <si>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</si>
  <si>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</si>
  <si>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</si>
  <si>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</si>
  <si>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</si>
  <si>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</si>
  <si>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</si>
  <si>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</si>
  <si>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</si>
  <si>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</si>
  <si>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</si>
  <si>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</si>
  <si>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</si>
  <si>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</si>
  <si>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</si>
  <si>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Note: in general case, waterless DCMs have no habitat value. In a few specific instances in Base case, some DCAs under waterless DCMs had habitat (see "Custom HV and WD" sheet).</t>
  </si>
  <si>
    <t>square miles (per step)</t>
  </si>
  <si>
    <t>square miles (total lakewide)</t>
  </si>
  <si>
    <t>Hard Transition Limit</t>
  </si>
  <si>
    <t>Soft Transition Limit</t>
  </si>
  <si>
    <t>Brine Area Limit</t>
  </si>
  <si>
    <t>Sand Fences Area Limit</t>
  </si>
  <si>
    <t xml:space="preserve">T3SE and T3NE are now tillage, but challenging. Allow options for other BACM. </t>
  </si>
  <si>
    <t xml:space="preserve"> T4-3, T4-3 Addition no ponds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</si>
</sst>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1">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3" fillId="0" borderId="0" xfId="1" applyAlignment="1">
      <alignment horizontal="left" vertical="center"/>
    </xf>
    <xf numFmtId="0" fontId="0" fillId="0" borderId="0" xfId="0" applyAlignment="1">
      <alignment horizontal="lef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Water Savings</c:v>
          </c:tx>
          <c:xVal>
            <c:numRef>
              <c:f>MP_new!$A$13:$A$18</c:f>
              <c:numCache>
                <c:formatCode>General</c:formatCode>
                <c:ptCount val="6"/>
                <c:pt idx="0">
                  <c:v>0</c:v>
                </c:pt>
                <c:pt idx="1">
                  <c:v>1</c:v>
                </c:pt>
                <c:pt idx="2">
                  <c:v>2</c:v>
                </c:pt>
                <c:pt idx="3">
                  <c:v>3</c:v>
                </c:pt>
                <c:pt idx="4">
                  <c:v>4</c:v>
                </c:pt>
                <c:pt idx="5">
                  <c:v>5</c:v>
                </c:pt>
              </c:numCache>
            </c:numRef>
          </c:xVal>
          <c:yVal>
            <c:numRef>
              <c:f>MP_new!$H$13:$H$18</c:f>
              <c:numCache>
                <c:formatCode>_(* #,##0_);_(* \(#,##0\);_(* "-"??_);_(@_)</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274920512"/>
        <c:axId val="274921088"/>
      </c:scatterChart>
      <c:valAx>
        <c:axId val="274920512"/>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74921088"/>
        <c:crosses val="autoZero"/>
        <c:crossBetween val="midCat"/>
      </c:valAx>
      <c:valAx>
        <c:axId val="274921088"/>
        <c:scaling>
          <c:orientation val="minMax"/>
        </c:scaling>
        <c:delete val="0"/>
        <c:axPos val="l"/>
        <c:majorGridlines/>
        <c:title>
          <c:tx>
            <c:rich>
              <a:bodyPr/>
              <a:lstStyle/>
              <a:p>
                <a:pPr>
                  <a:defRPr/>
                </a:pPr>
                <a:r>
                  <a:rPr lang="en-US"/>
                  <a:t>Water Savings (a-f/y)</a:t>
                </a:r>
              </a:p>
            </c:rich>
          </c:tx>
          <c:layout/>
          <c:overlay val="0"/>
        </c:title>
        <c:numFmt formatCode="_(* #,##0_);_(* \(#,##0\);_(* &quot;-&quot;??_);_(@_)" sourceLinked="1"/>
        <c:majorTickMark val="none"/>
        <c:minorTickMark val="none"/>
        <c:tickLblPos val="nextTo"/>
        <c:crossAx val="27492051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MP_new!$B$11</c:f>
              <c:strCache>
                <c:ptCount val="1"/>
                <c:pt idx="0">
                  <c:v>BWF</c:v>
                </c:pt>
              </c:strCache>
            </c:strRef>
          </c:tx>
          <c:xVal>
            <c:numRef>
              <c:f>MP_new!$A$13:$A$18</c:f>
              <c:numCache>
                <c:formatCode>General</c:formatCode>
                <c:ptCount val="6"/>
                <c:pt idx="0">
                  <c:v>0</c:v>
                </c:pt>
                <c:pt idx="1">
                  <c:v>1</c:v>
                </c:pt>
                <c:pt idx="2">
                  <c:v>2</c:v>
                </c:pt>
                <c:pt idx="3">
                  <c:v>3</c:v>
                </c:pt>
                <c:pt idx="4">
                  <c:v>4</c:v>
                </c:pt>
                <c:pt idx="5">
                  <c:v>5</c:v>
                </c:pt>
              </c:numCache>
            </c:numRef>
          </c:xVal>
          <c:yVal>
            <c:numRef>
              <c:f>MP_new!$B$13:$B$18</c:f>
              <c:numCache>
                <c:formatCode>0%</c:formatCode>
                <c:ptCount val="6"/>
                <c:pt idx="0">
                  <c:v>0</c:v>
                </c:pt>
                <c:pt idx="1">
                  <c:v>0</c:v>
                </c:pt>
                <c:pt idx="2">
                  <c:v>0</c:v>
                </c:pt>
                <c:pt idx="3">
                  <c:v>0</c:v>
                </c:pt>
                <c:pt idx="4">
                  <c:v>0</c:v>
                </c:pt>
                <c:pt idx="5">
                  <c:v>0</c:v>
                </c:pt>
              </c:numCache>
            </c:numRef>
          </c:yVal>
          <c:smooth val="0"/>
        </c:ser>
        <c:ser>
          <c:idx val="1"/>
          <c:order val="1"/>
          <c:tx>
            <c:strRef>
              <c:f>MP_new!$C$11</c:f>
              <c:strCache>
                <c:ptCount val="1"/>
                <c:pt idx="0">
                  <c:v>MWF</c:v>
                </c:pt>
              </c:strCache>
            </c:strRef>
          </c:tx>
          <c:xVal>
            <c:numRef>
              <c:f>MP_new!$A$13:$A$18</c:f>
              <c:numCache>
                <c:formatCode>General</c:formatCode>
                <c:ptCount val="6"/>
                <c:pt idx="0">
                  <c:v>0</c:v>
                </c:pt>
                <c:pt idx="1">
                  <c:v>1</c:v>
                </c:pt>
                <c:pt idx="2">
                  <c:v>2</c:v>
                </c:pt>
                <c:pt idx="3">
                  <c:v>3</c:v>
                </c:pt>
                <c:pt idx="4">
                  <c:v>4</c:v>
                </c:pt>
                <c:pt idx="5">
                  <c:v>5</c:v>
                </c:pt>
              </c:numCache>
            </c:numRef>
          </c:xVal>
          <c:yVal>
            <c:numRef>
              <c:f>MP_new!$C$13:$C$18</c:f>
              <c:numCache>
                <c:formatCode>0%</c:formatCode>
                <c:ptCount val="6"/>
                <c:pt idx="0">
                  <c:v>0</c:v>
                </c:pt>
                <c:pt idx="1">
                  <c:v>0</c:v>
                </c:pt>
                <c:pt idx="2">
                  <c:v>0</c:v>
                </c:pt>
                <c:pt idx="3">
                  <c:v>0</c:v>
                </c:pt>
                <c:pt idx="4">
                  <c:v>0</c:v>
                </c:pt>
                <c:pt idx="5">
                  <c:v>0</c:v>
                </c:pt>
              </c:numCache>
            </c:numRef>
          </c:yVal>
          <c:smooth val="0"/>
        </c:ser>
        <c:ser>
          <c:idx val="2"/>
          <c:order val="2"/>
          <c:tx>
            <c:strRef>
              <c:f>MP_new!$D$11</c:f>
              <c:strCache>
                <c:ptCount val="1"/>
                <c:pt idx="0">
                  <c:v>Plover</c:v>
                </c:pt>
              </c:strCache>
            </c:strRef>
          </c:tx>
          <c:xVal>
            <c:numRef>
              <c:f>MP_new!$A$13:$A$18</c:f>
              <c:numCache>
                <c:formatCode>General</c:formatCode>
                <c:ptCount val="6"/>
                <c:pt idx="0">
                  <c:v>0</c:v>
                </c:pt>
                <c:pt idx="1">
                  <c:v>1</c:v>
                </c:pt>
                <c:pt idx="2">
                  <c:v>2</c:v>
                </c:pt>
                <c:pt idx="3">
                  <c:v>3</c:v>
                </c:pt>
                <c:pt idx="4">
                  <c:v>4</c:v>
                </c:pt>
                <c:pt idx="5">
                  <c:v>5</c:v>
                </c:pt>
              </c:numCache>
            </c:numRef>
          </c:xVal>
          <c:yVal>
            <c:numRef>
              <c:f>MP_new!$D$13:$D$18</c:f>
              <c:numCache>
                <c:formatCode>0%</c:formatCode>
                <c:ptCount val="6"/>
                <c:pt idx="0">
                  <c:v>0</c:v>
                </c:pt>
                <c:pt idx="1">
                  <c:v>0</c:v>
                </c:pt>
                <c:pt idx="2">
                  <c:v>0</c:v>
                </c:pt>
                <c:pt idx="3">
                  <c:v>0</c:v>
                </c:pt>
                <c:pt idx="4">
                  <c:v>0</c:v>
                </c:pt>
                <c:pt idx="5">
                  <c:v>0</c:v>
                </c:pt>
              </c:numCache>
            </c:numRef>
          </c:yVal>
          <c:smooth val="0"/>
        </c:ser>
        <c:ser>
          <c:idx val="3"/>
          <c:order val="3"/>
          <c:tx>
            <c:strRef>
              <c:f>MP_new!$E$11</c:f>
              <c:strCache>
                <c:ptCount val="1"/>
                <c:pt idx="0">
                  <c:v>MSB</c:v>
                </c:pt>
              </c:strCache>
            </c:strRef>
          </c:tx>
          <c:xVal>
            <c:numRef>
              <c:f>MP_new!$A$13:$A$18</c:f>
              <c:numCache>
                <c:formatCode>General</c:formatCode>
                <c:ptCount val="6"/>
                <c:pt idx="0">
                  <c:v>0</c:v>
                </c:pt>
                <c:pt idx="1">
                  <c:v>1</c:v>
                </c:pt>
                <c:pt idx="2">
                  <c:v>2</c:v>
                </c:pt>
                <c:pt idx="3">
                  <c:v>3</c:v>
                </c:pt>
                <c:pt idx="4">
                  <c:v>4</c:v>
                </c:pt>
                <c:pt idx="5">
                  <c:v>5</c:v>
                </c:pt>
              </c:numCache>
            </c:numRef>
          </c:xVal>
          <c:yVal>
            <c:numRef>
              <c:f>MP_new!$E$13:$E$18</c:f>
              <c:numCache>
                <c:formatCode>0%</c:formatCode>
                <c:ptCount val="6"/>
                <c:pt idx="0">
                  <c:v>0</c:v>
                </c:pt>
                <c:pt idx="1">
                  <c:v>0</c:v>
                </c:pt>
                <c:pt idx="2">
                  <c:v>0</c:v>
                </c:pt>
                <c:pt idx="3">
                  <c:v>0</c:v>
                </c:pt>
                <c:pt idx="4">
                  <c:v>0</c:v>
                </c:pt>
                <c:pt idx="5">
                  <c:v>0</c:v>
                </c:pt>
              </c:numCache>
            </c:numRef>
          </c:yVal>
          <c:smooth val="0"/>
        </c:ser>
        <c:ser>
          <c:idx val="4"/>
          <c:order val="4"/>
          <c:tx>
            <c:strRef>
              <c:f>MP_new!$F$11</c:f>
              <c:strCache>
                <c:ptCount val="1"/>
                <c:pt idx="0">
                  <c:v>Meadow</c:v>
                </c:pt>
              </c:strCache>
            </c:strRef>
          </c:tx>
          <c:xVal>
            <c:numRef>
              <c:f>MP_new!$A$13:$A$18</c:f>
              <c:numCache>
                <c:formatCode>General</c:formatCode>
                <c:ptCount val="6"/>
                <c:pt idx="0">
                  <c:v>0</c:v>
                </c:pt>
                <c:pt idx="1">
                  <c:v>1</c:v>
                </c:pt>
                <c:pt idx="2">
                  <c:v>2</c:v>
                </c:pt>
                <c:pt idx="3">
                  <c:v>3</c:v>
                </c:pt>
                <c:pt idx="4">
                  <c:v>4</c:v>
                </c:pt>
                <c:pt idx="5">
                  <c:v>5</c:v>
                </c:pt>
              </c:numCache>
            </c:numRef>
          </c:xVal>
          <c:yVal>
            <c:numRef>
              <c:f>MP_new!$F$13:$F$18</c:f>
              <c:numCache>
                <c:formatCode>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274922816"/>
        <c:axId val="268550144"/>
      </c:scatterChart>
      <c:valAx>
        <c:axId val="274922816"/>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68550144"/>
        <c:crosses val="autoZero"/>
        <c:crossBetween val="midCat"/>
      </c:valAx>
      <c:valAx>
        <c:axId val="268550144"/>
        <c:scaling>
          <c:orientation val="minMax"/>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74922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685800</xdr:colOff>
      <xdr:row>5</xdr:row>
      <xdr:rowOff>166687</xdr:rowOff>
    </xdr:from>
    <xdr:to>
      <xdr:col>13</xdr:col>
      <xdr:colOff>581025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19</xdr:row>
      <xdr:rowOff>66675</xdr:rowOff>
    </xdr:from>
    <xdr:to>
      <xdr:col>13</xdr:col>
      <xdr:colOff>600075</xdr:colOff>
      <xdr:row>32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zoomScaleNormal="100" workbookViewId="0">
      <selection activeCell="Q18" sqref="Q18"/>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6" style="62" customWidth="1"/>
    <col min="11" max="11" width="35" style="62" customWidth="1"/>
    <col min="12" max="12" width="10.5703125" style="62" customWidth="1"/>
    <col min="13" max="13" width="14.140625" style="62" customWidth="1"/>
    <col min="14" max="14" width="10.42578125" style="62" customWidth="1"/>
    <col min="15" max="15" width="5.7109375" style="62" customWidth="1"/>
    <col min="16" max="16" width="22.85546875" style="62" customWidth="1"/>
    <col min="17"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270</v>
      </c>
      <c r="H2" s="60" t="s">
        <v>271</v>
      </c>
      <c r="I2" s="60" t="s">
        <v>272</v>
      </c>
      <c r="P2" s="102" t="s">
        <v>267</v>
      </c>
      <c r="Q2" s="103"/>
      <c r="R2" s="66"/>
      <c r="AI2" s="63"/>
      <c r="AJ2" s="62"/>
      <c r="AW2" s="63"/>
      <c r="AX2" s="62"/>
      <c r="BK2" s="63"/>
      <c r="BL2" s="62"/>
      <c r="CI2" s="62"/>
      <c r="CJ2" s="62"/>
      <c r="CK2" s="62"/>
      <c r="CL2" s="62"/>
      <c r="CM2" s="62"/>
      <c r="CN2" s="62"/>
      <c r="CO2" s="62"/>
      <c r="CP2" s="62"/>
    </row>
    <row r="3" spans="1:94" ht="15" customHeight="1" x14ac:dyDescent="0.25">
      <c r="A3" s="3" t="s">
        <v>6</v>
      </c>
      <c r="B3" s="81">
        <v>0</v>
      </c>
      <c r="C3" s="81">
        <v>0</v>
      </c>
      <c r="D3" s="81">
        <v>0</v>
      </c>
      <c r="E3" s="81">
        <v>0</v>
      </c>
      <c r="F3" s="81">
        <v>0</v>
      </c>
      <c r="G3" s="81">
        <v>0</v>
      </c>
      <c r="H3" s="4" t="s">
        <v>7</v>
      </c>
      <c r="I3" s="4" t="s">
        <v>7</v>
      </c>
      <c r="K3" s="94" t="s">
        <v>276</v>
      </c>
      <c r="L3" s="94"/>
      <c r="M3" s="94"/>
      <c r="P3" s="86" t="s">
        <v>305</v>
      </c>
      <c r="Q3" s="87">
        <v>3</v>
      </c>
      <c r="R3" s="62" t="s">
        <v>303</v>
      </c>
      <c r="AI3" s="63"/>
      <c r="AJ3" s="62"/>
      <c r="AW3" s="63"/>
      <c r="AX3" s="62"/>
      <c r="BK3" s="63"/>
      <c r="BL3" s="62"/>
      <c r="CI3" s="62"/>
      <c r="CJ3" s="62"/>
      <c r="CK3" s="62"/>
      <c r="CL3" s="62"/>
      <c r="CM3" s="62"/>
      <c r="CN3" s="62"/>
      <c r="CO3" s="62"/>
      <c r="CP3" s="62"/>
    </row>
    <row r="4" spans="1:94" x14ac:dyDescent="0.25">
      <c r="A4" s="3">
        <v>0</v>
      </c>
      <c r="B4" s="81">
        <v>0</v>
      </c>
      <c r="C4" s="81">
        <v>0</v>
      </c>
      <c r="D4" s="81">
        <v>0</v>
      </c>
      <c r="E4" s="81">
        <v>0</v>
      </c>
      <c r="F4" s="81">
        <v>0</v>
      </c>
      <c r="G4" s="81">
        <v>0</v>
      </c>
      <c r="H4" s="33" t="s">
        <v>7</v>
      </c>
      <c r="I4" s="4" t="s">
        <v>7</v>
      </c>
      <c r="K4" s="95" t="s">
        <v>274</v>
      </c>
      <c r="L4" s="78"/>
      <c r="M4" s="78"/>
      <c r="P4" s="86" t="s">
        <v>306</v>
      </c>
      <c r="Q4" s="87">
        <v>3</v>
      </c>
      <c r="R4" s="62" t="s">
        <v>303</v>
      </c>
      <c r="AI4" s="63"/>
      <c r="AJ4" s="62"/>
      <c r="AW4" s="63"/>
      <c r="AX4" s="62"/>
      <c r="BK4" s="63"/>
      <c r="BL4" s="62"/>
      <c r="CI4" s="62"/>
      <c r="CJ4" s="62"/>
      <c r="CK4" s="62"/>
      <c r="CL4" s="62"/>
      <c r="CM4" s="62"/>
      <c r="CN4" s="62"/>
      <c r="CO4" s="62"/>
      <c r="CP4" s="62"/>
    </row>
    <row r="5" spans="1:94" x14ac:dyDescent="0.25">
      <c r="A5" s="3">
        <v>1</v>
      </c>
      <c r="B5" s="81">
        <v>0</v>
      </c>
      <c r="C5" s="81">
        <v>0</v>
      </c>
      <c r="D5" s="81">
        <v>0</v>
      </c>
      <c r="E5" s="81">
        <v>0</v>
      </c>
      <c r="F5" s="81">
        <v>0</v>
      </c>
      <c r="G5" s="81">
        <v>0</v>
      </c>
      <c r="H5" s="80">
        <f>SUMIFS($C$22:$C$181, $H$22:$H$181, "="&amp;$A5,$I$22:$I$181, "hard")</f>
        <v>0</v>
      </c>
      <c r="I5" s="80">
        <f>SUMIFS($C$22:$C$181, $H$22:$H$181, "="&amp;$A5,$I$22:$I$181, "soft")</f>
        <v>0</v>
      </c>
      <c r="K5" s="96" t="s">
        <v>275</v>
      </c>
      <c r="L5" s="79"/>
      <c r="M5" s="79"/>
      <c r="P5" s="86" t="s">
        <v>307</v>
      </c>
      <c r="Q5" s="87">
        <v>100</v>
      </c>
      <c r="R5" s="62" t="s">
        <v>303</v>
      </c>
      <c r="AI5" s="63"/>
      <c r="AJ5" s="62"/>
      <c r="AW5" s="63"/>
      <c r="AX5" s="62"/>
      <c r="BK5" s="63"/>
      <c r="BL5" s="62"/>
      <c r="CI5" s="62"/>
      <c r="CJ5" s="62"/>
      <c r="CK5" s="62"/>
      <c r="CL5" s="62"/>
      <c r="CM5" s="62"/>
      <c r="CN5" s="62"/>
      <c r="CO5" s="62"/>
      <c r="CP5" s="62"/>
    </row>
    <row r="6" spans="1:94" x14ac:dyDescent="0.25">
      <c r="A6" s="3">
        <v>2</v>
      </c>
      <c r="B6" s="81">
        <v>0</v>
      </c>
      <c r="C6" s="81">
        <v>0</v>
      </c>
      <c r="D6" s="81">
        <v>0</v>
      </c>
      <c r="E6" s="81">
        <v>0</v>
      </c>
      <c r="F6" s="81">
        <v>0</v>
      </c>
      <c r="G6" s="81">
        <v>0</v>
      </c>
      <c r="H6" s="80">
        <f t="shared" ref="H6:H9" si="0">SUMIFS($C$22:$C$181, $H$22:$H$181, "="&amp;$A6,$I$22:$I$181, "hard")</f>
        <v>0</v>
      </c>
      <c r="I6" s="80">
        <f t="shared" ref="I6:I8" si="1">SUMIFS($C$22:$C$181, $H$22:$H$181, "="&amp;$A6,$I$22:$I$181, "soft")</f>
        <v>0</v>
      </c>
      <c r="P6" s="86" t="s">
        <v>308</v>
      </c>
      <c r="Q6" s="87">
        <v>0</v>
      </c>
      <c r="R6" s="62" t="s">
        <v>304</v>
      </c>
      <c r="AI6" s="63"/>
      <c r="AJ6" s="62"/>
      <c r="AW6" s="63"/>
      <c r="AX6" s="62"/>
      <c r="BK6" s="63"/>
      <c r="BL6" s="62"/>
      <c r="CI6" s="62"/>
      <c r="CJ6" s="62"/>
      <c r="CK6" s="62"/>
      <c r="CL6" s="62"/>
      <c r="CM6" s="62"/>
      <c r="CN6" s="62"/>
      <c r="CO6" s="62"/>
      <c r="CP6" s="62"/>
    </row>
    <row r="7" spans="1:94" x14ac:dyDescent="0.25">
      <c r="A7" s="3">
        <v>3</v>
      </c>
      <c r="B7" s="81">
        <v>0</v>
      </c>
      <c r="C7" s="81">
        <v>0</v>
      </c>
      <c r="D7" s="81">
        <v>0</v>
      </c>
      <c r="E7" s="81">
        <v>0</v>
      </c>
      <c r="F7" s="81">
        <v>0</v>
      </c>
      <c r="G7" s="81">
        <v>0</v>
      </c>
      <c r="H7" s="80">
        <f t="shared" si="0"/>
        <v>0</v>
      </c>
      <c r="I7" s="80">
        <f t="shared" si="1"/>
        <v>0</v>
      </c>
      <c r="AI7" s="63"/>
      <c r="AJ7" s="62"/>
      <c r="AW7" s="63"/>
      <c r="AX7" s="62"/>
      <c r="BK7" s="63"/>
      <c r="BL7" s="62"/>
      <c r="CI7" s="62"/>
      <c r="CJ7" s="62"/>
      <c r="CK7" s="62"/>
      <c r="CL7" s="62"/>
      <c r="CM7" s="62"/>
      <c r="CN7" s="62"/>
      <c r="CO7" s="62"/>
      <c r="CP7" s="62"/>
    </row>
    <row r="8" spans="1:94" x14ac:dyDescent="0.25">
      <c r="A8" s="3">
        <v>4</v>
      </c>
      <c r="B8" s="81">
        <v>0</v>
      </c>
      <c r="C8" s="81">
        <v>0</v>
      </c>
      <c r="D8" s="81">
        <v>0</v>
      </c>
      <c r="E8" s="81">
        <v>0</v>
      </c>
      <c r="F8" s="81">
        <v>0</v>
      </c>
      <c r="G8" s="81">
        <v>0</v>
      </c>
      <c r="H8" s="80">
        <f t="shared" si="0"/>
        <v>0</v>
      </c>
      <c r="I8" s="80">
        <f t="shared" si="1"/>
        <v>0</v>
      </c>
      <c r="P8" s="102" t="s">
        <v>290</v>
      </c>
      <c r="Q8" s="103"/>
      <c r="R8" s="98" t="s">
        <v>291</v>
      </c>
      <c r="AI8" s="63"/>
      <c r="AJ8" s="62"/>
      <c r="AW8" s="63"/>
      <c r="AX8" s="62"/>
      <c r="BK8" s="63"/>
      <c r="BL8" s="62"/>
      <c r="CI8" s="62"/>
      <c r="CJ8" s="62"/>
      <c r="CK8" s="62"/>
      <c r="CL8" s="62"/>
      <c r="CM8" s="62"/>
      <c r="CN8" s="62"/>
      <c r="CO8" s="62"/>
      <c r="CP8" s="62"/>
    </row>
    <row r="9" spans="1:94" x14ac:dyDescent="0.25">
      <c r="A9" s="3">
        <v>5</v>
      </c>
      <c r="B9" s="81">
        <v>0</v>
      </c>
      <c r="C9" s="81">
        <v>0</v>
      </c>
      <c r="D9" s="81">
        <v>0</v>
      </c>
      <c r="E9" s="81">
        <v>0</v>
      </c>
      <c r="F9" s="81">
        <v>0</v>
      </c>
      <c r="G9" s="81">
        <v>0</v>
      </c>
      <c r="H9" s="80">
        <f t="shared" si="0"/>
        <v>0</v>
      </c>
      <c r="I9" s="80">
        <f>SUMIFS($C$22:$C$181, $H$22:$H$181, "="&amp;$A9,$I$22:$I$181, "soft")</f>
        <v>0</v>
      </c>
      <c r="P9" s="86" t="s">
        <v>1</v>
      </c>
      <c r="Q9" s="87">
        <v>0.9</v>
      </c>
      <c r="R9" s="99"/>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P10" s="86" t="s">
        <v>2</v>
      </c>
      <c r="Q10" s="87">
        <v>0.9</v>
      </c>
      <c r="R10" s="99"/>
      <c r="AI10" s="63"/>
      <c r="AJ10" s="62"/>
      <c r="AW10" s="63"/>
      <c r="AX10" s="62"/>
      <c r="BK10" s="63"/>
      <c r="BL10" s="62"/>
      <c r="CI10" s="62"/>
      <c r="CJ10" s="62"/>
      <c r="CK10" s="62"/>
      <c r="CL10" s="62"/>
      <c r="CM10" s="62"/>
      <c r="CN10" s="62"/>
      <c r="CO10" s="62"/>
      <c r="CP10" s="62"/>
    </row>
    <row r="11" spans="1:94" ht="22.5" x14ac:dyDescent="0.2">
      <c r="A11" s="58" t="s">
        <v>0</v>
      </c>
      <c r="B11" s="59" t="s">
        <v>1</v>
      </c>
      <c r="C11" s="59" t="s">
        <v>2</v>
      </c>
      <c r="D11" s="59" t="s">
        <v>3</v>
      </c>
      <c r="E11" s="59" t="s">
        <v>4</v>
      </c>
      <c r="F11" s="59" t="s">
        <v>5</v>
      </c>
      <c r="G11" s="61" t="s">
        <v>9</v>
      </c>
      <c r="H11" s="58" t="s">
        <v>269</v>
      </c>
      <c r="P11" s="86" t="s">
        <v>3</v>
      </c>
      <c r="Q11" s="87">
        <v>1</v>
      </c>
      <c r="R11" s="99"/>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2">B3/B$3</f>
        <v>#DIV/0!</v>
      </c>
      <c r="C12" s="85" t="e">
        <f t="shared" si="2"/>
        <v>#DIV/0!</v>
      </c>
      <c r="D12" s="85" t="e">
        <f t="shared" si="2"/>
        <v>#DIV/0!</v>
      </c>
      <c r="E12" s="85" t="e">
        <f t="shared" si="2"/>
        <v>#DIV/0!</v>
      </c>
      <c r="F12" s="85" t="e">
        <f t="shared" si="2"/>
        <v>#DIV/0!</v>
      </c>
      <c r="G12" s="85" t="e">
        <f t="shared" si="2"/>
        <v>#DIV/0!</v>
      </c>
      <c r="H12" s="82">
        <f t="shared" ref="H12:H18" si="3">G$3-G3</f>
        <v>0</v>
      </c>
      <c r="P12" s="86" t="s">
        <v>4</v>
      </c>
      <c r="Q12" s="87">
        <v>0.9</v>
      </c>
      <c r="R12" s="99"/>
      <c r="AI12" s="63"/>
      <c r="AJ12" s="62"/>
      <c r="AW12" s="63"/>
      <c r="AX12" s="62"/>
      <c r="BK12" s="63"/>
      <c r="BL12" s="62"/>
      <c r="CI12" s="62"/>
      <c r="CJ12" s="62"/>
      <c r="CK12" s="62"/>
      <c r="CL12" s="62"/>
      <c r="CM12" s="62"/>
      <c r="CN12" s="62"/>
      <c r="CO12" s="62"/>
      <c r="CP12" s="62"/>
    </row>
    <row r="13" spans="1:94" ht="18" customHeight="1" x14ac:dyDescent="0.25">
      <c r="A13" s="3">
        <v>0</v>
      </c>
      <c r="B13" s="85" t="e">
        <f t="shared" si="2"/>
        <v>#DIV/0!</v>
      </c>
      <c r="C13" s="85" t="e">
        <f t="shared" si="2"/>
        <v>#DIV/0!</v>
      </c>
      <c r="D13" s="85" t="e">
        <f t="shared" si="2"/>
        <v>#DIV/0!</v>
      </c>
      <c r="E13" s="85" t="e">
        <f t="shared" si="2"/>
        <v>#DIV/0!</v>
      </c>
      <c r="F13" s="85" t="e">
        <f t="shared" si="2"/>
        <v>#DIV/0!</v>
      </c>
      <c r="G13" s="85" t="e">
        <f t="shared" si="2"/>
        <v>#DIV/0!</v>
      </c>
      <c r="H13" s="82">
        <f t="shared" si="3"/>
        <v>0</v>
      </c>
      <c r="P13" s="86" t="s">
        <v>5</v>
      </c>
      <c r="Q13" s="87">
        <v>0.9</v>
      </c>
      <c r="AI13" s="63"/>
      <c r="AJ13" s="62"/>
      <c r="AW13" s="63"/>
      <c r="AX13" s="62"/>
      <c r="BK13" s="63"/>
      <c r="BL13" s="62"/>
      <c r="CI13" s="62"/>
      <c r="CJ13" s="62"/>
      <c r="CK13" s="62"/>
      <c r="CL13" s="62"/>
      <c r="CM13" s="62"/>
      <c r="CN13" s="62"/>
      <c r="CO13" s="62"/>
      <c r="CP13" s="62"/>
    </row>
    <row r="14" spans="1:94" ht="18" customHeight="1" x14ac:dyDescent="0.25">
      <c r="A14" s="3">
        <v>1</v>
      </c>
      <c r="B14" s="85" t="e">
        <f t="shared" si="2"/>
        <v>#DIV/0!</v>
      </c>
      <c r="C14" s="85" t="e">
        <f t="shared" si="2"/>
        <v>#DIV/0!</v>
      </c>
      <c r="D14" s="85" t="e">
        <f t="shared" si="2"/>
        <v>#DIV/0!</v>
      </c>
      <c r="E14" s="85" t="e">
        <f t="shared" si="2"/>
        <v>#DIV/0!</v>
      </c>
      <c r="F14" s="85" t="e">
        <f t="shared" si="2"/>
        <v>#DIV/0!</v>
      </c>
      <c r="G14" s="85" t="e">
        <f t="shared" si="2"/>
        <v>#DIV/0!</v>
      </c>
      <c r="H14" s="82">
        <f t="shared" si="3"/>
        <v>0</v>
      </c>
      <c r="AI14" s="63"/>
      <c r="AJ14" s="62"/>
      <c r="AW14" s="63"/>
      <c r="AX14" s="62"/>
      <c r="BK14" s="63"/>
      <c r="BL14" s="62"/>
      <c r="CI14" s="62"/>
      <c r="CJ14" s="62"/>
      <c r="CK14" s="62"/>
      <c r="CL14" s="62"/>
      <c r="CM14" s="62"/>
      <c r="CN14" s="62"/>
      <c r="CO14" s="62"/>
      <c r="CP14" s="62"/>
    </row>
    <row r="15" spans="1:94" ht="18" customHeight="1" x14ac:dyDescent="0.25">
      <c r="A15" s="3">
        <v>2</v>
      </c>
      <c r="B15" s="85" t="e">
        <f t="shared" si="2"/>
        <v>#DIV/0!</v>
      </c>
      <c r="C15" s="85" t="e">
        <f t="shared" si="2"/>
        <v>#DIV/0!</v>
      </c>
      <c r="D15" s="85" t="e">
        <f t="shared" si="2"/>
        <v>#DIV/0!</v>
      </c>
      <c r="E15" s="85" t="e">
        <f t="shared" si="2"/>
        <v>#DIV/0!</v>
      </c>
      <c r="F15" s="85" t="e">
        <f t="shared" si="2"/>
        <v>#DIV/0!</v>
      </c>
      <c r="G15" s="85" t="e">
        <f t="shared" si="2"/>
        <v>#DIV/0!</v>
      </c>
      <c r="H15" s="82">
        <f t="shared" si="3"/>
        <v>0</v>
      </c>
      <c r="P15" s="53" t="s">
        <v>268</v>
      </c>
      <c r="AI15" s="63"/>
      <c r="AJ15" s="62"/>
      <c r="AW15" s="63"/>
      <c r="AX15" s="62"/>
      <c r="BK15" s="63"/>
      <c r="BL15" s="62"/>
      <c r="CI15" s="62"/>
      <c r="CJ15" s="62"/>
      <c r="CK15" s="62"/>
      <c r="CL15" s="62"/>
      <c r="CM15" s="62"/>
      <c r="CN15" s="62"/>
      <c r="CO15" s="62"/>
      <c r="CP15" s="62"/>
    </row>
    <row r="16" spans="1:94" ht="18" customHeight="1" x14ac:dyDescent="0.25">
      <c r="A16" s="3">
        <v>3</v>
      </c>
      <c r="B16" s="85" t="e">
        <f t="shared" si="2"/>
        <v>#DIV/0!</v>
      </c>
      <c r="C16" s="85" t="e">
        <f t="shared" si="2"/>
        <v>#DIV/0!</v>
      </c>
      <c r="D16" s="85" t="e">
        <f t="shared" si="2"/>
        <v>#DIV/0!</v>
      </c>
      <c r="E16" s="85" t="e">
        <f t="shared" si="2"/>
        <v>#DIV/0!</v>
      </c>
      <c r="F16" s="85" t="e">
        <f t="shared" si="2"/>
        <v>#DIV/0!</v>
      </c>
      <c r="G16" s="85" t="e">
        <f t="shared" si="2"/>
        <v>#DIV/0!</v>
      </c>
      <c r="H16" s="82">
        <f t="shared" si="3"/>
        <v>0</v>
      </c>
      <c r="P16" s="88" t="s">
        <v>34</v>
      </c>
      <c r="AI16" s="63"/>
      <c r="AJ16" s="62"/>
      <c r="AW16" s="63"/>
      <c r="AX16" s="62"/>
      <c r="BK16" s="63"/>
      <c r="BL16" s="62"/>
      <c r="CI16" s="62"/>
      <c r="CJ16" s="62"/>
      <c r="CK16" s="62"/>
      <c r="CL16" s="62"/>
      <c r="CM16" s="62"/>
      <c r="CN16" s="62"/>
      <c r="CO16" s="62"/>
      <c r="CP16" s="62"/>
    </row>
    <row r="17" spans="1:94" ht="18" customHeight="1" x14ac:dyDescent="0.25">
      <c r="A17" s="3">
        <v>4</v>
      </c>
      <c r="B17" s="85" t="e">
        <f t="shared" si="2"/>
        <v>#DIV/0!</v>
      </c>
      <c r="C17" s="85" t="e">
        <f t="shared" si="2"/>
        <v>#DIV/0!</v>
      </c>
      <c r="D17" s="85" t="e">
        <f t="shared" si="2"/>
        <v>#DIV/0!</v>
      </c>
      <c r="E17" s="85" t="e">
        <f t="shared" si="2"/>
        <v>#DIV/0!</v>
      </c>
      <c r="F17" s="85" t="e">
        <f t="shared" si="2"/>
        <v>#DIV/0!</v>
      </c>
      <c r="G17" s="85" t="e">
        <f t="shared" si="2"/>
        <v>#DIV/0!</v>
      </c>
      <c r="H17" s="82">
        <f t="shared" si="3"/>
        <v>0</v>
      </c>
      <c r="P17" s="88" t="s">
        <v>63</v>
      </c>
      <c r="AI17" s="63"/>
      <c r="AJ17" s="62"/>
      <c r="AW17" s="63"/>
      <c r="AX17" s="62"/>
      <c r="BK17" s="63"/>
      <c r="BL17" s="62"/>
      <c r="CI17" s="62"/>
      <c r="CJ17" s="62"/>
      <c r="CK17" s="62"/>
      <c r="CL17" s="62"/>
      <c r="CM17" s="62"/>
      <c r="CN17" s="62"/>
      <c r="CO17" s="62"/>
      <c r="CP17" s="62"/>
    </row>
    <row r="18" spans="1:94" ht="18" customHeight="1" x14ac:dyDescent="0.25">
      <c r="A18" s="3">
        <v>5</v>
      </c>
      <c r="B18" s="85" t="e">
        <f t="shared" si="2"/>
        <v>#DIV/0!</v>
      </c>
      <c r="C18" s="85" t="e">
        <f t="shared" si="2"/>
        <v>#DIV/0!</v>
      </c>
      <c r="D18" s="85" t="e">
        <f t="shared" si="2"/>
        <v>#DIV/0!</v>
      </c>
      <c r="E18" s="85" t="e">
        <f t="shared" si="2"/>
        <v>#DIV/0!</v>
      </c>
      <c r="F18" s="85" t="e">
        <f t="shared" si="2"/>
        <v>#DIV/0!</v>
      </c>
      <c r="G18" s="85" t="e">
        <f t="shared" si="2"/>
        <v>#DIV/0!</v>
      </c>
      <c r="H18" s="82">
        <f t="shared" si="3"/>
        <v>0</v>
      </c>
      <c r="P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P19" s="88" t="s">
        <v>43</v>
      </c>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P20" s="88" t="s">
        <v>43</v>
      </c>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273</v>
      </c>
      <c r="J21"/>
      <c r="K21" s="57"/>
      <c r="L21" s="70"/>
      <c r="M21" s="57"/>
      <c r="N21" s="57"/>
      <c r="O21" s="57"/>
      <c r="P21" s="88" t="s">
        <v>43</v>
      </c>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 t="shared" ref="I22:I53" si="4">IF(ISNUMBER(MATCH(G22, $P$16:$P$22, 0)), "soft", IF(EXACT(F22, G22), "none", "hard"))</f>
        <v>hard</v>
      </c>
      <c r="J22"/>
      <c r="N22"/>
      <c r="O22"/>
      <c r="P22" s="88" t="s">
        <v>43</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5">B23*0.0015625</f>
        <v>0.30781250000000004</v>
      </c>
      <c r="D23" s="74" t="s">
        <v>23</v>
      </c>
      <c r="E23" s="74" t="s">
        <v>23</v>
      </c>
      <c r="F23" s="77" t="s">
        <v>23</v>
      </c>
      <c r="G23" s="83"/>
      <c r="H23" s="84"/>
      <c r="I23" s="79" t="str">
        <f t="shared" si="4"/>
        <v>hard</v>
      </c>
      <c r="J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5"/>
        <v>0.13734375000000001</v>
      </c>
      <c r="D24" s="74" t="s">
        <v>26</v>
      </c>
      <c r="E24" s="74" t="s">
        <v>26</v>
      </c>
      <c r="F24" s="77" t="s">
        <v>26</v>
      </c>
      <c r="G24" s="83"/>
      <c r="H24" s="84"/>
      <c r="I24" s="79" t="str">
        <f t="shared" si="4"/>
        <v>hard</v>
      </c>
      <c r="J24"/>
      <c r="N24"/>
      <c r="O24"/>
      <c r="P24" s="100" t="s">
        <v>282</v>
      </c>
      <c r="Q24" s="101"/>
      <c r="R24" s="66" t="s">
        <v>225</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5"/>
        <v>2.0182812500000002</v>
      </c>
      <c r="D25" s="74" t="s">
        <v>26</v>
      </c>
      <c r="E25" s="74" t="s">
        <v>26</v>
      </c>
      <c r="F25" s="77" t="s">
        <v>26</v>
      </c>
      <c r="G25" s="83"/>
      <c r="H25" s="84"/>
      <c r="I25" s="79" t="str">
        <f t="shared" si="4"/>
        <v>hard</v>
      </c>
      <c r="J25"/>
      <c r="K25"/>
      <c r="L25"/>
      <c r="M25"/>
      <c r="N25"/>
      <c r="O25"/>
      <c r="P25" s="97" t="s">
        <v>34</v>
      </c>
      <c r="Q25" s="41" t="s">
        <v>277</v>
      </c>
      <c r="R25" t="s">
        <v>284</v>
      </c>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5"/>
        <v>0.69984374999999999</v>
      </c>
      <c r="D26" s="74" t="s">
        <v>29</v>
      </c>
      <c r="E26" s="74" t="s">
        <v>30</v>
      </c>
      <c r="F26" s="77" t="s">
        <v>30</v>
      </c>
      <c r="G26" s="83"/>
      <c r="H26" s="84"/>
      <c r="I26" s="79" t="str">
        <f t="shared" si="4"/>
        <v>hard</v>
      </c>
      <c r="J26"/>
      <c r="K26"/>
      <c r="L26"/>
      <c r="M26"/>
      <c r="N26"/>
      <c r="O26"/>
      <c r="P26" s="97" t="s">
        <v>26</v>
      </c>
      <c r="Q26" s="41" t="s">
        <v>278</v>
      </c>
      <c r="R26" t="s">
        <v>285</v>
      </c>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5"/>
        <v>0.31406250000000002</v>
      </c>
      <c r="D27" s="74" t="s">
        <v>29</v>
      </c>
      <c r="E27" s="74" t="s">
        <v>33</v>
      </c>
      <c r="F27" s="77" t="s">
        <v>33</v>
      </c>
      <c r="G27" s="83"/>
      <c r="H27" s="84"/>
      <c r="I27" s="79" t="str">
        <f t="shared" si="4"/>
        <v>hard</v>
      </c>
      <c r="J27"/>
      <c r="N27"/>
      <c r="O27"/>
      <c r="P27" s="97" t="s">
        <v>38</v>
      </c>
      <c r="Q27" s="41" t="s">
        <v>279</v>
      </c>
      <c r="R27" t="s">
        <v>283</v>
      </c>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5"/>
        <v>1.090625</v>
      </c>
      <c r="D28" s="74" t="s">
        <v>36</v>
      </c>
      <c r="E28" s="74" t="s">
        <v>33</v>
      </c>
      <c r="F28" s="77" t="s">
        <v>33</v>
      </c>
      <c r="G28" s="83"/>
      <c r="H28" s="84"/>
      <c r="I28" s="79" t="str">
        <f t="shared" si="4"/>
        <v>hard</v>
      </c>
      <c r="J28"/>
      <c r="N28"/>
      <c r="O28"/>
      <c r="P28" s="97" t="s">
        <v>63</v>
      </c>
      <c r="Q28" s="41" t="s">
        <v>280</v>
      </c>
      <c r="R28" t="s">
        <v>286</v>
      </c>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5"/>
        <v>0.27781250000000002</v>
      </c>
      <c r="D29" s="74" t="s">
        <v>29</v>
      </c>
      <c r="E29" s="74" t="s">
        <v>33</v>
      </c>
      <c r="F29" s="77" t="s">
        <v>33</v>
      </c>
      <c r="G29" s="83"/>
      <c r="H29" s="84"/>
      <c r="I29" s="79" t="str">
        <f t="shared" si="4"/>
        <v>hard</v>
      </c>
      <c r="J29"/>
      <c r="N29"/>
      <c r="O29"/>
      <c r="P29" s="97" t="s">
        <v>58</v>
      </c>
      <c r="Q29" s="41" t="s">
        <v>281</v>
      </c>
      <c r="R29" t="s">
        <v>287</v>
      </c>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5"/>
        <v>0.16062500000000002</v>
      </c>
      <c r="D30" s="74" t="s">
        <v>38</v>
      </c>
      <c r="E30" s="74" t="s">
        <v>38</v>
      </c>
      <c r="F30" s="77" t="s">
        <v>38</v>
      </c>
      <c r="G30" s="83"/>
      <c r="H30" s="84"/>
      <c r="I30" s="79" t="str">
        <f t="shared" si="4"/>
        <v>hard</v>
      </c>
      <c r="J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5"/>
        <v>0.67343750000000002</v>
      </c>
      <c r="D31" s="74" t="s">
        <v>29</v>
      </c>
      <c r="E31" s="74" t="s">
        <v>29</v>
      </c>
      <c r="F31" s="77" t="s">
        <v>29</v>
      </c>
      <c r="G31" s="83"/>
      <c r="H31" s="84"/>
      <c r="I31" s="79" t="str">
        <f t="shared" si="4"/>
        <v>hard</v>
      </c>
      <c r="J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5"/>
        <v>0.23812500000000003</v>
      </c>
      <c r="D32" s="74" t="s">
        <v>29</v>
      </c>
      <c r="E32" s="74" t="s">
        <v>30</v>
      </c>
      <c r="F32" s="77" t="s">
        <v>30</v>
      </c>
      <c r="G32" s="83"/>
      <c r="H32" s="84"/>
      <c r="I32" s="79" t="str">
        <f t="shared" si="4"/>
        <v>hard</v>
      </c>
      <c r="J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5"/>
        <v>0.33703125</v>
      </c>
      <c r="D33" s="74" t="s">
        <v>43</v>
      </c>
      <c r="E33" s="74" t="s">
        <v>43</v>
      </c>
      <c r="F33" s="77" t="s">
        <v>34</v>
      </c>
      <c r="G33" s="83"/>
      <c r="H33" s="84"/>
      <c r="I33" s="79" t="str">
        <f t="shared" si="4"/>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5"/>
        <v>0.66546875000000005</v>
      </c>
      <c r="D34" s="74" t="s">
        <v>36</v>
      </c>
      <c r="E34" s="74" t="s">
        <v>36</v>
      </c>
      <c r="F34" s="77" t="s">
        <v>36</v>
      </c>
      <c r="G34" s="83"/>
      <c r="H34" s="84"/>
      <c r="I34" s="79" t="str">
        <f t="shared" si="4"/>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5"/>
        <v>0.49875000000000003</v>
      </c>
      <c r="D35" s="74" t="s">
        <v>36</v>
      </c>
      <c r="E35" s="74" t="s">
        <v>36</v>
      </c>
      <c r="F35" s="77" t="s">
        <v>36</v>
      </c>
      <c r="G35" s="83"/>
      <c r="H35" s="84"/>
      <c r="I35" s="79" t="str">
        <f t="shared" si="4"/>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5"/>
        <v>0.12453125000000001</v>
      </c>
      <c r="D36" s="74" t="s">
        <v>36</v>
      </c>
      <c r="E36" s="74" t="s">
        <v>33</v>
      </c>
      <c r="F36" s="77" t="s">
        <v>33</v>
      </c>
      <c r="G36" s="83"/>
      <c r="H36" s="84"/>
      <c r="I36" s="79" t="str">
        <f t="shared" si="4"/>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5"/>
        <v>0.393125</v>
      </c>
      <c r="D37" s="74" t="s">
        <v>29</v>
      </c>
      <c r="E37" s="74" t="s">
        <v>29</v>
      </c>
      <c r="F37" s="77" t="s">
        <v>29</v>
      </c>
      <c r="G37" s="83"/>
      <c r="H37" s="84"/>
      <c r="I37" s="79" t="str">
        <f t="shared" si="4"/>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5"/>
        <v>0.21390625000000002</v>
      </c>
      <c r="D38" s="74" t="s">
        <v>36</v>
      </c>
      <c r="E38" s="74" t="s">
        <v>36</v>
      </c>
      <c r="F38" s="77" t="s">
        <v>36</v>
      </c>
      <c r="G38" s="83"/>
      <c r="H38" s="84"/>
      <c r="I38" s="79" t="str">
        <f t="shared" si="4"/>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5"/>
        <v>0.68218750000000006</v>
      </c>
      <c r="D39" s="74" t="s">
        <v>29</v>
      </c>
      <c r="E39" s="74" t="s">
        <v>29</v>
      </c>
      <c r="F39" s="77" t="s">
        <v>29</v>
      </c>
      <c r="G39" s="83"/>
      <c r="H39" s="84"/>
      <c r="I39" s="79" t="str">
        <f t="shared" si="4"/>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5"/>
        <v>1.69140625</v>
      </c>
      <c r="D40" s="74" t="s">
        <v>29</v>
      </c>
      <c r="E40" s="74" t="s">
        <v>33</v>
      </c>
      <c r="F40" s="77" t="s">
        <v>49</v>
      </c>
      <c r="G40" s="83"/>
      <c r="H40" s="84"/>
      <c r="I40" s="79" t="str">
        <f t="shared" si="4"/>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5"/>
        <v>0.81859375000000001</v>
      </c>
      <c r="D41" s="74" t="s">
        <v>29</v>
      </c>
      <c r="E41" s="74" t="s">
        <v>54</v>
      </c>
      <c r="F41" s="77" t="s">
        <v>54</v>
      </c>
      <c r="G41" s="83"/>
      <c r="H41" s="84"/>
      <c r="I41" s="79" t="str">
        <f t="shared" si="4"/>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5"/>
        <v>0.93874999999999997</v>
      </c>
      <c r="D42" s="74" t="s">
        <v>29</v>
      </c>
      <c r="E42" s="74" t="s">
        <v>54</v>
      </c>
      <c r="F42" s="77" t="s">
        <v>54</v>
      </c>
      <c r="G42" s="83"/>
      <c r="H42" s="84"/>
      <c r="I42" s="79" t="str">
        <f t="shared" si="4"/>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5"/>
        <v>0.53359374999999998</v>
      </c>
      <c r="D43" s="74" t="s">
        <v>29</v>
      </c>
      <c r="E43" s="74" t="s">
        <v>33</v>
      </c>
      <c r="F43" s="77" t="s">
        <v>33</v>
      </c>
      <c r="G43" s="83"/>
      <c r="H43" s="84"/>
      <c r="I43" s="79" t="str">
        <f t="shared" si="4"/>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5"/>
        <v>0.85109375000000009</v>
      </c>
      <c r="D44" s="74" t="s">
        <v>29</v>
      </c>
      <c r="E44" s="74" t="s">
        <v>29</v>
      </c>
      <c r="F44" s="77" t="s">
        <v>29</v>
      </c>
      <c r="G44" s="83"/>
      <c r="H44" s="84"/>
      <c r="I44" s="79" t="str">
        <f t="shared" si="4"/>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5"/>
        <v>3.3281250000000005E-2</v>
      </c>
      <c r="D45" s="74" t="s">
        <v>29</v>
      </c>
      <c r="E45" s="74" t="s">
        <v>29</v>
      </c>
      <c r="F45" s="77" t="s">
        <v>29</v>
      </c>
      <c r="G45" s="83"/>
      <c r="H45" s="84"/>
      <c r="I45" s="79" t="str">
        <f t="shared" si="4"/>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5"/>
        <v>1.8151562500000002</v>
      </c>
      <c r="D46" s="74" t="s">
        <v>29</v>
      </c>
      <c r="E46" s="74" t="s">
        <v>29</v>
      </c>
      <c r="F46" s="77" t="s">
        <v>29</v>
      </c>
      <c r="G46" s="83"/>
      <c r="H46" s="84"/>
      <c r="I46" s="79" t="str">
        <f t="shared" si="4"/>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5"/>
        <v>0.38812500000000005</v>
      </c>
      <c r="D47" s="74" t="s">
        <v>63</v>
      </c>
      <c r="E47" s="74" t="s">
        <v>63</v>
      </c>
      <c r="F47" s="77" t="s">
        <v>63</v>
      </c>
      <c r="G47" s="83"/>
      <c r="H47" s="84"/>
      <c r="I47" s="79" t="str">
        <f t="shared" si="4"/>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5"/>
        <v>1.0953125000000001</v>
      </c>
      <c r="D48" s="74" t="s">
        <v>36</v>
      </c>
      <c r="E48" s="74" t="s">
        <v>36</v>
      </c>
      <c r="F48" s="77" t="s">
        <v>1</v>
      </c>
      <c r="G48" s="83"/>
      <c r="H48" s="84"/>
      <c r="I48" s="79" t="str">
        <f t="shared" si="4"/>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5"/>
        <v>0.79093750000000007</v>
      </c>
      <c r="D49" s="74" t="s">
        <v>43</v>
      </c>
      <c r="E49" s="74" t="s">
        <v>43</v>
      </c>
      <c r="F49" s="77" t="s">
        <v>26</v>
      </c>
      <c r="G49" s="83"/>
      <c r="H49" s="84"/>
      <c r="I49" s="79" t="str">
        <f t="shared" si="4"/>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5"/>
        <v>0.96109375000000008</v>
      </c>
      <c r="D50" s="74" t="s">
        <v>43</v>
      </c>
      <c r="E50" s="74" t="s">
        <v>43</v>
      </c>
      <c r="F50" s="77" t="s">
        <v>68</v>
      </c>
      <c r="G50" s="83"/>
      <c r="H50" s="84"/>
      <c r="I50" s="79" t="str">
        <f t="shared" si="4"/>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5"/>
        <v>0.51968750000000008</v>
      </c>
      <c r="D51" s="74" t="s">
        <v>36</v>
      </c>
      <c r="E51" s="74" t="s">
        <v>36</v>
      </c>
      <c r="F51" s="77" t="s">
        <v>36</v>
      </c>
      <c r="G51" s="83"/>
      <c r="H51" s="84"/>
      <c r="I51" s="79" t="str">
        <f t="shared" si="4"/>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5"/>
        <v>0.2865625</v>
      </c>
      <c r="D52" s="74" t="s">
        <v>36</v>
      </c>
      <c r="E52" s="74" t="s">
        <v>36</v>
      </c>
      <c r="F52" s="77" t="s">
        <v>36</v>
      </c>
      <c r="G52" s="83"/>
      <c r="H52" s="84"/>
      <c r="I52" s="79" t="str">
        <f t="shared" si="4"/>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5"/>
        <v>0.43031249999999999</v>
      </c>
      <c r="D53" s="74" t="s">
        <v>29</v>
      </c>
      <c r="E53" s="74" t="s">
        <v>29</v>
      </c>
      <c r="F53" s="77" t="s">
        <v>29</v>
      </c>
      <c r="G53" s="83"/>
      <c r="H53" s="84"/>
      <c r="I53" s="79" t="str">
        <f t="shared" si="4"/>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5"/>
        <v>6.7500000000000004E-2</v>
      </c>
      <c r="D54" s="74" t="s">
        <v>36</v>
      </c>
      <c r="E54" s="74" t="s">
        <v>33</v>
      </c>
      <c r="F54" s="77" t="s">
        <v>33</v>
      </c>
      <c r="G54" s="83"/>
      <c r="H54" s="84"/>
      <c r="I54" s="79" t="str">
        <f t="shared" ref="I54:I85" si="6">IF(ISNUMBER(MATCH(G54, $P$16:$P$22,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5"/>
        <v>0.20828125000000003</v>
      </c>
      <c r="D55" s="74" t="s">
        <v>29</v>
      </c>
      <c r="E55" s="74" t="s">
        <v>29</v>
      </c>
      <c r="F55" s="77" t="s">
        <v>29</v>
      </c>
      <c r="G55" s="83"/>
      <c r="H55" s="84"/>
      <c r="I55" s="79" t="str">
        <f t="shared" si="6"/>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5"/>
        <v>0.11671875000000001</v>
      </c>
      <c r="D56" s="74" t="s">
        <v>36</v>
      </c>
      <c r="E56" s="74" t="s">
        <v>36</v>
      </c>
      <c r="F56" s="77" t="s">
        <v>34</v>
      </c>
      <c r="G56" s="83"/>
      <c r="H56" s="84"/>
      <c r="I56" s="79" t="str">
        <f t="shared" si="6"/>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5"/>
        <v>0.31125000000000003</v>
      </c>
      <c r="D57" s="74" t="s">
        <v>29</v>
      </c>
      <c r="E57" s="74" t="s">
        <v>29</v>
      </c>
      <c r="F57" s="77" t="s">
        <v>29</v>
      </c>
      <c r="G57" s="83"/>
      <c r="H57" s="84"/>
      <c r="I57" s="79" t="str">
        <f t="shared" si="6"/>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5"/>
        <v>0.39281250000000001</v>
      </c>
      <c r="D58" s="74" t="s">
        <v>36</v>
      </c>
      <c r="E58" s="74" t="s">
        <v>36</v>
      </c>
      <c r="F58" s="77" t="s">
        <v>36</v>
      </c>
      <c r="G58" s="83"/>
      <c r="H58" s="84"/>
      <c r="I58" s="79" t="str">
        <f t="shared" si="6"/>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5"/>
        <v>0.34390625000000002</v>
      </c>
      <c r="D59" s="74" t="s">
        <v>36</v>
      </c>
      <c r="E59" s="74" t="s">
        <v>36</v>
      </c>
      <c r="F59" s="77" t="s">
        <v>36</v>
      </c>
      <c r="G59" s="83"/>
      <c r="H59" s="84"/>
      <c r="I59" s="79" t="str">
        <f t="shared" si="6"/>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5"/>
        <v>0.74343750000000008</v>
      </c>
      <c r="D60" s="74" t="s">
        <v>36</v>
      </c>
      <c r="E60" s="74" t="s">
        <v>36</v>
      </c>
      <c r="F60" s="75" t="s">
        <v>36</v>
      </c>
      <c r="G60" s="83"/>
      <c r="H60" s="84"/>
      <c r="I60" s="79" t="str">
        <f t="shared" si="6"/>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5"/>
        <v>0.35218750000000004</v>
      </c>
      <c r="D61" s="74" t="s">
        <v>36</v>
      </c>
      <c r="E61" s="74" t="s">
        <v>36</v>
      </c>
      <c r="F61" s="77" t="s">
        <v>36</v>
      </c>
      <c r="G61" s="83"/>
      <c r="H61" s="84"/>
      <c r="I61" s="79" t="str">
        <f t="shared" si="6"/>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5"/>
        <v>1.7182812500000002</v>
      </c>
      <c r="D62" s="74" t="s">
        <v>36</v>
      </c>
      <c r="E62" s="74" t="s">
        <v>36</v>
      </c>
      <c r="F62" s="77" t="s">
        <v>36</v>
      </c>
      <c r="G62" s="83"/>
      <c r="H62" s="84"/>
      <c r="I62" s="79" t="str">
        <f t="shared" si="6"/>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5"/>
        <v>0.28171875000000002</v>
      </c>
      <c r="D63" s="74" t="s">
        <v>36</v>
      </c>
      <c r="E63" s="74" t="s">
        <v>36</v>
      </c>
      <c r="F63" s="77" t="s">
        <v>34</v>
      </c>
      <c r="G63" s="83"/>
      <c r="H63" s="84"/>
      <c r="I63" s="79" t="str">
        <f t="shared" si="6"/>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5"/>
        <v>6.6093749999999993E-2</v>
      </c>
      <c r="D64" s="74" t="s">
        <v>36</v>
      </c>
      <c r="E64" s="74" t="s">
        <v>36</v>
      </c>
      <c r="F64" s="77" t="s">
        <v>34</v>
      </c>
      <c r="G64" s="83"/>
      <c r="H64" s="84"/>
      <c r="I64" s="79" t="str">
        <f t="shared" si="6"/>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5"/>
        <v>0.10187500000000001</v>
      </c>
      <c r="D65" s="74" t="s">
        <v>38</v>
      </c>
      <c r="E65" s="74" t="s">
        <v>38</v>
      </c>
      <c r="F65" s="77" t="s">
        <v>38</v>
      </c>
      <c r="G65" s="83"/>
      <c r="H65" s="84"/>
      <c r="I65" s="79" t="str">
        <f t="shared" si="6"/>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5"/>
        <v>0.26593749999999999</v>
      </c>
      <c r="D66" s="74" t="s">
        <v>36</v>
      </c>
      <c r="E66" s="74" t="s">
        <v>33</v>
      </c>
      <c r="F66" s="77" t="s">
        <v>33</v>
      </c>
      <c r="G66" s="83"/>
      <c r="H66" s="84"/>
      <c r="I66" s="79" t="str">
        <f t="shared" si="6"/>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5"/>
        <v>0.40203125000000006</v>
      </c>
      <c r="D67" s="74" t="s">
        <v>36</v>
      </c>
      <c r="E67" s="74" t="s">
        <v>36</v>
      </c>
      <c r="F67" s="77" t="s">
        <v>36</v>
      </c>
      <c r="G67" s="83"/>
      <c r="H67" s="84"/>
      <c r="I67" s="79" t="str">
        <f t="shared" si="6"/>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5"/>
        <v>1.27859375</v>
      </c>
      <c r="D68" s="74" t="s">
        <v>36</v>
      </c>
      <c r="E68" s="74" t="s">
        <v>36</v>
      </c>
      <c r="F68" s="77" t="s">
        <v>36</v>
      </c>
      <c r="G68" s="83"/>
      <c r="H68" s="84"/>
      <c r="I68" s="79" t="str">
        <f t="shared" si="6"/>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5"/>
        <v>1.33</v>
      </c>
      <c r="D69" s="74" t="s">
        <v>36</v>
      </c>
      <c r="E69" s="74" t="s">
        <v>36</v>
      </c>
      <c r="F69" s="77" t="s">
        <v>36</v>
      </c>
      <c r="G69" s="83"/>
      <c r="H69" s="84"/>
      <c r="I69" s="79" t="str">
        <f t="shared" si="6"/>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5"/>
        <v>7.8750000000000001E-2</v>
      </c>
      <c r="D70" s="74" t="s">
        <v>36</v>
      </c>
      <c r="E70" s="74" t="s">
        <v>36</v>
      </c>
      <c r="F70" s="77" t="s">
        <v>36</v>
      </c>
      <c r="G70" s="83"/>
      <c r="H70" s="84"/>
      <c r="I70" s="79" t="str">
        <f t="shared" si="6"/>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5"/>
        <v>0.85562500000000008</v>
      </c>
      <c r="D71" s="74" t="s">
        <v>36</v>
      </c>
      <c r="E71" s="74" t="s">
        <v>36</v>
      </c>
      <c r="F71" s="77" t="s">
        <v>36</v>
      </c>
      <c r="G71" s="83"/>
      <c r="H71" s="84"/>
      <c r="I71" s="79" t="str">
        <f t="shared" si="6"/>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5"/>
        <v>0.85203125000000002</v>
      </c>
      <c r="D72" s="74" t="s">
        <v>36</v>
      </c>
      <c r="E72" s="74" t="s">
        <v>36</v>
      </c>
      <c r="F72" s="77" t="s">
        <v>36</v>
      </c>
      <c r="G72" s="83"/>
      <c r="H72" s="84"/>
      <c r="I72" s="79" t="str">
        <f t="shared" si="6"/>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5"/>
        <v>0.70781250000000007</v>
      </c>
      <c r="D73" s="74" t="s">
        <v>36</v>
      </c>
      <c r="E73" s="74" t="s">
        <v>36</v>
      </c>
      <c r="F73" s="77" t="s">
        <v>5</v>
      </c>
      <c r="G73" s="83"/>
      <c r="H73" s="84"/>
      <c r="I73" s="79" t="str">
        <f t="shared" si="6"/>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5"/>
        <v>0.46875</v>
      </c>
      <c r="D74" s="74" t="s">
        <v>36</v>
      </c>
      <c r="E74" s="74" t="s">
        <v>36</v>
      </c>
      <c r="F74" s="77" t="s">
        <v>5</v>
      </c>
      <c r="G74" s="83"/>
      <c r="H74" s="84"/>
      <c r="I74" s="79" t="str">
        <f t="shared" si="6"/>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5"/>
        <v>0.34343750000000006</v>
      </c>
      <c r="D75" s="74" t="s">
        <v>29</v>
      </c>
      <c r="E75" s="74" t="s">
        <v>29</v>
      </c>
      <c r="F75" s="77" t="s">
        <v>29</v>
      </c>
      <c r="G75" s="83"/>
      <c r="H75" s="84"/>
      <c r="I75" s="79" t="str">
        <f t="shared" si="6"/>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5"/>
        <v>0.74921875000000004</v>
      </c>
      <c r="D76" s="74" t="s">
        <v>29</v>
      </c>
      <c r="E76" s="74" t="s">
        <v>29</v>
      </c>
      <c r="F76" s="77" t="s">
        <v>29</v>
      </c>
      <c r="G76" s="83"/>
      <c r="H76" s="84"/>
      <c r="I76" s="79" t="str">
        <f t="shared" si="6"/>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5"/>
        <v>0.40328125000000004</v>
      </c>
      <c r="D77" s="74" t="s">
        <v>29</v>
      </c>
      <c r="E77" s="74" t="s">
        <v>29</v>
      </c>
      <c r="F77" s="77" t="s">
        <v>29</v>
      </c>
      <c r="G77" s="83"/>
      <c r="H77" s="84"/>
      <c r="I77" s="79" t="str">
        <f t="shared" si="6"/>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5"/>
        <v>0.25515625000000003</v>
      </c>
      <c r="D78" s="74" t="s">
        <v>36</v>
      </c>
      <c r="E78" s="74" t="s">
        <v>36</v>
      </c>
      <c r="F78" s="77" t="s">
        <v>38</v>
      </c>
      <c r="G78" s="83"/>
      <c r="H78" s="84"/>
      <c r="I78" s="79" t="str">
        <f t="shared" si="6"/>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5"/>
        <v>1.0770312499999999</v>
      </c>
      <c r="D79" s="74" t="s">
        <v>36</v>
      </c>
      <c r="E79" s="74" t="s">
        <v>36</v>
      </c>
      <c r="F79" s="77" t="s">
        <v>100</v>
      </c>
      <c r="G79" s="83"/>
      <c r="H79" s="84"/>
      <c r="I79" s="79" t="str">
        <f t="shared" si="6"/>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5"/>
        <v>0.49515624999999996</v>
      </c>
      <c r="D80" s="74" t="s">
        <v>29</v>
      </c>
      <c r="E80" s="74" t="s">
        <v>29</v>
      </c>
      <c r="F80" s="77" t="s">
        <v>29</v>
      </c>
      <c r="G80" s="83"/>
      <c r="H80" s="84"/>
      <c r="I80" s="79" t="str">
        <f t="shared" si="6"/>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5"/>
        <v>0.27</v>
      </c>
      <c r="D81" s="74" t="s">
        <v>29</v>
      </c>
      <c r="E81" s="74" t="s">
        <v>29</v>
      </c>
      <c r="F81" s="77" t="s">
        <v>29</v>
      </c>
      <c r="G81" s="83"/>
      <c r="H81" s="84"/>
      <c r="I81" s="79" t="str">
        <f t="shared" si="6"/>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5"/>
        <v>0.17531250000000001</v>
      </c>
      <c r="D82" s="74" t="s">
        <v>43</v>
      </c>
      <c r="E82" s="74" t="s">
        <v>43</v>
      </c>
      <c r="F82" s="77" t="s">
        <v>5</v>
      </c>
      <c r="G82" s="83"/>
      <c r="H82" s="84"/>
      <c r="I82" s="79" t="str">
        <f t="shared" si="6"/>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5"/>
        <v>0.10515625000000001</v>
      </c>
      <c r="D83" s="74" t="s">
        <v>29</v>
      </c>
      <c r="E83" s="74" t="s">
        <v>29</v>
      </c>
      <c r="F83" s="77" t="s">
        <v>26</v>
      </c>
      <c r="G83" s="83"/>
      <c r="H83" s="84"/>
      <c r="I83" s="79" t="str">
        <f t="shared" si="6"/>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5"/>
        <v>0.143125</v>
      </c>
      <c r="D84" s="74" t="s">
        <v>29</v>
      </c>
      <c r="E84" s="74" t="s">
        <v>29</v>
      </c>
      <c r="F84" s="77" t="s">
        <v>26</v>
      </c>
      <c r="G84" s="83"/>
      <c r="H84" s="84"/>
      <c r="I84" s="79" t="str">
        <f t="shared" si="6"/>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5"/>
        <v>0.450625</v>
      </c>
      <c r="D85" s="74" t="s">
        <v>36</v>
      </c>
      <c r="E85" s="74" t="s">
        <v>36</v>
      </c>
      <c r="F85" s="77" t="s">
        <v>5</v>
      </c>
      <c r="G85" s="83"/>
      <c r="H85" s="84"/>
      <c r="I85" s="79" t="str">
        <f t="shared" si="6"/>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5"/>
        <v>0.55812499999999998</v>
      </c>
      <c r="D86" s="74" t="s">
        <v>36</v>
      </c>
      <c r="E86" s="74" t="s">
        <v>36</v>
      </c>
      <c r="F86" s="77" t="s">
        <v>5</v>
      </c>
      <c r="G86" s="83"/>
      <c r="H86" s="84"/>
      <c r="I86" s="79" t="str">
        <f t="shared" ref="I86:I117" si="7">IF(ISNUMBER(MATCH(G86, $P$16:$P$22,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8">B87*0.0015625</f>
        <v>0.43093750000000003</v>
      </c>
      <c r="D87" s="74" t="s">
        <v>29</v>
      </c>
      <c r="E87" s="74" t="s">
        <v>29</v>
      </c>
      <c r="F87" s="77" t="s">
        <v>29</v>
      </c>
      <c r="G87" s="83"/>
      <c r="H87" s="84"/>
      <c r="I87" s="79" t="str">
        <f t="shared" si="7"/>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8"/>
        <v>0.61187500000000006</v>
      </c>
      <c r="D88" s="74" t="s">
        <v>29</v>
      </c>
      <c r="E88" s="74" t="s">
        <v>29</v>
      </c>
      <c r="F88" s="77" t="s">
        <v>29</v>
      </c>
      <c r="G88" s="83"/>
      <c r="H88" s="84"/>
      <c r="I88" s="79" t="str">
        <f t="shared" si="7"/>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8"/>
        <v>3.3437500000000002E-2</v>
      </c>
      <c r="D89" s="74" t="s">
        <v>38</v>
      </c>
      <c r="E89" s="74" t="s">
        <v>38</v>
      </c>
      <c r="F89" s="77" t="s">
        <v>38</v>
      </c>
      <c r="G89" s="83"/>
      <c r="H89" s="84"/>
      <c r="I89" s="79" t="str">
        <f t="shared" si="7"/>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8"/>
        <v>0.22359375000000001</v>
      </c>
      <c r="D90" s="74" t="s">
        <v>38</v>
      </c>
      <c r="E90" s="74" t="s">
        <v>38</v>
      </c>
      <c r="F90" s="77" t="s">
        <v>38</v>
      </c>
      <c r="G90" s="83"/>
      <c r="H90" s="84"/>
      <c r="I90" s="79" t="str">
        <f t="shared" si="7"/>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8"/>
        <v>0.1290625</v>
      </c>
      <c r="D91" s="74" t="s">
        <v>38</v>
      </c>
      <c r="E91" s="74" t="s">
        <v>38</v>
      </c>
      <c r="F91" s="77" t="s">
        <v>38</v>
      </c>
      <c r="G91" s="83"/>
      <c r="H91" s="84"/>
      <c r="I91" s="79" t="str">
        <f t="shared" si="7"/>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8"/>
        <v>0.59031250000000002</v>
      </c>
      <c r="D92" s="74" t="s">
        <v>43</v>
      </c>
      <c r="E92" s="74" t="s">
        <v>43</v>
      </c>
      <c r="F92" s="77" t="s">
        <v>33</v>
      </c>
      <c r="G92" s="83"/>
      <c r="H92" s="84"/>
      <c r="I92" s="79" t="str">
        <f t="shared" si="7"/>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8"/>
        <v>0.233125</v>
      </c>
      <c r="D93" s="74" t="s">
        <v>36</v>
      </c>
      <c r="E93" s="74" t="s">
        <v>36</v>
      </c>
      <c r="F93" s="77" t="s">
        <v>34</v>
      </c>
      <c r="G93" s="83"/>
      <c r="H93" s="84"/>
      <c r="I93" s="79" t="str">
        <f t="shared" si="7"/>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8"/>
        <v>0.49796875000000002</v>
      </c>
      <c r="D94" s="74" t="s">
        <v>36</v>
      </c>
      <c r="E94" s="74" t="s">
        <v>36</v>
      </c>
      <c r="F94" s="77" t="s">
        <v>34</v>
      </c>
      <c r="G94" s="83"/>
      <c r="H94" s="84"/>
      <c r="I94" s="79" t="str">
        <f t="shared" si="7"/>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8"/>
        <v>0.12109375</v>
      </c>
      <c r="D95" s="74" t="s">
        <v>36</v>
      </c>
      <c r="E95" s="74" t="s">
        <v>36</v>
      </c>
      <c r="F95" s="77" t="s">
        <v>36</v>
      </c>
      <c r="G95" s="83"/>
      <c r="H95" s="84"/>
      <c r="I95" s="79" t="str">
        <f t="shared" si="7"/>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8"/>
        <v>0.60390625000000009</v>
      </c>
      <c r="D96" s="74" t="s">
        <v>36</v>
      </c>
      <c r="E96" s="74" t="s">
        <v>36</v>
      </c>
      <c r="F96" s="77" t="s">
        <v>34</v>
      </c>
      <c r="G96" s="83"/>
      <c r="H96" s="84"/>
      <c r="I96" s="79" t="str">
        <f t="shared" si="7"/>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8"/>
        <v>0.23343750000000002</v>
      </c>
      <c r="D97" s="74" t="s">
        <v>36</v>
      </c>
      <c r="E97" s="74" t="s">
        <v>36</v>
      </c>
      <c r="F97" s="77" t="s">
        <v>36</v>
      </c>
      <c r="G97" s="83"/>
      <c r="H97" s="84"/>
      <c r="I97" s="79" t="str">
        <f t="shared" si="7"/>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8"/>
        <v>0.1365625</v>
      </c>
      <c r="D98" s="74" t="s">
        <v>36</v>
      </c>
      <c r="E98" s="74" t="s">
        <v>36</v>
      </c>
      <c r="F98" s="77" t="s">
        <v>36</v>
      </c>
      <c r="G98" s="83"/>
      <c r="H98" s="84"/>
      <c r="I98" s="79" t="str">
        <f t="shared" si="7"/>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8"/>
        <v>0.25234375000000003</v>
      </c>
      <c r="D99" s="74" t="s">
        <v>29</v>
      </c>
      <c r="E99" s="74" t="s">
        <v>29</v>
      </c>
      <c r="F99" s="77" t="s">
        <v>29</v>
      </c>
      <c r="G99" s="83"/>
      <c r="H99" s="84"/>
      <c r="I99" s="79" t="str">
        <f t="shared" si="7"/>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8"/>
        <v>0.10500000000000001</v>
      </c>
      <c r="D100" s="74" t="s">
        <v>29</v>
      </c>
      <c r="E100" s="74" t="s">
        <v>29</v>
      </c>
      <c r="F100" s="77" t="s">
        <v>29</v>
      </c>
      <c r="G100" s="83"/>
      <c r="H100" s="84"/>
      <c r="I100" s="79" t="str">
        <f t="shared" si="7"/>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8"/>
        <v>0.13500000000000001</v>
      </c>
      <c r="D101" s="74" t="s">
        <v>36</v>
      </c>
      <c r="E101" s="74" t="s">
        <v>36</v>
      </c>
      <c r="F101" s="77" t="s">
        <v>36</v>
      </c>
      <c r="G101" s="83"/>
      <c r="H101" s="84"/>
      <c r="I101" s="79" t="str">
        <f t="shared" si="7"/>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8"/>
        <v>3.109375E-2</v>
      </c>
      <c r="D102" s="74" t="s">
        <v>124</v>
      </c>
      <c r="E102" s="74" t="s">
        <v>124</v>
      </c>
      <c r="F102" s="77" t="s">
        <v>124</v>
      </c>
      <c r="G102" s="83"/>
      <c r="H102" s="84"/>
      <c r="I102" s="79" t="str">
        <f t="shared" si="7"/>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8"/>
        <v>3.0937500000000003E-2</v>
      </c>
      <c r="D103" s="74" t="s">
        <v>36</v>
      </c>
      <c r="E103" s="74" t="s">
        <v>36</v>
      </c>
      <c r="F103" s="77" t="s">
        <v>36</v>
      </c>
      <c r="G103" s="83"/>
      <c r="H103" s="84"/>
      <c r="I103" s="79" t="str">
        <f t="shared" si="7"/>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8"/>
        <v>0.2175</v>
      </c>
      <c r="D104" s="74" t="s">
        <v>36</v>
      </c>
      <c r="E104" s="74" t="s">
        <v>36</v>
      </c>
      <c r="F104" s="77" t="s">
        <v>36</v>
      </c>
      <c r="G104" s="83"/>
      <c r="H104" s="84"/>
      <c r="I104" s="79" t="str">
        <f t="shared" si="7"/>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8"/>
        <v>0.12593750000000001</v>
      </c>
      <c r="D105" s="74" t="s">
        <v>29</v>
      </c>
      <c r="E105" s="74" t="s">
        <v>29</v>
      </c>
      <c r="F105" s="77" t="s">
        <v>29</v>
      </c>
      <c r="G105" s="83"/>
      <c r="H105" s="84"/>
      <c r="I105" s="79" t="str">
        <f t="shared" si="7"/>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8"/>
        <v>6.25E-2</v>
      </c>
      <c r="D106" s="74" t="s">
        <v>129</v>
      </c>
      <c r="E106" s="74" t="s">
        <v>129</v>
      </c>
      <c r="F106" s="77" t="s">
        <v>129</v>
      </c>
      <c r="G106" s="83"/>
      <c r="H106" s="84"/>
      <c r="I106" s="79" t="str">
        <f t="shared" si="7"/>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8"/>
        <v>3.078125E-2</v>
      </c>
      <c r="D107" s="74" t="s">
        <v>129</v>
      </c>
      <c r="E107" s="74" t="s">
        <v>129</v>
      </c>
      <c r="F107" s="77" t="s">
        <v>129</v>
      </c>
      <c r="G107" s="83"/>
      <c r="H107" s="84"/>
      <c r="I107" s="79" t="str">
        <f t="shared" si="7"/>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8"/>
        <v>6.7812499999999998E-2</v>
      </c>
      <c r="D108" s="74" t="s">
        <v>29</v>
      </c>
      <c r="E108" s="74" t="s">
        <v>29</v>
      </c>
      <c r="F108" s="77" t="s">
        <v>38</v>
      </c>
      <c r="G108" s="83"/>
      <c r="H108" s="84"/>
      <c r="I108" s="79" t="str">
        <f t="shared" si="7"/>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8"/>
        <v>6.25E-2</v>
      </c>
      <c r="D109" s="74" t="s">
        <v>129</v>
      </c>
      <c r="E109" s="74" t="s">
        <v>129</v>
      </c>
      <c r="F109" s="77" t="s">
        <v>129</v>
      </c>
      <c r="G109" s="83"/>
      <c r="H109" s="84"/>
      <c r="I109" s="79" t="str">
        <f t="shared" si="7"/>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8"/>
        <v>6.25E-2</v>
      </c>
      <c r="D110" s="74" t="s">
        <v>129</v>
      </c>
      <c r="E110" s="74" t="s">
        <v>129</v>
      </c>
      <c r="F110" s="77" t="s">
        <v>129</v>
      </c>
      <c r="G110" s="83"/>
      <c r="H110" s="84"/>
      <c r="I110" s="79" t="str">
        <f t="shared" si="7"/>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8"/>
        <v>6.25E-2</v>
      </c>
      <c r="D111" s="74" t="s">
        <v>129</v>
      </c>
      <c r="E111" s="74" t="s">
        <v>129</v>
      </c>
      <c r="F111" s="77" t="s">
        <v>129</v>
      </c>
      <c r="G111" s="83"/>
      <c r="H111" s="84"/>
      <c r="I111" s="79" t="str">
        <f t="shared" si="7"/>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8"/>
        <v>6.25E-2</v>
      </c>
      <c r="D112" s="74" t="s">
        <v>129</v>
      </c>
      <c r="E112" s="74" t="s">
        <v>129</v>
      </c>
      <c r="F112" s="77" t="s">
        <v>129</v>
      </c>
      <c r="G112" s="83"/>
      <c r="H112" s="84"/>
      <c r="I112" s="79" t="str">
        <f t="shared" si="7"/>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8"/>
        <v>6.25E-2</v>
      </c>
      <c r="D113" s="74" t="s">
        <v>129</v>
      </c>
      <c r="E113" s="74" t="s">
        <v>129</v>
      </c>
      <c r="F113" s="77" t="s">
        <v>129</v>
      </c>
      <c r="G113" s="83"/>
      <c r="H113" s="84"/>
      <c r="I113" s="79" t="str">
        <f t="shared" si="7"/>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8"/>
        <v>6.25E-2</v>
      </c>
      <c r="D114" s="74" t="s">
        <v>129</v>
      </c>
      <c r="E114" s="74" t="s">
        <v>129</v>
      </c>
      <c r="F114" s="77" t="s">
        <v>129</v>
      </c>
      <c r="G114" s="83"/>
      <c r="H114" s="84"/>
      <c r="I114" s="79" t="str">
        <f t="shared" si="7"/>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8"/>
        <v>6.25E-2</v>
      </c>
      <c r="D115" s="74" t="s">
        <v>129</v>
      </c>
      <c r="E115" s="74" t="s">
        <v>129</v>
      </c>
      <c r="F115" s="77" t="s">
        <v>129</v>
      </c>
      <c r="G115" s="83"/>
      <c r="H115" s="84"/>
      <c r="I115" s="79" t="str">
        <f t="shared" si="7"/>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8"/>
        <v>6.25E-2</v>
      </c>
      <c r="D116" s="74" t="s">
        <v>129</v>
      </c>
      <c r="E116" s="74" t="s">
        <v>129</v>
      </c>
      <c r="F116" s="77" t="s">
        <v>129</v>
      </c>
      <c r="G116" s="83"/>
      <c r="H116" s="84"/>
      <c r="I116" s="79" t="str">
        <f t="shared" si="7"/>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8"/>
        <v>6.25E-2</v>
      </c>
      <c r="D117" s="74" t="s">
        <v>129</v>
      </c>
      <c r="E117" s="74" t="s">
        <v>129</v>
      </c>
      <c r="F117" s="77" t="s">
        <v>129</v>
      </c>
      <c r="G117" s="83"/>
      <c r="H117" s="84"/>
      <c r="I117" s="79" t="str">
        <f t="shared" si="7"/>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8"/>
        <v>6.25E-2</v>
      </c>
      <c r="D118" s="74" t="s">
        <v>129</v>
      </c>
      <c r="E118" s="74" t="s">
        <v>129</v>
      </c>
      <c r="F118" s="77" t="s">
        <v>129</v>
      </c>
      <c r="G118" s="83"/>
      <c r="H118" s="84"/>
      <c r="I118" s="79" t="str">
        <f t="shared" ref="I118:I149" si="9">IF(ISNUMBER(MATCH(G118, $P$16:$P$22,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8"/>
        <v>6.25E-2</v>
      </c>
      <c r="D119" s="74" t="s">
        <v>129</v>
      </c>
      <c r="E119" s="74" t="s">
        <v>129</v>
      </c>
      <c r="F119" s="77" t="s">
        <v>129</v>
      </c>
      <c r="G119" s="83"/>
      <c r="H119" s="84"/>
      <c r="I119" s="79" t="str">
        <f t="shared" si="9"/>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8"/>
        <v>6.25E-2</v>
      </c>
      <c r="D120" s="74" t="s">
        <v>129</v>
      </c>
      <c r="E120" s="74" t="s">
        <v>129</v>
      </c>
      <c r="F120" s="77" t="s">
        <v>129</v>
      </c>
      <c r="G120" s="83"/>
      <c r="H120" s="84"/>
      <c r="I120" s="79" t="str">
        <f t="shared" si="9"/>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8"/>
        <v>6.25E-2</v>
      </c>
      <c r="D121" s="74" t="s">
        <v>129</v>
      </c>
      <c r="E121" s="74" t="s">
        <v>129</v>
      </c>
      <c r="F121" s="77" t="s">
        <v>129</v>
      </c>
      <c r="G121" s="83"/>
      <c r="H121" s="84"/>
      <c r="I121" s="79" t="str">
        <f t="shared" si="9"/>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8"/>
        <v>6.25E-2</v>
      </c>
      <c r="D122" s="74" t="s">
        <v>129</v>
      </c>
      <c r="E122" s="74" t="s">
        <v>129</v>
      </c>
      <c r="F122" s="77" t="s">
        <v>129</v>
      </c>
      <c r="G122" s="83"/>
      <c r="H122" s="84"/>
      <c r="I122" s="79" t="str">
        <f t="shared" si="9"/>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8"/>
        <v>6.25E-2</v>
      </c>
      <c r="D123" s="74" t="s">
        <v>129</v>
      </c>
      <c r="E123" s="74" t="s">
        <v>129</v>
      </c>
      <c r="F123" s="77" t="s">
        <v>129</v>
      </c>
      <c r="G123" s="83"/>
      <c r="H123" s="84"/>
      <c r="I123" s="79" t="str">
        <f t="shared" si="9"/>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8"/>
        <v>6.25E-2</v>
      </c>
      <c r="D124" s="74" t="s">
        <v>129</v>
      </c>
      <c r="E124" s="74" t="s">
        <v>129</v>
      </c>
      <c r="F124" s="77" t="s">
        <v>129</v>
      </c>
      <c r="G124" s="83"/>
      <c r="H124" s="84"/>
      <c r="I124" s="79" t="str">
        <f t="shared" si="9"/>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8"/>
        <v>6.25E-2</v>
      </c>
      <c r="D125" s="74" t="s">
        <v>129</v>
      </c>
      <c r="E125" s="74" t="s">
        <v>129</v>
      </c>
      <c r="F125" s="77" t="s">
        <v>129</v>
      </c>
      <c r="G125" s="83"/>
      <c r="H125" s="84"/>
      <c r="I125" s="79" t="str">
        <f t="shared" si="9"/>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8"/>
        <v>6.25E-2</v>
      </c>
      <c r="D126" s="74" t="s">
        <v>129</v>
      </c>
      <c r="E126" s="74" t="s">
        <v>129</v>
      </c>
      <c r="F126" s="77" t="s">
        <v>129</v>
      </c>
      <c r="G126" s="83"/>
      <c r="H126" s="84"/>
      <c r="I126" s="79" t="str">
        <f t="shared" si="9"/>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8"/>
        <v>6.25E-2</v>
      </c>
      <c r="D127" s="74" t="s">
        <v>129</v>
      </c>
      <c r="E127" s="74" t="s">
        <v>129</v>
      </c>
      <c r="F127" s="77" t="s">
        <v>129</v>
      </c>
      <c r="G127" s="83"/>
      <c r="H127" s="84"/>
      <c r="I127" s="79" t="str">
        <f t="shared" si="9"/>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8"/>
        <v>6.25E-2</v>
      </c>
      <c r="D128" s="74" t="s">
        <v>129</v>
      </c>
      <c r="E128" s="74" t="s">
        <v>129</v>
      </c>
      <c r="F128" s="77" t="s">
        <v>129</v>
      </c>
      <c r="G128" s="83"/>
      <c r="H128" s="84"/>
      <c r="I128" s="79" t="str">
        <f t="shared" si="9"/>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8"/>
        <v>6.25E-2</v>
      </c>
      <c r="D129" s="74" t="s">
        <v>129</v>
      </c>
      <c r="E129" s="74" t="s">
        <v>129</v>
      </c>
      <c r="F129" s="77" t="s">
        <v>129</v>
      </c>
      <c r="G129" s="83"/>
      <c r="H129" s="84"/>
      <c r="I129" s="79" t="str">
        <f t="shared" si="9"/>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8"/>
        <v>6.25E-2</v>
      </c>
      <c r="D130" s="74" t="s">
        <v>129</v>
      </c>
      <c r="E130" s="74" t="s">
        <v>129</v>
      </c>
      <c r="F130" s="77" t="s">
        <v>129</v>
      </c>
      <c r="G130" s="83"/>
      <c r="H130" s="84"/>
      <c r="I130" s="79" t="str">
        <f t="shared" si="9"/>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8"/>
        <v>6.25E-2</v>
      </c>
      <c r="D131" s="74" t="s">
        <v>129</v>
      </c>
      <c r="E131" s="74" t="s">
        <v>129</v>
      </c>
      <c r="F131" s="77" t="s">
        <v>129</v>
      </c>
      <c r="G131" s="83"/>
      <c r="H131" s="84"/>
      <c r="I131" s="79" t="str">
        <f t="shared" si="9"/>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8"/>
        <v>6.25E-2</v>
      </c>
      <c r="D132" s="74" t="s">
        <v>129</v>
      </c>
      <c r="E132" s="74" t="s">
        <v>129</v>
      </c>
      <c r="F132" s="77" t="s">
        <v>129</v>
      </c>
      <c r="G132" s="83"/>
      <c r="H132" s="84"/>
      <c r="I132" s="79" t="str">
        <f t="shared" si="9"/>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8"/>
        <v>6.25E-2</v>
      </c>
      <c r="D133" s="74" t="s">
        <v>129</v>
      </c>
      <c r="E133" s="74" t="s">
        <v>129</v>
      </c>
      <c r="F133" s="77" t="s">
        <v>129</v>
      </c>
      <c r="G133" s="83"/>
      <c r="H133" s="84"/>
      <c r="I133" s="79" t="str">
        <f t="shared" si="9"/>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8"/>
        <v>6.25E-2</v>
      </c>
      <c r="D134" s="74" t="s">
        <v>129</v>
      </c>
      <c r="E134" s="74" t="s">
        <v>129</v>
      </c>
      <c r="F134" s="77" t="s">
        <v>129</v>
      </c>
      <c r="G134" s="83"/>
      <c r="H134" s="84"/>
      <c r="I134" s="79" t="str">
        <f t="shared" si="9"/>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8"/>
        <v>6.25E-2</v>
      </c>
      <c r="D135" s="74" t="s">
        <v>129</v>
      </c>
      <c r="E135" s="74" t="s">
        <v>129</v>
      </c>
      <c r="F135" s="77" t="s">
        <v>129</v>
      </c>
      <c r="G135" s="83"/>
      <c r="H135" s="84"/>
      <c r="I135" s="79" t="str">
        <f t="shared" si="9"/>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8"/>
        <v>6.25E-2</v>
      </c>
      <c r="D136" s="74" t="s">
        <v>129</v>
      </c>
      <c r="E136" s="74" t="s">
        <v>129</v>
      </c>
      <c r="F136" s="77" t="s">
        <v>129</v>
      </c>
      <c r="G136" s="83"/>
      <c r="H136" s="84"/>
      <c r="I136" s="79" t="str">
        <f t="shared" si="9"/>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8"/>
        <v>6.25E-2</v>
      </c>
      <c r="D137" s="74" t="s">
        <v>129</v>
      </c>
      <c r="E137" s="74" t="s">
        <v>129</v>
      </c>
      <c r="F137" s="77" t="s">
        <v>129</v>
      </c>
      <c r="G137" s="83"/>
      <c r="H137" s="84"/>
      <c r="I137" s="79" t="str">
        <f t="shared" si="9"/>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8"/>
        <v>6.25E-2</v>
      </c>
      <c r="D138" s="74" t="s">
        <v>129</v>
      </c>
      <c r="E138" s="74" t="s">
        <v>129</v>
      </c>
      <c r="F138" s="77" t="s">
        <v>129</v>
      </c>
      <c r="G138" s="83"/>
      <c r="H138" s="84"/>
      <c r="I138" s="79" t="str">
        <f t="shared" si="9"/>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8"/>
        <v>6.25E-2</v>
      </c>
      <c r="D139" s="74" t="s">
        <v>129</v>
      </c>
      <c r="E139" s="74" t="s">
        <v>129</v>
      </c>
      <c r="F139" s="77" t="s">
        <v>129</v>
      </c>
      <c r="G139" s="83"/>
      <c r="H139" s="84"/>
      <c r="I139" s="79" t="str">
        <f t="shared" si="9"/>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8"/>
        <v>6.25E-2</v>
      </c>
      <c r="D140" s="74" t="s">
        <v>129</v>
      </c>
      <c r="E140" s="74" t="s">
        <v>129</v>
      </c>
      <c r="F140" s="77" t="s">
        <v>129</v>
      </c>
      <c r="G140" s="83"/>
      <c r="H140" s="84"/>
      <c r="I140" s="79" t="str">
        <f t="shared" si="9"/>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8"/>
        <v>6.25E-2</v>
      </c>
      <c r="D141" s="74" t="s">
        <v>129</v>
      </c>
      <c r="E141" s="74" t="s">
        <v>129</v>
      </c>
      <c r="F141" s="77" t="s">
        <v>129</v>
      </c>
      <c r="G141" s="83"/>
      <c r="H141" s="84"/>
      <c r="I141" s="79" t="str">
        <f t="shared" si="9"/>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8"/>
        <v>6.25E-2</v>
      </c>
      <c r="D142" s="74" t="s">
        <v>129</v>
      </c>
      <c r="E142" s="74" t="s">
        <v>129</v>
      </c>
      <c r="F142" s="77" t="s">
        <v>129</v>
      </c>
      <c r="G142" s="83"/>
      <c r="H142" s="84"/>
      <c r="I142" s="79" t="str">
        <f t="shared" si="9"/>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8"/>
        <v>6.25E-2</v>
      </c>
      <c r="D143" s="74" t="s">
        <v>129</v>
      </c>
      <c r="E143" s="74" t="s">
        <v>129</v>
      </c>
      <c r="F143" s="77" t="s">
        <v>129</v>
      </c>
      <c r="G143" s="83"/>
      <c r="H143" s="84"/>
      <c r="I143" s="79" t="str">
        <f t="shared" si="9"/>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8"/>
        <v>6.25E-2</v>
      </c>
      <c r="D144" s="74" t="s">
        <v>129</v>
      </c>
      <c r="E144" s="74" t="s">
        <v>129</v>
      </c>
      <c r="F144" s="77" t="s">
        <v>129</v>
      </c>
      <c r="G144" s="83"/>
      <c r="H144" s="84"/>
      <c r="I144" s="79" t="str">
        <f t="shared" si="9"/>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8"/>
        <v>6.25E-2</v>
      </c>
      <c r="D145" s="74" t="s">
        <v>129</v>
      </c>
      <c r="E145" s="74" t="s">
        <v>129</v>
      </c>
      <c r="F145" s="77" t="s">
        <v>129</v>
      </c>
      <c r="G145" s="83"/>
      <c r="H145" s="84"/>
      <c r="I145" s="79" t="str">
        <f t="shared" si="9"/>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8"/>
        <v>6.25E-2</v>
      </c>
      <c r="D146" s="74" t="s">
        <v>129</v>
      </c>
      <c r="E146" s="74" t="s">
        <v>129</v>
      </c>
      <c r="F146" s="77" t="s">
        <v>129</v>
      </c>
      <c r="G146" s="83"/>
      <c r="H146" s="84"/>
      <c r="I146" s="79" t="str">
        <f t="shared" si="9"/>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8"/>
        <v>6.25E-2</v>
      </c>
      <c r="D147" s="74" t="s">
        <v>129</v>
      </c>
      <c r="E147" s="74" t="s">
        <v>129</v>
      </c>
      <c r="F147" s="77" t="s">
        <v>129</v>
      </c>
      <c r="G147" s="83"/>
      <c r="H147" s="84"/>
      <c r="I147" s="79" t="str">
        <f t="shared" si="9"/>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8"/>
        <v>6.2343750000000003E-2</v>
      </c>
      <c r="D148" s="74" t="s">
        <v>129</v>
      </c>
      <c r="E148" s="74" t="s">
        <v>129</v>
      </c>
      <c r="F148" s="77" t="s">
        <v>129</v>
      </c>
      <c r="G148" s="83"/>
      <c r="H148" s="84"/>
      <c r="I148" s="79" t="str">
        <f t="shared" si="9"/>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8"/>
        <v>6.25E-2</v>
      </c>
      <c r="D149" s="74" t="s">
        <v>129</v>
      </c>
      <c r="E149" s="74" t="s">
        <v>129</v>
      </c>
      <c r="F149" s="77" t="s">
        <v>129</v>
      </c>
      <c r="G149" s="83"/>
      <c r="H149" s="84"/>
      <c r="I149" s="79" t="str">
        <f t="shared" si="9"/>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8"/>
        <v>6.25E-2</v>
      </c>
      <c r="D150" s="74" t="s">
        <v>129</v>
      </c>
      <c r="E150" s="74" t="s">
        <v>129</v>
      </c>
      <c r="F150" s="77" t="s">
        <v>129</v>
      </c>
      <c r="G150" s="83"/>
      <c r="H150" s="84"/>
      <c r="I150" s="79" t="str">
        <f t="shared" ref="I150:I181" si="10">IF(ISNUMBER(MATCH(G150, $P$16:$P$22,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11">B151*0.0015625</f>
        <v>6.203125000000001E-2</v>
      </c>
      <c r="D151" s="74" t="s">
        <v>129</v>
      </c>
      <c r="E151" s="74" t="s">
        <v>129</v>
      </c>
      <c r="F151" s="77" t="s">
        <v>129</v>
      </c>
      <c r="G151" s="83"/>
      <c r="H151" s="84"/>
      <c r="I151" s="79" t="str">
        <f t="shared" si="10"/>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11"/>
        <v>6.25E-2</v>
      </c>
      <c r="D152" s="74" t="s">
        <v>129</v>
      </c>
      <c r="E152" s="74" t="s">
        <v>129</v>
      </c>
      <c r="F152" s="77" t="s">
        <v>129</v>
      </c>
      <c r="G152" s="83"/>
      <c r="H152" s="84"/>
      <c r="I152" s="79" t="str">
        <f t="shared" si="10"/>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11"/>
        <v>6.25E-2</v>
      </c>
      <c r="D153" s="74" t="s">
        <v>129</v>
      </c>
      <c r="E153" s="74" t="s">
        <v>129</v>
      </c>
      <c r="F153" s="77" t="s">
        <v>129</v>
      </c>
      <c r="G153" s="83"/>
      <c r="H153" s="84"/>
      <c r="I153" s="79" t="str">
        <f t="shared" si="10"/>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11"/>
        <v>6.25E-2</v>
      </c>
      <c r="D154" s="74" t="s">
        <v>129</v>
      </c>
      <c r="E154" s="74" t="s">
        <v>129</v>
      </c>
      <c r="F154" s="77" t="s">
        <v>129</v>
      </c>
      <c r="G154" s="83"/>
      <c r="H154" s="84"/>
      <c r="I154" s="79" t="str">
        <f t="shared" si="10"/>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11"/>
        <v>6.3125000000000001E-2</v>
      </c>
      <c r="D155" s="74" t="s">
        <v>129</v>
      </c>
      <c r="E155" s="74" t="s">
        <v>129</v>
      </c>
      <c r="F155" s="77" t="s">
        <v>129</v>
      </c>
      <c r="G155" s="83"/>
      <c r="H155" s="84"/>
      <c r="I155" s="79" t="str">
        <f t="shared" si="10"/>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11"/>
        <v>6.203125000000001E-2</v>
      </c>
      <c r="D156" s="74" t="s">
        <v>129</v>
      </c>
      <c r="E156" s="74" t="s">
        <v>129</v>
      </c>
      <c r="F156" s="77" t="s">
        <v>129</v>
      </c>
      <c r="G156" s="83"/>
      <c r="H156" s="84"/>
      <c r="I156" s="79" t="str">
        <f t="shared" si="10"/>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11"/>
        <v>6.25E-2</v>
      </c>
      <c r="D157" s="74" t="s">
        <v>129</v>
      </c>
      <c r="E157" s="74" t="s">
        <v>129</v>
      </c>
      <c r="F157" s="77" t="s">
        <v>129</v>
      </c>
      <c r="G157" s="83"/>
      <c r="H157" s="84"/>
      <c r="I157" s="79" t="str">
        <f t="shared" si="10"/>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11"/>
        <v>6.25E-2</v>
      </c>
      <c r="D158" s="74" t="s">
        <v>129</v>
      </c>
      <c r="E158" s="74" t="s">
        <v>129</v>
      </c>
      <c r="F158" s="77" t="s">
        <v>129</v>
      </c>
      <c r="G158" s="83"/>
      <c r="H158" s="84"/>
      <c r="I158" s="79" t="str">
        <f t="shared" si="10"/>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11"/>
        <v>6.25E-2</v>
      </c>
      <c r="D159" s="74" t="s">
        <v>129</v>
      </c>
      <c r="E159" s="74" t="s">
        <v>129</v>
      </c>
      <c r="F159" s="77" t="s">
        <v>129</v>
      </c>
      <c r="G159" s="83"/>
      <c r="H159" s="84"/>
      <c r="I159" s="79" t="str">
        <f t="shared" si="10"/>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11"/>
        <v>6.25E-2</v>
      </c>
      <c r="D160" s="74" t="s">
        <v>129</v>
      </c>
      <c r="E160" s="74" t="s">
        <v>129</v>
      </c>
      <c r="F160" s="77" t="s">
        <v>129</v>
      </c>
      <c r="G160" s="83"/>
      <c r="H160" s="84"/>
      <c r="I160" s="79" t="str">
        <f t="shared" si="10"/>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11"/>
        <v>6.25E-2</v>
      </c>
      <c r="D161" s="74" t="s">
        <v>129</v>
      </c>
      <c r="E161" s="74" t="s">
        <v>129</v>
      </c>
      <c r="F161" s="77" t="s">
        <v>129</v>
      </c>
      <c r="G161" s="83"/>
      <c r="H161" s="84"/>
      <c r="I161" s="79" t="str">
        <f t="shared" si="10"/>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11"/>
        <v>6.4843750000000006E-2</v>
      </c>
      <c r="D162" s="74" t="s">
        <v>129</v>
      </c>
      <c r="E162" s="74" t="s">
        <v>129</v>
      </c>
      <c r="F162" s="77" t="s">
        <v>129</v>
      </c>
      <c r="G162" s="83"/>
      <c r="H162" s="84"/>
      <c r="I162" s="79" t="str">
        <f t="shared" si="10"/>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11"/>
        <v>6.7187499999999997E-2</v>
      </c>
      <c r="D163" s="74" t="s">
        <v>129</v>
      </c>
      <c r="E163" s="74" t="s">
        <v>129</v>
      </c>
      <c r="F163" s="77" t="s">
        <v>129</v>
      </c>
      <c r="G163" s="83"/>
      <c r="H163" s="84"/>
      <c r="I163" s="79" t="str">
        <f t="shared" si="10"/>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11"/>
        <v>0.19468750000000001</v>
      </c>
      <c r="D164" s="74" t="s">
        <v>38</v>
      </c>
      <c r="E164" s="74" t="s">
        <v>38</v>
      </c>
      <c r="F164" s="77" t="s">
        <v>38</v>
      </c>
      <c r="G164" s="83"/>
      <c r="H164" s="84"/>
      <c r="I164" s="79" t="str">
        <f t="shared" si="10"/>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11"/>
        <v>0.45750000000000002</v>
      </c>
      <c r="D165" s="74" t="s">
        <v>29</v>
      </c>
      <c r="E165" s="74" t="s">
        <v>30</v>
      </c>
      <c r="F165" s="77" t="s">
        <v>30</v>
      </c>
      <c r="G165" s="83"/>
      <c r="H165" s="84"/>
      <c r="I165" s="79" t="str">
        <f t="shared" si="10"/>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11"/>
        <v>7.8392475000000003E-2</v>
      </c>
      <c r="D166" s="74" t="s">
        <v>43</v>
      </c>
      <c r="E166" s="74" t="s">
        <v>43</v>
      </c>
      <c r="F166" s="77" t="s">
        <v>124</v>
      </c>
      <c r="G166" s="83"/>
      <c r="H166" s="84"/>
      <c r="I166" s="79" t="str">
        <f t="shared" si="10"/>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11"/>
        <v>0.1725547515625</v>
      </c>
      <c r="D167" s="74" t="s">
        <v>43</v>
      </c>
      <c r="E167" s="74" t="s">
        <v>43</v>
      </c>
      <c r="F167" s="77" t="s">
        <v>124</v>
      </c>
      <c r="G167" s="83"/>
      <c r="H167" s="84"/>
      <c r="I167" s="79" t="str">
        <f t="shared" si="10"/>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11"/>
        <v>6.4178084375E-2</v>
      </c>
      <c r="D168" s="74" t="s">
        <v>43</v>
      </c>
      <c r="E168" s="74" t="s">
        <v>33</v>
      </c>
      <c r="F168" s="77" t="s">
        <v>33</v>
      </c>
      <c r="G168" s="83"/>
      <c r="H168" s="84"/>
      <c r="I168" s="79" t="str">
        <f t="shared" si="10"/>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11"/>
        <v>0.11892990937500002</v>
      </c>
      <c r="D169" s="74" t="s">
        <v>43</v>
      </c>
      <c r="E169" s="74" t="s">
        <v>43</v>
      </c>
      <c r="F169" s="77" t="s">
        <v>26</v>
      </c>
      <c r="G169" s="83"/>
      <c r="H169" s="84"/>
      <c r="I169" s="79" t="str">
        <f t="shared" si="10"/>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11"/>
        <v>0.57195119999999999</v>
      </c>
      <c r="D170" s="74" t="s">
        <v>43</v>
      </c>
      <c r="E170" s="74" t="s">
        <v>43</v>
      </c>
      <c r="F170" s="77" t="s">
        <v>26</v>
      </c>
      <c r="G170" s="83"/>
      <c r="H170" s="84"/>
      <c r="I170" s="79" t="str">
        <f t="shared" si="10"/>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11"/>
        <v>0.21633206093750001</v>
      </c>
      <c r="D171" s="74" t="s">
        <v>43</v>
      </c>
      <c r="E171" s="74" t="s">
        <v>43</v>
      </c>
      <c r="F171" s="77" t="s">
        <v>26</v>
      </c>
      <c r="G171" s="83"/>
      <c r="H171" s="84"/>
      <c r="I171" s="79" t="str">
        <f t="shared" si="10"/>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11"/>
        <v>0.93931664375000001</v>
      </c>
      <c r="D172" s="74" t="s">
        <v>43</v>
      </c>
      <c r="E172" s="74" t="s">
        <v>43</v>
      </c>
      <c r="F172" s="77" t="s">
        <v>26</v>
      </c>
      <c r="G172" s="83"/>
      <c r="H172" s="84"/>
      <c r="I172" s="79" t="str">
        <f t="shared" si="10"/>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11"/>
        <v>4.8408581249999999E-2</v>
      </c>
      <c r="D173" s="74" t="s">
        <v>43</v>
      </c>
      <c r="E173" s="74" t="s">
        <v>43</v>
      </c>
      <c r="F173" s="77" t="s">
        <v>26</v>
      </c>
      <c r="G173" s="83"/>
      <c r="H173" s="84"/>
      <c r="I173" s="79" t="str">
        <f t="shared" si="10"/>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11"/>
        <v>0.18062500000000001</v>
      </c>
      <c r="D174" s="74" t="s">
        <v>43</v>
      </c>
      <c r="E174" s="74" t="s">
        <v>43</v>
      </c>
      <c r="F174" s="77" t="s">
        <v>26</v>
      </c>
      <c r="G174" s="83"/>
      <c r="H174" s="84"/>
      <c r="I174" s="79" t="str">
        <f t="shared" si="10"/>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11"/>
        <v>0.18164322031250002</v>
      </c>
      <c r="D175" s="74" t="s">
        <v>43</v>
      </c>
      <c r="E175" s="74" t="s">
        <v>43</v>
      </c>
      <c r="F175" s="77" t="s">
        <v>199</v>
      </c>
      <c r="G175" s="83"/>
      <c r="H175" s="84"/>
      <c r="I175" s="79" t="str">
        <f t="shared" si="10"/>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11"/>
        <v>6.4947825000000001E-2</v>
      </c>
      <c r="D176" s="74" t="s">
        <v>43</v>
      </c>
      <c r="E176" s="74" t="s">
        <v>43</v>
      </c>
      <c r="F176" s="77" t="s">
        <v>33</v>
      </c>
      <c r="G176" s="83"/>
      <c r="H176" s="84"/>
      <c r="I176" s="79" t="str">
        <f t="shared" si="10"/>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11"/>
        <v>4.8855859375000005E-2</v>
      </c>
      <c r="D177" s="74" t="s">
        <v>43</v>
      </c>
      <c r="E177" s="74" t="s">
        <v>43</v>
      </c>
      <c r="F177" s="77" t="s">
        <v>33</v>
      </c>
      <c r="G177" s="83"/>
      <c r="H177" s="84"/>
      <c r="I177" s="79" t="str">
        <f t="shared" si="10"/>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11"/>
        <v>0.18758041406250001</v>
      </c>
      <c r="D178" s="74" t="s">
        <v>43</v>
      </c>
      <c r="E178" s="74" t="s">
        <v>43</v>
      </c>
      <c r="F178" s="77" t="s">
        <v>33</v>
      </c>
      <c r="G178" s="83"/>
      <c r="H178" s="84"/>
      <c r="I178" s="79" t="str">
        <f t="shared" si="10"/>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11"/>
        <v>0.49223913125000007</v>
      </c>
      <c r="D179" s="74" t="s">
        <v>43</v>
      </c>
      <c r="E179" s="74" t="s">
        <v>43</v>
      </c>
      <c r="F179" s="77" t="s">
        <v>26</v>
      </c>
      <c r="G179" s="83"/>
      <c r="H179" s="84"/>
      <c r="I179" s="79" t="str">
        <f t="shared" si="10"/>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11"/>
        <v>0.16222710000000001</v>
      </c>
      <c r="D180" s="74" t="s">
        <v>43</v>
      </c>
      <c r="E180" s="74" t="s">
        <v>43</v>
      </c>
      <c r="F180" s="77" t="s">
        <v>26</v>
      </c>
      <c r="G180" s="83"/>
      <c r="H180" s="84"/>
      <c r="I180" s="79" t="str">
        <f t="shared" si="10"/>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11"/>
        <v>8.6842362500000006E-2</v>
      </c>
      <c r="D181" s="74" t="s">
        <v>43</v>
      </c>
      <c r="E181" s="74" t="s">
        <v>43</v>
      </c>
      <c r="F181" s="77" t="s">
        <v>26</v>
      </c>
      <c r="G181" s="83"/>
      <c r="H181" s="84"/>
      <c r="I181" s="79" t="str">
        <f t="shared" si="10"/>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3">
    <mergeCell ref="P24:Q24"/>
    <mergeCell ref="P2:Q2"/>
    <mergeCell ref="P8:Q8"/>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P16:P22</xm:sqref>
        </x14:dataValidation>
        <x14:dataValidation type="list" allowBlank="1" showInputMessage="1" showErrorMessage="1">
          <x14:formula1>
            <xm:f>'Generic HV &amp; WD'!$A$28:$A$32</xm:f>
          </x14:formula1>
          <xm:sqref>P25:P29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4" t="s">
        <v>207</v>
      </c>
      <c r="K1" s="105"/>
      <c r="L1" s="105"/>
      <c r="M1" s="105"/>
      <c r="N1" s="105"/>
      <c r="O1" s="105"/>
      <c r="P1" s="18"/>
      <c r="Q1" s="18"/>
      <c r="R1" s="18"/>
      <c r="S1" s="18"/>
    </row>
    <row r="2" spans="1:23" s="19" customFormat="1" x14ac:dyDescent="0.25">
      <c r="A2" s="1" t="s">
        <v>22</v>
      </c>
      <c r="B2" s="1" t="s">
        <v>23</v>
      </c>
      <c r="C2" s="1" t="s">
        <v>263</v>
      </c>
      <c r="D2" s="1">
        <v>0.1619548872180451</v>
      </c>
      <c r="E2" s="1">
        <v>6.4285714285714293E-2</v>
      </c>
      <c r="F2" s="1">
        <v>0</v>
      </c>
      <c r="G2" s="1">
        <v>6.7593984962406012E-2</v>
      </c>
      <c r="H2" s="1">
        <v>9.0225563909774437E-4</v>
      </c>
      <c r="I2" s="20" t="e">
        <f>NA()</f>
        <v>#N/A</v>
      </c>
      <c r="J2" s="105"/>
      <c r="K2" s="105"/>
      <c r="L2" s="105"/>
      <c r="M2" s="105"/>
      <c r="N2" s="105"/>
      <c r="O2" s="105"/>
      <c r="W2" s="1"/>
    </row>
    <row r="3" spans="1:23" s="19" customFormat="1" x14ac:dyDescent="0.25">
      <c r="A3" s="1" t="s">
        <v>24</v>
      </c>
      <c r="B3" s="1" t="s">
        <v>23</v>
      </c>
      <c r="C3" s="1" t="s">
        <v>263</v>
      </c>
      <c r="D3" s="1">
        <v>0.24035532994923858</v>
      </c>
      <c r="E3" s="1">
        <v>5.5076142131979693E-2</v>
      </c>
      <c r="F3" s="1">
        <v>0</v>
      </c>
      <c r="G3" s="1">
        <v>5.5025380710659898E-2</v>
      </c>
      <c r="H3" s="1">
        <v>3.1472081218274113E-3</v>
      </c>
      <c r="I3" s="20" t="e">
        <f>NA()</f>
        <v>#N/A</v>
      </c>
      <c r="J3" s="105"/>
      <c r="K3" s="105"/>
      <c r="L3" s="105"/>
      <c r="M3" s="105"/>
      <c r="N3" s="105"/>
      <c r="O3" s="105"/>
    </row>
    <row r="4" spans="1:23" s="19" customFormat="1" x14ac:dyDescent="0.25">
      <c r="A4" s="1" t="s">
        <v>25</v>
      </c>
      <c r="B4" s="1" t="s">
        <v>26</v>
      </c>
      <c r="C4" s="1" t="s">
        <v>263</v>
      </c>
      <c r="D4" s="1">
        <v>0</v>
      </c>
      <c r="E4" s="1">
        <v>2.0819112627986348E-2</v>
      </c>
      <c r="F4" s="1">
        <v>0</v>
      </c>
      <c r="G4" s="1">
        <v>5.3014789533560862E-2</v>
      </c>
      <c r="H4" s="1">
        <v>0</v>
      </c>
      <c r="I4" s="20" t="e">
        <f>NA()</f>
        <v>#N/A</v>
      </c>
      <c r="J4" s="105"/>
      <c r="K4" s="105"/>
      <c r="L4" s="105"/>
      <c r="M4" s="105"/>
      <c r="N4" s="105"/>
      <c r="O4" s="105"/>
    </row>
    <row r="5" spans="1:23" s="19" customFormat="1" x14ac:dyDescent="0.25">
      <c r="A5" s="1" t="s">
        <v>27</v>
      </c>
      <c r="B5" s="1" t="s">
        <v>26</v>
      </c>
      <c r="C5" s="1" t="s">
        <v>263</v>
      </c>
      <c r="D5" s="1">
        <v>0</v>
      </c>
      <c r="E5" s="1">
        <v>2.083301076101262E-2</v>
      </c>
      <c r="F5" s="1">
        <v>0</v>
      </c>
      <c r="G5" s="1">
        <v>5.3030889525431599E-2</v>
      </c>
      <c r="H5" s="1">
        <v>0</v>
      </c>
      <c r="I5" s="20" t="e">
        <f>NA()</f>
        <v>#N/A</v>
      </c>
      <c r="J5" s="105"/>
      <c r="K5" s="105"/>
      <c r="L5" s="105"/>
      <c r="M5" s="105"/>
      <c r="N5" s="105"/>
      <c r="O5" s="105"/>
    </row>
    <row r="6" spans="1:23" s="19" customFormat="1" x14ac:dyDescent="0.25">
      <c r="A6" s="1" t="s">
        <v>28</v>
      </c>
      <c r="B6" s="1" t="s">
        <v>29</v>
      </c>
      <c r="C6" s="1" t="s">
        <v>263</v>
      </c>
      <c r="D6" s="1">
        <v>0</v>
      </c>
      <c r="E6" s="1">
        <v>0.36048225050234434</v>
      </c>
      <c r="F6" s="1">
        <v>0.28613529805760213</v>
      </c>
      <c r="G6" s="1">
        <v>0.57885688769814692</v>
      </c>
      <c r="H6" s="1">
        <v>0</v>
      </c>
      <c r="I6" s="20" t="e">
        <f>NA()</f>
        <v>#N/A</v>
      </c>
      <c r="J6" s="105"/>
      <c r="K6" s="105"/>
      <c r="L6" s="105"/>
      <c r="M6" s="105"/>
      <c r="N6" s="105"/>
      <c r="O6" s="105"/>
    </row>
    <row r="7" spans="1:23" s="19" customFormat="1" x14ac:dyDescent="0.25">
      <c r="A7" s="1" t="s">
        <v>191</v>
      </c>
      <c r="B7" s="1" t="s">
        <v>43</v>
      </c>
      <c r="C7" s="1" t="s">
        <v>263</v>
      </c>
      <c r="D7" s="1">
        <v>0</v>
      </c>
      <c r="E7" s="1">
        <v>4.4066834146605831E-2</v>
      </c>
      <c r="F7" s="1">
        <v>3.8467181188749838E-2</v>
      </c>
      <c r="G7" s="1">
        <v>0.28558230085065545</v>
      </c>
      <c r="H7" s="1">
        <v>6.0865793020173798E-3</v>
      </c>
      <c r="I7" s="20" t="e">
        <f>NA()</f>
        <v>#N/A</v>
      </c>
      <c r="J7" s="105"/>
      <c r="K7" s="105"/>
      <c r="L7" s="105"/>
      <c r="M7" s="105"/>
      <c r="N7" s="105"/>
      <c r="O7" s="105"/>
    </row>
    <row r="8" spans="1:23" s="19" customFormat="1" x14ac:dyDescent="0.25">
      <c r="A8" s="1" t="s">
        <v>32</v>
      </c>
      <c r="B8" s="1" t="s">
        <v>29</v>
      </c>
      <c r="C8" s="1" t="s">
        <v>263</v>
      </c>
      <c r="D8" s="1">
        <v>0</v>
      </c>
      <c r="E8" s="1">
        <v>0.29089552238805971</v>
      </c>
      <c r="F8" s="1">
        <v>0.35</v>
      </c>
      <c r="G8" s="1">
        <v>0.61412935323383089</v>
      </c>
      <c r="H8" s="1">
        <v>0</v>
      </c>
      <c r="I8" s="20" t="e">
        <f>NA()</f>
        <v>#N/A</v>
      </c>
      <c r="J8" s="105"/>
      <c r="K8" s="105"/>
      <c r="L8" s="105"/>
      <c r="M8" s="105"/>
      <c r="N8" s="105"/>
      <c r="O8" s="105"/>
    </row>
    <row r="9" spans="1:23" s="19" customFormat="1" x14ac:dyDescent="0.25">
      <c r="A9" s="1" t="s">
        <v>35</v>
      </c>
      <c r="B9" s="1" t="s">
        <v>36</v>
      </c>
      <c r="C9" s="1" t="s">
        <v>263</v>
      </c>
      <c r="D9" s="1">
        <v>0</v>
      </c>
      <c r="E9" s="1">
        <v>0.44058739255014323</v>
      </c>
      <c r="F9" s="1">
        <v>0.2229083094555874</v>
      </c>
      <c r="G9" s="1">
        <v>0.64273638968481372</v>
      </c>
      <c r="H9" s="1">
        <v>2.865329512893983E-5</v>
      </c>
      <c r="I9" s="20" t="e">
        <f>NA()</f>
        <v>#N/A</v>
      </c>
      <c r="J9" s="105"/>
      <c r="K9" s="105"/>
      <c r="L9" s="105"/>
      <c r="M9" s="105"/>
      <c r="N9" s="105"/>
      <c r="O9" s="105"/>
    </row>
    <row r="10" spans="1:23" s="19" customFormat="1" x14ac:dyDescent="0.25">
      <c r="A10" s="1" t="s">
        <v>203</v>
      </c>
      <c r="B10" s="1" t="s">
        <v>43</v>
      </c>
      <c r="C10" s="1" t="s">
        <v>263</v>
      </c>
      <c r="D10" s="1">
        <v>0</v>
      </c>
      <c r="E10" s="1">
        <v>2.0950183244904303E-3</v>
      </c>
      <c r="F10" s="1">
        <v>0</v>
      </c>
      <c r="G10" s="1">
        <v>3.8884809810617829E-2</v>
      </c>
      <c r="H10" s="1">
        <v>0</v>
      </c>
      <c r="I10" s="20" t="e">
        <f>NA()</f>
        <v>#N/A</v>
      </c>
      <c r="J10" s="105"/>
      <c r="K10" s="105"/>
      <c r="L10" s="105"/>
      <c r="M10" s="105"/>
      <c r="N10" s="105"/>
      <c r="O10" s="105"/>
    </row>
    <row r="11" spans="1:23" s="19" customFormat="1" x14ac:dyDescent="0.25">
      <c r="A11" s="1" t="s">
        <v>37</v>
      </c>
      <c r="B11" s="1" t="s">
        <v>29</v>
      </c>
      <c r="C11" s="1" t="s">
        <v>263</v>
      </c>
      <c r="D11" s="1">
        <v>0</v>
      </c>
      <c r="E11" s="1">
        <v>7.7840269966254219E-2</v>
      </c>
      <c r="F11" s="1">
        <v>0.24808773903262091</v>
      </c>
      <c r="G11" s="1">
        <v>0.48498312710911134</v>
      </c>
      <c r="H11" s="1">
        <v>0</v>
      </c>
      <c r="I11" s="20" t="e">
        <f>NA()</f>
        <v>#N/A</v>
      </c>
      <c r="J11" s="105"/>
      <c r="K11" s="105"/>
      <c r="L11" s="105"/>
      <c r="M11" s="105"/>
      <c r="N11" s="105"/>
      <c r="O11" s="105"/>
    </row>
    <row r="12" spans="1:23" s="19" customFormat="1" x14ac:dyDescent="0.25">
      <c r="A12" s="1" t="s">
        <v>39</v>
      </c>
      <c r="B12" s="1" t="s">
        <v>38</v>
      </c>
      <c r="C12" s="1" t="s">
        <v>263</v>
      </c>
      <c r="D12" s="1">
        <v>0</v>
      </c>
      <c r="E12" s="1">
        <v>0</v>
      </c>
      <c r="F12" s="1">
        <v>0</v>
      </c>
      <c r="G12" s="1">
        <v>4.8735408560311284E-2</v>
      </c>
      <c r="H12" s="1">
        <v>0</v>
      </c>
      <c r="I12" s="20" t="e">
        <f>NA()</f>
        <v>#N/A</v>
      </c>
      <c r="J12" s="105"/>
      <c r="K12" s="105"/>
      <c r="L12" s="105"/>
      <c r="M12" s="105"/>
      <c r="N12" s="105"/>
      <c r="O12" s="105"/>
    </row>
    <row r="13" spans="1:23" s="19" customFormat="1" x14ac:dyDescent="0.2">
      <c r="A13" s="1" t="s">
        <v>40</v>
      </c>
      <c r="B13" s="1" t="s">
        <v>29</v>
      </c>
      <c r="C13" s="1" t="s">
        <v>263</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263</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263</v>
      </c>
      <c r="D15" s="1">
        <v>0</v>
      </c>
      <c r="E15" s="1">
        <v>2.0398701900788134E-3</v>
      </c>
      <c r="F15" s="1">
        <v>0</v>
      </c>
      <c r="G15" s="1">
        <v>2.5915623551228558E-2</v>
      </c>
      <c r="H15" s="1">
        <v>0</v>
      </c>
      <c r="I15" s="20" t="e">
        <f>NA()</f>
        <v>#N/A</v>
      </c>
      <c r="W15" s="1"/>
    </row>
    <row r="16" spans="1:23" s="19" customFormat="1" x14ac:dyDescent="0.2">
      <c r="A16" s="1" t="s">
        <v>47</v>
      </c>
      <c r="B16" s="1" t="s">
        <v>36</v>
      </c>
      <c r="C16" s="1" t="s">
        <v>263</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263</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263</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263</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263</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263</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263</v>
      </c>
      <c r="D22" s="1">
        <v>0</v>
      </c>
      <c r="E22" s="1">
        <v>2.1020784537194976E-3</v>
      </c>
      <c r="F22" s="1">
        <v>0</v>
      </c>
      <c r="G22" s="1">
        <v>3.8888451393810704E-2</v>
      </c>
      <c r="H22" s="1">
        <v>0</v>
      </c>
      <c r="I22" s="20" t="e">
        <f>NA()</f>
        <v>#N/A</v>
      </c>
      <c r="W22" s="1"/>
    </row>
    <row r="23" spans="1:23" s="19" customFormat="1" x14ac:dyDescent="0.2">
      <c r="A23" s="1" t="s">
        <v>52</v>
      </c>
      <c r="B23" s="1" t="s">
        <v>29</v>
      </c>
      <c r="C23" s="1" t="s">
        <v>263</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263</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263</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263</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263</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263</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263</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263</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263</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263</v>
      </c>
      <c r="D32" s="1">
        <v>0</v>
      </c>
      <c r="E32" s="1">
        <v>2.0940339786645595E-3</v>
      </c>
      <c r="F32" s="1">
        <v>0</v>
      </c>
      <c r="G32" s="1">
        <v>3.9075464243382069E-2</v>
      </c>
      <c r="H32" s="1">
        <v>0</v>
      </c>
      <c r="I32" s="20" t="e">
        <f>NA()</f>
        <v>#N/A</v>
      </c>
      <c r="W32" s="1"/>
    </row>
    <row r="33" spans="1:23" s="19" customFormat="1" x14ac:dyDescent="0.2">
      <c r="A33" s="1" t="s">
        <v>67</v>
      </c>
      <c r="B33" s="1" t="s">
        <v>43</v>
      </c>
      <c r="C33" s="1" t="s">
        <v>263</v>
      </c>
      <c r="D33" s="1">
        <v>0</v>
      </c>
      <c r="E33" s="1">
        <v>2.0972199642334578E-3</v>
      </c>
      <c r="F33" s="1">
        <v>0</v>
      </c>
      <c r="G33" s="1">
        <v>3.8936758250690942E-2</v>
      </c>
      <c r="H33" s="1">
        <v>0</v>
      </c>
      <c r="I33" s="20" t="e">
        <f>NA()</f>
        <v>#N/A</v>
      </c>
      <c r="W33" s="1"/>
    </row>
    <row r="34" spans="1:23" s="19" customFormat="1" x14ac:dyDescent="0.2">
      <c r="A34" s="1" t="s">
        <v>194</v>
      </c>
      <c r="B34" s="1" t="s">
        <v>43</v>
      </c>
      <c r="C34" s="1" t="s">
        <v>263</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263</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263</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263</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263</v>
      </c>
      <c r="D38" s="1">
        <v>0</v>
      </c>
      <c r="E38" s="1">
        <v>2.1590845136208723E-3</v>
      </c>
      <c r="F38" s="1">
        <v>0</v>
      </c>
      <c r="G38" s="1">
        <v>3.8863521245175704E-2</v>
      </c>
      <c r="H38" s="1">
        <v>0</v>
      </c>
      <c r="I38" s="20" t="e">
        <f>NA()</f>
        <v>#N/A</v>
      </c>
      <c r="W38" s="1"/>
    </row>
    <row r="39" spans="1:23" s="19" customFormat="1" x14ac:dyDescent="0.25">
      <c r="A39" s="1" t="s">
        <v>189</v>
      </c>
      <c r="B39" s="1" t="s">
        <v>43</v>
      </c>
      <c r="C39" s="1" t="s">
        <v>263</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263</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263</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263</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263</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263</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263</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263</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263</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263</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263</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263</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263</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263</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263</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263</v>
      </c>
      <c r="D54" s="1">
        <v>0</v>
      </c>
      <c r="E54" s="1">
        <v>0</v>
      </c>
      <c r="F54" s="1">
        <v>1.2116564417177914E-2</v>
      </c>
      <c r="G54" s="1">
        <v>9.1717791411042943E-2</v>
      </c>
      <c r="H54" s="1">
        <v>0</v>
      </c>
      <c r="I54" s="20" t="e">
        <f>NA()</f>
        <v>#N/A</v>
      </c>
      <c r="W54" s="1"/>
    </row>
    <row r="55" spans="1:23" s="19" customFormat="1" x14ac:dyDescent="0.25">
      <c r="A55" s="1" t="s">
        <v>86</v>
      </c>
      <c r="B55" s="1" t="s">
        <v>36</v>
      </c>
      <c r="C55" s="1" t="s">
        <v>263</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263</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263</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263</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263</v>
      </c>
      <c r="D59" s="1">
        <v>0</v>
      </c>
      <c r="E59" s="1">
        <v>0</v>
      </c>
      <c r="F59" s="1">
        <v>8.0952380952380956E-2</v>
      </c>
      <c r="G59" s="1">
        <v>0.15912698412698412</v>
      </c>
      <c r="H59" s="1">
        <v>0</v>
      </c>
      <c r="I59" s="20" t="e">
        <f>NA()</f>
        <v>#N/A</v>
      </c>
      <c r="W59" s="1"/>
    </row>
    <row r="60" spans="1:23" s="19" customFormat="1" x14ac:dyDescent="0.25">
      <c r="A60" s="1" t="s">
        <v>91</v>
      </c>
      <c r="B60" s="1" t="s">
        <v>36</v>
      </c>
      <c r="C60" s="1" t="s">
        <v>263</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263</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263</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263</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263</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263</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263</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263</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263</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263</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263</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263</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263</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263</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263</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263</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263</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263</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263</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263</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263</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263</v>
      </c>
      <c r="D81" s="1">
        <v>0</v>
      </c>
      <c r="E81" s="1">
        <v>0</v>
      </c>
      <c r="F81" s="1">
        <v>4.6890286512928023E-2</v>
      </c>
      <c r="G81" s="1">
        <v>0.19804332634521316</v>
      </c>
      <c r="H81" s="1">
        <v>0</v>
      </c>
      <c r="I81" s="20" t="e">
        <f>NA()</f>
        <v>#N/A</v>
      </c>
      <c r="W81" s="1"/>
    </row>
    <row r="82" spans="1:23" s="19" customFormat="1" x14ac:dyDescent="0.25">
      <c r="A82" s="1" t="s">
        <v>112</v>
      </c>
      <c r="B82" s="1" t="s">
        <v>38</v>
      </c>
      <c r="C82" s="1" t="s">
        <v>263</v>
      </c>
      <c r="D82" s="1">
        <v>0</v>
      </c>
      <c r="E82" s="1">
        <v>0</v>
      </c>
      <c r="F82" s="1">
        <v>9.4794188861985484E-2</v>
      </c>
      <c r="G82" s="1">
        <v>0.19782082324455208</v>
      </c>
      <c r="H82" s="1">
        <v>0</v>
      </c>
      <c r="I82" s="20" t="e">
        <f>NA()</f>
        <v>#N/A</v>
      </c>
      <c r="W82" s="1"/>
    </row>
    <row r="83" spans="1:23" s="19" customFormat="1" x14ac:dyDescent="0.25">
      <c r="A83" s="1" t="s">
        <v>197</v>
      </c>
      <c r="B83" s="1" t="s">
        <v>43</v>
      </c>
      <c r="C83" s="1" t="s">
        <v>263</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263</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263</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263</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263</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263</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263</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263</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263</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263</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263</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263</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263</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263</v>
      </c>
      <c r="D96" s="1">
        <v>0</v>
      </c>
      <c r="E96" s="1">
        <v>0</v>
      </c>
      <c r="F96" s="1">
        <v>2.6041666666666664E-2</v>
      </c>
      <c r="G96" s="1">
        <v>0.16770833333333332</v>
      </c>
      <c r="H96" s="1">
        <v>0</v>
      </c>
      <c r="I96" s="20" t="e">
        <f>NA()</f>
        <v>#N/A</v>
      </c>
      <c r="W96" s="1"/>
    </row>
    <row r="97" spans="1:23" s="19" customFormat="1" x14ac:dyDescent="0.25">
      <c r="A97" s="1" t="s">
        <v>122</v>
      </c>
      <c r="B97" s="1" t="s">
        <v>36</v>
      </c>
      <c r="C97" s="1" t="s">
        <v>263</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263</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263</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263</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263</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263</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263</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263</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263</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263</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263</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263</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263</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263</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263</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263</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263</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263</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263</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263</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263</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263</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263</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263</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263</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263</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263</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263</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263</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263</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263</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263</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263</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263</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263</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263</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263</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263</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263</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263</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263</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263</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263</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263</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263</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263</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263</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263</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263</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263</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263</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263</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263</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263</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263</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263</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263</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263</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263</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263</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263</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263</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263</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263</v>
      </c>
      <c r="D160" s="1">
        <v>0</v>
      </c>
      <c r="E160" s="1">
        <v>0</v>
      </c>
      <c r="F160" s="1">
        <v>4.0288924558587479E-2</v>
      </c>
      <c r="G160" s="1">
        <v>0.17576243980738362</v>
      </c>
      <c r="H160" s="1">
        <v>0</v>
      </c>
      <c r="I160" s="20" t="e">
        <f>NA()</f>
        <v>#N/A</v>
      </c>
      <c r="W160" s="1"/>
    </row>
    <row r="161" spans="1:23" s="19" customFormat="1" x14ac:dyDescent="0.25">
      <c r="A161" s="1" t="s">
        <v>188</v>
      </c>
      <c r="B161" s="1" t="s">
        <v>29</v>
      </c>
      <c r="C161" s="1" t="s">
        <v>263</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264</v>
      </c>
      <c r="D162" s="22">
        <v>0</v>
      </c>
      <c r="E162" s="22">
        <v>0.19033225633026074</v>
      </c>
      <c r="F162" s="22">
        <v>0.35454052821130411</v>
      </c>
      <c r="G162" s="22">
        <v>0.57333467575831509</v>
      </c>
      <c r="H162" s="22">
        <v>9.4567061509029618E-6</v>
      </c>
      <c r="I162" s="10">
        <v>1.5475000000000001</v>
      </c>
      <c r="J162" s="106" t="s">
        <v>218</v>
      </c>
      <c r="K162" s="107"/>
      <c r="L162" s="107"/>
      <c r="M162" s="107"/>
      <c r="N162" s="107"/>
      <c r="O162" s="107"/>
      <c r="P162" s="107"/>
      <c r="Q162" s="107"/>
      <c r="W162" s="1"/>
    </row>
    <row r="163" spans="1:23" s="19" customFormat="1" x14ac:dyDescent="0.25">
      <c r="A163" s="21" t="s">
        <v>32</v>
      </c>
      <c r="B163" s="22" t="s">
        <v>33</v>
      </c>
      <c r="C163" s="22" t="s">
        <v>264</v>
      </c>
      <c r="D163" s="22">
        <v>0</v>
      </c>
      <c r="E163" s="22">
        <v>0.12347058897115903</v>
      </c>
      <c r="F163" s="22">
        <v>0.2025884171362396</v>
      </c>
      <c r="G163" s="22">
        <v>0.44935234977468863</v>
      </c>
      <c r="H163" s="22">
        <v>1.5356545440389265E-6</v>
      </c>
      <c r="I163" s="10">
        <v>0.98</v>
      </c>
      <c r="J163" s="107"/>
      <c r="K163" s="107"/>
      <c r="L163" s="107"/>
      <c r="M163" s="107"/>
      <c r="N163" s="107"/>
      <c r="O163" s="107"/>
      <c r="P163" s="107"/>
      <c r="Q163" s="107"/>
      <c r="W163" s="1"/>
    </row>
    <row r="164" spans="1:23" s="19" customFormat="1" x14ac:dyDescent="0.25">
      <c r="A164" s="21" t="s">
        <v>35</v>
      </c>
      <c r="B164" s="22" t="s">
        <v>33</v>
      </c>
      <c r="C164" s="22" t="s">
        <v>264</v>
      </c>
      <c r="D164" s="22">
        <v>0</v>
      </c>
      <c r="E164" s="22">
        <v>0.25341933135083711</v>
      </c>
      <c r="F164" s="22">
        <v>0.14004328927645152</v>
      </c>
      <c r="G164" s="22">
        <v>0.4567867178720883</v>
      </c>
      <c r="H164" s="22">
        <v>3.3626279545452663E-5</v>
      </c>
      <c r="I164" s="10">
        <v>0.98</v>
      </c>
      <c r="J164" s="107"/>
      <c r="K164" s="107"/>
      <c r="L164" s="107"/>
      <c r="M164" s="107"/>
      <c r="N164" s="107"/>
      <c r="O164" s="107"/>
      <c r="P164" s="107"/>
      <c r="Q164" s="107"/>
      <c r="W164" s="1"/>
    </row>
    <row r="165" spans="1:23" s="19" customFormat="1" x14ac:dyDescent="0.25">
      <c r="A165" s="21" t="s">
        <v>37</v>
      </c>
      <c r="B165" s="22" t="s">
        <v>33</v>
      </c>
      <c r="C165" s="22" t="s">
        <v>264</v>
      </c>
      <c r="D165" s="22">
        <v>0</v>
      </c>
      <c r="E165" s="22">
        <v>1.7722833977815156E-2</v>
      </c>
      <c r="F165" s="22">
        <v>0.10889699387902668</v>
      </c>
      <c r="G165" s="22">
        <v>0.30535998713602935</v>
      </c>
      <c r="H165" s="22">
        <v>0</v>
      </c>
      <c r="I165" s="10">
        <v>0.98</v>
      </c>
      <c r="J165" s="107"/>
      <c r="K165" s="107"/>
      <c r="L165" s="107"/>
      <c r="M165" s="107"/>
      <c r="N165" s="107"/>
      <c r="O165" s="107"/>
      <c r="P165" s="107"/>
      <c r="Q165" s="107"/>
      <c r="W165" s="1"/>
    </row>
    <row r="166" spans="1:23" s="19" customFormat="1" x14ac:dyDescent="0.25">
      <c r="A166" s="21" t="s">
        <v>39</v>
      </c>
      <c r="B166" s="22" t="s">
        <v>38</v>
      </c>
      <c r="C166" s="22" t="s">
        <v>264</v>
      </c>
      <c r="D166" s="22">
        <v>0</v>
      </c>
      <c r="E166" s="22">
        <v>0</v>
      </c>
      <c r="F166" s="22">
        <v>0</v>
      </c>
      <c r="G166" s="22">
        <v>2.8680771251151288E-2</v>
      </c>
      <c r="H166" s="22">
        <v>0</v>
      </c>
      <c r="I166" s="10">
        <v>0</v>
      </c>
      <c r="J166" s="107"/>
      <c r="K166" s="107"/>
      <c r="L166" s="107"/>
      <c r="M166" s="107"/>
      <c r="N166" s="107"/>
      <c r="O166" s="107"/>
      <c r="P166" s="107"/>
      <c r="Q166" s="107"/>
      <c r="W166" s="1"/>
    </row>
    <row r="167" spans="1:23" s="19" customFormat="1" x14ac:dyDescent="0.25">
      <c r="A167" s="21" t="s">
        <v>41</v>
      </c>
      <c r="B167" s="22" t="s">
        <v>30</v>
      </c>
      <c r="C167" s="22" t="s">
        <v>264</v>
      </c>
      <c r="D167" s="22">
        <v>0</v>
      </c>
      <c r="E167" s="22">
        <v>6.0566669976603663E-2</v>
      </c>
      <c r="F167" s="22">
        <v>9.8272585517079458E-2</v>
      </c>
      <c r="G167" s="22">
        <v>0.41548020754856335</v>
      </c>
      <c r="H167" s="22">
        <v>2.3538079481049279E-5</v>
      </c>
      <c r="I167" s="10">
        <v>1.07</v>
      </c>
      <c r="J167" s="107"/>
      <c r="K167" s="107"/>
      <c r="L167" s="107"/>
      <c r="M167" s="107"/>
      <c r="N167" s="107"/>
      <c r="O167" s="107"/>
      <c r="P167" s="107"/>
      <c r="Q167" s="107"/>
      <c r="W167" s="1"/>
    </row>
    <row r="168" spans="1:23" s="19" customFormat="1" x14ac:dyDescent="0.25">
      <c r="A168" s="21" t="s">
        <v>47</v>
      </c>
      <c r="B168" s="22" t="s">
        <v>33</v>
      </c>
      <c r="C168" s="22" t="s">
        <v>264</v>
      </c>
      <c r="D168" s="22">
        <v>0</v>
      </c>
      <c r="E168" s="22">
        <v>3.1573454916359999E-3</v>
      </c>
      <c r="F168" s="22">
        <v>2.9316816491203233E-2</v>
      </c>
      <c r="G168" s="22">
        <v>0.18867580569849907</v>
      </c>
      <c r="H168" s="22">
        <v>3.9634540783578566E-3</v>
      </c>
      <c r="I168" s="10">
        <v>0.98</v>
      </c>
      <c r="J168" s="107"/>
      <c r="K168" s="107"/>
      <c r="L168" s="107"/>
      <c r="M168" s="107"/>
      <c r="N168" s="107"/>
      <c r="O168" s="107"/>
      <c r="P168" s="107"/>
      <c r="Q168" s="107"/>
      <c r="W168" s="1"/>
    </row>
    <row r="169" spans="1:23" s="19" customFormat="1" x14ac:dyDescent="0.25">
      <c r="A169" s="23" t="s">
        <v>44</v>
      </c>
      <c r="B169" s="22" t="s">
        <v>36</v>
      </c>
      <c r="C169" s="22" t="s">
        <v>264</v>
      </c>
      <c r="D169" s="22">
        <v>0</v>
      </c>
      <c r="E169" s="22">
        <v>0.54710490851898941</v>
      </c>
      <c r="F169" s="22">
        <v>0.23964943052747797</v>
      </c>
      <c r="G169" s="22">
        <v>0.37890942622825408</v>
      </c>
      <c r="H169" s="22">
        <v>7.4933146926309587E-3</v>
      </c>
      <c r="I169" s="10">
        <v>3.9275000000000002</v>
      </c>
      <c r="J169" s="107"/>
      <c r="K169" s="107"/>
      <c r="L169" s="107"/>
      <c r="M169" s="107"/>
      <c r="N169" s="107"/>
      <c r="O169" s="107"/>
      <c r="P169" s="107"/>
      <c r="Q169" s="107"/>
      <c r="W169" s="1"/>
    </row>
    <row r="170" spans="1:23" s="19" customFormat="1" x14ac:dyDescent="0.25">
      <c r="A170" s="23" t="s">
        <v>46</v>
      </c>
      <c r="B170" s="22" t="s">
        <v>36</v>
      </c>
      <c r="C170" s="22" t="s">
        <v>264</v>
      </c>
      <c r="D170" s="22">
        <v>0</v>
      </c>
      <c r="E170" s="22">
        <v>0.54710490851898941</v>
      </c>
      <c r="F170" s="22">
        <v>0.23964943052747797</v>
      </c>
      <c r="G170" s="22">
        <v>0.37890942622825408</v>
      </c>
      <c r="H170" s="22">
        <v>7.4933146926309587E-3</v>
      </c>
      <c r="I170" s="10">
        <v>3.9275000000000002</v>
      </c>
      <c r="J170" s="107"/>
      <c r="K170" s="107"/>
      <c r="L170" s="107"/>
      <c r="M170" s="107"/>
      <c r="N170" s="107"/>
      <c r="O170" s="107"/>
      <c r="P170" s="107"/>
      <c r="Q170" s="107"/>
      <c r="W170" s="1"/>
    </row>
    <row r="171" spans="1:23" s="19" customFormat="1" x14ac:dyDescent="0.25">
      <c r="A171" s="21" t="s">
        <v>52</v>
      </c>
      <c r="B171" s="22" t="s">
        <v>33</v>
      </c>
      <c r="C171" s="22" t="s">
        <v>264</v>
      </c>
      <c r="D171" s="22">
        <v>0</v>
      </c>
      <c r="E171" s="22">
        <v>0.22155016458417978</v>
      </c>
      <c r="F171" s="22">
        <v>0.18368286991931856</v>
      </c>
      <c r="G171" s="22">
        <v>0.57782274168307945</v>
      </c>
      <c r="H171" s="22">
        <v>0</v>
      </c>
      <c r="I171" s="10">
        <v>0.98</v>
      </c>
      <c r="J171" s="107"/>
      <c r="K171" s="107"/>
      <c r="L171" s="107"/>
      <c r="M171" s="107"/>
      <c r="N171" s="107"/>
      <c r="O171" s="107"/>
      <c r="P171" s="107"/>
      <c r="Q171" s="107"/>
      <c r="W171" s="1"/>
    </row>
    <row r="172" spans="1:23" s="19" customFormat="1" x14ac:dyDescent="0.25">
      <c r="A172" s="21" t="s">
        <v>53</v>
      </c>
      <c r="B172" s="22" t="s">
        <v>54</v>
      </c>
      <c r="C172" s="22" t="s">
        <v>264</v>
      </c>
      <c r="D172" s="22">
        <v>0</v>
      </c>
      <c r="E172" s="22">
        <v>0.52499029068965686</v>
      </c>
      <c r="F172" s="22">
        <v>0.24903484866613099</v>
      </c>
      <c r="G172" s="22">
        <v>0.54357983562975276</v>
      </c>
      <c r="H172" s="22">
        <v>1.409108259904528E-4</v>
      </c>
      <c r="I172" s="10">
        <v>4.0674999999999999</v>
      </c>
      <c r="J172" s="107"/>
      <c r="K172" s="107"/>
      <c r="L172" s="107"/>
      <c r="M172" s="107"/>
      <c r="N172" s="107"/>
      <c r="O172" s="107"/>
      <c r="P172" s="107"/>
      <c r="Q172" s="107"/>
      <c r="W172" s="1"/>
    </row>
    <row r="173" spans="1:23" s="19" customFormat="1" x14ac:dyDescent="0.25">
      <c r="A173" s="21" t="s">
        <v>56</v>
      </c>
      <c r="B173" s="22" t="s">
        <v>54</v>
      </c>
      <c r="C173" s="22" t="s">
        <v>264</v>
      </c>
      <c r="D173" s="22">
        <v>0</v>
      </c>
      <c r="E173" s="22">
        <v>0.48845245147561922</v>
      </c>
      <c r="F173" s="22">
        <v>0.22657278487890622</v>
      </c>
      <c r="G173" s="22">
        <v>0.40288395656034637</v>
      </c>
      <c r="H173" s="22">
        <v>4.4054213439547244E-4</v>
      </c>
      <c r="I173" s="10">
        <v>4.0674999999999999</v>
      </c>
      <c r="J173" s="107"/>
      <c r="K173" s="107"/>
      <c r="L173" s="107"/>
      <c r="M173" s="107"/>
      <c r="N173" s="107"/>
      <c r="O173" s="107"/>
      <c r="P173" s="107"/>
      <c r="Q173" s="107"/>
      <c r="W173" s="1"/>
    </row>
    <row r="174" spans="1:23" s="19" customFormat="1" x14ac:dyDescent="0.25">
      <c r="A174" s="21" t="s">
        <v>57</v>
      </c>
      <c r="B174" s="22" t="s">
        <v>33</v>
      </c>
      <c r="C174" s="22" t="s">
        <v>264</v>
      </c>
      <c r="D174" s="22">
        <v>0</v>
      </c>
      <c r="E174" s="22">
        <v>0.26633628008801086</v>
      </c>
      <c r="F174" s="22">
        <v>8.9231120421135193E-2</v>
      </c>
      <c r="G174" s="22">
        <v>0.46826037249771979</v>
      </c>
      <c r="H174" s="22">
        <v>0</v>
      </c>
      <c r="I174" s="10">
        <v>0.98</v>
      </c>
      <c r="J174" s="107"/>
      <c r="K174" s="107"/>
      <c r="L174" s="107"/>
      <c r="M174" s="107"/>
      <c r="N174" s="107"/>
      <c r="O174" s="107"/>
      <c r="P174" s="107"/>
      <c r="Q174" s="107"/>
      <c r="W174" s="1"/>
    </row>
    <row r="175" spans="1:23" s="19" customFormat="1" x14ac:dyDescent="0.25">
      <c r="A175" s="21" t="s">
        <v>72</v>
      </c>
      <c r="B175" s="22" t="s">
        <v>33</v>
      </c>
      <c r="C175" s="22" t="s">
        <v>264</v>
      </c>
      <c r="D175" s="22">
        <v>0</v>
      </c>
      <c r="E175" s="22">
        <v>1.8261496261947712E-2</v>
      </c>
      <c r="F175" s="22">
        <v>1.2996668250339252E-2</v>
      </c>
      <c r="G175" s="22">
        <v>0.19203230929588916</v>
      </c>
      <c r="H175" s="22">
        <v>0</v>
      </c>
      <c r="I175" s="10">
        <v>0.98</v>
      </c>
      <c r="J175" s="107"/>
      <c r="K175" s="107"/>
      <c r="L175" s="107"/>
      <c r="M175" s="107"/>
      <c r="N175" s="107"/>
      <c r="O175" s="107"/>
      <c r="P175" s="107"/>
      <c r="Q175" s="107"/>
      <c r="W175" s="1"/>
    </row>
    <row r="176" spans="1:23" s="19" customFormat="1" x14ac:dyDescent="0.25">
      <c r="A176" s="21" t="s">
        <v>75</v>
      </c>
      <c r="B176" s="22" t="s">
        <v>29</v>
      </c>
      <c r="C176" s="22" t="s">
        <v>264</v>
      </c>
      <c r="D176" s="22">
        <v>0</v>
      </c>
      <c r="E176" s="22">
        <v>3.0433949782714437E-2</v>
      </c>
      <c r="F176" s="22">
        <v>0.13871622754137103</v>
      </c>
      <c r="G176" s="22">
        <v>0.28501382430717948</v>
      </c>
      <c r="H176" s="22">
        <v>0</v>
      </c>
      <c r="I176" s="10">
        <v>4.3599999999999994</v>
      </c>
      <c r="J176" s="107"/>
      <c r="K176" s="107"/>
      <c r="L176" s="107"/>
      <c r="M176" s="107"/>
      <c r="N176" s="107"/>
      <c r="O176" s="107"/>
      <c r="P176" s="107"/>
      <c r="Q176" s="107"/>
      <c r="W176" s="1"/>
    </row>
    <row r="177" spans="1:23" s="19" customFormat="1" x14ac:dyDescent="0.25">
      <c r="A177" s="21" t="s">
        <v>86</v>
      </c>
      <c r="B177" s="22" t="s">
        <v>33</v>
      </c>
      <c r="C177" s="22" t="s">
        <v>264</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264</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264</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264</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264</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264</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264</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264</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264</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264</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264</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265</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265</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265</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265</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265</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265</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265</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265</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265</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265</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265</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265</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265</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265</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265</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265</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265</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265</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265</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265</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265</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265</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265</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265</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265</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265</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265</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265</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265</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265</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265</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265</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265</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265</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265</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265</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265</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266</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266</v>
      </c>
      <c r="D226" s="20" t="e">
        <f>NA()</f>
        <v>#N/A</v>
      </c>
      <c r="E226" s="20" t="e">
        <f>NA()</f>
        <v>#N/A</v>
      </c>
      <c r="F226" s="20" t="e">
        <f>NA()</f>
        <v>#N/A</v>
      </c>
      <c r="G226" s="20" t="e">
        <f>NA()</f>
        <v>#N/A</v>
      </c>
      <c r="H226" s="20" t="e">
        <f>NA()</f>
        <v>#N/A</v>
      </c>
      <c r="I226" s="52">
        <f t="shared" ref="I226:I248" si="0">5.38*$K$228</f>
        <v>1.4672727272727271</v>
      </c>
      <c r="J226" s="51" t="s">
        <v>257</v>
      </c>
      <c r="W226" s="1"/>
    </row>
    <row r="227" spans="1:23" s="19" customFormat="1" x14ac:dyDescent="0.25">
      <c r="A227" s="1" t="s">
        <v>52</v>
      </c>
      <c r="B227" s="1" t="s">
        <v>45</v>
      </c>
      <c r="C227" s="1" t="s">
        <v>266</v>
      </c>
      <c r="D227" s="20" t="e">
        <f>NA()</f>
        <v>#N/A</v>
      </c>
      <c r="E227" s="20" t="e">
        <f>NA()</f>
        <v>#N/A</v>
      </c>
      <c r="F227" s="20" t="e">
        <f>NA()</f>
        <v>#N/A</v>
      </c>
      <c r="G227" s="20" t="e">
        <f>NA()</f>
        <v>#N/A</v>
      </c>
      <c r="H227" s="20" t="e">
        <f>NA()</f>
        <v>#N/A</v>
      </c>
      <c r="I227" s="52">
        <f t="shared" si="0"/>
        <v>1.4672727272727271</v>
      </c>
      <c r="J227" s="51" t="s">
        <v>258</v>
      </c>
      <c r="W227" s="1"/>
    </row>
    <row r="228" spans="1:23" s="19" customFormat="1" x14ac:dyDescent="0.25">
      <c r="A228" s="1" t="s">
        <v>52</v>
      </c>
      <c r="B228" s="1" t="s">
        <v>82</v>
      </c>
      <c r="C228" s="1" t="s">
        <v>266</v>
      </c>
      <c r="D228" s="20" t="e">
        <f>NA()</f>
        <v>#N/A</v>
      </c>
      <c r="E228" s="20" t="e">
        <f>NA()</f>
        <v>#N/A</v>
      </c>
      <c r="F228" s="20" t="e">
        <f>NA()</f>
        <v>#N/A</v>
      </c>
      <c r="G228" s="20" t="e">
        <f>NA()</f>
        <v>#N/A</v>
      </c>
      <c r="H228" s="20" t="e">
        <f>NA()</f>
        <v>#N/A</v>
      </c>
      <c r="I228" s="52">
        <f t="shared" si="0"/>
        <v>1.4672727272727271</v>
      </c>
      <c r="J228" s="51" t="s">
        <v>259</v>
      </c>
      <c r="K228" s="19">
        <f>300/1100</f>
        <v>0.27272727272727271</v>
      </c>
      <c r="W228" s="1"/>
    </row>
    <row r="229" spans="1:23" s="19" customFormat="1" x14ac:dyDescent="0.25">
      <c r="A229" s="1" t="s">
        <v>52</v>
      </c>
      <c r="B229" s="1" t="s">
        <v>4</v>
      </c>
      <c r="C229" s="1" t="s">
        <v>266</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266</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266</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266</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266</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266</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266</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266</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265</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265</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265</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265</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265</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265</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265</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265</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265</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265</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265</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265</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8" t="s">
        <v>212</v>
      </c>
      <c r="D2" s="109"/>
      <c r="E2" s="109"/>
      <c r="F2" s="109"/>
      <c r="G2" s="109"/>
      <c r="H2" s="24"/>
      <c r="I2" s="1"/>
      <c r="J2" s="108" t="s">
        <v>213</v>
      </c>
      <c r="K2" s="109"/>
      <c r="L2" s="109"/>
      <c r="M2" s="109"/>
      <c r="N2" s="109"/>
      <c r="R2" s="110" t="s">
        <v>214</v>
      </c>
      <c r="S2" s="105"/>
    </row>
    <row r="3" spans="1:27" s="13" customFormat="1" ht="25.5" x14ac:dyDescent="0.2">
      <c r="A3" s="11" t="s">
        <v>215</v>
      </c>
      <c r="B3" s="48" t="s">
        <v>248</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231</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230</v>
      </c>
      <c r="S4" s="50">
        <v>2.73</v>
      </c>
      <c r="AA4" s="13" t="s">
        <v>219</v>
      </c>
    </row>
    <row r="5" spans="1:27" s="13" customFormat="1" ht="18" customHeight="1" x14ac:dyDescent="0.25">
      <c r="A5" s="27" t="s">
        <v>129</v>
      </c>
      <c r="B5" t="s">
        <v>227</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250</v>
      </c>
      <c r="S5" s="50">
        <v>2.68</v>
      </c>
      <c r="AA5" s="13" t="s">
        <v>220</v>
      </c>
    </row>
    <row r="6" spans="1:27" s="13" customFormat="1" ht="18" customHeight="1" x14ac:dyDescent="0.25">
      <c r="A6" s="27" t="s">
        <v>124</v>
      </c>
      <c r="B6" t="s">
        <v>228</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254</v>
      </c>
      <c r="S6" s="50">
        <v>1.01</v>
      </c>
    </row>
    <row r="7" spans="1:27" s="13" customFormat="1" ht="18" customHeight="1" x14ac:dyDescent="0.25">
      <c r="A7" s="27" t="s">
        <v>23</v>
      </c>
      <c r="B7" t="s">
        <v>240</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251</v>
      </c>
      <c r="S7" s="50">
        <v>3.18</v>
      </c>
    </row>
    <row r="8" spans="1:27" s="13" customFormat="1" ht="18" customHeight="1" x14ac:dyDescent="0.25">
      <c r="A8" s="27" t="s">
        <v>36</v>
      </c>
      <c r="B8" t="s">
        <v>230</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249</v>
      </c>
      <c r="S8" s="50">
        <v>3.13</v>
      </c>
      <c r="T8" s="13" t="s">
        <v>255</v>
      </c>
    </row>
    <row r="9" spans="1:27" s="13" customFormat="1" ht="18" customHeight="1" x14ac:dyDescent="0.25">
      <c r="A9" s="27" t="s">
        <v>33</v>
      </c>
      <c r="B9" t="s">
        <v>232</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252</v>
      </c>
      <c r="S9" s="50">
        <v>3.86</v>
      </c>
    </row>
    <row r="10" spans="1:27" s="13" customFormat="1" ht="18" customHeight="1" x14ac:dyDescent="0.25">
      <c r="A10" s="27" t="s">
        <v>199</v>
      </c>
      <c r="B10" t="s">
        <v>233</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253</v>
      </c>
      <c r="S10" s="50">
        <v>5.38</v>
      </c>
      <c r="T10" s="13" t="s">
        <v>256</v>
      </c>
    </row>
    <row r="11" spans="1:27" s="13" customFormat="1" ht="18" customHeight="1" x14ac:dyDescent="0.25">
      <c r="A11" s="27" t="s">
        <v>30</v>
      </c>
      <c r="B11" t="s">
        <v>234</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235</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236</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237</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238</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239</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241</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242</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243</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244</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245</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246</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232</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247</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233</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229</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302</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abSelected="1" topLeftCell="D1" zoomScale="85" zoomScaleNormal="85" workbookViewId="0">
      <selection activeCell="M6" sqref="M6"/>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292</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260</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261</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309</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293</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294</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295</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296</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297</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298</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299</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300</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301</v>
      </c>
    </row>
    <row r="24" spans="1:35" s="45" customFormat="1" ht="15.75" thickBot="1" x14ac:dyDescent="0.3">
      <c r="A24" s="43" t="s">
        <v>47</v>
      </c>
      <c r="B24" s="44">
        <v>1</v>
      </c>
      <c r="C24" s="44">
        <v>1</v>
      </c>
      <c r="D24" s="44">
        <v>1</v>
      </c>
      <c r="E24" s="44">
        <v>0</v>
      </c>
      <c r="F24" s="44">
        <v>1</v>
      </c>
      <c r="G24" s="44">
        <v>1</v>
      </c>
      <c r="H24" s="44">
        <v>1</v>
      </c>
      <c r="I24" s="44">
        <v>1</v>
      </c>
      <c r="J24" s="44">
        <v>1</v>
      </c>
      <c r="K24" s="44">
        <v>1</v>
      </c>
      <c r="L24" s="44">
        <v>1</v>
      </c>
      <c r="M24" s="44">
        <v>1</v>
      </c>
      <c r="N24" s="44">
        <v>1</v>
      </c>
      <c r="O24" s="44">
        <v>1</v>
      </c>
      <c r="P24" s="44">
        <v>1</v>
      </c>
      <c r="Q24" s="44">
        <v>1</v>
      </c>
      <c r="R24" s="44">
        <v>1</v>
      </c>
      <c r="S24" s="44">
        <v>1</v>
      </c>
      <c r="T24" s="44">
        <v>1</v>
      </c>
      <c r="U24" s="44">
        <v>1</v>
      </c>
      <c r="V24" s="44">
        <v>1</v>
      </c>
      <c r="W24" s="44">
        <v>1</v>
      </c>
      <c r="X24" s="44">
        <v>1</v>
      </c>
      <c r="Y24" s="44">
        <v>1</v>
      </c>
      <c r="Z24" s="44">
        <v>1</v>
      </c>
      <c r="AA24" s="44">
        <v>1</v>
      </c>
      <c r="AB24" s="44">
        <v>1</v>
      </c>
      <c r="AC24" s="44">
        <v>1</v>
      </c>
      <c r="AD24" s="44">
        <v>1</v>
      </c>
      <c r="AE24" s="44">
        <v>1</v>
      </c>
      <c r="AF24" s="44">
        <v>0</v>
      </c>
      <c r="AH24" s="46">
        <v>15</v>
      </c>
      <c r="AI24" s="45" t="s">
        <v>289</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310</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262</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288</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1</v>
      </c>
      <c r="C48" s="44">
        <v>1</v>
      </c>
      <c r="D48" s="44">
        <v>1</v>
      </c>
      <c r="E48" s="44">
        <v>0</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41">
        <v>0</v>
      </c>
    </row>
    <row r="62" spans="1:32" s="45" customFormat="1" ht="15.75" thickBot="1" x14ac:dyDescent="0.3">
      <c r="A62" s="43" t="s">
        <v>94</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41">
        <v>0</v>
      </c>
    </row>
    <row r="74" spans="1:32" s="45" customFormat="1" ht="15.75" thickBot="1" x14ac:dyDescent="0.3">
      <c r="A74" s="43" t="s">
        <v>107</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41">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1</v>
      </c>
      <c r="C81" s="41">
        <v>1</v>
      </c>
      <c r="D81" s="41">
        <v>1</v>
      </c>
      <c r="E81" s="44">
        <v>0</v>
      </c>
      <c r="F81" s="41">
        <v>1</v>
      </c>
      <c r="G81" s="41">
        <v>1</v>
      </c>
      <c r="H81" s="41">
        <v>1</v>
      </c>
      <c r="I81" s="41">
        <v>1</v>
      </c>
      <c r="J81" s="41">
        <v>1</v>
      </c>
      <c r="K81" s="41">
        <v>1</v>
      </c>
      <c r="L81" s="41">
        <v>1</v>
      </c>
      <c r="M81" s="41">
        <v>1</v>
      </c>
      <c r="N81" s="41">
        <v>1</v>
      </c>
      <c r="O81" s="41">
        <v>1</v>
      </c>
      <c r="P81" s="41">
        <v>1</v>
      </c>
      <c r="Q81" s="41">
        <v>1</v>
      </c>
      <c r="R81" s="41">
        <v>1</v>
      </c>
      <c r="S81" s="41">
        <v>1</v>
      </c>
      <c r="T81" s="41">
        <v>1</v>
      </c>
      <c r="U81" s="41">
        <v>1</v>
      </c>
      <c r="V81" s="41">
        <v>1</v>
      </c>
      <c r="W81" s="41">
        <v>1</v>
      </c>
      <c r="X81" s="41">
        <v>1</v>
      </c>
      <c r="Y81" s="41">
        <v>1</v>
      </c>
      <c r="Z81" s="41">
        <v>1</v>
      </c>
      <c r="AA81" s="41">
        <v>1</v>
      </c>
      <c r="AB81" s="41">
        <v>1</v>
      </c>
      <c r="AC81" s="41">
        <v>1</v>
      </c>
      <c r="AD81" s="41">
        <v>1</v>
      </c>
      <c r="AE81" s="41">
        <v>1</v>
      </c>
      <c r="AF81" s="41">
        <v>0</v>
      </c>
    </row>
    <row r="82" spans="1:32" s="45" customFormat="1" ht="15.75" thickBot="1" x14ac:dyDescent="0.3">
      <c r="A82" s="43" t="s">
        <v>115</v>
      </c>
      <c r="B82" s="41">
        <v>1</v>
      </c>
      <c r="C82" s="41">
        <v>1</v>
      </c>
      <c r="D82" s="41">
        <v>1</v>
      </c>
      <c r="E82" s="44">
        <v>0</v>
      </c>
      <c r="F82" s="41">
        <v>1</v>
      </c>
      <c r="G82" s="41">
        <v>1</v>
      </c>
      <c r="H82" s="41">
        <v>1</v>
      </c>
      <c r="I82" s="41">
        <v>1</v>
      </c>
      <c r="J82" s="41">
        <v>1</v>
      </c>
      <c r="K82" s="41">
        <v>1</v>
      </c>
      <c r="L82" s="41">
        <v>1</v>
      </c>
      <c r="M82" s="41">
        <v>1</v>
      </c>
      <c r="N82" s="41">
        <v>1</v>
      </c>
      <c r="O82" s="41">
        <v>1</v>
      </c>
      <c r="P82" s="41">
        <v>1</v>
      </c>
      <c r="Q82" s="41">
        <v>1</v>
      </c>
      <c r="R82" s="41">
        <v>1</v>
      </c>
      <c r="S82" s="41">
        <v>1</v>
      </c>
      <c r="T82" s="41">
        <v>1</v>
      </c>
      <c r="U82" s="41">
        <v>1</v>
      </c>
      <c r="V82" s="41">
        <v>1</v>
      </c>
      <c r="W82" s="41">
        <v>1</v>
      </c>
      <c r="X82" s="41">
        <v>1</v>
      </c>
      <c r="Y82" s="41">
        <v>1</v>
      </c>
      <c r="Z82" s="41">
        <v>1</v>
      </c>
      <c r="AA82" s="41">
        <v>1</v>
      </c>
      <c r="AB82" s="41">
        <v>1</v>
      </c>
      <c r="AC82" s="41">
        <v>1</v>
      </c>
      <c r="AD82" s="41">
        <v>1</v>
      </c>
      <c r="AE82" s="41">
        <v>1</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2018-05-11T17:25:28Z</dcterms:modified>
</cp:coreProperties>
</file>