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omsite/Downloads/"/>
    </mc:Choice>
  </mc:AlternateContent>
  <xr:revisionPtr revIDLastSave="0" documentId="8_{4895DFC6-FFBE-F64A-B059-C48638582105}" xr6:coauthVersionLast="47" xr6:coauthVersionMax="47" xr10:uidLastSave="{00000000-0000-0000-0000-000000000000}"/>
  <bookViews>
    <workbookView xWindow="1100" yWindow="820" windowWidth="28040" windowHeight="17440" xr2:uid="{4C40305C-9DBB-734B-967A-38E1B63D1B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8" i="1"/>
  <c r="I8" i="1" s="1"/>
  <c r="H6" i="1"/>
  <c r="I6" i="1" s="1"/>
  <c r="H3" i="1"/>
  <c r="I3" i="1" s="1"/>
  <c r="H7" i="1"/>
  <c r="I7" i="1" s="1"/>
  <c r="H5" i="1"/>
  <c r="I5" i="1" s="1"/>
  <c r="H9" i="1"/>
  <c r="I9" i="1" s="1"/>
  <c r="H2" i="1"/>
  <c r="I2" i="1" s="1"/>
  <c r="F4" i="1"/>
  <c r="F8" i="1"/>
  <c r="F6" i="1"/>
  <c r="F3" i="1"/>
  <c r="F7" i="1"/>
  <c r="F5" i="1"/>
  <c r="F9" i="1"/>
  <c r="F2" i="1"/>
  <c r="E4" i="1"/>
  <c r="J4" i="1" s="1"/>
  <c r="E8" i="1"/>
  <c r="J8" i="1" s="1"/>
  <c r="E6" i="1"/>
  <c r="J6" i="1" s="1"/>
  <c r="E3" i="1"/>
  <c r="J3" i="1" s="1"/>
  <c r="E7" i="1"/>
  <c r="J7" i="1" s="1"/>
  <c r="E5" i="1"/>
  <c r="J5" i="1" s="1"/>
  <c r="E9" i="1"/>
  <c r="J9" i="1" s="1"/>
  <c r="E2" i="1"/>
  <c r="J2" i="1" s="1"/>
</calcChain>
</file>

<file path=xl/sharedStrings.xml><?xml version="1.0" encoding="utf-8"?>
<sst xmlns="http://schemas.openxmlformats.org/spreadsheetml/2006/main" count="18" uniqueCount="18">
  <si>
    <t>Method</t>
  </si>
  <si>
    <t>None</t>
  </si>
  <si>
    <t>LZMA</t>
  </si>
  <si>
    <t>ZSTD</t>
  </si>
  <si>
    <t>GZIP</t>
  </si>
  <si>
    <t>LZ4</t>
  </si>
  <si>
    <t>BZIP2</t>
  </si>
  <si>
    <t>DEFLATE</t>
  </si>
  <si>
    <t>Brotli</t>
  </si>
  <si>
    <t>T1</t>
  </si>
  <si>
    <t>T2</t>
  </si>
  <si>
    <t>T3</t>
  </si>
  <si>
    <t>T</t>
  </si>
  <si>
    <t>Terr</t>
  </si>
  <si>
    <t>S</t>
  </si>
  <si>
    <t>SMiB</t>
  </si>
  <si>
    <t>Ratio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</si>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</sst>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:1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64" formatCode="0.00&quot;:1&quot;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01056-F8B1-DC4F-A015-F25F18A53F2F}" name="Table1" displayName="Table1" ref="A1:J9" totalsRowShown="0">
  <autoFilter ref="A1:J9" xr:uid="{5C101056-F8B1-DC4F-A015-F25F18A53F2F}"/>
  <tableColumns count="10">
    <tableColumn id="1" xr3:uid="{6833C608-A5F0-DB40-AD68-B6CC2364197E}" name="Method"/>
    <tableColumn id="2" xr3:uid="{9AEFBB78-5BB6-684A-B410-C3F5A1E203B2}" name="T1"/>
    <tableColumn id="3" xr3:uid="{03EB9C84-EF4D-A24C-B407-37CE71AEA8C0}" name="T2"/>
    <tableColumn id="4" xr3:uid="{2A0A4A79-CA0D-334A-A2C8-AD9ECC0B1482}" name="T3"/>
    <tableColumn id="5" xr3:uid="{7C05FF64-FE88-5E45-8058-982145A65478}" name="T" dataDxfId="4">
      <calculatedColumnFormula>AVERAGE(B2:D2)</calculatedColumnFormula>
    </tableColumn>
    <tableColumn id="6" xr3:uid="{3942E382-A8AD-C94F-BC15-EACAC5B961ED}" name="Terr" dataDxfId="3">
      <calculatedColumnFormula>STDEV(B2:D2)/SQRT(3)</calculatedColumnFormula>
    </tableColumn>
    <tableColumn id="7" xr3:uid="{55A4D094-31B4-0A4A-BDA3-BE390FD66E26}" name="S"/>
    <tableColumn id="8" xr3:uid="{EEEC328D-EDEC-E149-9B1D-8E9ACF6C0A90}" name="SMiB" dataDxfId="2">
      <calculatedColumnFormula>G2/(1024*1024)</calculatedColumnFormula>
    </tableColumn>
    <tableColumn id="9" xr3:uid="{BA8AADAD-2237-5A47-96F8-2536911071C5}" name="Ratio" dataDxfId="1">
      <calculatedColumnFormula xml:space="preserve"> 34.40887165 / H2</calculatedColumnFormula>
    </tableColumn>
    <tableColumn id="10" xr3:uid="{6C069AC9-A8B0-1749-919D-7D3ACB537CBA}" name="Throughput" dataDxfId="0">
      <calculatedColumnFormula>34.41/E2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0C6D-22EF-104D-A038-79467DED39CB}">
  <dimension ref="A1:J9"/>
  <sheetViews>
    <sheetView tabSelected="1" workbookViewId="0">
      <selection activeCell="J9" sqref="A2:J9"/>
    </sheetView>
  </sheetViews>
  <sheetFormatPr baseColWidth="10" defaultRowHeight="16" x14ac:dyDescent="0.2"/>
  <cols>
    <col min="1" max="1" width="17.83203125" bestFit="1" customWidth="1"/>
    <col min="7" max="7" width="0" hidden="1" customWidth="1"/>
    <col min="10" max="10" width="12.83203125" customWidth="1"/>
  </cols>
  <sheetData>
    <row r="1" spans="1:10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t="s">
        <v>1</v>
      </c>
      <c r="B2">
        <v>0.14255999999999999</v>
      </c>
      <c r="C2">
        <v>0.14424999999999999</v>
      </c>
      <c r="D2">
        <v>0.14568999999999999</v>
      </c>
      <c r="E2" s="1">
        <f>AVERAGE(B2:D2)</f>
        <v>0.14416666666666667</v>
      </c>
      <c r="F2" s="1">
        <f>STDEV(B2:D2)/SQRT(3)</f>
        <v>9.045133743867149E-4</v>
      </c>
      <c r="G2">
        <v>36080317</v>
      </c>
      <c r="H2" s="1">
        <f>G2/(1024*1024)</f>
        <v>34.408871650695801</v>
      </c>
      <c r="I2" s="2">
        <f xml:space="preserve"> 34.40887165 / H2</f>
        <v>0.99999999997977851</v>
      </c>
      <c r="J2" s="1">
        <f>34.41/E2</f>
        <v>238.68208092485548</v>
      </c>
    </row>
    <row r="3" spans="1:10" x14ac:dyDescent="0.2">
      <c r="A3" t="s">
        <v>5</v>
      </c>
      <c r="B3">
        <v>0.12956000000000001</v>
      </c>
      <c r="C3">
        <v>0.12093</v>
      </c>
      <c r="D3">
        <v>0.13075000000000001</v>
      </c>
      <c r="E3" s="1">
        <f>AVERAGE(B3:D3)</f>
        <v>0.12708</v>
      </c>
      <c r="F3" s="1">
        <f>STDEV(B3:D3)/SQRT(3)</f>
        <v>3.0941288488576806E-3</v>
      </c>
      <c r="G3">
        <v>11823482</v>
      </c>
      <c r="H3" s="1">
        <f>G3/(1024*1024)</f>
        <v>11.275751113891602</v>
      </c>
      <c r="I3" s="2">
        <f xml:space="preserve"> 34.40887165 / H3</f>
        <v>3.0515813361301181</v>
      </c>
      <c r="J3" s="1">
        <f>34.41/E3</f>
        <v>270.7743153918791</v>
      </c>
    </row>
    <row r="4" spans="1:10" x14ac:dyDescent="0.2">
      <c r="A4" t="s">
        <v>3</v>
      </c>
      <c r="B4">
        <v>0.18975</v>
      </c>
      <c r="C4">
        <v>0.19005</v>
      </c>
      <c r="D4">
        <v>0.20460999999999999</v>
      </c>
      <c r="E4" s="1">
        <f>AVERAGE(B4:D4)</f>
        <v>0.19480333333333333</v>
      </c>
      <c r="F4" s="1">
        <f>STDEV(B4:D4)/SQRT(3)</f>
        <v>4.9040980595597538E-3</v>
      </c>
      <c r="G4">
        <v>7775624</v>
      </c>
      <c r="H4" s="1">
        <f>G4/(1024*1024)</f>
        <v>7.4154129028320312</v>
      </c>
      <c r="I4" s="2">
        <f xml:space="preserve"> 34.40887165 / H4</f>
        <v>4.6401828328209289</v>
      </c>
      <c r="J4" s="1">
        <f>34.41/E4</f>
        <v>176.63968789035093</v>
      </c>
    </row>
    <row r="5" spans="1:10" x14ac:dyDescent="0.2">
      <c r="A5" t="s">
        <v>7</v>
      </c>
      <c r="B5">
        <v>0.96150000000000002</v>
      </c>
      <c r="C5">
        <v>0.98397999999999997</v>
      </c>
      <c r="D5">
        <v>1.0043299999999999</v>
      </c>
      <c r="E5" s="1">
        <f>AVERAGE(B5:D5)</f>
        <v>0.98326999999999998</v>
      </c>
      <c r="F5" s="1">
        <f>STDEV(B5:D5)/SQRT(3)</f>
        <v>1.2369051432237349E-2</v>
      </c>
      <c r="G5">
        <v>8843187</v>
      </c>
      <c r="H5" s="1">
        <f>G5/(1024*1024)</f>
        <v>8.4335203170776367</v>
      </c>
      <c r="I5" s="2">
        <f xml:space="preserve"> 34.40887165 / H5</f>
        <v>4.0800128957207846</v>
      </c>
      <c r="J5" s="1">
        <f>34.41/E5</f>
        <v>34.995474284784443</v>
      </c>
    </row>
    <row r="6" spans="1:10" x14ac:dyDescent="0.2">
      <c r="A6" t="s">
        <v>4</v>
      </c>
      <c r="B6">
        <v>1.37734</v>
      </c>
      <c r="C6">
        <v>1.3609500000000001</v>
      </c>
      <c r="D6">
        <v>1.3947400000000001</v>
      </c>
      <c r="E6" s="1">
        <f>AVERAGE(B6:D6)</f>
        <v>1.3776766666666667</v>
      </c>
      <c r="F6" s="1">
        <f>STDEV(B6:D6)/SQRT(3)</f>
        <v>9.755785178264453E-3</v>
      </c>
      <c r="G6">
        <v>8781608</v>
      </c>
      <c r="H6" s="1">
        <f>G6/(1024*1024)</f>
        <v>8.3747940063476562</v>
      </c>
      <c r="I6" s="2">
        <f xml:space="preserve"> 34.40887165 / H6</f>
        <v>4.108623044808013</v>
      </c>
      <c r="J6" s="1">
        <f>34.41/E6</f>
        <v>24.976832977258812</v>
      </c>
    </row>
    <row r="7" spans="1:10" x14ac:dyDescent="0.2">
      <c r="A7" t="s">
        <v>6</v>
      </c>
      <c r="B7">
        <v>4.4101600000000003</v>
      </c>
      <c r="C7">
        <v>4.5132000000000003</v>
      </c>
      <c r="D7">
        <v>4.4932100000000004</v>
      </c>
      <c r="E7" s="1">
        <f>AVERAGE(B7:D7)</f>
        <v>4.4721900000000003</v>
      </c>
      <c r="F7" s="1">
        <f>STDEV(B7:D7)/SQRT(3)</f>
        <v>3.1547269823763421E-2</v>
      </c>
      <c r="G7">
        <v>8763403</v>
      </c>
      <c r="H7" s="1">
        <f>G7/(1024*1024)</f>
        <v>8.3574323654174805</v>
      </c>
      <c r="I7" s="2">
        <f xml:space="preserve"> 34.40887165 / H7</f>
        <v>4.1171582545354131</v>
      </c>
      <c r="J7" s="1">
        <f>34.41/E7</f>
        <v>7.6942169272772389</v>
      </c>
    </row>
    <row r="8" spans="1:10" x14ac:dyDescent="0.2">
      <c r="A8" t="s">
        <v>2</v>
      </c>
      <c r="B8">
        <v>4.9104400000000004</v>
      </c>
      <c r="C8">
        <v>4.9323199999999998</v>
      </c>
      <c r="D8">
        <v>5.0466199999999999</v>
      </c>
      <c r="E8" s="1">
        <f>AVERAGE(B8:D8)</f>
        <v>4.9631266666666667</v>
      </c>
      <c r="F8" s="1">
        <f>STDEV(B8:D8)/SQRT(3)</f>
        <v>4.2221780056164185E-2</v>
      </c>
      <c r="G8">
        <v>6903252</v>
      </c>
      <c r="H8" s="1">
        <f>G8/(1024*1024)</f>
        <v>6.5834541320800781</v>
      </c>
      <c r="I8" s="2">
        <f xml:space="preserve"> 34.40887165 / H8</f>
        <v>5.2265681448787324</v>
      </c>
      <c r="J8" s="1">
        <f>34.41/E8</f>
        <v>6.9331295191606364</v>
      </c>
    </row>
    <row r="9" spans="1:10" x14ac:dyDescent="0.2">
      <c r="A9" t="s">
        <v>8</v>
      </c>
      <c r="B9">
        <v>34.68967</v>
      </c>
      <c r="C9">
        <v>32.620620000000002</v>
      </c>
      <c r="D9">
        <v>32.973610000000001</v>
      </c>
      <c r="E9" s="1">
        <f>AVERAGE(B9:D9)</f>
        <v>33.42796666666667</v>
      </c>
      <c r="F9" s="1">
        <f>STDEV(B9:D9)/SQRT(3)</f>
        <v>0.63902841904288066</v>
      </c>
      <c r="G9">
        <v>6783409</v>
      </c>
      <c r="H9" s="1">
        <f>G9/(1024*1024)</f>
        <v>6.4691629409790039</v>
      </c>
      <c r="I9" s="2">
        <f xml:space="preserve"> 34.40887165 / H9</f>
        <v>5.3189063197089252</v>
      </c>
      <c r="J9" s="1">
        <f>34.41/E9</f>
        <v>1.0293775970021108</v>
      </c>
    </row>
  </sheetData>
  <sortState xmlns:xlrd2="http://schemas.microsoft.com/office/spreadsheetml/2017/richdata2" ref="A3:J9">
    <sortCondition ref="E3:E9"/>
  </sortState>
  <conditionalFormatting sqref="J2:J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Eatson</dc:creator>
  <cp:lastModifiedBy>Joseph Eatson</cp:lastModifiedBy>
  <dcterms:created xsi:type="dcterms:W3CDTF">2023-09-05T12:42:24Z</dcterms:created>
  <dcterms:modified xsi:type="dcterms:W3CDTF">2023-09-05T13:29:47Z</dcterms:modified>
</cp:coreProperties>
</file>