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3a098501d6a5b2/"/>
    </mc:Choice>
  </mc:AlternateContent>
  <xr:revisionPtr revIDLastSave="0" documentId="8_{F59D8AE5-6DA9-42E6-ADB7-FED4F3F6FD1E}" xr6:coauthVersionLast="47" xr6:coauthVersionMax="47" xr10:uidLastSave="{00000000-0000-0000-0000-000000000000}"/>
  <bookViews>
    <workbookView xWindow="-96" yWindow="-96" windowWidth="23232" windowHeight="13872" activeTab="57" xr2:uid="{00000000-000D-0000-FFFF-FFFF00000000}"/>
  </bookViews>
  <sheets>
    <sheet name="Eliminator Week (18)" sheetId="55" r:id="rId1"/>
    <sheet name="JuicedOdds Week (18)" sheetId="54" r:id="rId2"/>
    <sheet name="BettingLines Week (18)" sheetId="53" r:id="rId3"/>
    <sheet name="Eliminator Week (17)" sheetId="52" r:id="rId4"/>
    <sheet name="JuicedOdds Week (17)" sheetId="51" r:id="rId5"/>
    <sheet name="BettingLines Week (17)" sheetId="50" r:id="rId6"/>
    <sheet name="Eliminator Week (16)" sheetId="49" r:id="rId7"/>
    <sheet name="JuicedOdds Week (16)" sheetId="48" r:id="rId8"/>
    <sheet name="BettingLines Week (16)" sheetId="47" r:id="rId9"/>
    <sheet name="Eliminator Week (15)" sheetId="46" r:id="rId10"/>
    <sheet name="JuicedOdds Week (15)" sheetId="45" r:id="rId11"/>
    <sheet name="BettingLines Week (15)" sheetId="44" r:id="rId12"/>
    <sheet name="Eliminator Week (14)" sheetId="43" r:id="rId13"/>
    <sheet name="JuicedOdds Week (14)" sheetId="42" r:id="rId14"/>
    <sheet name="BettingLines Week (14)" sheetId="41" r:id="rId15"/>
    <sheet name="Eliminator Week (13)" sheetId="40" r:id="rId16"/>
    <sheet name="JuicedOdds Week (13)" sheetId="39" r:id="rId17"/>
    <sheet name="BettingLines Week (13)" sheetId="38" r:id="rId18"/>
    <sheet name="Eliminator Week (12)" sheetId="37" r:id="rId19"/>
    <sheet name="JuicedOdds Week (12)" sheetId="36" r:id="rId20"/>
    <sheet name="BettingLines Week (12)" sheetId="35" r:id="rId21"/>
    <sheet name="Eliminator Week (11)" sheetId="34" r:id="rId22"/>
    <sheet name="JuicedOdds Week (11)" sheetId="33" r:id="rId23"/>
    <sheet name="BettingLines Week (11)" sheetId="32" r:id="rId24"/>
    <sheet name="Eliminator Week (10)" sheetId="31" r:id="rId25"/>
    <sheet name="JuicedOdds Week (10)" sheetId="30" r:id="rId26"/>
    <sheet name="BettingLines Week (10)" sheetId="29" r:id="rId27"/>
    <sheet name="Eliminator Week (9)" sheetId="28" r:id="rId28"/>
    <sheet name="JuicedOdds Week (9)" sheetId="27" r:id="rId29"/>
    <sheet name="BettingLines Week (9)" sheetId="26" r:id="rId30"/>
    <sheet name="Eliminator Week (8)" sheetId="25" r:id="rId31"/>
    <sheet name="JuicedOdds Week (8)" sheetId="24" r:id="rId32"/>
    <sheet name="BettingLines Week (8)" sheetId="23" r:id="rId33"/>
    <sheet name="Eliminator Week (7)" sheetId="22" r:id="rId34"/>
    <sheet name="JuicedOdds Week (7)" sheetId="21" r:id="rId35"/>
    <sheet name="BettingLines Week (7)" sheetId="20" r:id="rId36"/>
    <sheet name="Eliminator Week (6)" sheetId="19" r:id="rId37"/>
    <sheet name="JuicedOdds Week (6)" sheetId="18" r:id="rId38"/>
    <sheet name="BettingLines Week (6)" sheetId="17" r:id="rId39"/>
    <sheet name="Eliminator Week (5)" sheetId="16" r:id="rId40"/>
    <sheet name="JuicedOdds Week (5)" sheetId="15" r:id="rId41"/>
    <sheet name="BettingLines Week (5)" sheetId="14" r:id="rId42"/>
    <sheet name="Eliminator Week (4)" sheetId="13" r:id="rId43"/>
    <sheet name="JuicedOdds Week (4)" sheetId="12" r:id="rId44"/>
    <sheet name="BettingLines Week (4)" sheetId="11" r:id="rId45"/>
    <sheet name="Eliminator Week (3)" sheetId="10" r:id="rId46"/>
    <sheet name="JuicedOdds Week (3)" sheetId="9" r:id="rId47"/>
    <sheet name="BettingLines Week (3)" sheetId="8" r:id="rId48"/>
    <sheet name="Eliminator Week (2)" sheetId="6" r:id="rId49"/>
    <sheet name="JuicedOdds Week (2)" sheetId="5" r:id="rId50"/>
    <sheet name="BettingLines Week (2)" sheetId="4" r:id="rId51"/>
    <sheet name="Eliminator Week" sheetId="3" r:id="rId52"/>
    <sheet name="JuicedOdds Week" sheetId="1" r:id="rId53"/>
    <sheet name="BettingLines Week" sheetId="2" r:id="rId54"/>
    <sheet name="Results" sheetId="7" r:id="rId55"/>
    <sheet name="2024 Eliminator Week" sheetId="58" r:id="rId56"/>
    <sheet name="2024 JuicedOdds Week" sheetId="57" r:id="rId57"/>
    <sheet name="2024 BettingLines Week" sheetId="56" r:id="rId5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" i="55" l="1"/>
  <c r="M40" i="55"/>
  <c r="M37" i="55"/>
  <c r="M36" i="55"/>
  <c r="M39" i="55"/>
  <c r="M38" i="55"/>
  <c r="V34" i="58"/>
  <c r="W34" i="58"/>
  <c r="X34" i="58"/>
  <c r="Y34" i="58"/>
  <c r="Z34" i="58"/>
  <c r="AA34" i="58"/>
  <c r="AB34" i="58"/>
  <c r="AC34" i="58"/>
  <c r="AD34" i="58"/>
  <c r="AE34" i="58"/>
  <c r="AF34" i="58"/>
  <c r="AG34" i="58"/>
  <c r="AH34" i="58"/>
  <c r="AI34" i="58"/>
  <c r="AJ34" i="58"/>
  <c r="AK34" i="58"/>
  <c r="AL34" i="58"/>
  <c r="U34" i="58"/>
  <c r="C2" i="57"/>
  <c r="D2" i="57"/>
  <c r="E2" i="57"/>
  <c r="F2" i="57"/>
  <c r="G2" i="57"/>
  <c r="H2" i="57"/>
  <c r="I2" i="57"/>
  <c r="J2" i="57"/>
  <c r="K2" i="57"/>
  <c r="L2" i="57"/>
  <c r="M2" i="57"/>
  <c r="N2" i="57"/>
  <c r="O2" i="57"/>
  <c r="P2" i="57"/>
  <c r="Q2" i="57"/>
  <c r="R2" i="57"/>
  <c r="S2" i="57"/>
  <c r="B9" i="57"/>
  <c r="C9" i="57"/>
  <c r="D9" i="57"/>
  <c r="E9" i="57"/>
  <c r="F9" i="57"/>
  <c r="G9" i="57"/>
  <c r="H9" i="57"/>
  <c r="I9" i="57"/>
  <c r="J9" i="57"/>
  <c r="K9" i="57"/>
  <c r="L9" i="57"/>
  <c r="M9" i="57"/>
  <c r="N9" i="57"/>
  <c r="O9" i="57"/>
  <c r="P9" i="57"/>
  <c r="Q9" i="57"/>
  <c r="R9" i="57"/>
  <c r="S9" i="57"/>
  <c r="B6" i="57"/>
  <c r="C6" i="57"/>
  <c r="D6" i="57"/>
  <c r="E6" i="57"/>
  <c r="F6" i="57"/>
  <c r="G6" i="57"/>
  <c r="H6" i="57"/>
  <c r="I6" i="57"/>
  <c r="J6" i="57"/>
  <c r="K6" i="57"/>
  <c r="L6" i="57"/>
  <c r="M6" i="57"/>
  <c r="N6" i="57"/>
  <c r="O6" i="57"/>
  <c r="P6" i="57"/>
  <c r="Q6" i="57"/>
  <c r="R6" i="57"/>
  <c r="S6" i="57"/>
  <c r="B3" i="57"/>
  <c r="C3" i="57"/>
  <c r="D3" i="57"/>
  <c r="E3" i="57"/>
  <c r="F3" i="57"/>
  <c r="G3" i="57"/>
  <c r="H3" i="57"/>
  <c r="H3" i="58" s="1"/>
  <c r="I3" i="57"/>
  <c r="J3" i="57"/>
  <c r="K3" i="57"/>
  <c r="L3" i="57"/>
  <c r="M3" i="57"/>
  <c r="N3" i="57"/>
  <c r="O3" i="57"/>
  <c r="P3" i="57"/>
  <c r="Q3" i="57"/>
  <c r="R3" i="57"/>
  <c r="S3" i="57"/>
  <c r="B7" i="57"/>
  <c r="C7" i="57"/>
  <c r="D7" i="57"/>
  <c r="E7" i="57"/>
  <c r="F7" i="57"/>
  <c r="G7" i="57"/>
  <c r="H7" i="57"/>
  <c r="I7" i="57"/>
  <c r="I7" i="58" s="1"/>
  <c r="J7" i="57"/>
  <c r="K7" i="57"/>
  <c r="L7" i="57"/>
  <c r="M7" i="57"/>
  <c r="N7" i="57"/>
  <c r="O7" i="57"/>
  <c r="P7" i="57"/>
  <c r="Q7" i="57"/>
  <c r="R7" i="57"/>
  <c r="S7" i="57"/>
  <c r="B10" i="57"/>
  <c r="C10" i="57"/>
  <c r="D10" i="57"/>
  <c r="E10" i="57"/>
  <c r="F10" i="57"/>
  <c r="G10" i="57"/>
  <c r="H10" i="57"/>
  <c r="I10" i="57"/>
  <c r="I10" i="58" s="1"/>
  <c r="J10" i="57"/>
  <c r="K10" i="57"/>
  <c r="K10" i="58" s="1"/>
  <c r="L10" i="57"/>
  <c r="M10" i="57"/>
  <c r="N10" i="57"/>
  <c r="O10" i="57"/>
  <c r="O10" i="58" s="1"/>
  <c r="P10" i="57"/>
  <c r="Q10" i="57"/>
  <c r="R10" i="57"/>
  <c r="R10" i="58" s="1"/>
  <c r="S10" i="57"/>
  <c r="B12" i="57"/>
  <c r="C12" i="57"/>
  <c r="D12" i="57"/>
  <c r="E12" i="57"/>
  <c r="F12" i="57"/>
  <c r="G12" i="57"/>
  <c r="H12" i="57"/>
  <c r="I12" i="57"/>
  <c r="J12" i="57"/>
  <c r="K12" i="57"/>
  <c r="L12" i="57"/>
  <c r="M12" i="57"/>
  <c r="N12" i="57"/>
  <c r="O12" i="57"/>
  <c r="P12" i="57"/>
  <c r="Q12" i="57"/>
  <c r="R12" i="57"/>
  <c r="S12" i="57"/>
  <c r="B4" i="57"/>
  <c r="C4" i="57"/>
  <c r="D4" i="57"/>
  <c r="E4" i="57"/>
  <c r="F4" i="57"/>
  <c r="F4" i="58" s="1"/>
  <c r="G4" i="57"/>
  <c r="H4" i="57"/>
  <c r="I4" i="57"/>
  <c r="J4" i="57"/>
  <c r="K4" i="57"/>
  <c r="K4" i="58" s="1"/>
  <c r="L4" i="57"/>
  <c r="M4" i="57"/>
  <c r="N4" i="57"/>
  <c r="N4" i="58" s="1"/>
  <c r="O4" i="57"/>
  <c r="P4" i="57"/>
  <c r="Q4" i="57"/>
  <c r="R4" i="57"/>
  <c r="S4" i="57"/>
  <c r="B5" i="57"/>
  <c r="C5" i="57"/>
  <c r="D5" i="57"/>
  <c r="E5" i="57"/>
  <c r="F5" i="57"/>
  <c r="G5" i="57"/>
  <c r="G5" i="58" s="1"/>
  <c r="H5" i="57"/>
  <c r="I5" i="57"/>
  <c r="J5" i="57"/>
  <c r="K5" i="57"/>
  <c r="L5" i="57"/>
  <c r="M5" i="57"/>
  <c r="N5" i="57"/>
  <c r="O5" i="57"/>
  <c r="P5" i="57"/>
  <c r="Q5" i="57"/>
  <c r="R5" i="57"/>
  <c r="R5" i="58" s="1"/>
  <c r="S5" i="57"/>
  <c r="B15" i="57"/>
  <c r="C15" i="57"/>
  <c r="D15" i="57"/>
  <c r="E15" i="57"/>
  <c r="F15" i="57"/>
  <c r="G15" i="57"/>
  <c r="H15" i="57"/>
  <c r="I15" i="57"/>
  <c r="J15" i="57"/>
  <c r="K15" i="57"/>
  <c r="L15" i="57"/>
  <c r="L15" i="58" s="1"/>
  <c r="M15" i="57"/>
  <c r="M15" i="58" s="1"/>
  <c r="N15" i="57"/>
  <c r="O15" i="57"/>
  <c r="O15" i="58" s="1"/>
  <c r="P15" i="57"/>
  <c r="Q15" i="57"/>
  <c r="R15" i="57"/>
  <c r="S15" i="57"/>
  <c r="B13" i="57"/>
  <c r="C13" i="57"/>
  <c r="D13" i="57"/>
  <c r="E13" i="57"/>
  <c r="F13" i="57"/>
  <c r="G13" i="57"/>
  <c r="H13" i="57"/>
  <c r="I13" i="57"/>
  <c r="J13" i="57"/>
  <c r="K13" i="57"/>
  <c r="L13" i="57"/>
  <c r="M13" i="57"/>
  <c r="N13" i="57"/>
  <c r="O13" i="57"/>
  <c r="O13" i="58" s="1"/>
  <c r="P13" i="57"/>
  <c r="Q13" i="57"/>
  <c r="Q13" i="58" s="1"/>
  <c r="R13" i="57"/>
  <c r="S13" i="57"/>
  <c r="B19" i="57"/>
  <c r="C19" i="57"/>
  <c r="D19" i="57"/>
  <c r="E19" i="57"/>
  <c r="F19" i="57"/>
  <c r="G19" i="57"/>
  <c r="H19" i="57"/>
  <c r="I19" i="57"/>
  <c r="J19" i="57"/>
  <c r="J19" i="58" s="1"/>
  <c r="K19" i="57"/>
  <c r="L19" i="57"/>
  <c r="L19" i="58" s="1"/>
  <c r="M19" i="57"/>
  <c r="N19" i="57"/>
  <c r="O19" i="57"/>
  <c r="P19" i="57"/>
  <c r="P19" i="58" s="1"/>
  <c r="Q19" i="57"/>
  <c r="R19" i="57"/>
  <c r="S19" i="57"/>
  <c r="B23" i="57"/>
  <c r="C23" i="57"/>
  <c r="D23" i="57"/>
  <c r="E23" i="57"/>
  <c r="F23" i="57"/>
  <c r="G23" i="57"/>
  <c r="G23" i="58" s="1"/>
  <c r="H23" i="57"/>
  <c r="I23" i="57"/>
  <c r="J23" i="57"/>
  <c r="K23" i="57"/>
  <c r="L23" i="57"/>
  <c r="L23" i="58" s="1"/>
  <c r="M23" i="57"/>
  <c r="N23" i="57"/>
  <c r="N23" i="58" s="1"/>
  <c r="O23" i="57"/>
  <c r="P23" i="57"/>
  <c r="Q23" i="57"/>
  <c r="R23" i="57"/>
  <c r="S23" i="57"/>
  <c r="B18" i="57"/>
  <c r="C18" i="57"/>
  <c r="D18" i="57"/>
  <c r="E18" i="57"/>
  <c r="F18" i="57"/>
  <c r="G18" i="57"/>
  <c r="G18" i="58" s="1"/>
  <c r="H18" i="57"/>
  <c r="H18" i="58" s="1"/>
  <c r="I18" i="57"/>
  <c r="I18" i="58" s="1"/>
  <c r="J18" i="57"/>
  <c r="J18" i="58" s="1"/>
  <c r="K18" i="57"/>
  <c r="L18" i="57"/>
  <c r="M18" i="57"/>
  <c r="N18" i="57"/>
  <c r="O18" i="57"/>
  <c r="P18" i="57"/>
  <c r="P18" i="58" s="1"/>
  <c r="Q18" i="57"/>
  <c r="Q18" i="58" s="1"/>
  <c r="R18" i="57"/>
  <c r="R18" i="58" s="1"/>
  <c r="S18" i="57"/>
  <c r="S18" i="58" s="1"/>
  <c r="B24" i="57"/>
  <c r="C24" i="57"/>
  <c r="D24" i="57"/>
  <c r="E24" i="57"/>
  <c r="F24" i="57"/>
  <c r="F24" i="58" s="1"/>
  <c r="G24" i="57"/>
  <c r="H24" i="57"/>
  <c r="I24" i="57"/>
  <c r="I24" i="58" s="1"/>
  <c r="J24" i="57"/>
  <c r="K24" i="57"/>
  <c r="L24" i="57"/>
  <c r="L24" i="58" s="1"/>
  <c r="M24" i="57"/>
  <c r="N24" i="57"/>
  <c r="O24" i="57"/>
  <c r="P24" i="57"/>
  <c r="Q24" i="57"/>
  <c r="R24" i="57"/>
  <c r="S24" i="57"/>
  <c r="B25" i="57"/>
  <c r="C25" i="57"/>
  <c r="D25" i="57"/>
  <c r="E25" i="57"/>
  <c r="F25" i="57"/>
  <c r="F25" i="58" s="1"/>
  <c r="G25" i="57"/>
  <c r="H25" i="57"/>
  <c r="H25" i="58" s="1"/>
  <c r="I25" i="57"/>
  <c r="J25" i="57"/>
  <c r="K25" i="57"/>
  <c r="K25" i="58" s="1"/>
  <c r="L25" i="57"/>
  <c r="M25" i="57"/>
  <c r="N25" i="57"/>
  <c r="O25" i="57"/>
  <c r="P25" i="57"/>
  <c r="Q25" i="57"/>
  <c r="Q25" i="58" s="1"/>
  <c r="R25" i="57"/>
  <c r="S25" i="57"/>
  <c r="S25" i="58" s="1"/>
  <c r="B30" i="57"/>
  <c r="C30" i="57"/>
  <c r="D30" i="57"/>
  <c r="E30" i="57"/>
  <c r="F30" i="57"/>
  <c r="G30" i="57"/>
  <c r="G30" i="58" s="1"/>
  <c r="H30" i="57"/>
  <c r="H30" i="58" s="1"/>
  <c r="I30" i="57"/>
  <c r="J30" i="57"/>
  <c r="J30" i="58" s="1"/>
  <c r="K30" i="57"/>
  <c r="K30" i="58" s="1"/>
  <c r="L30" i="57"/>
  <c r="M30" i="57"/>
  <c r="N30" i="57"/>
  <c r="N30" i="58" s="1"/>
  <c r="O30" i="57"/>
  <c r="P30" i="57"/>
  <c r="Q30" i="57"/>
  <c r="Q30" i="58" s="1"/>
  <c r="R30" i="57"/>
  <c r="R30" i="58" s="1"/>
  <c r="S30" i="57"/>
  <c r="S30" i="58" s="1"/>
  <c r="B16" i="57"/>
  <c r="C16" i="57"/>
  <c r="D16" i="57"/>
  <c r="E16" i="57"/>
  <c r="F16" i="57"/>
  <c r="G16" i="57"/>
  <c r="G16" i="58" s="1"/>
  <c r="H16" i="57"/>
  <c r="I16" i="57"/>
  <c r="J16" i="57"/>
  <c r="K16" i="57"/>
  <c r="L16" i="57"/>
  <c r="M16" i="57"/>
  <c r="M16" i="58" s="1"/>
  <c r="N16" i="57"/>
  <c r="N16" i="58" s="1"/>
  <c r="O16" i="57"/>
  <c r="O16" i="58" s="1"/>
  <c r="P16" i="57"/>
  <c r="P16" i="58" s="1"/>
  <c r="Q16" i="57"/>
  <c r="Q16" i="58" s="1"/>
  <c r="R16" i="57"/>
  <c r="R16" i="58" s="1"/>
  <c r="S16" i="57"/>
  <c r="B11" i="57"/>
  <c r="C11" i="57"/>
  <c r="D11" i="57"/>
  <c r="E11" i="57"/>
  <c r="F11" i="57"/>
  <c r="G11" i="57"/>
  <c r="H11" i="57"/>
  <c r="I11" i="57"/>
  <c r="I11" i="58" s="1"/>
  <c r="J11" i="57"/>
  <c r="J11" i="58" s="1"/>
  <c r="K11" i="57"/>
  <c r="L11" i="57"/>
  <c r="L11" i="58" s="1"/>
  <c r="M11" i="57"/>
  <c r="M11" i="58" s="1"/>
  <c r="N11" i="57"/>
  <c r="N11" i="58" s="1"/>
  <c r="O11" i="57"/>
  <c r="O11" i="58" s="1"/>
  <c r="P11" i="57"/>
  <c r="P11" i="58" s="1"/>
  <c r="Q11" i="57"/>
  <c r="Q11" i="58" s="1"/>
  <c r="R11" i="57"/>
  <c r="R11" i="58" s="1"/>
  <c r="S11" i="57"/>
  <c r="S11" i="58" s="1"/>
  <c r="B28" i="57"/>
  <c r="C28" i="57"/>
  <c r="D28" i="57"/>
  <c r="E28" i="57"/>
  <c r="F28" i="57"/>
  <c r="F28" i="58" s="1"/>
  <c r="G28" i="57"/>
  <c r="G28" i="58" s="1"/>
  <c r="H28" i="57"/>
  <c r="H28" i="58" s="1"/>
  <c r="I28" i="57"/>
  <c r="J28" i="57"/>
  <c r="K28" i="57"/>
  <c r="L28" i="57"/>
  <c r="M28" i="57"/>
  <c r="N28" i="57"/>
  <c r="N28" i="58" s="1"/>
  <c r="O28" i="57"/>
  <c r="O28" i="58" s="1"/>
  <c r="P28" i="57"/>
  <c r="P28" i="58" s="1"/>
  <c r="Q28" i="57"/>
  <c r="R28" i="57"/>
  <c r="S28" i="57"/>
  <c r="S28" i="58" s="1"/>
  <c r="B20" i="57"/>
  <c r="C20" i="57"/>
  <c r="D20" i="57"/>
  <c r="E20" i="57"/>
  <c r="F20" i="57"/>
  <c r="F20" i="58" s="1"/>
  <c r="G20" i="57"/>
  <c r="H20" i="57"/>
  <c r="H20" i="58" s="1"/>
  <c r="I20" i="57"/>
  <c r="I20" i="58" s="1"/>
  <c r="J20" i="57"/>
  <c r="K20" i="57"/>
  <c r="L20" i="57"/>
  <c r="L20" i="58" s="1"/>
  <c r="M20" i="57"/>
  <c r="M20" i="58" s="1"/>
  <c r="N20" i="57"/>
  <c r="N20" i="58" s="1"/>
  <c r="O20" i="57"/>
  <c r="O20" i="58" s="1"/>
  <c r="P20" i="57"/>
  <c r="P20" i="58" s="1"/>
  <c r="Q20" i="57"/>
  <c r="Q20" i="58" s="1"/>
  <c r="R20" i="57"/>
  <c r="R20" i="58" s="1"/>
  <c r="S20" i="57"/>
  <c r="S20" i="58" s="1"/>
  <c r="B32" i="57"/>
  <c r="C32" i="57"/>
  <c r="D32" i="57"/>
  <c r="E32" i="57"/>
  <c r="F32" i="57"/>
  <c r="F32" i="58" s="1"/>
  <c r="G32" i="57"/>
  <c r="H32" i="57"/>
  <c r="H32" i="58" s="1"/>
  <c r="I32" i="57"/>
  <c r="I32" i="58" s="1"/>
  <c r="J32" i="57"/>
  <c r="K32" i="57"/>
  <c r="K32" i="58" s="1"/>
  <c r="L32" i="57"/>
  <c r="M32" i="57"/>
  <c r="M32" i="58" s="1"/>
  <c r="N32" i="57"/>
  <c r="O32" i="57"/>
  <c r="P32" i="57"/>
  <c r="Q32" i="57"/>
  <c r="R32" i="57"/>
  <c r="R32" i="58" s="1"/>
  <c r="S32" i="57"/>
  <c r="B14" i="57"/>
  <c r="C14" i="57"/>
  <c r="D14" i="57"/>
  <c r="E14" i="57"/>
  <c r="F14" i="57"/>
  <c r="G14" i="57"/>
  <c r="H14" i="57"/>
  <c r="H14" i="58" s="1"/>
  <c r="I14" i="57"/>
  <c r="J14" i="57"/>
  <c r="J14" i="58" s="1"/>
  <c r="K14" i="57"/>
  <c r="K14" i="58" s="1"/>
  <c r="L14" i="57"/>
  <c r="L14" i="58" s="1"/>
  <c r="M14" i="57"/>
  <c r="N14" i="57"/>
  <c r="N14" i="58" s="1"/>
  <c r="O14" i="57"/>
  <c r="O14" i="58" s="1"/>
  <c r="P14" i="57"/>
  <c r="Q14" i="57"/>
  <c r="Q14" i="58" s="1"/>
  <c r="R14" i="57"/>
  <c r="S14" i="57"/>
  <c r="B29" i="57"/>
  <c r="C29" i="57"/>
  <c r="D29" i="57"/>
  <c r="E29" i="57"/>
  <c r="F29" i="57"/>
  <c r="F29" i="58" s="1"/>
  <c r="G29" i="57"/>
  <c r="G29" i="58" s="1"/>
  <c r="H29" i="57"/>
  <c r="I29" i="57"/>
  <c r="I29" i="58" s="1"/>
  <c r="J29" i="57"/>
  <c r="J29" i="58" s="1"/>
  <c r="K29" i="57"/>
  <c r="L29" i="57"/>
  <c r="L29" i="58" s="1"/>
  <c r="M29" i="57"/>
  <c r="M29" i="58" s="1"/>
  <c r="N29" i="57"/>
  <c r="N29" i="58" s="1"/>
  <c r="O29" i="57"/>
  <c r="P29" i="57"/>
  <c r="P29" i="58" s="1"/>
  <c r="Q29" i="57"/>
  <c r="Q29" i="58" s="1"/>
  <c r="R29" i="57"/>
  <c r="R29" i="58" s="1"/>
  <c r="S29" i="57"/>
  <c r="S29" i="58" s="1"/>
  <c r="B33" i="57"/>
  <c r="C33" i="57"/>
  <c r="D33" i="57"/>
  <c r="E33" i="57"/>
  <c r="F33" i="57"/>
  <c r="F33" i="58" s="1"/>
  <c r="G33" i="57"/>
  <c r="G33" i="58" s="1"/>
  <c r="H33" i="57"/>
  <c r="I33" i="57"/>
  <c r="I33" i="58" s="1"/>
  <c r="J33" i="57"/>
  <c r="J33" i="58" s="1"/>
  <c r="K33" i="57"/>
  <c r="K33" i="58" s="1"/>
  <c r="L33" i="57"/>
  <c r="M33" i="57"/>
  <c r="M33" i="58" s="1"/>
  <c r="N33" i="57"/>
  <c r="O33" i="57"/>
  <c r="O33" i="58" s="1"/>
  <c r="P33" i="57"/>
  <c r="P33" i="58" s="1"/>
  <c r="Q33" i="57"/>
  <c r="R33" i="57"/>
  <c r="S33" i="57"/>
  <c r="S33" i="58" s="1"/>
  <c r="B26" i="57"/>
  <c r="C26" i="57"/>
  <c r="D26" i="57"/>
  <c r="E26" i="57"/>
  <c r="F26" i="57"/>
  <c r="F26" i="58" s="1"/>
  <c r="G26" i="57"/>
  <c r="G26" i="58" s="1"/>
  <c r="H26" i="57"/>
  <c r="H26" i="58" s="1"/>
  <c r="I26" i="57"/>
  <c r="I26" i="58" s="1"/>
  <c r="J26" i="57"/>
  <c r="J26" i="58" s="1"/>
  <c r="K26" i="57"/>
  <c r="K26" i="58" s="1"/>
  <c r="L26" i="57"/>
  <c r="L26" i="58" s="1"/>
  <c r="M26" i="57"/>
  <c r="M26" i="58" s="1"/>
  <c r="N26" i="57"/>
  <c r="O26" i="57"/>
  <c r="P26" i="57"/>
  <c r="P26" i="58" s="1"/>
  <c r="Q26" i="57"/>
  <c r="Q26" i="58" s="1"/>
  <c r="R26" i="57"/>
  <c r="R26" i="58" s="1"/>
  <c r="S26" i="57"/>
  <c r="S26" i="58" s="1"/>
  <c r="B17" i="57"/>
  <c r="C17" i="57"/>
  <c r="D17" i="57"/>
  <c r="E17" i="57"/>
  <c r="F17" i="57"/>
  <c r="F17" i="58" s="1"/>
  <c r="G17" i="57"/>
  <c r="H17" i="57"/>
  <c r="H17" i="58" s="1"/>
  <c r="I17" i="57"/>
  <c r="I17" i="58" s="1"/>
  <c r="J17" i="57"/>
  <c r="J17" i="58" s="1"/>
  <c r="K17" i="57"/>
  <c r="K17" i="58" s="1"/>
  <c r="L17" i="57"/>
  <c r="L17" i="58" s="1"/>
  <c r="M17" i="57"/>
  <c r="M17" i="58" s="1"/>
  <c r="N17" i="57"/>
  <c r="N17" i="58" s="1"/>
  <c r="O17" i="57"/>
  <c r="P17" i="57"/>
  <c r="P17" i="58" s="1"/>
  <c r="Q17" i="57"/>
  <c r="Q17" i="58" s="1"/>
  <c r="R17" i="57"/>
  <c r="S17" i="57"/>
  <c r="S17" i="58" s="1"/>
  <c r="B31" i="57"/>
  <c r="C31" i="57"/>
  <c r="D31" i="57"/>
  <c r="E31" i="57"/>
  <c r="F31" i="57"/>
  <c r="G31" i="57"/>
  <c r="H31" i="57"/>
  <c r="I31" i="57"/>
  <c r="I31" i="58" s="1"/>
  <c r="J31" i="57"/>
  <c r="J31" i="58" s="1"/>
  <c r="K31" i="57"/>
  <c r="K31" i="58" s="1"/>
  <c r="L31" i="57"/>
  <c r="L31" i="58" s="1"/>
  <c r="M31" i="57"/>
  <c r="N31" i="57"/>
  <c r="N31" i="58" s="1"/>
  <c r="O31" i="57"/>
  <c r="O31" i="58" s="1"/>
  <c r="P31" i="57"/>
  <c r="P31" i="58" s="1"/>
  <c r="Q31" i="57"/>
  <c r="R31" i="57"/>
  <c r="R31" i="58" s="1"/>
  <c r="S31" i="57"/>
  <c r="B22" i="57"/>
  <c r="C22" i="57"/>
  <c r="D22" i="57"/>
  <c r="E22" i="57"/>
  <c r="F22" i="57"/>
  <c r="F22" i="58" s="1"/>
  <c r="G22" i="57"/>
  <c r="G22" i="58" s="1"/>
  <c r="H22" i="57"/>
  <c r="H22" i="58" s="1"/>
  <c r="I22" i="57"/>
  <c r="I22" i="58" s="1"/>
  <c r="J22" i="57"/>
  <c r="J22" i="58" s="1"/>
  <c r="K22" i="57"/>
  <c r="K22" i="58" s="1"/>
  <c r="L22" i="57"/>
  <c r="M22" i="57"/>
  <c r="M22" i="58" s="1"/>
  <c r="N22" i="57"/>
  <c r="N22" i="58" s="1"/>
  <c r="O22" i="57"/>
  <c r="O22" i="58" s="1"/>
  <c r="P22" i="57"/>
  <c r="P22" i="58" s="1"/>
  <c r="Q22" i="57"/>
  <c r="Q22" i="58" s="1"/>
  <c r="R22" i="57"/>
  <c r="R22" i="58" s="1"/>
  <c r="S22" i="57"/>
  <c r="S22" i="58" s="1"/>
  <c r="B21" i="57"/>
  <c r="C21" i="57"/>
  <c r="D21" i="57"/>
  <c r="E21" i="57"/>
  <c r="F21" i="57"/>
  <c r="F21" i="58" s="1"/>
  <c r="G21" i="57"/>
  <c r="G21" i="58" s="1"/>
  <c r="H21" i="57"/>
  <c r="H21" i="58" s="1"/>
  <c r="I21" i="57"/>
  <c r="J21" i="57"/>
  <c r="J21" i="58" s="1"/>
  <c r="K21" i="57"/>
  <c r="L21" i="57"/>
  <c r="L21" i="58" s="1"/>
  <c r="M21" i="57"/>
  <c r="M21" i="58" s="1"/>
  <c r="N21" i="57"/>
  <c r="N21" i="58" s="1"/>
  <c r="O21" i="57"/>
  <c r="P21" i="57"/>
  <c r="P21" i="58" s="1"/>
  <c r="Q21" i="57"/>
  <c r="Q21" i="58" s="1"/>
  <c r="R21" i="57"/>
  <c r="R21" i="58" s="1"/>
  <c r="S21" i="57"/>
  <c r="S21" i="58" s="1"/>
  <c r="B27" i="57"/>
  <c r="C27" i="57"/>
  <c r="D27" i="57"/>
  <c r="E27" i="57"/>
  <c r="F27" i="57"/>
  <c r="F27" i="58" s="1"/>
  <c r="G27" i="57"/>
  <c r="G27" i="58" s="1"/>
  <c r="H27" i="57"/>
  <c r="H27" i="58" s="1"/>
  <c r="I27" i="57"/>
  <c r="I27" i="58" s="1"/>
  <c r="J27" i="57"/>
  <c r="J27" i="58" s="1"/>
  <c r="K27" i="57"/>
  <c r="K27" i="58" s="1"/>
  <c r="L27" i="57"/>
  <c r="M27" i="57"/>
  <c r="M27" i="58" s="1"/>
  <c r="N27" i="57"/>
  <c r="N27" i="58" s="1"/>
  <c r="O27" i="57"/>
  <c r="O27" i="58" s="1"/>
  <c r="P27" i="57"/>
  <c r="P27" i="58" s="1"/>
  <c r="Q27" i="57"/>
  <c r="Q27" i="58" s="1"/>
  <c r="R27" i="57"/>
  <c r="R27" i="58" s="1"/>
  <c r="S27" i="57"/>
  <c r="S27" i="58" s="1"/>
  <c r="B8" i="57"/>
  <c r="C8" i="57"/>
  <c r="D8" i="57"/>
  <c r="E8" i="57"/>
  <c r="F8" i="57"/>
  <c r="G8" i="57"/>
  <c r="G8" i="58" s="1"/>
  <c r="H8" i="57"/>
  <c r="H8" i="58" s="1"/>
  <c r="I8" i="57"/>
  <c r="I8" i="58" s="1"/>
  <c r="J8" i="57"/>
  <c r="J8" i="58" s="1"/>
  <c r="K8" i="57"/>
  <c r="K8" i="58" s="1"/>
  <c r="L8" i="57"/>
  <c r="L8" i="58" s="1"/>
  <c r="M8" i="57"/>
  <c r="M8" i="58" s="1"/>
  <c r="N8" i="57"/>
  <c r="N8" i="58" s="1"/>
  <c r="O8" i="57"/>
  <c r="P8" i="57"/>
  <c r="P8" i="58" s="1"/>
  <c r="Q8" i="57"/>
  <c r="Q8" i="58" s="1"/>
  <c r="R8" i="57"/>
  <c r="R8" i="58" s="1"/>
  <c r="S8" i="57"/>
  <c r="S8" i="58" s="1"/>
  <c r="B2" i="57"/>
  <c r="L49" i="58"/>
  <c r="L49" i="55"/>
  <c r="AL34" i="55"/>
  <c r="AK34" i="55"/>
  <c r="AJ34" i="55"/>
  <c r="AI34" i="55"/>
  <c r="AH34" i="55"/>
  <c r="AG34" i="55"/>
  <c r="AF34" i="55"/>
  <c r="AE34" i="55"/>
  <c r="AD34" i="55"/>
  <c r="AC34" i="55"/>
  <c r="AB34" i="55"/>
  <c r="AA34" i="55"/>
  <c r="Z34" i="55"/>
  <c r="Y34" i="55"/>
  <c r="X34" i="55"/>
  <c r="W34" i="55"/>
  <c r="V34" i="55"/>
  <c r="U34" i="55"/>
  <c r="B3" i="54"/>
  <c r="C3" i="54"/>
  <c r="D3" i="54"/>
  <c r="E3" i="54"/>
  <c r="F3" i="54"/>
  <c r="G3" i="54"/>
  <c r="H3" i="54"/>
  <c r="I3" i="54"/>
  <c r="J3" i="54"/>
  <c r="K3" i="54"/>
  <c r="L3" i="54"/>
  <c r="M3" i="54"/>
  <c r="N3" i="54"/>
  <c r="O3" i="54"/>
  <c r="P3" i="54"/>
  <c r="Q3" i="54"/>
  <c r="R3" i="54"/>
  <c r="S3" i="54"/>
  <c r="B4" i="54"/>
  <c r="C4" i="54"/>
  <c r="D4" i="54"/>
  <c r="E4" i="54"/>
  <c r="F4" i="54"/>
  <c r="G4" i="54"/>
  <c r="H4" i="54"/>
  <c r="I4" i="54"/>
  <c r="J4" i="54"/>
  <c r="K4" i="54"/>
  <c r="L4" i="54"/>
  <c r="M4" i="54"/>
  <c r="M4" i="55" s="1"/>
  <c r="N4" i="54"/>
  <c r="O4" i="54"/>
  <c r="P4" i="54"/>
  <c r="Q4" i="54"/>
  <c r="R4" i="54"/>
  <c r="S4" i="54"/>
  <c r="B5" i="54"/>
  <c r="C5" i="54"/>
  <c r="D5" i="54"/>
  <c r="E5" i="54"/>
  <c r="F5" i="54"/>
  <c r="G5" i="54"/>
  <c r="H5" i="54"/>
  <c r="I5" i="54"/>
  <c r="J5" i="54"/>
  <c r="K5" i="54"/>
  <c r="L5" i="54"/>
  <c r="M5" i="54"/>
  <c r="N5" i="54"/>
  <c r="N5" i="55" s="1"/>
  <c r="O5" i="54"/>
  <c r="P5" i="54"/>
  <c r="Q5" i="54"/>
  <c r="R5" i="54"/>
  <c r="S5" i="54"/>
  <c r="B6" i="54"/>
  <c r="C6" i="54"/>
  <c r="D6" i="54"/>
  <c r="E6" i="54"/>
  <c r="F6" i="54"/>
  <c r="G6" i="54"/>
  <c r="H6" i="54"/>
  <c r="I6" i="54"/>
  <c r="I6" i="55" s="1"/>
  <c r="J6" i="54"/>
  <c r="J6" i="55" s="1"/>
  <c r="K6" i="54"/>
  <c r="L6" i="54"/>
  <c r="M6" i="54"/>
  <c r="N6" i="54"/>
  <c r="O6" i="54"/>
  <c r="P6" i="54"/>
  <c r="Q6" i="54"/>
  <c r="R6" i="54"/>
  <c r="S6" i="54"/>
  <c r="B7" i="54"/>
  <c r="C7" i="54"/>
  <c r="D7" i="54"/>
  <c r="E7" i="54"/>
  <c r="F7" i="54"/>
  <c r="F7" i="55" s="1"/>
  <c r="G7" i="54"/>
  <c r="H7" i="54"/>
  <c r="I7" i="54"/>
  <c r="J7" i="54"/>
  <c r="J7" i="55" s="1"/>
  <c r="K7" i="54"/>
  <c r="L7" i="54"/>
  <c r="M7" i="54"/>
  <c r="N7" i="54"/>
  <c r="O7" i="54"/>
  <c r="O7" i="55" s="1"/>
  <c r="P7" i="54"/>
  <c r="P7" i="55" s="1"/>
  <c r="Q7" i="54"/>
  <c r="R7" i="54"/>
  <c r="S7" i="54"/>
  <c r="B8" i="54"/>
  <c r="B8" i="55" s="1"/>
  <c r="C8" i="54"/>
  <c r="C8" i="55" s="1"/>
  <c r="D8" i="54"/>
  <c r="E8" i="54"/>
  <c r="F8" i="54"/>
  <c r="G8" i="54"/>
  <c r="G8" i="55" s="1"/>
  <c r="H8" i="54"/>
  <c r="I8" i="54"/>
  <c r="J8" i="54"/>
  <c r="K8" i="54"/>
  <c r="L8" i="54"/>
  <c r="L8" i="55" s="1"/>
  <c r="M8" i="54"/>
  <c r="N8" i="54"/>
  <c r="O8" i="54"/>
  <c r="P8" i="54"/>
  <c r="Q8" i="54"/>
  <c r="R8" i="54"/>
  <c r="S8" i="54"/>
  <c r="B9" i="54"/>
  <c r="C9" i="54"/>
  <c r="C9" i="55" s="1"/>
  <c r="D9" i="54"/>
  <c r="E9" i="54"/>
  <c r="F9" i="54"/>
  <c r="G9" i="54"/>
  <c r="H9" i="54"/>
  <c r="I9" i="54"/>
  <c r="J9" i="54"/>
  <c r="K9" i="54"/>
  <c r="L9" i="54"/>
  <c r="L9" i="55" s="1"/>
  <c r="M9" i="54"/>
  <c r="N9" i="54"/>
  <c r="O9" i="54"/>
  <c r="P9" i="54"/>
  <c r="Q9" i="54"/>
  <c r="Q9" i="55" s="1"/>
  <c r="R9" i="54"/>
  <c r="S9" i="54"/>
  <c r="B10" i="54"/>
  <c r="C10" i="54"/>
  <c r="D10" i="54"/>
  <c r="E10" i="54"/>
  <c r="F10" i="54"/>
  <c r="G10" i="54"/>
  <c r="H10" i="54"/>
  <c r="H10" i="55" s="1"/>
  <c r="I10" i="54"/>
  <c r="J10" i="54"/>
  <c r="K10" i="54"/>
  <c r="L10" i="54"/>
  <c r="M10" i="54"/>
  <c r="N10" i="54"/>
  <c r="O10" i="54"/>
  <c r="P10" i="54"/>
  <c r="Q10" i="54"/>
  <c r="R10" i="54"/>
  <c r="R10" i="55" s="1"/>
  <c r="S10" i="54"/>
  <c r="B11" i="54"/>
  <c r="C11" i="54"/>
  <c r="D11" i="54"/>
  <c r="E11" i="54"/>
  <c r="F11" i="54"/>
  <c r="G11" i="54"/>
  <c r="G11" i="55" s="1"/>
  <c r="H11" i="54"/>
  <c r="I11" i="54"/>
  <c r="J11" i="54"/>
  <c r="J11" i="55" s="1"/>
  <c r="K11" i="54"/>
  <c r="K11" i="55" s="1"/>
  <c r="L11" i="54"/>
  <c r="M11" i="54"/>
  <c r="M11" i="55" s="1"/>
  <c r="N11" i="54"/>
  <c r="O11" i="54"/>
  <c r="P11" i="54"/>
  <c r="Q11" i="54"/>
  <c r="Q11" i="55" s="1"/>
  <c r="R11" i="54"/>
  <c r="S11" i="54"/>
  <c r="B12" i="54"/>
  <c r="B12" i="55" s="1"/>
  <c r="C12" i="54"/>
  <c r="D12" i="54"/>
  <c r="E12" i="54"/>
  <c r="E12" i="55" s="1"/>
  <c r="F12" i="54"/>
  <c r="G12" i="54"/>
  <c r="H12" i="54"/>
  <c r="H12" i="55" s="1"/>
  <c r="I12" i="54"/>
  <c r="J12" i="54"/>
  <c r="K12" i="54"/>
  <c r="L12" i="54"/>
  <c r="M12" i="54"/>
  <c r="M12" i="55" s="1"/>
  <c r="N12" i="54"/>
  <c r="O12" i="54"/>
  <c r="P12" i="54"/>
  <c r="P12" i="55" s="1"/>
  <c r="Q12" i="54"/>
  <c r="Q12" i="55" s="1"/>
  <c r="R12" i="54"/>
  <c r="R12" i="55" s="1"/>
  <c r="S12" i="54"/>
  <c r="B13" i="54"/>
  <c r="C13" i="54"/>
  <c r="D13" i="54"/>
  <c r="E13" i="54"/>
  <c r="F13" i="54"/>
  <c r="F13" i="55" s="1"/>
  <c r="G13" i="54"/>
  <c r="H13" i="54"/>
  <c r="I13" i="54"/>
  <c r="J13" i="54"/>
  <c r="K13" i="54"/>
  <c r="K13" i="55" s="1"/>
  <c r="L13" i="54"/>
  <c r="M13" i="54"/>
  <c r="N13" i="54"/>
  <c r="N13" i="55" s="1"/>
  <c r="O13" i="54"/>
  <c r="P13" i="54"/>
  <c r="P13" i="55" s="1"/>
  <c r="Q13" i="54"/>
  <c r="R13" i="54"/>
  <c r="S13" i="54"/>
  <c r="B14" i="54"/>
  <c r="C14" i="54"/>
  <c r="C14" i="55" s="1"/>
  <c r="D14" i="54"/>
  <c r="E14" i="54"/>
  <c r="F14" i="54"/>
  <c r="G14" i="54"/>
  <c r="G14" i="55" s="1"/>
  <c r="H14" i="54"/>
  <c r="I14" i="54"/>
  <c r="J14" i="54"/>
  <c r="J14" i="55" s="1"/>
  <c r="K14" i="54"/>
  <c r="L14" i="54"/>
  <c r="M14" i="54"/>
  <c r="M14" i="55" s="1"/>
  <c r="N14" i="54"/>
  <c r="N14" i="55" s="1"/>
  <c r="O14" i="54"/>
  <c r="O14" i="55" s="1"/>
  <c r="P14" i="54"/>
  <c r="P14" i="55" s="1"/>
  <c r="Q14" i="54"/>
  <c r="R14" i="54"/>
  <c r="S14" i="54"/>
  <c r="B15" i="54"/>
  <c r="B15" i="55" s="1"/>
  <c r="C15" i="54"/>
  <c r="D15" i="54"/>
  <c r="E15" i="54"/>
  <c r="E15" i="55" s="1"/>
  <c r="F15" i="54"/>
  <c r="G15" i="54"/>
  <c r="G15" i="55" s="1"/>
  <c r="H15" i="54"/>
  <c r="I15" i="54"/>
  <c r="I15" i="55" s="1"/>
  <c r="J15" i="54"/>
  <c r="K15" i="54"/>
  <c r="K15" i="55" s="1"/>
  <c r="L15" i="54"/>
  <c r="M15" i="54"/>
  <c r="N15" i="54"/>
  <c r="O15" i="54"/>
  <c r="O15" i="55" s="1"/>
  <c r="P15" i="54"/>
  <c r="Q15" i="54"/>
  <c r="R15" i="54"/>
  <c r="R15" i="55" s="1"/>
  <c r="S15" i="54"/>
  <c r="B16" i="54"/>
  <c r="C16" i="54"/>
  <c r="D16" i="54"/>
  <c r="E16" i="54"/>
  <c r="F16" i="54"/>
  <c r="G16" i="54"/>
  <c r="H16" i="54"/>
  <c r="H16" i="55" s="1"/>
  <c r="I16" i="54"/>
  <c r="J16" i="54"/>
  <c r="K16" i="54"/>
  <c r="L16" i="54"/>
  <c r="M16" i="54"/>
  <c r="N16" i="54"/>
  <c r="N16" i="55" s="1"/>
  <c r="O16" i="54"/>
  <c r="P16" i="54"/>
  <c r="Q16" i="54"/>
  <c r="R16" i="54"/>
  <c r="S16" i="54"/>
  <c r="B17" i="54"/>
  <c r="C17" i="54"/>
  <c r="C17" i="55" s="1"/>
  <c r="D17" i="54"/>
  <c r="D17" i="55" s="1"/>
  <c r="E17" i="54"/>
  <c r="F17" i="54"/>
  <c r="G17" i="54"/>
  <c r="H17" i="54"/>
  <c r="H17" i="55" s="1"/>
  <c r="I17" i="54"/>
  <c r="J17" i="54"/>
  <c r="K17" i="54"/>
  <c r="K17" i="55" s="1"/>
  <c r="L17" i="54"/>
  <c r="M17" i="54"/>
  <c r="N17" i="54"/>
  <c r="O17" i="54"/>
  <c r="P17" i="54"/>
  <c r="P17" i="55" s="1"/>
  <c r="Q17" i="54"/>
  <c r="Q17" i="55" s="1"/>
  <c r="R17" i="54"/>
  <c r="S17" i="54"/>
  <c r="B18" i="54"/>
  <c r="C18" i="54"/>
  <c r="D18" i="54"/>
  <c r="D18" i="55" s="1"/>
  <c r="E18" i="54"/>
  <c r="F18" i="54"/>
  <c r="F18" i="55" s="1"/>
  <c r="G18" i="54"/>
  <c r="H18" i="54"/>
  <c r="I18" i="54"/>
  <c r="J18" i="54"/>
  <c r="K18" i="54"/>
  <c r="K18" i="55" s="1"/>
  <c r="L18" i="54"/>
  <c r="L18" i="55" s="1"/>
  <c r="M18" i="54"/>
  <c r="M18" i="55" s="1"/>
  <c r="N18" i="54"/>
  <c r="O18" i="54"/>
  <c r="O18" i="55" s="1"/>
  <c r="P18" i="54"/>
  <c r="P18" i="55" s="1"/>
  <c r="Q18" i="54"/>
  <c r="R18" i="54"/>
  <c r="R18" i="55" s="1"/>
  <c r="S18" i="54"/>
  <c r="B19" i="54"/>
  <c r="C19" i="54"/>
  <c r="D19" i="54"/>
  <c r="E19" i="54"/>
  <c r="E19" i="55" s="1"/>
  <c r="F19" i="54"/>
  <c r="G19" i="54"/>
  <c r="G19" i="55" s="1"/>
  <c r="H19" i="54"/>
  <c r="I19" i="54"/>
  <c r="I19" i="55" s="1"/>
  <c r="J19" i="54"/>
  <c r="J19" i="55" s="1"/>
  <c r="K19" i="54"/>
  <c r="L19" i="54"/>
  <c r="L19" i="55" s="1"/>
  <c r="M19" i="54"/>
  <c r="M19" i="55" s="1"/>
  <c r="N19" i="54"/>
  <c r="O19" i="54"/>
  <c r="O19" i="55" s="1"/>
  <c r="P19" i="54"/>
  <c r="P19" i="55" s="1"/>
  <c r="Q19" i="54"/>
  <c r="R19" i="54"/>
  <c r="S19" i="54"/>
  <c r="B20" i="54"/>
  <c r="B20" i="55" s="1"/>
  <c r="C20" i="54"/>
  <c r="D20" i="54"/>
  <c r="D20" i="55" s="1"/>
  <c r="E20" i="54"/>
  <c r="E20" i="55" s="1"/>
  <c r="F20" i="54"/>
  <c r="G20" i="54"/>
  <c r="H20" i="54"/>
  <c r="H20" i="55" s="1"/>
  <c r="I20" i="54"/>
  <c r="I20" i="55" s="1"/>
  <c r="J20" i="54"/>
  <c r="K20" i="54"/>
  <c r="L20" i="54"/>
  <c r="L20" i="55" s="1"/>
  <c r="M20" i="54"/>
  <c r="M20" i="55" s="1"/>
  <c r="N20" i="54"/>
  <c r="O20" i="54"/>
  <c r="P20" i="54"/>
  <c r="Q20" i="54"/>
  <c r="R20" i="54"/>
  <c r="R20" i="55" s="1"/>
  <c r="S20" i="54"/>
  <c r="B21" i="54"/>
  <c r="B21" i="55" s="1"/>
  <c r="C21" i="54"/>
  <c r="D21" i="54"/>
  <c r="D21" i="55" s="1"/>
  <c r="E21" i="54"/>
  <c r="E21" i="55" s="1"/>
  <c r="F21" i="54"/>
  <c r="F21" i="55" s="1"/>
  <c r="G21" i="54"/>
  <c r="G21" i="55" s="1"/>
  <c r="H21" i="54"/>
  <c r="I21" i="54"/>
  <c r="I21" i="55" s="1"/>
  <c r="J21" i="54"/>
  <c r="K21" i="54"/>
  <c r="K21" i="55" s="1"/>
  <c r="L21" i="54"/>
  <c r="M21" i="54"/>
  <c r="N21" i="54"/>
  <c r="O21" i="54"/>
  <c r="O21" i="55" s="1"/>
  <c r="P21" i="54"/>
  <c r="P21" i="55" s="1"/>
  <c r="Q21" i="54"/>
  <c r="Q21" i="55" s="1"/>
  <c r="R21" i="54"/>
  <c r="S21" i="54"/>
  <c r="B22" i="54"/>
  <c r="B22" i="55" s="1"/>
  <c r="C22" i="54"/>
  <c r="C22" i="55" s="1"/>
  <c r="D22" i="54"/>
  <c r="E22" i="54"/>
  <c r="F22" i="54"/>
  <c r="F22" i="55" s="1"/>
  <c r="G22" i="54"/>
  <c r="H22" i="54"/>
  <c r="I22" i="54"/>
  <c r="I22" i="55" s="1"/>
  <c r="J22" i="54"/>
  <c r="K22" i="54"/>
  <c r="K22" i="55" s="1"/>
  <c r="L22" i="54"/>
  <c r="L22" i="55" s="1"/>
  <c r="M22" i="54"/>
  <c r="M22" i="55" s="1"/>
  <c r="N22" i="54"/>
  <c r="O22" i="54"/>
  <c r="P22" i="54"/>
  <c r="Q22" i="54"/>
  <c r="Q22" i="55" s="1"/>
  <c r="R22" i="54"/>
  <c r="R22" i="55" s="1"/>
  <c r="S22" i="54"/>
  <c r="B23" i="54"/>
  <c r="B23" i="55" s="1"/>
  <c r="C23" i="54"/>
  <c r="C23" i="55" s="1"/>
  <c r="D23" i="54"/>
  <c r="D23" i="55" s="1"/>
  <c r="E23" i="54"/>
  <c r="E23" i="55" s="1"/>
  <c r="F23" i="54"/>
  <c r="F23" i="55" s="1"/>
  <c r="G23" i="54"/>
  <c r="H23" i="54"/>
  <c r="H23" i="55" s="1"/>
  <c r="I23" i="54"/>
  <c r="I23" i="55" s="1"/>
  <c r="J23" i="54"/>
  <c r="K23" i="54"/>
  <c r="L23" i="54"/>
  <c r="M23" i="54"/>
  <c r="M23" i="55" s="1"/>
  <c r="N23" i="54"/>
  <c r="N23" i="55" s="1"/>
  <c r="O23" i="54"/>
  <c r="O23" i="55" s="1"/>
  <c r="P23" i="54"/>
  <c r="Q23" i="54"/>
  <c r="Q23" i="55" s="1"/>
  <c r="R23" i="54"/>
  <c r="R23" i="55" s="1"/>
  <c r="S23" i="54"/>
  <c r="B24" i="54"/>
  <c r="C24" i="54"/>
  <c r="C24" i="55" s="1"/>
  <c r="D24" i="54"/>
  <c r="D24" i="55" s="1"/>
  <c r="E24" i="54"/>
  <c r="E24" i="55" s="1"/>
  <c r="F24" i="54"/>
  <c r="G24" i="54"/>
  <c r="H24" i="54"/>
  <c r="I24" i="54"/>
  <c r="J24" i="54"/>
  <c r="J24" i="55" s="1"/>
  <c r="K24" i="54"/>
  <c r="L24" i="54"/>
  <c r="M24" i="54"/>
  <c r="M24" i="55" s="1"/>
  <c r="N24" i="54"/>
  <c r="N24" i="55" s="1"/>
  <c r="O24" i="54"/>
  <c r="P24" i="54"/>
  <c r="Q24" i="54"/>
  <c r="R24" i="54"/>
  <c r="R24" i="55" s="1"/>
  <c r="S24" i="54"/>
  <c r="B25" i="54"/>
  <c r="B25" i="55" s="1"/>
  <c r="C25" i="54"/>
  <c r="C25" i="55" s="1"/>
  <c r="D25" i="54"/>
  <c r="D25" i="55" s="1"/>
  <c r="E25" i="54"/>
  <c r="E25" i="55" s="1"/>
  <c r="F25" i="54"/>
  <c r="F25" i="55" s="1"/>
  <c r="G25" i="54"/>
  <c r="G25" i="55" s="1"/>
  <c r="H25" i="54"/>
  <c r="H25" i="55" s="1"/>
  <c r="I25" i="54"/>
  <c r="I25" i="55" s="1"/>
  <c r="J25" i="54"/>
  <c r="J25" i="55" s="1"/>
  <c r="K25" i="54"/>
  <c r="K25" i="55" s="1"/>
  <c r="L25" i="54"/>
  <c r="L25" i="55" s="1"/>
  <c r="M25" i="54"/>
  <c r="N25" i="54"/>
  <c r="O25" i="54"/>
  <c r="O25" i="55" s="1"/>
  <c r="P25" i="54"/>
  <c r="P25" i="55" s="1"/>
  <c r="Q25" i="54"/>
  <c r="R25" i="54"/>
  <c r="S25" i="54"/>
  <c r="B26" i="54"/>
  <c r="B26" i="55" s="1"/>
  <c r="C26" i="54"/>
  <c r="C26" i="55" s="1"/>
  <c r="D26" i="54"/>
  <c r="D26" i="55" s="1"/>
  <c r="E26" i="54"/>
  <c r="E26" i="55" s="1"/>
  <c r="F26" i="54"/>
  <c r="F26" i="55" s="1"/>
  <c r="G26" i="54"/>
  <c r="G26" i="55" s="1"/>
  <c r="H26" i="54"/>
  <c r="I26" i="54"/>
  <c r="J26" i="54"/>
  <c r="K26" i="54"/>
  <c r="K26" i="55" s="1"/>
  <c r="L26" i="54"/>
  <c r="L26" i="55" s="1"/>
  <c r="M26" i="54"/>
  <c r="N26" i="54"/>
  <c r="O26" i="54"/>
  <c r="O26" i="55" s="1"/>
  <c r="P26" i="54"/>
  <c r="P26" i="55" s="1"/>
  <c r="Q26" i="54"/>
  <c r="Q26" i="55" s="1"/>
  <c r="R26" i="54"/>
  <c r="R26" i="55" s="1"/>
  <c r="S26" i="54"/>
  <c r="B27" i="54"/>
  <c r="C27" i="54"/>
  <c r="C27" i="55" s="1"/>
  <c r="D27" i="54"/>
  <c r="D27" i="55" s="1"/>
  <c r="E27" i="54"/>
  <c r="E27" i="55" s="1"/>
  <c r="F27" i="54"/>
  <c r="F27" i="55" s="1"/>
  <c r="G27" i="54"/>
  <c r="G27" i="55" s="1"/>
  <c r="H27" i="54"/>
  <c r="H27" i="55" s="1"/>
  <c r="I27" i="54"/>
  <c r="I27" i="55" s="1"/>
  <c r="J27" i="54"/>
  <c r="J27" i="55" s="1"/>
  <c r="K27" i="54"/>
  <c r="K27" i="55" s="1"/>
  <c r="L27" i="54"/>
  <c r="L27" i="55" s="1"/>
  <c r="M27" i="54"/>
  <c r="M27" i="55" s="1"/>
  <c r="N27" i="54"/>
  <c r="N27" i="55" s="1"/>
  <c r="O27" i="54"/>
  <c r="P27" i="54"/>
  <c r="Q27" i="54"/>
  <c r="Q27" i="55" s="1"/>
  <c r="R27" i="54"/>
  <c r="R27" i="55" s="1"/>
  <c r="S27" i="54"/>
  <c r="B28" i="54"/>
  <c r="B28" i="55" s="1"/>
  <c r="C28" i="54"/>
  <c r="C28" i="55" s="1"/>
  <c r="D28" i="54"/>
  <c r="D28" i="55" s="1"/>
  <c r="E28" i="54"/>
  <c r="F28" i="54"/>
  <c r="F28" i="55" s="1"/>
  <c r="G28" i="54"/>
  <c r="H28" i="54"/>
  <c r="H28" i="55" s="1"/>
  <c r="I28" i="54"/>
  <c r="I28" i="55" s="1"/>
  <c r="J28" i="54"/>
  <c r="J28" i="55" s="1"/>
  <c r="K28" i="54"/>
  <c r="L28" i="54"/>
  <c r="L28" i="55" s="1"/>
  <c r="M28" i="54"/>
  <c r="N28" i="54"/>
  <c r="N28" i="55" s="1"/>
  <c r="O28" i="54"/>
  <c r="O28" i="55" s="1"/>
  <c r="P28" i="54"/>
  <c r="P28" i="55" s="1"/>
  <c r="Q28" i="54"/>
  <c r="Q28" i="55" s="1"/>
  <c r="R28" i="54"/>
  <c r="R28" i="55" s="1"/>
  <c r="S28" i="54"/>
  <c r="B29" i="54"/>
  <c r="B29" i="55" s="1"/>
  <c r="C29" i="54"/>
  <c r="C29" i="55" s="1"/>
  <c r="D29" i="54"/>
  <c r="D29" i="55" s="1"/>
  <c r="E29" i="54"/>
  <c r="E29" i="55" s="1"/>
  <c r="F29" i="54"/>
  <c r="G29" i="54"/>
  <c r="G29" i="55" s="1"/>
  <c r="H29" i="54"/>
  <c r="I29" i="54"/>
  <c r="I29" i="55" s="1"/>
  <c r="J29" i="54"/>
  <c r="J29" i="55" s="1"/>
  <c r="K29" i="54"/>
  <c r="L29" i="54"/>
  <c r="L29" i="55" s="1"/>
  <c r="M29" i="54"/>
  <c r="M29" i="55" s="1"/>
  <c r="N29" i="54"/>
  <c r="O29" i="54"/>
  <c r="O29" i="55" s="1"/>
  <c r="P29" i="54"/>
  <c r="Q29" i="54"/>
  <c r="Q29" i="55" s="1"/>
  <c r="R29" i="54"/>
  <c r="S29" i="54"/>
  <c r="B30" i="54"/>
  <c r="B30" i="55" s="1"/>
  <c r="C30" i="54"/>
  <c r="C30" i="55" s="1"/>
  <c r="D30" i="54"/>
  <c r="D30" i="55" s="1"/>
  <c r="E30" i="54"/>
  <c r="E30" i="55" s="1"/>
  <c r="F30" i="54"/>
  <c r="G30" i="54"/>
  <c r="G30" i="55" s="1"/>
  <c r="H30" i="54"/>
  <c r="H30" i="55" s="1"/>
  <c r="I30" i="54"/>
  <c r="I30" i="55" s="1"/>
  <c r="J30" i="54"/>
  <c r="K30" i="54"/>
  <c r="K30" i="55" s="1"/>
  <c r="L30" i="54"/>
  <c r="L30" i="55" s="1"/>
  <c r="M30" i="54"/>
  <c r="N30" i="54"/>
  <c r="N30" i="55" s="1"/>
  <c r="O30" i="54"/>
  <c r="O30" i="55" s="1"/>
  <c r="P30" i="54"/>
  <c r="P30" i="55" s="1"/>
  <c r="Q30" i="54"/>
  <c r="Q30" i="55" s="1"/>
  <c r="R30" i="54"/>
  <c r="R30" i="55" s="1"/>
  <c r="S30" i="54"/>
  <c r="B31" i="54"/>
  <c r="B31" i="55" s="1"/>
  <c r="C31" i="54"/>
  <c r="D31" i="54"/>
  <c r="D31" i="55" s="1"/>
  <c r="E31" i="54"/>
  <c r="E31" i="55" s="1"/>
  <c r="F31" i="54"/>
  <c r="F31" i="55" s="1"/>
  <c r="G31" i="54"/>
  <c r="G31" i="55" s="1"/>
  <c r="H31" i="54"/>
  <c r="H31" i="55" s="1"/>
  <c r="I31" i="54"/>
  <c r="I31" i="55" s="1"/>
  <c r="J31" i="54"/>
  <c r="J31" i="55" s="1"/>
  <c r="K31" i="54"/>
  <c r="K31" i="55" s="1"/>
  <c r="L31" i="54"/>
  <c r="M31" i="54"/>
  <c r="M31" i="55" s="1"/>
  <c r="N31" i="54"/>
  <c r="N31" i="55" s="1"/>
  <c r="O31" i="54"/>
  <c r="O31" i="55" s="1"/>
  <c r="P31" i="54"/>
  <c r="P31" i="55" s="1"/>
  <c r="Q31" i="54"/>
  <c r="Q31" i="55" s="1"/>
  <c r="R31" i="54"/>
  <c r="R31" i="55" s="1"/>
  <c r="S31" i="54"/>
  <c r="B32" i="54"/>
  <c r="B32" i="55" s="1"/>
  <c r="C32" i="54"/>
  <c r="C32" i="55" s="1"/>
  <c r="D32" i="54"/>
  <c r="D32" i="55" s="1"/>
  <c r="E32" i="54"/>
  <c r="E32" i="55" s="1"/>
  <c r="F32" i="54"/>
  <c r="F32" i="55" s="1"/>
  <c r="G32" i="54"/>
  <c r="G32" i="55" s="1"/>
  <c r="H32" i="54"/>
  <c r="H32" i="55" s="1"/>
  <c r="I32" i="54"/>
  <c r="I32" i="55" s="1"/>
  <c r="J32" i="54"/>
  <c r="J32" i="55" s="1"/>
  <c r="K32" i="54"/>
  <c r="K32" i="55" s="1"/>
  <c r="L32" i="54"/>
  <c r="M32" i="54"/>
  <c r="M32" i="55" s="1"/>
  <c r="N32" i="54"/>
  <c r="N32" i="55" s="1"/>
  <c r="O32" i="54"/>
  <c r="P32" i="54"/>
  <c r="P32" i="55" s="1"/>
  <c r="Q32" i="54"/>
  <c r="Q32" i="55" s="1"/>
  <c r="R32" i="54"/>
  <c r="R32" i="55" s="1"/>
  <c r="S32" i="54"/>
  <c r="B33" i="54"/>
  <c r="B33" i="55" s="1"/>
  <c r="C33" i="54"/>
  <c r="C33" i="55" s="1"/>
  <c r="D33" i="54"/>
  <c r="D33" i="55" s="1"/>
  <c r="E33" i="54"/>
  <c r="E33" i="55" s="1"/>
  <c r="F33" i="54"/>
  <c r="F33" i="55" s="1"/>
  <c r="G33" i="54"/>
  <c r="G33" i="55" s="1"/>
  <c r="H33" i="54"/>
  <c r="I33" i="54"/>
  <c r="I33" i="55" s="1"/>
  <c r="J33" i="54"/>
  <c r="J33" i="55" s="1"/>
  <c r="K33" i="54"/>
  <c r="K33" i="55" s="1"/>
  <c r="L33" i="54"/>
  <c r="L33" i="55" s="1"/>
  <c r="M33" i="54"/>
  <c r="M33" i="55" s="1"/>
  <c r="N33" i="54"/>
  <c r="N33" i="55" s="1"/>
  <c r="O33" i="54"/>
  <c r="O33" i="55" s="1"/>
  <c r="P33" i="54"/>
  <c r="P33" i="55" s="1"/>
  <c r="Q33" i="54"/>
  <c r="Q33" i="55" s="1"/>
  <c r="R33" i="54"/>
  <c r="R33" i="55" s="1"/>
  <c r="S33" i="54"/>
  <c r="C2" i="54"/>
  <c r="C2" i="55" s="1"/>
  <c r="D2" i="54"/>
  <c r="D2" i="55" s="1"/>
  <c r="E2" i="54"/>
  <c r="E2" i="55" s="1"/>
  <c r="F2" i="54"/>
  <c r="F2" i="55" s="1"/>
  <c r="G2" i="54"/>
  <c r="G2" i="55" s="1"/>
  <c r="H2" i="54"/>
  <c r="H2" i="55" s="1"/>
  <c r="I2" i="54"/>
  <c r="I2" i="55" s="1"/>
  <c r="J2" i="54"/>
  <c r="J2" i="55" s="1"/>
  <c r="K2" i="54"/>
  <c r="L2" i="54"/>
  <c r="L2" i="55" s="1"/>
  <c r="M2" i="54"/>
  <c r="M2" i="55" s="1"/>
  <c r="N2" i="54"/>
  <c r="N2" i="55" s="1"/>
  <c r="O2" i="54"/>
  <c r="O2" i="55" s="1"/>
  <c r="P2" i="54"/>
  <c r="P2" i="55" s="1"/>
  <c r="Q2" i="54"/>
  <c r="Q2" i="55" s="1"/>
  <c r="R2" i="54"/>
  <c r="R2" i="55" s="1"/>
  <c r="S2" i="54"/>
  <c r="B2" i="54"/>
  <c r="B2" i="55" s="1"/>
  <c r="C2" i="52"/>
  <c r="D2" i="52"/>
  <c r="E2" i="52"/>
  <c r="F2" i="52"/>
  <c r="G2" i="52"/>
  <c r="H2" i="52"/>
  <c r="I2" i="52"/>
  <c r="J2" i="52"/>
  <c r="L2" i="52"/>
  <c r="M2" i="52"/>
  <c r="N2" i="52"/>
  <c r="O2" i="52"/>
  <c r="P2" i="52"/>
  <c r="Q2" i="52"/>
  <c r="S2" i="52"/>
  <c r="B3" i="52"/>
  <c r="C3" i="52"/>
  <c r="D3" i="52"/>
  <c r="E3" i="52"/>
  <c r="F3" i="52"/>
  <c r="G3" i="52"/>
  <c r="H3" i="52"/>
  <c r="I3" i="52"/>
  <c r="J3" i="52"/>
  <c r="L3" i="52"/>
  <c r="M3" i="52"/>
  <c r="N3" i="52"/>
  <c r="O3" i="52"/>
  <c r="P3" i="52"/>
  <c r="Q3" i="52"/>
  <c r="S3" i="52"/>
  <c r="B4" i="52"/>
  <c r="C4" i="52"/>
  <c r="D4" i="52"/>
  <c r="E4" i="52"/>
  <c r="F4" i="52"/>
  <c r="G4" i="52"/>
  <c r="H4" i="52"/>
  <c r="I4" i="52"/>
  <c r="J4" i="52"/>
  <c r="K4" i="52"/>
  <c r="L4" i="52"/>
  <c r="M4" i="52"/>
  <c r="O4" i="52"/>
  <c r="P4" i="52"/>
  <c r="Q4" i="52"/>
  <c r="S4" i="52"/>
  <c r="B5" i="52"/>
  <c r="C5" i="52"/>
  <c r="D5" i="52"/>
  <c r="E5" i="52"/>
  <c r="F5" i="52"/>
  <c r="G5" i="52"/>
  <c r="H5" i="52"/>
  <c r="I5" i="52"/>
  <c r="K5" i="52"/>
  <c r="L5" i="52"/>
  <c r="M5" i="52"/>
  <c r="N5" i="52"/>
  <c r="O5" i="52"/>
  <c r="P5" i="52"/>
  <c r="Q5" i="52"/>
  <c r="S5" i="52"/>
  <c r="B6" i="52"/>
  <c r="C6" i="52"/>
  <c r="D6" i="52"/>
  <c r="E6" i="52"/>
  <c r="F6" i="52"/>
  <c r="G6" i="52"/>
  <c r="I6" i="52"/>
  <c r="J6" i="52"/>
  <c r="K6" i="52"/>
  <c r="L6" i="52"/>
  <c r="M6" i="52"/>
  <c r="N6" i="52"/>
  <c r="O6" i="52"/>
  <c r="P6" i="52"/>
  <c r="Q6" i="52"/>
  <c r="S6" i="52"/>
  <c r="B7" i="52"/>
  <c r="C7" i="52"/>
  <c r="D7" i="52"/>
  <c r="E7" i="52"/>
  <c r="F7" i="52"/>
  <c r="G7" i="52"/>
  <c r="I7" i="52"/>
  <c r="J7" i="52"/>
  <c r="K7" i="52"/>
  <c r="L7" i="52"/>
  <c r="M7" i="52"/>
  <c r="N7" i="52"/>
  <c r="O7" i="52"/>
  <c r="P7" i="52"/>
  <c r="Q7" i="52"/>
  <c r="S7" i="52"/>
  <c r="B8" i="52"/>
  <c r="C8" i="52"/>
  <c r="D8" i="52"/>
  <c r="E8" i="52"/>
  <c r="F8" i="52"/>
  <c r="G8" i="52"/>
  <c r="I8" i="52"/>
  <c r="J8" i="52"/>
  <c r="K8" i="52"/>
  <c r="L8" i="52"/>
  <c r="M8" i="52"/>
  <c r="N8" i="52"/>
  <c r="O8" i="52"/>
  <c r="P8" i="52"/>
  <c r="Q8" i="52"/>
  <c r="S8" i="52"/>
  <c r="B9" i="52"/>
  <c r="C9" i="52"/>
  <c r="D9" i="52"/>
  <c r="E9" i="52"/>
  <c r="F9" i="52"/>
  <c r="G9" i="52"/>
  <c r="H9" i="52"/>
  <c r="I9" i="52"/>
  <c r="J9" i="52"/>
  <c r="K9" i="52"/>
  <c r="L9" i="52"/>
  <c r="M9" i="52"/>
  <c r="O9" i="52"/>
  <c r="P9" i="52"/>
  <c r="Q9" i="52"/>
  <c r="S9" i="52"/>
  <c r="B10" i="52"/>
  <c r="C10" i="52"/>
  <c r="D10" i="52"/>
  <c r="E10" i="52"/>
  <c r="F10" i="52"/>
  <c r="G10" i="52"/>
  <c r="H10" i="52"/>
  <c r="I10" i="52"/>
  <c r="K10" i="52"/>
  <c r="L10" i="52"/>
  <c r="M10" i="52"/>
  <c r="N10" i="52"/>
  <c r="O10" i="52"/>
  <c r="P10" i="52"/>
  <c r="Q10" i="52"/>
  <c r="S10" i="52"/>
  <c r="B11" i="52"/>
  <c r="C11" i="52"/>
  <c r="D11" i="52"/>
  <c r="E11" i="52"/>
  <c r="G11" i="52"/>
  <c r="H11" i="52"/>
  <c r="I11" i="52"/>
  <c r="J11" i="52"/>
  <c r="K11" i="52"/>
  <c r="L11" i="52"/>
  <c r="M11" i="52"/>
  <c r="N11" i="52"/>
  <c r="O11" i="52"/>
  <c r="P11" i="52"/>
  <c r="Q11" i="52"/>
  <c r="S11" i="52"/>
  <c r="B12" i="52"/>
  <c r="C12" i="52"/>
  <c r="D12" i="52"/>
  <c r="E12" i="52"/>
  <c r="F12" i="52"/>
  <c r="G12" i="52"/>
  <c r="H12" i="52"/>
  <c r="I12" i="52"/>
  <c r="J12" i="52"/>
  <c r="L12" i="52"/>
  <c r="M12" i="52"/>
  <c r="N12" i="52"/>
  <c r="O12" i="52"/>
  <c r="P12" i="52"/>
  <c r="Q12" i="52"/>
  <c r="S12" i="52"/>
  <c r="B13" i="52"/>
  <c r="C13" i="52"/>
  <c r="D13" i="52"/>
  <c r="E13" i="52"/>
  <c r="F13" i="52"/>
  <c r="G13" i="52"/>
  <c r="H13" i="52"/>
  <c r="I13" i="52"/>
  <c r="K13" i="52"/>
  <c r="L13" i="52"/>
  <c r="M13" i="52"/>
  <c r="N13" i="52"/>
  <c r="O13" i="52"/>
  <c r="P13" i="52"/>
  <c r="Q13" i="52"/>
  <c r="S13" i="52"/>
  <c r="B14" i="52"/>
  <c r="C14" i="52"/>
  <c r="D14" i="52"/>
  <c r="E14" i="52"/>
  <c r="G14" i="52"/>
  <c r="H14" i="52"/>
  <c r="I14" i="52"/>
  <c r="J14" i="52"/>
  <c r="K14" i="52"/>
  <c r="L14" i="52"/>
  <c r="M14" i="52"/>
  <c r="N14" i="52"/>
  <c r="O14" i="52"/>
  <c r="P14" i="52"/>
  <c r="Q14" i="52"/>
  <c r="S14" i="52"/>
  <c r="B15" i="52"/>
  <c r="C15" i="52"/>
  <c r="D15" i="52"/>
  <c r="E15" i="52"/>
  <c r="G15" i="52"/>
  <c r="H15" i="52"/>
  <c r="I15" i="52"/>
  <c r="J15" i="52"/>
  <c r="K15" i="52"/>
  <c r="L15" i="52"/>
  <c r="M15" i="52"/>
  <c r="N15" i="52"/>
  <c r="O15" i="52"/>
  <c r="P15" i="52"/>
  <c r="Q15" i="52"/>
  <c r="S15" i="52"/>
  <c r="B16" i="52"/>
  <c r="C16" i="52"/>
  <c r="D16" i="52"/>
  <c r="E16" i="52"/>
  <c r="F16" i="52"/>
  <c r="G16" i="52"/>
  <c r="H16" i="52"/>
  <c r="I16" i="52"/>
  <c r="J16" i="52"/>
  <c r="K16" i="52"/>
  <c r="M16" i="52"/>
  <c r="N16" i="52"/>
  <c r="O16" i="52"/>
  <c r="P16" i="52"/>
  <c r="Q16" i="52"/>
  <c r="S16" i="52"/>
  <c r="B17" i="52"/>
  <c r="C17" i="52"/>
  <c r="D17" i="52"/>
  <c r="E17" i="52"/>
  <c r="F17" i="52"/>
  <c r="G17" i="52"/>
  <c r="H17" i="52"/>
  <c r="I17" i="52"/>
  <c r="J17" i="52"/>
  <c r="K17" i="52"/>
  <c r="L17" i="52"/>
  <c r="M17" i="52"/>
  <c r="O17" i="52"/>
  <c r="P17" i="52"/>
  <c r="Q17" i="52"/>
  <c r="S17" i="52"/>
  <c r="B18" i="52"/>
  <c r="C18" i="52"/>
  <c r="D18" i="52"/>
  <c r="E18" i="52"/>
  <c r="F18" i="52"/>
  <c r="G18" i="52"/>
  <c r="H18" i="52"/>
  <c r="I18" i="52"/>
  <c r="K18" i="52"/>
  <c r="L18" i="52"/>
  <c r="M18" i="52"/>
  <c r="N18" i="52"/>
  <c r="O18" i="52"/>
  <c r="P18" i="52"/>
  <c r="Q18" i="52"/>
  <c r="S18" i="52"/>
  <c r="B19" i="52"/>
  <c r="C19" i="52"/>
  <c r="D19" i="52"/>
  <c r="E19" i="52"/>
  <c r="F19" i="52"/>
  <c r="G19" i="52"/>
  <c r="H19" i="52"/>
  <c r="I19" i="52"/>
  <c r="J19" i="52"/>
  <c r="K19" i="52"/>
  <c r="L19" i="52"/>
  <c r="M19" i="52"/>
  <c r="O19" i="52"/>
  <c r="P19" i="52"/>
  <c r="Q19" i="52"/>
  <c r="S19" i="52"/>
  <c r="B20" i="52"/>
  <c r="C20" i="52"/>
  <c r="D20" i="52"/>
  <c r="E20" i="52"/>
  <c r="F20" i="52"/>
  <c r="H20" i="52"/>
  <c r="I20" i="52"/>
  <c r="J20" i="52"/>
  <c r="K20" i="52"/>
  <c r="L20" i="52"/>
  <c r="M20" i="52"/>
  <c r="N20" i="52"/>
  <c r="O20" i="52"/>
  <c r="P20" i="52"/>
  <c r="Q20" i="52"/>
  <c r="S20" i="52"/>
  <c r="B21" i="52"/>
  <c r="C21" i="52"/>
  <c r="D21" i="52"/>
  <c r="E21" i="52"/>
  <c r="F21" i="52"/>
  <c r="G21" i="52"/>
  <c r="H21" i="52"/>
  <c r="I21" i="52"/>
  <c r="J21" i="52"/>
  <c r="K21" i="52"/>
  <c r="L21" i="52"/>
  <c r="M21" i="52"/>
  <c r="O21" i="52"/>
  <c r="P21" i="52"/>
  <c r="Q21" i="52"/>
  <c r="S21" i="52"/>
  <c r="B22" i="52"/>
  <c r="C22" i="52"/>
  <c r="D22" i="52"/>
  <c r="E22" i="52"/>
  <c r="F22" i="52"/>
  <c r="H22" i="52"/>
  <c r="I22" i="52"/>
  <c r="J22" i="52"/>
  <c r="K22" i="52"/>
  <c r="L22" i="52"/>
  <c r="M22" i="52"/>
  <c r="N22" i="52"/>
  <c r="O22" i="52"/>
  <c r="P22" i="52"/>
  <c r="Q22" i="52"/>
  <c r="S22" i="52"/>
  <c r="B23" i="52"/>
  <c r="C23" i="52"/>
  <c r="D23" i="52"/>
  <c r="E23" i="52"/>
  <c r="F23" i="52"/>
  <c r="G23" i="52"/>
  <c r="H23" i="52"/>
  <c r="I23" i="52"/>
  <c r="J23" i="52"/>
  <c r="K23" i="52"/>
  <c r="M23" i="52"/>
  <c r="N23" i="52"/>
  <c r="O23" i="52"/>
  <c r="P23" i="52"/>
  <c r="Q23" i="52"/>
  <c r="S23" i="52"/>
  <c r="B24" i="52"/>
  <c r="C24" i="52"/>
  <c r="D24" i="52"/>
  <c r="E24" i="52"/>
  <c r="F24" i="52"/>
  <c r="G24" i="52"/>
  <c r="H24" i="52"/>
  <c r="I24" i="52"/>
  <c r="J24" i="52"/>
  <c r="K24" i="52"/>
  <c r="M24" i="52"/>
  <c r="N24" i="52"/>
  <c r="O24" i="52"/>
  <c r="P24" i="52"/>
  <c r="Q24" i="52"/>
  <c r="S24" i="52"/>
  <c r="B25" i="52"/>
  <c r="C25" i="52"/>
  <c r="D25" i="52"/>
  <c r="E25" i="52"/>
  <c r="F25" i="52"/>
  <c r="G25" i="52"/>
  <c r="H25" i="52"/>
  <c r="I25" i="52"/>
  <c r="J25" i="52"/>
  <c r="K25" i="52"/>
  <c r="L25" i="52"/>
  <c r="M25" i="52"/>
  <c r="O25" i="52"/>
  <c r="P25" i="52"/>
  <c r="Q25" i="52"/>
  <c r="S25" i="52"/>
  <c r="B26" i="52"/>
  <c r="C26" i="52"/>
  <c r="D26" i="52"/>
  <c r="E26" i="52"/>
  <c r="F26" i="52"/>
  <c r="G26" i="52"/>
  <c r="I26" i="52"/>
  <c r="J26" i="52"/>
  <c r="K26" i="52"/>
  <c r="L26" i="52"/>
  <c r="M26" i="52"/>
  <c r="N26" i="52"/>
  <c r="O26" i="52"/>
  <c r="P26" i="52"/>
  <c r="Q26" i="52"/>
  <c r="S26" i="52"/>
  <c r="B27" i="52"/>
  <c r="C27" i="52"/>
  <c r="D27" i="52"/>
  <c r="E27" i="52"/>
  <c r="F27" i="52"/>
  <c r="G27" i="52"/>
  <c r="H27" i="52"/>
  <c r="I27" i="52"/>
  <c r="J27" i="52"/>
  <c r="K27" i="52"/>
  <c r="L27" i="52"/>
  <c r="M27" i="52"/>
  <c r="N27" i="52"/>
  <c r="P27" i="52"/>
  <c r="Q27" i="52"/>
  <c r="S27" i="52"/>
  <c r="B28" i="52"/>
  <c r="C28" i="52"/>
  <c r="D28" i="52"/>
  <c r="E28" i="52"/>
  <c r="F28" i="52"/>
  <c r="G28" i="52"/>
  <c r="H28" i="52"/>
  <c r="I28" i="52"/>
  <c r="J28" i="52"/>
  <c r="L28" i="52"/>
  <c r="M28" i="52"/>
  <c r="N28" i="52"/>
  <c r="O28" i="52"/>
  <c r="P28" i="52"/>
  <c r="Q28" i="52"/>
  <c r="S28" i="52"/>
  <c r="B29" i="52"/>
  <c r="C29" i="52"/>
  <c r="D29" i="52"/>
  <c r="E29" i="52"/>
  <c r="F29" i="52"/>
  <c r="G29" i="52"/>
  <c r="I29" i="52"/>
  <c r="J29" i="52"/>
  <c r="K29" i="52"/>
  <c r="L29" i="52"/>
  <c r="M29" i="52"/>
  <c r="N29" i="52"/>
  <c r="O29" i="52"/>
  <c r="P29" i="52"/>
  <c r="Q29" i="52"/>
  <c r="S29" i="52"/>
  <c r="B30" i="52"/>
  <c r="C30" i="52"/>
  <c r="D30" i="52"/>
  <c r="E30" i="52"/>
  <c r="G30" i="52"/>
  <c r="H30" i="52"/>
  <c r="I30" i="52"/>
  <c r="J30" i="52"/>
  <c r="K30" i="52"/>
  <c r="L30" i="52"/>
  <c r="M30" i="52"/>
  <c r="N30" i="52"/>
  <c r="O30" i="52"/>
  <c r="P30" i="52"/>
  <c r="Q30" i="52"/>
  <c r="S30" i="52"/>
  <c r="B31" i="52"/>
  <c r="C31" i="52"/>
  <c r="D31" i="52"/>
  <c r="E31" i="52"/>
  <c r="F31" i="52"/>
  <c r="G31" i="52"/>
  <c r="H31" i="52"/>
  <c r="I31" i="52"/>
  <c r="J31" i="52"/>
  <c r="K31" i="52"/>
  <c r="M31" i="52"/>
  <c r="N31" i="52"/>
  <c r="O31" i="52"/>
  <c r="P31" i="52"/>
  <c r="Q31" i="52"/>
  <c r="S31" i="52"/>
  <c r="B32" i="52"/>
  <c r="C32" i="52"/>
  <c r="D32" i="52"/>
  <c r="E32" i="52"/>
  <c r="F32" i="52"/>
  <c r="G32" i="52"/>
  <c r="H32" i="52"/>
  <c r="I32" i="52"/>
  <c r="J32" i="52"/>
  <c r="K32" i="52"/>
  <c r="L32" i="52"/>
  <c r="M32" i="52"/>
  <c r="N32" i="52"/>
  <c r="P32" i="52"/>
  <c r="Q32" i="52"/>
  <c r="S32" i="52"/>
  <c r="B33" i="52"/>
  <c r="C33" i="52"/>
  <c r="D33" i="52"/>
  <c r="E33" i="52"/>
  <c r="F33" i="52"/>
  <c r="G33" i="52"/>
  <c r="I33" i="52"/>
  <c r="J33" i="52"/>
  <c r="K33" i="52"/>
  <c r="L33" i="52"/>
  <c r="M33" i="52"/>
  <c r="N33" i="52"/>
  <c r="O33" i="52"/>
  <c r="P33" i="52"/>
  <c r="Q33" i="52"/>
  <c r="S33" i="52"/>
  <c r="B2" i="52"/>
  <c r="AL34" i="52"/>
  <c r="AK34" i="52"/>
  <c r="AJ34" i="52"/>
  <c r="AI34" i="52"/>
  <c r="AH34" i="52"/>
  <c r="AG34" i="52"/>
  <c r="AF34" i="52"/>
  <c r="AE34" i="52"/>
  <c r="AD34" i="52"/>
  <c r="AC34" i="52"/>
  <c r="AB34" i="52"/>
  <c r="AA34" i="52"/>
  <c r="Z34" i="52"/>
  <c r="Y34" i="52"/>
  <c r="X34" i="52"/>
  <c r="W34" i="52"/>
  <c r="V34" i="52"/>
  <c r="U34" i="52"/>
  <c r="B4" i="51"/>
  <c r="C4" i="51"/>
  <c r="D4" i="51"/>
  <c r="E4" i="51"/>
  <c r="F4" i="51"/>
  <c r="G4" i="51"/>
  <c r="H4" i="51"/>
  <c r="I4" i="51"/>
  <c r="J4" i="51"/>
  <c r="K4" i="51"/>
  <c r="L4" i="51"/>
  <c r="M4" i="51"/>
  <c r="N4" i="51"/>
  <c r="O4" i="51"/>
  <c r="P4" i="51"/>
  <c r="Q4" i="51"/>
  <c r="R4" i="51"/>
  <c r="S4" i="51"/>
  <c r="B5" i="51"/>
  <c r="C5" i="51"/>
  <c r="D5" i="51"/>
  <c r="E5" i="51"/>
  <c r="F5" i="51"/>
  <c r="G5" i="51"/>
  <c r="H5" i="51"/>
  <c r="I5" i="51"/>
  <c r="J5" i="51"/>
  <c r="K5" i="51"/>
  <c r="L5" i="51"/>
  <c r="M5" i="51"/>
  <c r="N5" i="51"/>
  <c r="O5" i="51"/>
  <c r="P5" i="51"/>
  <c r="Q5" i="51"/>
  <c r="R5" i="51"/>
  <c r="S5" i="51"/>
  <c r="B6" i="51"/>
  <c r="C6" i="51"/>
  <c r="D6" i="51"/>
  <c r="E6" i="51"/>
  <c r="F6" i="51"/>
  <c r="G6" i="51"/>
  <c r="H6" i="51"/>
  <c r="I6" i="51"/>
  <c r="J6" i="51"/>
  <c r="K6" i="51"/>
  <c r="L6" i="51"/>
  <c r="M6" i="51"/>
  <c r="N6" i="51"/>
  <c r="O6" i="51"/>
  <c r="P6" i="51"/>
  <c r="Q6" i="51"/>
  <c r="R6" i="51"/>
  <c r="S6" i="51"/>
  <c r="B7" i="51"/>
  <c r="C7" i="51"/>
  <c r="D7" i="51"/>
  <c r="E7" i="51"/>
  <c r="F7" i="51"/>
  <c r="G7" i="51"/>
  <c r="H7" i="51"/>
  <c r="I7" i="51"/>
  <c r="J7" i="51"/>
  <c r="K7" i="51"/>
  <c r="L7" i="51"/>
  <c r="M7" i="51"/>
  <c r="N7" i="51"/>
  <c r="O7" i="51"/>
  <c r="P7" i="51"/>
  <c r="Q7" i="51"/>
  <c r="R7" i="51"/>
  <c r="S7" i="51"/>
  <c r="B8" i="51"/>
  <c r="C8" i="51"/>
  <c r="D8" i="51"/>
  <c r="E8" i="51"/>
  <c r="F8" i="51"/>
  <c r="G8" i="51"/>
  <c r="H8" i="51"/>
  <c r="I8" i="51"/>
  <c r="J8" i="51"/>
  <c r="K8" i="51"/>
  <c r="L8" i="51"/>
  <c r="M8" i="51"/>
  <c r="N8" i="51"/>
  <c r="O8" i="51"/>
  <c r="P8" i="51"/>
  <c r="Q8" i="51"/>
  <c r="R8" i="51"/>
  <c r="S8" i="51"/>
  <c r="B9" i="51"/>
  <c r="C9" i="51"/>
  <c r="D9" i="51"/>
  <c r="E9" i="51"/>
  <c r="F9" i="51"/>
  <c r="G9" i="51"/>
  <c r="H9" i="51"/>
  <c r="I9" i="51"/>
  <c r="J9" i="51"/>
  <c r="K9" i="51"/>
  <c r="L9" i="51"/>
  <c r="M9" i="51"/>
  <c r="N9" i="51"/>
  <c r="O9" i="51"/>
  <c r="P9" i="51"/>
  <c r="Q9" i="51"/>
  <c r="R9" i="51"/>
  <c r="S9" i="51"/>
  <c r="B10" i="51"/>
  <c r="C10" i="51"/>
  <c r="D10" i="51"/>
  <c r="E10" i="51"/>
  <c r="F10" i="51"/>
  <c r="G10" i="51"/>
  <c r="H10" i="51"/>
  <c r="I10" i="51"/>
  <c r="J10" i="51"/>
  <c r="K10" i="51"/>
  <c r="L10" i="51"/>
  <c r="M10" i="51"/>
  <c r="N10" i="51"/>
  <c r="O10" i="51"/>
  <c r="P10" i="51"/>
  <c r="Q10" i="51"/>
  <c r="R10" i="51"/>
  <c r="S10" i="51"/>
  <c r="B11" i="51"/>
  <c r="C11" i="51"/>
  <c r="D11" i="51"/>
  <c r="E11" i="51"/>
  <c r="F11" i="51"/>
  <c r="G11" i="51"/>
  <c r="H11" i="51"/>
  <c r="I11" i="51"/>
  <c r="J11" i="51"/>
  <c r="K11" i="51"/>
  <c r="L11" i="51"/>
  <c r="M11" i="51"/>
  <c r="N11" i="51"/>
  <c r="O11" i="51"/>
  <c r="P11" i="51"/>
  <c r="Q11" i="51"/>
  <c r="R11" i="51"/>
  <c r="S11" i="51"/>
  <c r="B12" i="51"/>
  <c r="C12" i="51"/>
  <c r="D12" i="51"/>
  <c r="E12" i="51"/>
  <c r="F12" i="51"/>
  <c r="G12" i="51"/>
  <c r="H12" i="51"/>
  <c r="I12" i="51"/>
  <c r="J12" i="51"/>
  <c r="K12" i="51"/>
  <c r="L12" i="51"/>
  <c r="M12" i="51"/>
  <c r="N12" i="51"/>
  <c r="O12" i="51"/>
  <c r="P12" i="51"/>
  <c r="Q12" i="51"/>
  <c r="R12" i="51"/>
  <c r="S12" i="51"/>
  <c r="B13" i="51"/>
  <c r="C13" i="51"/>
  <c r="D13" i="51"/>
  <c r="E13" i="51"/>
  <c r="F13" i="51"/>
  <c r="G13" i="51"/>
  <c r="H13" i="51"/>
  <c r="I13" i="51"/>
  <c r="J13" i="51"/>
  <c r="K13" i="51"/>
  <c r="L13" i="51"/>
  <c r="M13" i="51"/>
  <c r="N13" i="51"/>
  <c r="O13" i="51"/>
  <c r="P13" i="51"/>
  <c r="Q13" i="51"/>
  <c r="R13" i="51"/>
  <c r="S13" i="51"/>
  <c r="B14" i="51"/>
  <c r="C14" i="51"/>
  <c r="D14" i="51"/>
  <c r="E14" i="51"/>
  <c r="F14" i="51"/>
  <c r="G14" i="51"/>
  <c r="H14" i="51"/>
  <c r="I14" i="51"/>
  <c r="J14" i="51"/>
  <c r="K14" i="51"/>
  <c r="L14" i="51"/>
  <c r="M14" i="51"/>
  <c r="N14" i="51"/>
  <c r="O14" i="51"/>
  <c r="P14" i="51"/>
  <c r="Q14" i="51"/>
  <c r="R14" i="51"/>
  <c r="S14" i="51"/>
  <c r="B15" i="51"/>
  <c r="C15" i="51"/>
  <c r="D15" i="51"/>
  <c r="E15" i="51"/>
  <c r="F15" i="51"/>
  <c r="G15" i="51"/>
  <c r="H15" i="51"/>
  <c r="I15" i="51"/>
  <c r="J15" i="51"/>
  <c r="K15" i="51"/>
  <c r="L15" i="51"/>
  <c r="M15" i="51"/>
  <c r="N15" i="51"/>
  <c r="O15" i="51"/>
  <c r="P15" i="51"/>
  <c r="Q15" i="51"/>
  <c r="R15" i="51"/>
  <c r="S15" i="51"/>
  <c r="B16" i="51"/>
  <c r="C16" i="51"/>
  <c r="D16" i="51"/>
  <c r="E16" i="51"/>
  <c r="F16" i="51"/>
  <c r="G16" i="51"/>
  <c r="H16" i="51"/>
  <c r="I16" i="51"/>
  <c r="J16" i="51"/>
  <c r="K16" i="51"/>
  <c r="L16" i="51"/>
  <c r="M16" i="51"/>
  <c r="N16" i="51"/>
  <c r="O16" i="51"/>
  <c r="P16" i="51"/>
  <c r="Q16" i="51"/>
  <c r="R16" i="51"/>
  <c r="S16" i="51"/>
  <c r="B17" i="51"/>
  <c r="C17" i="51"/>
  <c r="D17" i="51"/>
  <c r="E17" i="51"/>
  <c r="F17" i="51"/>
  <c r="G17" i="51"/>
  <c r="H17" i="51"/>
  <c r="I17" i="51"/>
  <c r="J17" i="51"/>
  <c r="K17" i="51"/>
  <c r="L17" i="51"/>
  <c r="M17" i="51"/>
  <c r="N17" i="51"/>
  <c r="O17" i="51"/>
  <c r="P17" i="51"/>
  <c r="Q17" i="51"/>
  <c r="R17" i="51"/>
  <c r="S17" i="51"/>
  <c r="B18" i="51"/>
  <c r="C18" i="51"/>
  <c r="D18" i="51"/>
  <c r="E18" i="51"/>
  <c r="F18" i="51"/>
  <c r="G18" i="51"/>
  <c r="H18" i="51"/>
  <c r="I18" i="51"/>
  <c r="J18" i="51"/>
  <c r="K18" i="51"/>
  <c r="L18" i="51"/>
  <c r="M18" i="51"/>
  <c r="N18" i="51"/>
  <c r="O18" i="51"/>
  <c r="P18" i="51"/>
  <c r="Q18" i="51"/>
  <c r="R18" i="51"/>
  <c r="S18" i="51"/>
  <c r="B19" i="51"/>
  <c r="C19" i="51"/>
  <c r="D19" i="51"/>
  <c r="E19" i="51"/>
  <c r="F19" i="51"/>
  <c r="G19" i="51"/>
  <c r="H19" i="51"/>
  <c r="I19" i="51"/>
  <c r="J19" i="51"/>
  <c r="K19" i="51"/>
  <c r="L19" i="51"/>
  <c r="M19" i="51"/>
  <c r="N19" i="51"/>
  <c r="O19" i="51"/>
  <c r="P19" i="51"/>
  <c r="Q19" i="51"/>
  <c r="R19" i="51"/>
  <c r="S19" i="51"/>
  <c r="B20" i="51"/>
  <c r="C20" i="51"/>
  <c r="D20" i="51"/>
  <c r="E20" i="51"/>
  <c r="F20" i="51"/>
  <c r="G20" i="51"/>
  <c r="H20" i="51"/>
  <c r="I20" i="51"/>
  <c r="J20" i="51"/>
  <c r="K20" i="51"/>
  <c r="L20" i="51"/>
  <c r="M20" i="51"/>
  <c r="N20" i="51"/>
  <c r="O20" i="51"/>
  <c r="P20" i="51"/>
  <c r="Q20" i="51"/>
  <c r="R20" i="51"/>
  <c r="S20" i="51"/>
  <c r="B21" i="51"/>
  <c r="C21" i="51"/>
  <c r="D21" i="51"/>
  <c r="E21" i="51"/>
  <c r="F21" i="51"/>
  <c r="G21" i="51"/>
  <c r="H21" i="51"/>
  <c r="I21" i="51"/>
  <c r="J21" i="51"/>
  <c r="K21" i="51"/>
  <c r="L21" i="51"/>
  <c r="M21" i="51"/>
  <c r="N21" i="51"/>
  <c r="O21" i="51"/>
  <c r="P21" i="51"/>
  <c r="Q21" i="51"/>
  <c r="R21" i="51"/>
  <c r="S21" i="51"/>
  <c r="B22" i="51"/>
  <c r="C22" i="51"/>
  <c r="D22" i="51"/>
  <c r="E22" i="51"/>
  <c r="F22" i="51"/>
  <c r="G22" i="51"/>
  <c r="H22" i="51"/>
  <c r="I22" i="51"/>
  <c r="J22" i="51"/>
  <c r="K22" i="51"/>
  <c r="L22" i="51"/>
  <c r="M22" i="51"/>
  <c r="N22" i="51"/>
  <c r="O22" i="51"/>
  <c r="P22" i="51"/>
  <c r="Q22" i="51"/>
  <c r="R22" i="51"/>
  <c r="S22" i="51"/>
  <c r="B23" i="51"/>
  <c r="C23" i="51"/>
  <c r="D23" i="51"/>
  <c r="E23" i="51"/>
  <c r="F23" i="51"/>
  <c r="G23" i="51"/>
  <c r="H23" i="51"/>
  <c r="I23" i="51"/>
  <c r="J23" i="51"/>
  <c r="K23" i="51"/>
  <c r="L23" i="51"/>
  <c r="M23" i="51"/>
  <c r="N23" i="51"/>
  <c r="O23" i="51"/>
  <c r="P23" i="51"/>
  <c r="Q23" i="51"/>
  <c r="R23" i="51"/>
  <c r="S23" i="51"/>
  <c r="B24" i="51"/>
  <c r="C24" i="51"/>
  <c r="D24" i="51"/>
  <c r="E24" i="51"/>
  <c r="F24" i="51"/>
  <c r="G24" i="51"/>
  <c r="H24" i="51"/>
  <c r="I24" i="51"/>
  <c r="J24" i="51"/>
  <c r="K24" i="51"/>
  <c r="L24" i="51"/>
  <c r="M24" i="51"/>
  <c r="N24" i="51"/>
  <c r="O24" i="51"/>
  <c r="P24" i="51"/>
  <c r="Q24" i="51"/>
  <c r="R24" i="51"/>
  <c r="S24" i="51"/>
  <c r="B25" i="51"/>
  <c r="C25" i="51"/>
  <c r="D25" i="51"/>
  <c r="E25" i="51"/>
  <c r="F25" i="51"/>
  <c r="G25" i="51"/>
  <c r="H25" i="51"/>
  <c r="I25" i="51"/>
  <c r="J25" i="51"/>
  <c r="K25" i="51"/>
  <c r="L25" i="51"/>
  <c r="M25" i="51"/>
  <c r="N25" i="51"/>
  <c r="O25" i="51"/>
  <c r="P25" i="51"/>
  <c r="Q25" i="51"/>
  <c r="R25" i="51"/>
  <c r="S25" i="51"/>
  <c r="B26" i="51"/>
  <c r="C26" i="51"/>
  <c r="D26" i="51"/>
  <c r="E26" i="51"/>
  <c r="F26" i="51"/>
  <c r="G26" i="51"/>
  <c r="H26" i="51"/>
  <c r="I26" i="51"/>
  <c r="J26" i="51"/>
  <c r="K26" i="51"/>
  <c r="L26" i="51"/>
  <c r="M26" i="51"/>
  <c r="N26" i="51"/>
  <c r="O26" i="51"/>
  <c r="P26" i="51"/>
  <c r="Q26" i="51"/>
  <c r="R26" i="51"/>
  <c r="S26" i="51"/>
  <c r="B27" i="51"/>
  <c r="C27" i="51"/>
  <c r="D27" i="51"/>
  <c r="E27" i="51"/>
  <c r="F27" i="51"/>
  <c r="G27" i="51"/>
  <c r="H27" i="51"/>
  <c r="I27" i="51"/>
  <c r="J27" i="51"/>
  <c r="K27" i="51"/>
  <c r="L27" i="51"/>
  <c r="M27" i="51"/>
  <c r="N27" i="51"/>
  <c r="O27" i="51"/>
  <c r="P27" i="51"/>
  <c r="Q27" i="51"/>
  <c r="R27" i="51"/>
  <c r="S27" i="51"/>
  <c r="B28" i="51"/>
  <c r="C28" i="51"/>
  <c r="D28" i="51"/>
  <c r="E28" i="51"/>
  <c r="F28" i="51"/>
  <c r="G28" i="51"/>
  <c r="H28" i="51"/>
  <c r="I28" i="51"/>
  <c r="J28" i="51"/>
  <c r="K28" i="51"/>
  <c r="L28" i="51"/>
  <c r="M28" i="51"/>
  <c r="N28" i="51"/>
  <c r="O28" i="51"/>
  <c r="P28" i="51"/>
  <c r="Q28" i="51"/>
  <c r="R28" i="51"/>
  <c r="S28" i="51"/>
  <c r="B29" i="51"/>
  <c r="C29" i="51"/>
  <c r="D29" i="51"/>
  <c r="E29" i="51"/>
  <c r="F29" i="51"/>
  <c r="G29" i="51"/>
  <c r="H29" i="51"/>
  <c r="I29" i="51"/>
  <c r="J29" i="51"/>
  <c r="K29" i="51"/>
  <c r="L29" i="51"/>
  <c r="M29" i="51"/>
  <c r="N29" i="51"/>
  <c r="O29" i="51"/>
  <c r="P29" i="51"/>
  <c r="Q29" i="51"/>
  <c r="R29" i="51"/>
  <c r="S29" i="51"/>
  <c r="B30" i="51"/>
  <c r="C30" i="51"/>
  <c r="D30" i="51"/>
  <c r="E30" i="51"/>
  <c r="F30" i="51"/>
  <c r="G30" i="51"/>
  <c r="H30" i="51"/>
  <c r="I30" i="51"/>
  <c r="J30" i="51"/>
  <c r="K30" i="51"/>
  <c r="L30" i="51"/>
  <c r="M30" i="51"/>
  <c r="N30" i="51"/>
  <c r="O30" i="51"/>
  <c r="P30" i="51"/>
  <c r="Q30" i="51"/>
  <c r="R30" i="51"/>
  <c r="S30" i="51"/>
  <c r="B31" i="51"/>
  <c r="C31" i="51"/>
  <c r="D31" i="51"/>
  <c r="E31" i="51"/>
  <c r="F31" i="51"/>
  <c r="G31" i="51"/>
  <c r="H31" i="51"/>
  <c r="I31" i="51"/>
  <c r="J31" i="51"/>
  <c r="K31" i="51"/>
  <c r="L31" i="51"/>
  <c r="M31" i="51"/>
  <c r="N31" i="51"/>
  <c r="O31" i="51"/>
  <c r="P31" i="51"/>
  <c r="Q31" i="51"/>
  <c r="R31" i="51"/>
  <c r="S31" i="51"/>
  <c r="B32" i="51"/>
  <c r="C32" i="51"/>
  <c r="D32" i="51"/>
  <c r="E32" i="51"/>
  <c r="F32" i="51"/>
  <c r="G32" i="51"/>
  <c r="H32" i="51"/>
  <c r="I32" i="51"/>
  <c r="J32" i="51"/>
  <c r="K32" i="51"/>
  <c r="L32" i="51"/>
  <c r="M32" i="51"/>
  <c r="N32" i="51"/>
  <c r="O32" i="51"/>
  <c r="P32" i="51"/>
  <c r="Q32" i="51"/>
  <c r="R32" i="51"/>
  <c r="S32" i="51"/>
  <c r="B33" i="51"/>
  <c r="C33" i="51"/>
  <c r="D33" i="51"/>
  <c r="E33" i="51"/>
  <c r="F33" i="51"/>
  <c r="G33" i="51"/>
  <c r="H33" i="51"/>
  <c r="I33" i="51"/>
  <c r="J33" i="51"/>
  <c r="K33" i="51"/>
  <c r="L33" i="51"/>
  <c r="M33" i="51"/>
  <c r="N33" i="51"/>
  <c r="O33" i="51"/>
  <c r="P33" i="51"/>
  <c r="Q33" i="51"/>
  <c r="R33" i="51"/>
  <c r="S33" i="51"/>
  <c r="C2" i="51"/>
  <c r="D2" i="51"/>
  <c r="E2" i="51"/>
  <c r="F2" i="51"/>
  <c r="G2" i="51"/>
  <c r="H2" i="51"/>
  <c r="I2" i="51"/>
  <c r="J2" i="51"/>
  <c r="K2" i="51"/>
  <c r="L2" i="51"/>
  <c r="M2" i="51"/>
  <c r="N2" i="51"/>
  <c r="O2" i="51"/>
  <c r="P2" i="51"/>
  <c r="Q2" i="51"/>
  <c r="R2" i="51"/>
  <c r="S2" i="51"/>
  <c r="C3" i="51"/>
  <c r="D3" i="51"/>
  <c r="E3" i="51"/>
  <c r="F3" i="51"/>
  <c r="G3" i="51"/>
  <c r="H3" i="51"/>
  <c r="I3" i="51"/>
  <c r="J3" i="51"/>
  <c r="K3" i="51"/>
  <c r="L3" i="51"/>
  <c r="M3" i="51"/>
  <c r="N3" i="51"/>
  <c r="O3" i="51"/>
  <c r="P3" i="51"/>
  <c r="Q3" i="51"/>
  <c r="R3" i="51"/>
  <c r="S3" i="51"/>
  <c r="B2" i="51"/>
  <c r="B3" i="51"/>
  <c r="C2" i="49"/>
  <c r="D2" i="49"/>
  <c r="E2" i="49"/>
  <c r="F2" i="49"/>
  <c r="G2" i="49"/>
  <c r="H2" i="49"/>
  <c r="I2" i="49"/>
  <c r="J2" i="49"/>
  <c r="L2" i="49"/>
  <c r="M2" i="49"/>
  <c r="N2" i="49"/>
  <c r="O2" i="49"/>
  <c r="P2" i="49"/>
  <c r="R2" i="49"/>
  <c r="S2" i="49"/>
  <c r="B3" i="49"/>
  <c r="C3" i="49"/>
  <c r="D3" i="49"/>
  <c r="E3" i="49"/>
  <c r="F3" i="49"/>
  <c r="G3" i="49"/>
  <c r="H3" i="49"/>
  <c r="I3" i="49"/>
  <c r="J3" i="49"/>
  <c r="L3" i="49"/>
  <c r="M3" i="49"/>
  <c r="N3" i="49"/>
  <c r="O3" i="49"/>
  <c r="P3" i="49"/>
  <c r="R3" i="49"/>
  <c r="S3" i="49"/>
  <c r="B4" i="49"/>
  <c r="C4" i="49"/>
  <c r="D4" i="49"/>
  <c r="E4" i="49"/>
  <c r="F4" i="49"/>
  <c r="G4" i="49"/>
  <c r="H4" i="49"/>
  <c r="I4" i="49"/>
  <c r="J4" i="49"/>
  <c r="K4" i="49"/>
  <c r="L4" i="49"/>
  <c r="M4" i="49"/>
  <c r="O4" i="49"/>
  <c r="P4" i="49"/>
  <c r="S4" i="49"/>
  <c r="B5" i="49"/>
  <c r="C5" i="49"/>
  <c r="D5" i="49"/>
  <c r="E5" i="49"/>
  <c r="F5" i="49"/>
  <c r="G5" i="49"/>
  <c r="H5" i="49"/>
  <c r="I5" i="49"/>
  <c r="K5" i="49"/>
  <c r="L5" i="49"/>
  <c r="M5" i="49"/>
  <c r="N5" i="49"/>
  <c r="O5" i="49"/>
  <c r="P5" i="49"/>
  <c r="R5" i="49"/>
  <c r="S5" i="49"/>
  <c r="B6" i="49"/>
  <c r="C6" i="49"/>
  <c r="D6" i="49"/>
  <c r="E6" i="49"/>
  <c r="F6" i="49"/>
  <c r="G6" i="49"/>
  <c r="I6" i="49"/>
  <c r="J6" i="49"/>
  <c r="K6" i="49"/>
  <c r="L6" i="49"/>
  <c r="M6" i="49"/>
  <c r="N6" i="49"/>
  <c r="O6" i="49"/>
  <c r="P6" i="49"/>
  <c r="Q6" i="49"/>
  <c r="R6" i="49"/>
  <c r="S6" i="49"/>
  <c r="B7" i="49"/>
  <c r="C7" i="49"/>
  <c r="D7" i="49"/>
  <c r="E7" i="49"/>
  <c r="F7" i="49"/>
  <c r="G7" i="49"/>
  <c r="I7" i="49"/>
  <c r="J7" i="49"/>
  <c r="K7" i="49"/>
  <c r="L7" i="49"/>
  <c r="M7" i="49"/>
  <c r="N7" i="49"/>
  <c r="O7" i="49"/>
  <c r="P7" i="49"/>
  <c r="R7" i="49"/>
  <c r="S7" i="49"/>
  <c r="B8" i="49"/>
  <c r="C8" i="49"/>
  <c r="D8" i="49"/>
  <c r="E8" i="49"/>
  <c r="F8" i="49"/>
  <c r="G8" i="49"/>
  <c r="I8" i="49"/>
  <c r="J8" i="49"/>
  <c r="K8" i="49"/>
  <c r="L8" i="49"/>
  <c r="M8" i="49"/>
  <c r="N8" i="49"/>
  <c r="O8" i="49"/>
  <c r="P8" i="49"/>
  <c r="R8" i="49"/>
  <c r="S8" i="49"/>
  <c r="B9" i="49"/>
  <c r="C9" i="49"/>
  <c r="D9" i="49"/>
  <c r="E9" i="49"/>
  <c r="F9" i="49"/>
  <c r="G9" i="49"/>
  <c r="H9" i="49"/>
  <c r="I9" i="49"/>
  <c r="J9" i="49"/>
  <c r="K9" i="49"/>
  <c r="L9" i="49"/>
  <c r="M9" i="49"/>
  <c r="O9" i="49"/>
  <c r="P9" i="49"/>
  <c r="R9" i="49"/>
  <c r="S9" i="49"/>
  <c r="B10" i="49"/>
  <c r="C10" i="49"/>
  <c r="D10" i="49"/>
  <c r="E10" i="49"/>
  <c r="F10" i="49"/>
  <c r="G10" i="49"/>
  <c r="H10" i="49"/>
  <c r="I10" i="49"/>
  <c r="K10" i="49"/>
  <c r="L10" i="49"/>
  <c r="M10" i="49"/>
  <c r="N10" i="49"/>
  <c r="O10" i="49"/>
  <c r="P10" i="49"/>
  <c r="R10" i="49"/>
  <c r="S10" i="49"/>
  <c r="B11" i="49"/>
  <c r="C11" i="49"/>
  <c r="D11" i="49"/>
  <c r="E11" i="49"/>
  <c r="G11" i="49"/>
  <c r="H11" i="49"/>
  <c r="I11" i="49"/>
  <c r="J11" i="49"/>
  <c r="K11" i="49"/>
  <c r="L11" i="49"/>
  <c r="M11" i="49"/>
  <c r="N11" i="49"/>
  <c r="O11" i="49"/>
  <c r="P11" i="49"/>
  <c r="S11" i="49"/>
  <c r="B12" i="49"/>
  <c r="C12" i="49"/>
  <c r="D12" i="49"/>
  <c r="E12" i="49"/>
  <c r="F12" i="49"/>
  <c r="G12" i="49"/>
  <c r="H12" i="49"/>
  <c r="I12" i="49"/>
  <c r="J12" i="49"/>
  <c r="L12" i="49"/>
  <c r="M12" i="49"/>
  <c r="N12" i="49"/>
  <c r="O12" i="49"/>
  <c r="P12" i="49"/>
  <c r="R12" i="49"/>
  <c r="S12" i="49"/>
  <c r="B13" i="49"/>
  <c r="C13" i="49"/>
  <c r="D13" i="49"/>
  <c r="E13" i="49"/>
  <c r="F13" i="49"/>
  <c r="G13" i="49"/>
  <c r="H13" i="49"/>
  <c r="I13" i="49"/>
  <c r="K13" i="49"/>
  <c r="L13" i="49"/>
  <c r="M13" i="49"/>
  <c r="N13" i="49"/>
  <c r="O13" i="49"/>
  <c r="P13" i="49"/>
  <c r="S13" i="49"/>
  <c r="B14" i="49"/>
  <c r="C14" i="49"/>
  <c r="D14" i="49"/>
  <c r="E14" i="49"/>
  <c r="G14" i="49"/>
  <c r="H14" i="49"/>
  <c r="I14" i="49"/>
  <c r="J14" i="49"/>
  <c r="K14" i="49"/>
  <c r="L14" i="49"/>
  <c r="M14" i="49"/>
  <c r="N14" i="49"/>
  <c r="O14" i="49"/>
  <c r="P14" i="49"/>
  <c r="R14" i="49"/>
  <c r="S14" i="49"/>
  <c r="B15" i="49"/>
  <c r="C15" i="49"/>
  <c r="D15" i="49"/>
  <c r="E15" i="49"/>
  <c r="G15" i="49"/>
  <c r="H15" i="49"/>
  <c r="I15" i="49"/>
  <c r="J15" i="49"/>
  <c r="K15" i="49"/>
  <c r="L15" i="49"/>
  <c r="M15" i="49"/>
  <c r="N15" i="49"/>
  <c r="O15" i="49"/>
  <c r="P15" i="49"/>
  <c r="R15" i="49"/>
  <c r="S15" i="49"/>
  <c r="B16" i="49"/>
  <c r="C16" i="49"/>
  <c r="D16" i="49"/>
  <c r="E16" i="49"/>
  <c r="F16" i="49"/>
  <c r="G16" i="49"/>
  <c r="H16" i="49"/>
  <c r="I16" i="49"/>
  <c r="J16" i="49"/>
  <c r="K16" i="49"/>
  <c r="M16" i="49"/>
  <c r="N16" i="49"/>
  <c r="O16" i="49"/>
  <c r="P16" i="49"/>
  <c r="R16" i="49"/>
  <c r="S16" i="49"/>
  <c r="B17" i="49"/>
  <c r="C17" i="49"/>
  <c r="D17" i="49"/>
  <c r="E17" i="49"/>
  <c r="F17" i="49"/>
  <c r="G17" i="49"/>
  <c r="H17" i="49"/>
  <c r="I17" i="49"/>
  <c r="J17" i="49"/>
  <c r="K17" i="49"/>
  <c r="L17" i="49"/>
  <c r="M17" i="49"/>
  <c r="O17" i="49"/>
  <c r="P17" i="49"/>
  <c r="R17" i="49"/>
  <c r="S17" i="49"/>
  <c r="B18" i="49"/>
  <c r="C18" i="49"/>
  <c r="D18" i="49"/>
  <c r="E18" i="49"/>
  <c r="F18" i="49"/>
  <c r="G18" i="49"/>
  <c r="H18" i="49"/>
  <c r="I18" i="49"/>
  <c r="K18" i="49"/>
  <c r="L18" i="49"/>
  <c r="M18" i="49"/>
  <c r="N18" i="49"/>
  <c r="O18" i="49"/>
  <c r="P18" i="49"/>
  <c r="S18" i="49"/>
  <c r="B19" i="49"/>
  <c r="C19" i="49"/>
  <c r="D19" i="49"/>
  <c r="E19" i="49"/>
  <c r="F19" i="49"/>
  <c r="G19" i="49"/>
  <c r="H19" i="49"/>
  <c r="I19" i="49"/>
  <c r="J19" i="49"/>
  <c r="K19" i="49"/>
  <c r="L19" i="49"/>
  <c r="M19" i="49"/>
  <c r="O19" i="49"/>
  <c r="P19" i="49"/>
  <c r="R19" i="49"/>
  <c r="S19" i="49"/>
  <c r="B20" i="49"/>
  <c r="C20" i="49"/>
  <c r="D20" i="49"/>
  <c r="E20" i="49"/>
  <c r="F20" i="49"/>
  <c r="H20" i="49"/>
  <c r="I20" i="49"/>
  <c r="J20" i="49"/>
  <c r="K20" i="49"/>
  <c r="L20" i="49"/>
  <c r="M20" i="49"/>
  <c r="N20" i="49"/>
  <c r="O20" i="49"/>
  <c r="P20" i="49"/>
  <c r="R20" i="49"/>
  <c r="S20" i="49"/>
  <c r="B21" i="49"/>
  <c r="C21" i="49"/>
  <c r="D21" i="49"/>
  <c r="E21" i="49"/>
  <c r="F21" i="49"/>
  <c r="G21" i="49"/>
  <c r="H21" i="49"/>
  <c r="I21" i="49"/>
  <c r="J21" i="49"/>
  <c r="K21" i="49"/>
  <c r="L21" i="49"/>
  <c r="M21" i="49"/>
  <c r="O21" i="49"/>
  <c r="P21" i="49"/>
  <c r="S21" i="49"/>
  <c r="B22" i="49"/>
  <c r="C22" i="49"/>
  <c r="D22" i="49"/>
  <c r="E22" i="49"/>
  <c r="F22" i="49"/>
  <c r="H22" i="49"/>
  <c r="I22" i="49"/>
  <c r="J22" i="49"/>
  <c r="K22" i="49"/>
  <c r="L22" i="49"/>
  <c r="M22" i="49"/>
  <c r="N22" i="49"/>
  <c r="O22" i="49"/>
  <c r="P22" i="49"/>
  <c r="Q22" i="49"/>
  <c r="R22" i="49"/>
  <c r="S22" i="49"/>
  <c r="B23" i="49"/>
  <c r="C23" i="49"/>
  <c r="D23" i="49"/>
  <c r="E23" i="49"/>
  <c r="F23" i="49"/>
  <c r="G23" i="49"/>
  <c r="H23" i="49"/>
  <c r="I23" i="49"/>
  <c r="J23" i="49"/>
  <c r="K23" i="49"/>
  <c r="M23" i="49"/>
  <c r="N23" i="49"/>
  <c r="O23" i="49"/>
  <c r="P23" i="49"/>
  <c r="S23" i="49"/>
  <c r="B24" i="49"/>
  <c r="C24" i="49"/>
  <c r="D24" i="49"/>
  <c r="E24" i="49"/>
  <c r="F24" i="49"/>
  <c r="G24" i="49"/>
  <c r="H24" i="49"/>
  <c r="I24" i="49"/>
  <c r="J24" i="49"/>
  <c r="K24" i="49"/>
  <c r="M24" i="49"/>
  <c r="N24" i="49"/>
  <c r="O24" i="49"/>
  <c r="P24" i="49"/>
  <c r="R24" i="49"/>
  <c r="S24" i="49"/>
  <c r="B25" i="49"/>
  <c r="C25" i="49"/>
  <c r="D25" i="49"/>
  <c r="E25" i="49"/>
  <c r="F25" i="49"/>
  <c r="G25" i="49"/>
  <c r="H25" i="49"/>
  <c r="I25" i="49"/>
  <c r="J25" i="49"/>
  <c r="K25" i="49"/>
  <c r="L25" i="49"/>
  <c r="M25" i="49"/>
  <c r="O25" i="49"/>
  <c r="P25" i="49"/>
  <c r="R25" i="49"/>
  <c r="S25" i="49"/>
  <c r="B26" i="49"/>
  <c r="C26" i="49"/>
  <c r="D26" i="49"/>
  <c r="E26" i="49"/>
  <c r="F26" i="49"/>
  <c r="G26" i="49"/>
  <c r="I26" i="49"/>
  <c r="J26" i="49"/>
  <c r="K26" i="49"/>
  <c r="L26" i="49"/>
  <c r="M26" i="49"/>
  <c r="N26" i="49"/>
  <c r="O26" i="49"/>
  <c r="P26" i="49"/>
  <c r="S26" i="49"/>
  <c r="B27" i="49"/>
  <c r="C27" i="49"/>
  <c r="D27" i="49"/>
  <c r="E27" i="49"/>
  <c r="F27" i="49"/>
  <c r="G27" i="49"/>
  <c r="H27" i="49"/>
  <c r="I27" i="49"/>
  <c r="J27" i="49"/>
  <c r="K27" i="49"/>
  <c r="L27" i="49"/>
  <c r="M27" i="49"/>
  <c r="N27" i="49"/>
  <c r="P27" i="49"/>
  <c r="R27" i="49"/>
  <c r="S27" i="49"/>
  <c r="B28" i="49"/>
  <c r="C28" i="49"/>
  <c r="D28" i="49"/>
  <c r="E28" i="49"/>
  <c r="F28" i="49"/>
  <c r="G28" i="49"/>
  <c r="H28" i="49"/>
  <c r="I28" i="49"/>
  <c r="J28" i="49"/>
  <c r="L28" i="49"/>
  <c r="M28" i="49"/>
  <c r="N28" i="49"/>
  <c r="O28" i="49"/>
  <c r="P28" i="49"/>
  <c r="S28" i="49"/>
  <c r="B29" i="49"/>
  <c r="C29" i="49"/>
  <c r="D29" i="49"/>
  <c r="E29" i="49"/>
  <c r="F29" i="49"/>
  <c r="G29" i="49"/>
  <c r="I29" i="49"/>
  <c r="J29" i="49"/>
  <c r="K29" i="49"/>
  <c r="L29" i="49"/>
  <c r="M29" i="49"/>
  <c r="N29" i="49"/>
  <c r="O29" i="49"/>
  <c r="P29" i="49"/>
  <c r="R29" i="49"/>
  <c r="S29" i="49"/>
  <c r="B30" i="49"/>
  <c r="C30" i="49"/>
  <c r="D30" i="49"/>
  <c r="E30" i="49"/>
  <c r="G30" i="49"/>
  <c r="H30" i="49"/>
  <c r="I30" i="49"/>
  <c r="J30" i="49"/>
  <c r="K30" i="49"/>
  <c r="L30" i="49"/>
  <c r="M30" i="49"/>
  <c r="N30" i="49"/>
  <c r="O30" i="49"/>
  <c r="P30" i="49"/>
  <c r="R30" i="49"/>
  <c r="S30" i="49"/>
  <c r="B31" i="49"/>
  <c r="C31" i="49"/>
  <c r="D31" i="49"/>
  <c r="E31" i="49"/>
  <c r="F31" i="49"/>
  <c r="G31" i="49"/>
  <c r="H31" i="49"/>
  <c r="I31" i="49"/>
  <c r="J31" i="49"/>
  <c r="K31" i="49"/>
  <c r="M31" i="49"/>
  <c r="N31" i="49"/>
  <c r="O31" i="49"/>
  <c r="P31" i="49"/>
  <c r="R31" i="49"/>
  <c r="S31" i="49"/>
  <c r="B32" i="49"/>
  <c r="C32" i="49"/>
  <c r="D32" i="49"/>
  <c r="E32" i="49"/>
  <c r="F32" i="49"/>
  <c r="G32" i="49"/>
  <c r="H32" i="49"/>
  <c r="I32" i="49"/>
  <c r="J32" i="49"/>
  <c r="K32" i="49"/>
  <c r="L32" i="49"/>
  <c r="M32" i="49"/>
  <c r="N32" i="49"/>
  <c r="P32" i="49"/>
  <c r="R32" i="49"/>
  <c r="S32" i="49"/>
  <c r="B33" i="49"/>
  <c r="C33" i="49"/>
  <c r="D33" i="49"/>
  <c r="E33" i="49"/>
  <c r="F33" i="49"/>
  <c r="G33" i="49"/>
  <c r="I33" i="49"/>
  <c r="J33" i="49"/>
  <c r="K33" i="49"/>
  <c r="L33" i="49"/>
  <c r="M33" i="49"/>
  <c r="N33" i="49"/>
  <c r="O33" i="49"/>
  <c r="P33" i="49"/>
  <c r="R33" i="49"/>
  <c r="S33" i="49"/>
  <c r="B2" i="49"/>
  <c r="B3" i="48"/>
  <c r="C3" i="48"/>
  <c r="D3" i="48"/>
  <c r="E3" i="48"/>
  <c r="F3" i="48"/>
  <c r="G3" i="48"/>
  <c r="H3" i="48"/>
  <c r="I3" i="48"/>
  <c r="J3" i="48"/>
  <c r="K3" i="48"/>
  <c r="L3" i="48"/>
  <c r="M3" i="48"/>
  <c r="N3" i="48"/>
  <c r="O3" i="48"/>
  <c r="P3" i="48"/>
  <c r="Q3" i="48"/>
  <c r="R3" i="48"/>
  <c r="S3" i="48"/>
  <c r="B4" i="48"/>
  <c r="C4" i="48"/>
  <c r="D4" i="48"/>
  <c r="E4" i="48"/>
  <c r="F4" i="48"/>
  <c r="G4" i="48"/>
  <c r="H4" i="48"/>
  <c r="I4" i="48"/>
  <c r="J4" i="48"/>
  <c r="K4" i="48"/>
  <c r="L4" i="48"/>
  <c r="M4" i="48"/>
  <c r="N4" i="48"/>
  <c r="O4" i="48"/>
  <c r="P4" i="48"/>
  <c r="Q4" i="48"/>
  <c r="R4" i="48"/>
  <c r="S4" i="48"/>
  <c r="B5" i="48"/>
  <c r="C5" i="48"/>
  <c r="D5" i="48"/>
  <c r="E5" i="48"/>
  <c r="F5" i="48"/>
  <c r="G5" i="48"/>
  <c r="H5" i="48"/>
  <c r="I5" i="48"/>
  <c r="J5" i="48"/>
  <c r="K5" i="48"/>
  <c r="L5" i="48"/>
  <c r="M5" i="48"/>
  <c r="N5" i="48"/>
  <c r="O5" i="48"/>
  <c r="P5" i="48"/>
  <c r="Q5" i="48"/>
  <c r="R5" i="48"/>
  <c r="S5" i="48"/>
  <c r="B6" i="48"/>
  <c r="C6" i="48"/>
  <c r="D6" i="48"/>
  <c r="E6" i="48"/>
  <c r="F6" i="48"/>
  <c r="G6" i="48"/>
  <c r="H6" i="48"/>
  <c r="I6" i="48"/>
  <c r="J6" i="48"/>
  <c r="K6" i="48"/>
  <c r="L6" i="48"/>
  <c r="M6" i="48"/>
  <c r="N6" i="48"/>
  <c r="O6" i="48"/>
  <c r="P6" i="48"/>
  <c r="Q6" i="48"/>
  <c r="R6" i="48"/>
  <c r="S6" i="48"/>
  <c r="B7" i="48"/>
  <c r="C7" i="48"/>
  <c r="D7" i="48"/>
  <c r="E7" i="48"/>
  <c r="F7" i="48"/>
  <c r="G7" i="48"/>
  <c r="H7" i="48"/>
  <c r="I7" i="48"/>
  <c r="J7" i="48"/>
  <c r="K7" i="48"/>
  <c r="L7" i="48"/>
  <c r="M7" i="48"/>
  <c r="N7" i="48"/>
  <c r="O7" i="48"/>
  <c r="P7" i="48"/>
  <c r="Q7" i="48"/>
  <c r="R7" i="48"/>
  <c r="S7" i="48"/>
  <c r="B8" i="48"/>
  <c r="C8" i="48"/>
  <c r="D8" i="48"/>
  <c r="E8" i="48"/>
  <c r="F8" i="48"/>
  <c r="G8" i="48"/>
  <c r="H8" i="48"/>
  <c r="I8" i="48"/>
  <c r="J8" i="48"/>
  <c r="K8" i="48"/>
  <c r="L8" i="48"/>
  <c r="M8" i="48"/>
  <c r="N8" i="48"/>
  <c r="O8" i="48"/>
  <c r="P8" i="48"/>
  <c r="Q8" i="48"/>
  <c r="R8" i="48"/>
  <c r="S8" i="48"/>
  <c r="B9" i="48"/>
  <c r="C9" i="48"/>
  <c r="D9" i="48"/>
  <c r="E9" i="48"/>
  <c r="F9" i="48"/>
  <c r="G9" i="48"/>
  <c r="H9" i="48"/>
  <c r="I9" i="48"/>
  <c r="J9" i="48"/>
  <c r="K9" i="48"/>
  <c r="L9" i="48"/>
  <c r="M9" i="48"/>
  <c r="N9" i="48"/>
  <c r="O9" i="48"/>
  <c r="P9" i="48"/>
  <c r="Q9" i="48"/>
  <c r="R9" i="48"/>
  <c r="S9" i="48"/>
  <c r="B10" i="48"/>
  <c r="C10" i="48"/>
  <c r="D10" i="48"/>
  <c r="E10" i="48"/>
  <c r="F10" i="48"/>
  <c r="G10" i="48"/>
  <c r="H10" i="48"/>
  <c r="I10" i="48"/>
  <c r="J10" i="48"/>
  <c r="K10" i="48"/>
  <c r="L10" i="48"/>
  <c r="M10" i="48"/>
  <c r="N10" i="48"/>
  <c r="O10" i="48"/>
  <c r="P10" i="48"/>
  <c r="Q10" i="48"/>
  <c r="R10" i="48"/>
  <c r="S10" i="48"/>
  <c r="B11" i="48"/>
  <c r="C11" i="48"/>
  <c r="D11" i="48"/>
  <c r="E11" i="48"/>
  <c r="F11" i="48"/>
  <c r="G11" i="48"/>
  <c r="H11" i="48"/>
  <c r="I11" i="48"/>
  <c r="J11" i="48"/>
  <c r="K11" i="48"/>
  <c r="L11" i="48"/>
  <c r="M11" i="48"/>
  <c r="N11" i="48"/>
  <c r="O11" i="48"/>
  <c r="P11" i="48"/>
  <c r="Q11" i="48"/>
  <c r="R11" i="48"/>
  <c r="S11" i="48"/>
  <c r="B12" i="48"/>
  <c r="C12" i="48"/>
  <c r="D12" i="48"/>
  <c r="E12" i="48"/>
  <c r="F12" i="48"/>
  <c r="G12" i="48"/>
  <c r="H12" i="48"/>
  <c r="I12" i="48"/>
  <c r="J12" i="48"/>
  <c r="K12" i="48"/>
  <c r="L12" i="48"/>
  <c r="M12" i="48"/>
  <c r="N12" i="48"/>
  <c r="O12" i="48"/>
  <c r="P12" i="48"/>
  <c r="Q12" i="48"/>
  <c r="R12" i="48"/>
  <c r="S12" i="48"/>
  <c r="B13" i="48"/>
  <c r="C13" i="48"/>
  <c r="D13" i="48"/>
  <c r="E13" i="48"/>
  <c r="F13" i="48"/>
  <c r="G13" i="48"/>
  <c r="H13" i="48"/>
  <c r="I13" i="48"/>
  <c r="J13" i="48"/>
  <c r="K13" i="48"/>
  <c r="L13" i="48"/>
  <c r="M13" i="48"/>
  <c r="N13" i="48"/>
  <c r="O13" i="48"/>
  <c r="P13" i="48"/>
  <c r="Q13" i="48"/>
  <c r="R13" i="48"/>
  <c r="S13" i="48"/>
  <c r="B14" i="48"/>
  <c r="C14" i="48"/>
  <c r="D14" i="48"/>
  <c r="E14" i="48"/>
  <c r="F14" i="48"/>
  <c r="G14" i="48"/>
  <c r="H14" i="48"/>
  <c r="I14" i="48"/>
  <c r="J14" i="48"/>
  <c r="K14" i="48"/>
  <c r="L14" i="48"/>
  <c r="M14" i="48"/>
  <c r="N14" i="48"/>
  <c r="O14" i="48"/>
  <c r="P14" i="48"/>
  <c r="Q14" i="48"/>
  <c r="R14" i="48"/>
  <c r="S14" i="48"/>
  <c r="B15" i="48"/>
  <c r="C15" i="48"/>
  <c r="D15" i="48"/>
  <c r="E15" i="48"/>
  <c r="F15" i="48"/>
  <c r="G15" i="48"/>
  <c r="H15" i="48"/>
  <c r="I15" i="48"/>
  <c r="J15" i="48"/>
  <c r="K15" i="48"/>
  <c r="L15" i="48"/>
  <c r="M15" i="48"/>
  <c r="N15" i="48"/>
  <c r="O15" i="48"/>
  <c r="P15" i="48"/>
  <c r="Q15" i="48"/>
  <c r="R15" i="48"/>
  <c r="S15" i="48"/>
  <c r="B16" i="48"/>
  <c r="C16" i="48"/>
  <c r="D16" i="48"/>
  <c r="E16" i="48"/>
  <c r="F16" i="48"/>
  <c r="G16" i="48"/>
  <c r="H16" i="48"/>
  <c r="I16" i="48"/>
  <c r="J16" i="48"/>
  <c r="K16" i="48"/>
  <c r="L16" i="48"/>
  <c r="M16" i="48"/>
  <c r="N16" i="48"/>
  <c r="O16" i="48"/>
  <c r="P16" i="48"/>
  <c r="Q16" i="48"/>
  <c r="R16" i="48"/>
  <c r="S16" i="48"/>
  <c r="B17" i="48"/>
  <c r="C17" i="48"/>
  <c r="D17" i="48"/>
  <c r="E17" i="48"/>
  <c r="F17" i="48"/>
  <c r="G17" i="48"/>
  <c r="H17" i="48"/>
  <c r="I17" i="48"/>
  <c r="J17" i="48"/>
  <c r="K17" i="48"/>
  <c r="L17" i="48"/>
  <c r="M17" i="48"/>
  <c r="N17" i="48"/>
  <c r="O17" i="48"/>
  <c r="P17" i="48"/>
  <c r="Q17" i="48"/>
  <c r="R17" i="48"/>
  <c r="S17" i="48"/>
  <c r="B18" i="48"/>
  <c r="C18" i="48"/>
  <c r="D18" i="48"/>
  <c r="E18" i="48"/>
  <c r="F18" i="48"/>
  <c r="G18" i="48"/>
  <c r="H18" i="48"/>
  <c r="I18" i="48"/>
  <c r="J18" i="48"/>
  <c r="K18" i="48"/>
  <c r="L18" i="48"/>
  <c r="M18" i="48"/>
  <c r="N18" i="48"/>
  <c r="O18" i="48"/>
  <c r="P18" i="48"/>
  <c r="Q18" i="48"/>
  <c r="R18" i="48"/>
  <c r="S18" i="48"/>
  <c r="B19" i="48"/>
  <c r="C19" i="48"/>
  <c r="D19" i="48"/>
  <c r="E19" i="48"/>
  <c r="F19" i="48"/>
  <c r="G19" i="48"/>
  <c r="H19" i="48"/>
  <c r="I19" i="48"/>
  <c r="J19" i="48"/>
  <c r="K19" i="48"/>
  <c r="L19" i="48"/>
  <c r="M19" i="48"/>
  <c r="N19" i="48"/>
  <c r="O19" i="48"/>
  <c r="P19" i="48"/>
  <c r="Q19" i="48"/>
  <c r="R19" i="48"/>
  <c r="S19" i="48"/>
  <c r="B20" i="48"/>
  <c r="C20" i="48"/>
  <c r="D20" i="48"/>
  <c r="E20" i="48"/>
  <c r="F20" i="48"/>
  <c r="G20" i="48"/>
  <c r="H20" i="48"/>
  <c r="I20" i="48"/>
  <c r="J20" i="48"/>
  <c r="K20" i="48"/>
  <c r="L20" i="48"/>
  <c r="M20" i="48"/>
  <c r="N20" i="48"/>
  <c r="O20" i="48"/>
  <c r="P20" i="48"/>
  <c r="Q20" i="48"/>
  <c r="R20" i="48"/>
  <c r="S20" i="48"/>
  <c r="B21" i="48"/>
  <c r="C21" i="48"/>
  <c r="D21" i="48"/>
  <c r="E21" i="48"/>
  <c r="F21" i="48"/>
  <c r="G21" i="48"/>
  <c r="H21" i="48"/>
  <c r="I21" i="48"/>
  <c r="J21" i="48"/>
  <c r="K21" i="48"/>
  <c r="L21" i="48"/>
  <c r="M21" i="48"/>
  <c r="N21" i="48"/>
  <c r="O21" i="48"/>
  <c r="P21" i="48"/>
  <c r="Q21" i="48"/>
  <c r="R21" i="48"/>
  <c r="S21" i="48"/>
  <c r="B22" i="48"/>
  <c r="C22" i="48"/>
  <c r="D22" i="48"/>
  <c r="E22" i="48"/>
  <c r="F22" i="48"/>
  <c r="G22" i="48"/>
  <c r="H22" i="48"/>
  <c r="I22" i="48"/>
  <c r="J22" i="48"/>
  <c r="K22" i="48"/>
  <c r="L22" i="48"/>
  <c r="M22" i="48"/>
  <c r="N22" i="48"/>
  <c r="O22" i="48"/>
  <c r="P22" i="48"/>
  <c r="Q22" i="48"/>
  <c r="R22" i="48"/>
  <c r="S22" i="48"/>
  <c r="B23" i="48"/>
  <c r="C23" i="48"/>
  <c r="D23" i="48"/>
  <c r="E23" i="48"/>
  <c r="F23" i="48"/>
  <c r="G23" i="48"/>
  <c r="H23" i="48"/>
  <c r="I23" i="48"/>
  <c r="J23" i="48"/>
  <c r="K23" i="48"/>
  <c r="L23" i="48"/>
  <c r="M23" i="48"/>
  <c r="N23" i="48"/>
  <c r="O23" i="48"/>
  <c r="P23" i="48"/>
  <c r="Q23" i="48"/>
  <c r="R23" i="48"/>
  <c r="S23" i="48"/>
  <c r="B24" i="48"/>
  <c r="C24" i="48"/>
  <c r="D24" i="48"/>
  <c r="E24" i="48"/>
  <c r="F24" i="48"/>
  <c r="G24" i="48"/>
  <c r="H24" i="48"/>
  <c r="I24" i="48"/>
  <c r="J24" i="48"/>
  <c r="K24" i="48"/>
  <c r="L24" i="48"/>
  <c r="M24" i="48"/>
  <c r="N24" i="48"/>
  <c r="O24" i="48"/>
  <c r="P24" i="48"/>
  <c r="Q24" i="48"/>
  <c r="R24" i="48"/>
  <c r="S24" i="48"/>
  <c r="B25" i="48"/>
  <c r="C25" i="48"/>
  <c r="D25" i="48"/>
  <c r="E25" i="48"/>
  <c r="F25" i="48"/>
  <c r="G25" i="48"/>
  <c r="H25" i="48"/>
  <c r="I25" i="48"/>
  <c r="J25" i="48"/>
  <c r="K25" i="48"/>
  <c r="L25" i="48"/>
  <c r="M25" i="48"/>
  <c r="N25" i="48"/>
  <c r="O25" i="48"/>
  <c r="P25" i="48"/>
  <c r="Q25" i="48"/>
  <c r="R25" i="48"/>
  <c r="S25" i="48"/>
  <c r="B26" i="48"/>
  <c r="C26" i="48"/>
  <c r="D26" i="48"/>
  <c r="E26" i="48"/>
  <c r="F26" i="48"/>
  <c r="G26" i="48"/>
  <c r="H26" i="48"/>
  <c r="I26" i="48"/>
  <c r="J26" i="48"/>
  <c r="K26" i="48"/>
  <c r="L26" i="48"/>
  <c r="M26" i="48"/>
  <c r="N26" i="48"/>
  <c r="O26" i="48"/>
  <c r="P26" i="48"/>
  <c r="Q26" i="48"/>
  <c r="R26" i="48"/>
  <c r="S26" i="48"/>
  <c r="B27" i="48"/>
  <c r="C27" i="48"/>
  <c r="D27" i="48"/>
  <c r="E27" i="48"/>
  <c r="F27" i="48"/>
  <c r="G27" i="48"/>
  <c r="H27" i="48"/>
  <c r="I27" i="48"/>
  <c r="J27" i="48"/>
  <c r="K27" i="48"/>
  <c r="L27" i="48"/>
  <c r="M27" i="48"/>
  <c r="N27" i="48"/>
  <c r="O27" i="48"/>
  <c r="P27" i="48"/>
  <c r="Q27" i="48"/>
  <c r="R27" i="48"/>
  <c r="S27" i="48"/>
  <c r="B28" i="48"/>
  <c r="C28" i="48"/>
  <c r="D28" i="48"/>
  <c r="E28" i="48"/>
  <c r="F28" i="48"/>
  <c r="G28" i="48"/>
  <c r="H28" i="48"/>
  <c r="I28" i="48"/>
  <c r="J28" i="48"/>
  <c r="K28" i="48"/>
  <c r="L28" i="48"/>
  <c r="M28" i="48"/>
  <c r="N28" i="48"/>
  <c r="O28" i="48"/>
  <c r="P28" i="48"/>
  <c r="Q28" i="48"/>
  <c r="R28" i="48"/>
  <c r="S28" i="48"/>
  <c r="B29" i="48"/>
  <c r="C29" i="48"/>
  <c r="D29" i="48"/>
  <c r="E29" i="48"/>
  <c r="F29" i="48"/>
  <c r="G29" i="48"/>
  <c r="H29" i="48"/>
  <c r="I29" i="48"/>
  <c r="J29" i="48"/>
  <c r="K29" i="48"/>
  <c r="L29" i="48"/>
  <c r="M29" i="48"/>
  <c r="N29" i="48"/>
  <c r="O29" i="48"/>
  <c r="P29" i="48"/>
  <c r="Q29" i="48"/>
  <c r="R29" i="48"/>
  <c r="S29" i="48"/>
  <c r="B30" i="48"/>
  <c r="C30" i="48"/>
  <c r="D30" i="48"/>
  <c r="E30" i="48"/>
  <c r="F30" i="48"/>
  <c r="G30" i="48"/>
  <c r="H30" i="48"/>
  <c r="I30" i="48"/>
  <c r="J30" i="48"/>
  <c r="K30" i="48"/>
  <c r="L30" i="48"/>
  <c r="M30" i="48"/>
  <c r="N30" i="48"/>
  <c r="O30" i="48"/>
  <c r="P30" i="48"/>
  <c r="Q30" i="48"/>
  <c r="R30" i="48"/>
  <c r="S30" i="48"/>
  <c r="B31" i="48"/>
  <c r="C31" i="48"/>
  <c r="D31" i="48"/>
  <c r="E31" i="48"/>
  <c r="F31" i="48"/>
  <c r="G31" i="48"/>
  <c r="H31" i="48"/>
  <c r="I31" i="48"/>
  <c r="J31" i="48"/>
  <c r="K31" i="48"/>
  <c r="L31" i="48"/>
  <c r="M31" i="48"/>
  <c r="N31" i="48"/>
  <c r="O31" i="48"/>
  <c r="P31" i="48"/>
  <c r="Q31" i="48"/>
  <c r="R31" i="48"/>
  <c r="S31" i="48"/>
  <c r="B32" i="48"/>
  <c r="C32" i="48"/>
  <c r="D32" i="48"/>
  <c r="E32" i="48"/>
  <c r="F32" i="48"/>
  <c r="G32" i="48"/>
  <c r="H32" i="48"/>
  <c r="I32" i="48"/>
  <c r="J32" i="48"/>
  <c r="K32" i="48"/>
  <c r="L32" i="48"/>
  <c r="M32" i="48"/>
  <c r="N32" i="48"/>
  <c r="O32" i="48"/>
  <c r="P32" i="48"/>
  <c r="Q32" i="48"/>
  <c r="R32" i="48"/>
  <c r="S32" i="48"/>
  <c r="B33" i="48"/>
  <c r="C33" i="48"/>
  <c r="D33" i="48"/>
  <c r="E33" i="48"/>
  <c r="F33" i="48"/>
  <c r="G33" i="48"/>
  <c r="H33" i="48"/>
  <c r="I33" i="48"/>
  <c r="J33" i="48"/>
  <c r="K33" i="48"/>
  <c r="L33" i="48"/>
  <c r="M33" i="48"/>
  <c r="N33" i="48"/>
  <c r="O33" i="48"/>
  <c r="P33" i="48"/>
  <c r="Q33" i="48"/>
  <c r="R33" i="48"/>
  <c r="S33" i="48"/>
  <c r="C2" i="48"/>
  <c r="D2" i="48"/>
  <c r="E2" i="48"/>
  <c r="F2" i="48"/>
  <c r="G2" i="48"/>
  <c r="H2" i="48"/>
  <c r="I2" i="48"/>
  <c r="J2" i="48"/>
  <c r="K2" i="48"/>
  <c r="L2" i="48"/>
  <c r="M2" i="48"/>
  <c r="N2" i="48"/>
  <c r="O2" i="48"/>
  <c r="P2" i="48"/>
  <c r="Q2" i="48"/>
  <c r="R2" i="48"/>
  <c r="S2" i="48"/>
  <c r="B2" i="48"/>
  <c r="AL34" i="49"/>
  <c r="AK34" i="49"/>
  <c r="AJ34" i="49"/>
  <c r="AI34" i="49"/>
  <c r="AH34" i="49"/>
  <c r="AG34" i="49"/>
  <c r="AF34" i="49"/>
  <c r="AE34" i="49"/>
  <c r="AD34" i="49"/>
  <c r="AC34" i="49"/>
  <c r="AB34" i="49"/>
  <c r="AA34" i="49"/>
  <c r="Z34" i="49"/>
  <c r="Y34" i="49"/>
  <c r="X34" i="49"/>
  <c r="W34" i="49"/>
  <c r="V34" i="49"/>
  <c r="U34" i="49"/>
  <c r="C2" i="46"/>
  <c r="D2" i="46"/>
  <c r="E2" i="46"/>
  <c r="F2" i="46"/>
  <c r="G2" i="46"/>
  <c r="H2" i="46"/>
  <c r="I2" i="46"/>
  <c r="J2" i="46"/>
  <c r="L2" i="46"/>
  <c r="M2" i="46"/>
  <c r="N2" i="46"/>
  <c r="O2" i="46"/>
  <c r="Q2" i="46"/>
  <c r="R2" i="46"/>
  <c r="S2" i="46"/>
  <c r="B3" i="46"/>
  <c r="C3" i="46"/>
  <c r="D3" i="46"/>
  <c r="E3" i="46"/>
  <c r="F3" i="46"/>
  <c r="G3" i="46"/>
  <c r="H3" i="46"/>
  <c r="I3" i="46"/>
  <c r="J3" i="46"/>
  <c r="L3" i="46"/>
  <c r="M3" i="46"/>
  <c r="N3" i="46"/>
  <c r="O3" i="46"/>
  <c r="R3" i="46"/>
  <c r="S3" i="46"/>
  <c r="B4" i="46"/>
  <c r="C4" i="46"/>
  <c r="D4" i="46"/>
  <c r="E4" i="46"/>
  <c r="F4" i="46"/>
  <c r="G4" i="46"/>
  <c r="H4" i="46"/>
  <c r="I4" i="46"/>
  <c r="J4" i="46"/>
  <c r="K4" i="46"/>
  <c r="L4" i="46"/>
  <c r="M4" i="46"/>
  <c r="O4" i="46"/>
  <c r="Q4" i="46"/>
  <c r="R4" i="46"/>
  <c r="S4" i="46"/>
  <c r="B5" i="46"/>
  <c r="C5" i="46"/>
  <c r="D5" i="46"/>
  <c r="E5" i="46"/>
  <c r="F5" i="46"/>
  <c r="G5" i="46"/>
  <c r="H5" i="46"/>
  <c r="I5" i="46"/>
  <c r="K5" i="46"/>
  <c r="L5" i="46"/>
  <c r="M5" i="46"/>
  <c r="N5" i="46"/>
  <c r="O5" i="46"/>
  <c r="Q5" i="46"/>
  <c r="R5" i="46"/>
  <c r="S5" i="46"/>
  <c r="B6" i="46"/>
  <c r="C6" i="46"/>
  <c r="D6" i="46"/>
  <c r="E6" i="46"/>
  <c r="F6" i="46"/>
  <c r="G6" i="46"/>
  <c r="I6" i="46"/>
  <c r="J6" i="46"/>
  <c r="K6" i="46"/>
  <c r="L6" i="46"/>
  <c r="M6" i="46"/>
  <c r="N6" i="46"/>
  <c r="O6" i="46"/>
  <c r="Q6" i="46"/>
  <c r="R6" i="46"/>
  <c r="S6" i="46"/>
  <c r="B7" i="46"/>
  <c r="C7" i="46"/>
  <c r="D7" i="46"/>
  <c r="E7" i="46"/>
  <c r="F7" i="46"/>
  <c r="G7" i="46"/>
  <c r="I7" i="46"/>
  <c r="J7" i="46"/>
  <c r="K7" i="46"/>
  <c r="L7" i="46"/>
  <c r="M7" i="46"/>
  <c r="N7" i="46"/>
  <c r="O7" i="46"/>
  <c r="Q7" i="46"/>
  <c r="R7" i="46"/>
  <c r="S7" i="46"/>
  <c r="B8" i="46"/>
  <c r="C8" i="46"/>
  <c r="D8" i="46"/>
  <c r="E8" i="46"/>
  <c r="F8" i="46"/>
  <c r="G8" i="46"/>
  <c r="I8" i="46"/>
  <c r="J8" i="46"/>
  <c r="K8" i="46"/>
  <c r="L8" i="46"/>
  <c r="M8" i="46"/>
  <c r="N8" i="46"/>
  <c r="O8" i="46"/>
  <c r="Q8" i="46"/>
  <c r="R8" i="46"/>
  <c r="S8" i="46"/>
  <c r="B9" i="46"/>
  <c r="C9" i="46"/>
  <c r="D9" i="46"/>
  <c r="E9" i="46"/>
  <c r="F9" i="46"/>
  <c r="G9" i="46"/>
  <c r="H9" i="46"/>
  <c r="I9" i="46"/>
  <c r="J9" i="46"/>
  <c r="K9" i="46"/>
  <c r="L9" i="46"/>
  <c r="M9" i="46"/>
  <c r="O9" i="46"/>
  <c r="Q9" i="46"/>
  <c r="R9" i="46"/>
  <c r="S9" i="46"/>
  <c r="B10" i="46"/>
  <c r="C10" i="46"/>
  <c r="D10" i="46"/>
  <c r="E10" i="46"/>
  <c r="F10" i="46"/>
  <c r="G10" i="46"/>
  <c r="H10" i="46"/>
  <c r="I10" i="46"/>
  <c r="K10" i="46"/>
  <c r="L10" i="46"/>
  <c r="M10" i="46"/>
  <c r="N10" i="46"/>
  <c r="O10" i="46"/>
  <c r="Q10" i="46"/>
  <c r="R10" i="46"/>
  <c r="S10" i="46"/>
  <c r="B11" i="46"/>
  <c r="C11" i="46"/>
  <c r="D11" i="46"/>
  <c r="E11" i="46"/>
  <c r="G11" i="46"/>
  <c r="H11" i="46"/>
  <c r="I11" i="46"/>
  <c r="J11" i="46"/>
  <c r="K11" i="46"/>
  <c r="L11" i="46"/>
  <c r="M11" i="46"/>
  <c r="N11" i="46"/>
  <c r="O11" i="46"/>
  <c r="Q11" i="46"/>
  <c r="S11" i="46"/>
  <c r="B12" i="46"/>
  <c r="C12" i="46"/>
  <c r="D12" i="46"/>
  <c r="E12" i="46"/>
  <c r="F12" i="46"/>
  <c r="G12" i="46"/>
  <c r="H12" i="46"/>
  <c r="I12" i="46"/>
  <c r="J12" i="46"/>
  <c r="L12" i="46"/>
  <c r="M12" i="46"/>
  <c r="N12" i="46"/>
  <c r="O12" i="46"/>
  <c r="Q12" i="46"/>
  <c r="R12" i="46"/>
  <c r="S12" i="46"/>
  <c r="B13" i="46"/>
  <c r="C13" i="46"/>
  <c r="D13" i="46"/>
  <c r="E13" i="46"/>
  <c r="F13" i="46"/>
  <c r="G13" i="46"/>
  <c r="H13" i="46"/>
  <c r="I13" i="46"/>
  <c r="K13" i="46"/>
  <c r="L13" i="46"/>
  <c r="M13" i="46"/>
  <c r="N13" i="46"/>
  <c r="O13" i="46"/>
  <c r="Q13" i="46"/>
  <c r="R13" i="46"/>
  <c r="S13" i="46"/>
  <c r="B14" i="46"/>
  <c r="C14" i="46"/>
  <c r="D14" i="46"/>
  <c r="E14" i="46"/>
  <c r="G14" i="46"/>
  <c r="H14" i="46"/>
  <c r="I14" i="46"/>
  <c r="J14" i="46"/>
  <c r="K14" i="46"/>
  <c r="L14" i="46"/>
  <c r="M14" i="46"/>
  <c r="N14" i="46"/>
  <c r="O14" i="46"/>
  <c r="Q14" i="46"/>
  <c r="R14" i="46"/>
  <c r="S14" i="46"/>
  <c r="B15" i="46"/>
  <c r="C15" i="46"/>
  <c r="D15" i="46"/>
  <c r="E15" i="46"/>
  <c r="G15" i="46"/>
  <c r="H15" i="46"/>
  <c r="I15" i="46"/>
  <c r="J15" i="46"/>
  <c r="K15" i="46"/>
  <c r="L15" i="46"/>
  <c r="M15" i="46"/>
  <c r="N15" i="46"/>
  <c r="O15" i="46"/>
  <c r="Q15" i="46"/>
  <c r="R15" i="46"/>
  <c r="S15" i="46"/>
  <c r="B16" i="46"/>
  <c r="C16" i="46"/>
  <c r="D16" i="46"/>
  <c r="E16" i="46"/>
  <c r="F16" i="46"/>
  <c r="G16" i="46"/>
  <c r="H16" i="46"/>
  <c r="I16" i="46"/>
  <c r="J16" i="46"/>
  <c r="K16" i="46"/>
  <c r="M16" i="46"/>
  <c r="N16" i="46"/>
  <c r="O16" i="46"/>
  <c r="Q16" i="46"/>
  <c r="R16" i="46"/>
  <c r="S16" i="46"/>
  <c r="B17" i="46"/>
  <c r="C17" i="46"/>
  <c r="D17" i="46"/>
  <c r="E17" i="46"/>
  <c r="F17" i="46"/>
  <c r="G17" i="46"/>
  <c r="H17" i="46"/>
  <c r="I17" i="46"/>
  <c r="J17" i="46"/>
  <c r="K17" i="46"/>
  <c r="L17" i="46"/>
  <c r="M17" i="46"/>
  <c r="O17" i="46"/>
  <c r="Q17" i="46"/>
  <c r="R17" i="46"/>
  <c r="S17" i="46"/>
  <c r="B18" i="46"/>
  <c r="C18" i="46"/>
  <c r="D18" i="46"/>
  <c r="E18" i="46"/>
  <c r="F18" i="46"/>
  <c r="G18" i="46"/>
  <c r="H18" i="46"/>
  <c r="I18" i="46"/>
  <c r="K18" i="46"/>
  <c r="L18" i="46"/>
  <c r="M18" i="46"/>
  <c r="N18" i="46"/>
  <c r="O18" i="46"/>
  <c r="Q18" i="46"/>
  <c r="S18" i="46"/>
  <c r="B19" i="46"/>
  <c r="C19" i="46"/>
  <c r="D19" i="46"/>
  <c r="E19" i="46"/>
  <c r="F19" i="46"/>
  <c r="G19" i="46"/>
  <c r="H19" i="46"/>
  <c r="I19" i="46"/>
  <c r="J19" i="46"/>
  <c r="K19" i="46"/>
  <c r="L19" i="46"/>
  <c r="M19" i="46"/>
  <c r="O19" i="46"/>
  <c r="Q19" i="46"/>
  <c r="R19" i="46"/>
  <c r="S19" i="46"/>
  <c r="B20" i="46"/>
  <c r="C20" i="46"/>
  <c r="D20" i="46"/>
  <c r="E20" i="46"/>
  <c r="F20" i="46"/>
  <c r="H20" i="46"/>
  <c r="I20" i="46"/>
  <c r="J20" i="46"/>
  <c r="K20" i="46"/>
  <c r="L20" i="46"/>
  <c r="M20" i="46"/>
  <c r="N20" i="46"/>
  <c r="O20" i="46"/>
  <c r="Q20" i="46"/>
  <c r="R20" i="46"/>
  <c r="S20" i="46"/>
  <c r="B21" i="46"/>
  <c r="C21" i="46"/>
  <c r="D21" i="46"/>
  <c r="E21" i="46"/>
  <c r="F21" i="46"/>
  <c r="G21" i="46"/>
  <c r="H21" i="46"/>
  <c r="I21" i="46"/>
  <c r="J21" i="46"/>
  <c r="K21" i="46"/>
  <c r="L21" i="46"/>
  <c r="M21" i="46"/>
  <c r="O21" i="46"/>
  <c r="R21" i="46"/>
  <c r="S21" i="46"/>
  <c r="B22" i="46"/>
  <c r="C22" i="46"/>
  <c r="D22" i="46"/>
  <c r="E22" i="46"/>
  <c r="F22" i="46"/>
  <c r="H22" i="46"/>
  <c r="I22" i="46"/>
  <c r="J22" i="46"/>
  <c r="K22" i="46"/>
  <c r="L22" i="46"/>
  <c r="M22" i="46"/>
  <c r="N22" i="46"/>
  <c r="O22" i="46"/>
  <c r="Q22" i="46"/>
  <c r="R22" i="46"/>
  <c r="S22" i="46"/>
  <c r="B23" i="46"/>
  <c r="C23" i="46"/>
  <c r="D23" i="46"/>
  <c r="E23" i="46"/>
  <c r="F23" i="46"/>
  <c r="G23" i="46"/>
  <c r="H23" i="46"/>
  <c r="I23" i="46"/>
  <c r="J23" i="46"/>
  <c r="K23" i="46"/>
  <c r="M23" i="46"/>
  <c r="N23" i="46"/>
  <c r="O23" i="46"/>
  <c r="Q23" i="46"/>
  <c r="R23" i="46"/>
  <c r="S23" i="46"/>
  <c r="B24" i="46"/>
  <c r="C24" i="46"/>
  <c r="D24" i="46"/>
  <c r="E24" i="46"/>
  <c r="F24" i="46"/>
  <c r="G24" i="46"/>
  <c r="H24" i="46"/>
  <c r="I24" i="46"/>
  <c r="J24" i="46"/>
  <c r="K24" i="46"/>
  <c r="M24" i="46"/>
  <c r="N24" i="46"/>
  <c r="O24" i="46"/>
  <c r="Q24" i="46"/>
  <c r="R24" i="46"/>
  <c r="S24" i="46"/>
  <c r="B25" i="46"/>
  <c r="C25" i="46"/>
  <c r="D25" i="46"/>
  <c r="E25" i="46"/>
  <c r="F25" i="46"/>
  <c r="G25" i="46"/>
  <c r="H25" i="46"/>
  <c r="I25" i="46"/>
  <c r="J25" i="46"/>
  <c r="K25" i="46"/>
  <c r="L25" i="46"/>
  <c r="M25" i="46"/>
  <c r="O25" i="46"/>
  <c r="Q25" i="46"/>
  <c r="R25" i="46"/>
  <c r="S25" i="46"/>
  <c r="B26" i="46"/>
  <c r="C26" i="46"/>
  <c r="D26" i="46"/>
  <c r="E26" i="46"/>
  <c r="F26" i="46"/>
  <c r="G26" i="46"/>
  <c r="I26" i="46"/>
  <c r="J26" i="46"/>
  <c r="K26" i="46"/>
  <c r="L26" i="46"/>
  <c r="M26" i="46"/>
  <c r="N26" i="46"/>
  <c r="O26" i="46"/>
  <c r="Q26" i="46"/>
  <c r="R26" i="46"/>
  <c r="S26" i="46"/>
  <c r="B27" i="46"/>
  <c r="C27" i="46"/>
  <c r="D27" i="46"/>
  <c r="E27" i="46"/>
  <c r="F27" i="46"/>
  <c r="G27" i="46"/>
  <c r="H27" i="46"/>
  <c r="I27" i="46"/>
  <c r="J27" i="46"/>
  <c r="K27" i="46"/>
  <c r="L27" i="46"/>
  <c r="M27" i="46"/>
  <c r="N27" i="46"/>
  <c r="Q27" i="46"/>
  <c r="R27" i="46"/>
  <c r="S27" i="46"/>
  <c r="B28" i="46"/>
  <c r="C28" i="46"/>
  <c r="D28" i="46"/>
  <c r="E28" i="46"/>
  <c r="F28" i="46"/>
  <c r="G28" i="46"/>
  <c r="H28" i="46"/>
  <c r="I28" i="46"/>
  <c r="J28" i="46"/>
  <c r="L28" i="46"/>
  <c r="M28" i="46"/>
  <c r="N28" i="46"/>
  <c r="O28" i="46"/>
  <c r="Q28" i="46"/>
  <c r="R28" i="46"/>
  <c r="S28" i="46"/>
  <c r="B29" i="46"/>
  <c r="C29" i="46"/>
  <c r="D29" i="46"/>
  <c r="E29" i="46"/>
  <c r="F29" i="46"/>
  <c r="G29" i="46"/>
  <c r="I29" i="46"/>
  <c r="J29" i="46"/>
  <c r="K29" i="46"/>
  <c r="L29" i="46"/>
  <c r="M29" i="46"/>
  <c r="N29" i="46"/>
  <c r="O29" i="46"/>
  <c r="Q29" i="46"/>
  <c r="R29" i="46"/>
  <c r="S29" i="46"/>
  <c r="B30" i="46"/>
  <c r="C30" i="46"/>
  <c r="D30" i="46"/>
  <c r="E30" i="46"/>
  <c r="G30" i="46"/>
  <c r="H30" i="46"/>
  <c r="I30" i="46"/>
  <c r="J30" i="46"/>
  <c r="K30" i="46"/>
  <c r="L30" i="46"/>
  <c r="M30" i="46"/>
  <c r="N30" i="46"/>
  <c r="O30" i="46"/>
  <c r="Q30" i="46"/>
  <c r="R30" i="46"/>
  <c r="S30" i="46"/>
  <c r="B31" i="46"/>
  <c r="C31" i="46"/>
  <c r="D31" i="46"/>
  <c r="E31" i="46"/>
  <c r="F31" i="46"/>
  <c r="G31" i="46"/>
  <c r="H31" i="46"/>
  <c r="I31" i="46"/>
  <c r="J31" i="46"/>
  <c r="K31" i="46"/>
  <c r="M31" i="46"/>
  <c r="N31" i="46"/>
  <c r="O31" i="46"/>
  <c r="Q31" i="46"/>
  <c r="R31" i="46"/>
  <c r="S31" i="46"/>
  <c r="B32" i="46"/>
  <c r="C32" i="46"/>
  <c r="D32" i="46"/>
  <c r="E32" i="46"/>
  <c r="F32" i="46"/>
  <c r="G32" i="46"/>
  <c r="H32" i="46"/>
  <c r="I32" i="46"/>
  <c r="J32" i="46"/>
  <c r="K32" i="46"/>
  <c r="L32" i="46"/>
  <c r="M32" i="46"/>
  <c r="N32" i="46"/>
  <c r="Q32" i="46"/>
  <c r="R32" i="46"/>
  <c r="S32" i="46"/>
  <c r="B33" i="46"/>
  <c r="C33" i="46"/>
  <c r="D33" i="46"/>
  <c r="E33" i="46"/>
  <c r="F33" i="46"/>
  <c r="G33" i="46"/>
  <c r="I33" i="46"/>
  <c r="J33" i="46"/>
  <c r="K33" i="46"/>
  <c r="L33" i="46"/>
  <c r="M33" i="46"/>
  <c r="N33" i="46"/>
  <c r="O33" i="46"/>
  <c r="Q33" i="46"/>
  <c r="R33" i="46"/>
  <c r="S33" i="46"/>
  <c r="B2" i="46"/>
  <c r="AL34" i="46"/>
  <c r="AK34" i="46"/>
  <c r="AJ34" i="46"/>
  <c r="AI34" i="46"/>
  <c r="AH34" i="46"/>
  <c r="AG34" i="46"/>
  <c r="AF34" i="46"/>
  <c r="AE34" i="46"/>
  <c r="AD34" i="46"/>
  <c r="AC34" i="46"/>
  <c r="AB34" i="46"/>
  <c r="AA34" i="46"/>
  <c r="Z34" i="46"/>
  <c r="Y34" i="46"/>
  <c r="X34" i="46"/>
  <c r="W34" i="46"/>
  <c r="V34" i="46"/>
  <c r="U34" i="46"/>
  <c r="B3" i="45"/>
  <c r="C3" i="45"/>
  <c r="D3" i="45"/>
  <c r="E3" i="45"/>
  <c r="F3" i="45"/>
  <c r="G3" i="45"/>
  <c r="H3" i="45"/>
  <c r="I3" i="45"/>
  <c r="J3" i="45"/>
  <c r="K3" i="45"/>
  <c r="L3" i="45"/>
  <c r="M3" i="45"/>
  <c r="N3" i="45"/>
  <c r="O3" i="45"/>
  <c r="P3" i="45"/>
  <c r="Q3" i="45"/>
  <c r="R3" i="45"/>
  <c r="S3" i="45"/>
  <c r="B4" i="45"/>
  <c r="C4" i="45"/>
  <c r="D4" i="45"/>
  <c r="E4" i="45"/>
  <c r="F4" i="45"/>
  <c r="G4" i="45"/>
  <c r="H4" i="45"/>
  <c r="I4" i="45"/>
  <c r="J4" i="45"/>
  <c r="K4" i="45"/>
  <c r="L4" i="45"/>
  <c r="M4" i="45"/>
  <c r="N4" i="45"/>
  <c r="O4" i="45"/>
  <c r="P4" i="45"/>
  <c r="Q4" i="45"/>
  <c r="R4" i="45"/>
  <c r="S4" i="45"/>
  <c r="B5" i="45"/>
  <c r="C5" i="45"/>
  <c r="D5" i="45"/>
  <c r="E5" i="45"/>
  <c r="F5" i="45"/>
  <c r="G5" i="45"/>
  <c r="H5" i="45"/>
  <c r="I5" i="45"/>
  <c r="J5" i="45"/>
  <c r="K5" i="45"/>
  <c r="L5" i="45"/>
  <c r="M5" i="45"/>
  <c r="N5" i="45"/>
  <c r="O5" i="45"/>
  <c r="P5" i="45"/>
  <c r="Q5" i="45"/>
  <c r="R5" i="45"/>
  <c r="S5" i="45"/>
  <c r="B6" i="45"/>
  <c r="C6" i="45"/>
  <c r="D6" i="45"/>
  <c r="E6" i="45"/>
  <c r="F6" i="45"/>
  <c r="G6" i="45"/>
  <c r="H6" i="45"/>
  <c r="I6" i="45"/>
  <c r="J6" i="45"/>
  <c r="K6" i="45"/>
  <c r="L6" i="45"/>
  <c r="M6" i="45"/>
  <c r="N6" i="45"/>
  <c r="O6" i="45"/>
  <c r="P6" i="45"/>
  <c r="Q6" i="45"/>
  <c r="R6" i="45"/>
  <c r="S6" i="45"/>
  <c r="B7" i="45"/>
  <c r="C7" i="45"/>
  <c r="D7" i="45"/>
  <c r="E7" i="45"/>
  <c r="F7" i="45"/>
  <c r="G7" i="45"/>
  <c r="H7" i="45"/>
  <c r="I7" i="45"/>
  <c r="J7" i="45"/>
  <c r="K7" i="45"/>
  <c r="L7" i="45"/>
  <c r="M7" i="45"/>
  <c r="N7" i="45"/>
  <c r="O7" i="45"/>
  <c r="P7" i="45"/>
  <c r="Q7" i="45"/>
  <c r="R7" i="45"/>
  <c r="S7" i="45"/>
  <c r="B8" i="45"/>
  <c r="C8" i="45"/>
  <c r="D8" i="45"/>
  <c r="E8" i="45"/>
  <c r="F8" i="45"/>
  <c r="G8" i="45"/>
  <c r="H8" i="45"/>
  <c r="I8" i="45"/>
  <c r="J8" i="45"/>
  <c r="K8" i="45"/>
  <c r="L8" i="45"/>
  <c r="M8" i="45"/>
  <c r="N8" i="45"/>
  <c r="O8" i="45"/>
  <c r="P8" i="45"/>
  <c r="Q8" i="45"/>
  <c r="R8" i="45"/>
  <c r="S8" i="45"/>
  <c r="B9" i="45"/>
  <c r="C9" i="45"/>
  <c r="D9" i="45"/>
  <c r="E9" i="45"/>
  <c r="F9" i="45"/>
  <c r="G9" i="45"/>
  <c r="H9" i="45"/>
  <c r="I9" i="45"/>
  <c r="J9" i="45"/>
  <c r="K9" i="45"/>
  <c r="L9" i="45"/>
  <c r="M9" i="45"/>
  <c r="N9" i="45"/>
  <c r="O9" i="45"/>
  <c r="P9" i="45"/>
  <c r="Q9" i="45"/>
  <c r="R9" i="45"/>
  <c r="S9" i="45"/>
  <c r="B10" i="45"/>
  <c r="C10" i="45"/>
  <c r="D10" i="45"/>
  <c r="E10" i="45"/>
  <c r="F10" i="45"/>
  <c r="G10" i="45"/>
  <c r="H10" i="45"/>
  <c r="I10" i="45"/>
  <c r="J10" i="45"/>
  <c r="K10" i="45"/>
  <c r="L10" i="45"/>
  <c r="M10" i="45"/>
  <c r="N10" i="45"/>
  <c r="O10" i="45"/>
  <c r="P10" i="45"/>
  <c r="Q10" i="45"/>
  <c r="R10" i="45"/>
  <c r="S10" i="45"/>
  <c r="B11" i="45"/>
  <c r="C11" i="45"/>
  <c r="D11" i="45"/>
  <c r="E11" i="45"/>
  <c r="F11" i="45"/>
  <c r="G11" i="45"/>
  <c r="H11" i="45"/>
  <c r="I11" i="45"/>
  <c r="J11" i="45"/>
  <c r="K11" i="45"/>
  <c r="L11" i="45"/>
  <c r="M11" i="45"/>
  <c r="N11" i="45"/>
  <c r="O11" i="45"/>
  <c r="P11" i="45"/>
  <c r="Q11" i="45"/>
  <c r="R11" i="45"/>
  <c r="S11" i="45"/>
  <c r="B12" i="45"/>
  <c r="C12" i="45"/>
  <c r="D12" i="45"/>
  <c r="E12" i="45"/>
  <c r="F12" i="45"/>
  <c r="G12" i="45"/>
  <c r="H12" i="45"/>
  <c r="I12" i="45"/>
  <c r="J12" i="45"/>
  <c r="K12" i="45"/>
  <c r="L12" i="45"/>
  <c r="M12" i="45"/>
  <c r="N12" i="45"/>
  <c r="O12" i="45"/>
  <c r="P12" i="45"/>
  <c r="Q12" i="45"/>
  <c r="R12" i="45"/>
  <c r="S12" i="45"/>
  <c r="B13" i="45"/>
  <c r="C13" i="45"/>
  <c r="D13" i="45"/>
  <c r="E13" i="45"/>
  <c r="F13" i="45"/>
  <c r="G13" i="45"/>
  <c r="H13" i="45"/>
  <c r="I13" i="45"/>
  <c r="J13" i="45"/>
  <c r="K13" i="45"/>
  <c r="L13" i="45"/>
  <c r="M13" i="45"/>
  <c r="N13" i="45"/>
  <c r="O13" i="45"/>
  <c r="P13" i="45"/>
  <c r="Q13" i="45"/>
  <c r="R13" i="45"/>
  <c r="S13" i="45"/>
  <c r="B14" i="45"/>
  <c r="C14" i="45"/>
  <c r="D14" i="45"/>
  <c r="E14" i="45"/>
  <c r="F14" i="45"/>
  <c r="G14" i="45"/>
  <c r="H14" i="45"/>
  <c r="I14" i="45"/>
  <c r="J14" i="45"/>
  <c r="K14" i="45"/>
  <c r="L14" i="45"/>
  <c r="M14" i="45"/>
  <c r="N14" i="45"/>
  <c r="O14" i="45"/>
  <c r="P14" i="45"/>
  <c r="Q14" i="45"/>
  <c r="R14" i="45"/>
  <c r="S14" i="45"/>
  <c r="B15" i="45"/>
  <c r="C15" i="45"/>
  <c r="D15" i="45"/>
  <c r="E15" i="45"/>
  <c r="F15" i="45"/>
  <c r="G15" i="45"/>
  <c r="H15" i="45"/>
  <c r="I15" i="45"/>
  <c r="J15" i="45"/>
  <c r="K15" i="45"/>
  <c r="L15" i="45"/>
  <c r="M15" i="45"/>
  <c r="N15" i="45"/>
  <c r="O15" i="45"/>
  <c r="P15" i="45"/>
  <c r="Q15" i="45"/>
  <c r="R15" i="45"/>
  <c r="S15" i="45"/>
  <c r="B16" i="45"/>
  <c r="C16" i="45"/>
  <c r="D16" i="45"/>
  <c r="E16" i="45"/>
  <c r="F16" i="45"/>
  <c r="G16" i="45"/>
  <c r="H16" i="45"/>
  <c r="I16" i="45"/>
  <c r="J16" i="45"/>
  <c r="K16" i="45"/>
  <c r="L16" i="45"/>
  <c r="M16" i="45"/>
  <c r="N16" i="45"/>
  <c r="O16" i="45"/>
  <c r="P16" i="45"/>
  <c r="Q16" i="45"/>
  <c r="R16" i="45"/>
  <c r="S16" i="45"/>
  <c r="B17" i="45"/>
  <c r="C17" i="45"/>
  <c r="D17" i="45"/>
  <c r="E17" i="45"/>
  <c r="F17" i="45"/>
  <c r="G17" i="45"/>
  <c r="H17" i="45"/>
  <c r="I17" i="45"/>
  <c r="J17" i="45"/>
  <c r="K17" i="45"/>
  <c r="L17" i="45"/>
  <c r="M17" i="45"/>
  <c r="N17" i="45"/>
  <c r="O17" i="45"/>
  <c r="P17" i="45"/>
  <c r="Q17" i="45"/>
  <c r="R17" i="45"/>
  <c r="S17" i="45"/>
  <c r="B18" i="45"/>
  <c r="C18" i="45"/>
  <c r="D18" i="45"/>
  <c r="E18" i="45"/>
  <c r="F18" i="45"/>
  <c r="G18" i="45"/>
  <c r="H18" i="45"/>
  <c r="I18" i="45"/>
  <c r="J18" i="45"/>
  <c r="K18" i="45"/>
  <c r="L18" i="45"/>
  <c r="M18" i="45"/>
  <c r="N18" i="45"/>
  <c r="O18" i="45"/>
  <c r="P18" i="45"/>
  <c r="Q18" i="45"/>
  <c r="R18" i="45"/>
  <c r="S18" i="45"/>
  <c r="B19" i="45"/>
  <c r="C19" i="45"/>
  <c r="D19" i="45"/>
  <c r="E19" i="45"/>
  <c r="F19" i="45"/>
  <c r="G19" i="45"/>
  <c r="H19" i="45"/>
  <c r="I19" i="45"/>
  <c r="J19" i="45"/>
  <c r="K19" i="45"/>
  <c r="L19" i="45"/>
  <c r="M19" i="45"/>
  <c r="N19" i="45"/>
  <c r="O19" i="45"/>
  <c r="P19" i="45"/>
  <c r="Q19" i="45"/>
  <c r="R19" i="45"/>
  <c r="S19" i="45"/>
  <c r="B20" i="45"/>
  <c r="C20" i="45"/>
  <c r="D20" i="45"/>
  <c r="E20" i="45"/>
  <c r="F20" i="45"/>
  <c r="G20" i="45"/>
  <c r="H20" i="45"/>
  <c r="I20" i="45"/>
  <c r="J20" i="45"/>
  <c r="K20" i="45"/>
  <c r="L20" i="45"/>
  <c r="M20" i="45"/>
  <c r="N20" i="45"/>
  <c r="O20" i="45"/>
  <c r="P20" i="45"/>
  <c r="Q20" i="45"/>
  <c r="R20" i="45"/>
  <c r="S20" i="45"/>
  <c r="B21" i="45"/>
  <c r="C21" i="45"/>
  <c r="D21" i="45"/>
  <c r="E21" i="45"/>
  <c r="F21" i="45"/>
  <c r="G21" i="45"/>
  <c r="H21" i="45"/>
  <c r="I21" i="45"/>
  <c r="J21" i="45"/>
  <c r="K21" i="45"/>
  <c r="L21" i="45"/>
  <c r="M21" i="45"/>
  <c r="N21" i="45"/>
  <c r="O21" i="45"/>
  <c r="P21" i="45"/>
  <c r="Q21" i="45"/>
  <c r="R21" i="45"/>
  <c r="S21" i="45"/>
  <c r="B22" i="45"/>
  <c r="C22" i="45"/>
  <c r="D22" i="45"/>
  <c r="E22" i="45"/>
  <c r="F22" i="45"/>
  <c r="G22" i="45"/>
  <c r="H22" i="45"/>
  <c r="I22" i="45"/>
  <c r="J22" i="45"/>
  <c r="K22" i="45"/>
  <c r="L22" i="45"/>
  <c r="M22" i="45"/>
  <c r="N22" i="45"/>
  <c r="O22" i="45"/>
  <c r="P22" i="45"/>
  <c r="Q22" i="45"/>
  <c r="R22" i="45"/>
  <c r="S22" i="45"/>
  <c r="B23" i="45"/>
  <c r="C23" i="45"/>
  <c r="D23" i="45"/>
  <c r="E23" i="45"/>
  <c r="F23" i="45"/>
  <c r="G23" i="45"/>
  <c r="H23" i="45"/>
  <c r="I23" i="45"/>
  <c r="J23" i="45"/>
  <c r="K23" i="45"/>
  <c r="L23" i="45"/>
  <c r="M23" i="45"/>
  <c r="N23" i="45"/>
  <c r="O23" i="45"/>
  <c r="P23" i="45"/>
  <c r="Q23" i="45"/>
  <c r="R23" i="45"/>
  <c r="S23" i="45"/>
  <c r="B24" i="45"/>
  <c r="C24" i="45"/>
  <c r="D24" i="45"/>
  <c r="E24" i="45"/>
  <c r="F24" i="45"/>
  <c r="G24" i="45"/>
  <c r="H24" i="45"/>
  <c r="I24" i="45"/>
  <c r="J24" i="45"/>
  <c r="K24" i="45"/>
  <c r="L24" i="45"/>
  <c r="M24" i="45"/>
  <c r="N24" i="45"/>
  <c r="O24" i="45"/>
  <c r="P24" i="45"/>
  <c r="Q24" i="45"/>
  <c r="R24" i="45"/>
  <c r="S24" i="45"/>
  <c r="B25" i="45"/>
  <c r="C25" i="45"/>
  <c r="D25" i="45"/>
  <c r="E25" i="45"/>
  <c r="F25" i="45"/>
  <c r="G25" i="45"/>
  <c r="H25" i="45"/>
  <c r="I25" i="45"/>
  <c r="J25" i="45"/>
  <c r="K25" i="45"/>
  <c r="L25" i="45"/>
  <c r="M25" i="45"/>
  <c r="N25" i="45"/>
  <c r="O25" i="45"/>
  <c r="P25" i="45"/>
  <c r="Q25" i="45"/>
  <c r="R25" i="45"/>
  <c r="S25" i="45"/>
  <c r="B26" i="45"/>
  <c r="C26" i="45"/>
  <c r="D26" i="45"/>
  <c r="E26" i="45"/>
  <c r="F26" i="45"/>
  <c r="G26" i="45"/>
  <c r="H26" i="45"/>
  <c r="I26" i="45"/>
  <c r="J26" i="45"/>
  <c r="K26" i="45"/>
  <c r="L26" i="45"/>
  <c r="M26" i="45"/>
  <c r="N26" i="45"/>
  <c r="O26" i="45"/>
  <c r="P26" i="45"/>
  <c r="Q26" i="45"/>
  <c r="R26" i="45"/>
  <c r="S26" i="45"/>
  <c r="B27" i="45"/>
  <c r="C27" i="45"/>
  <c r="D27" i="45"/>
  <c r="E27" i="45"/>
  <c r="F27" i="45"/>
  <c r="G27" i="45"/>
  <c r="H27" i="45"/>
  <c r="I27" i="45"/>
  <c r="J27" i="45"/>
  <c r="K27" i="45"/>
  <c r="L27" i="45"/>
  <c r="M27" i="45"/>
  <c r="N27" i="45"/>
  <c r="O27" i="45"/>
  <c r="P27" i="45"/>
  <c r="Q27" i="45"/>
  <c r="R27" i="45"/>
  <c r="S27" i="45"/>
  <c r="B28" i="45"/>
  <c r="C28" i="45"/>
  <c r="D28" i="45"/>
  <c r="E28" i="45"/>
  <c r="F28" i="45"/>
  <c r="G28" i="45"/>
  <c r="H28" i="45"/>
  <c r="I28" i="45"/>
  <c r="J28" i="45"/>
  <c r="K28" i="45"/>
  <c r="L28" i="45"/>
  <c r="M28" i="45"/>
  <c r="N28" i="45"/>
  <c r="O28" i="45"/>
  <c r="P28" i="45"/>
  <c r="Q28" i="45"/>
  <c r="R28" i="45"/>
  <c r="S28" i="45"/>
  <c r="B29" i="45"/>
  <c r="C29" i="45"/>
  <c r="D29" i="45"/>
  <c r="E29" i="45"/>
  <c r="F29" i="45"/>
  <c r="G29" i="45"/>
  <c r="H29" i="45"/>
  <c r="I29" i="45"/>
  <c r="J29" i="45"/>
  <c r="K29" i="45"/>
  <c r="L29" i="45"/>
  <c r="M29" i="45"/>
  <c r="N29" i="45"/>
  <c r="O29" i="45"/>
  <c r="P29" i="45"/>
  <c r="Q29" i="45"/>
  <c r="R29" i="45"/>
  <c r="S29" i="45"/>
  <c r="B30" i="45"/>
  <c r="C30" i="45"/>
  <c r="D30" i="45"/>
  <c r="E30" i="45"/>
  <c r="F30" i="45"/>
  <c r="G30" i="45"/>
  <c r="H30" i="45"/>
  <c r="I30" i="45"/>
  <c r="J30" i="45"/>
  <c r="K30" i="45"/>
  <c r="L30" i="45"/>
  <c r="M30" i="45"/>
  <c r="N30" i="45"/>
  <c r="O30" i="45"/>
  <c r="P30" i="45"/>
  <c r="Q30" i="45"/>
  <c r="R30" i="45"/>
  <c r="S30" i="45"/>
  <c r="B31" i="45"/>
  <c r="C31" i="45"/>
  <c r="D31" i="45"/>
  <c r="E31" i="45"/>
  <c r="F31" i="45"/>
  <c r="G31" i="45"/>
  <c r="H31" i="45"/>
  <c r="I31" i="45"/>
  <c r="J31" i="45"/>
  <c r="K31" i="45"/>
  <c r="L31" i="45"/>
  <c r="M31" i="45"/>
  <c r="N31" i="45"/>
  <c r="O31" i="45"/>
  <c r="P31" i="45"/>
  <c r="Q31" i="45"/>
  <c r="R31" i="45"/>
  <c r="S31" i="45"/>
  <c r="B32" i="45"/>
  <c r="C32" i="45"/>
  <c r="D32" i="45"/>
  <c r="E32" i="45"/>
  <c r="F32" i="45"/>
  <c r="G32" i="45"/>
  <c r="H32" i="45"/>
  <c r="I32" i="45"/>
  <c r="J32" i="45"/>
  <c r="K32" i="45"/>
  <c r="L32" i="45"/>
  <c r="M32" i="45"/>
  <c r="N32" i="45"/>
  <c r="O32" i="45"/>
  <c r="P32" i="45"/>
  <c r="Q32" i="45"/>
  <c r="R32" i="45"/>
  <c r="S32" i="45"/>
  <c r="B33" i="45"/>
  <c r="C33" i="45"/>
  <c r="D33" i="45"/>
  <c r="E33" i="45"/>
  <c r="F33" i="45"/>
  <c r="G33" i="45"/>
  <c r="H33" i="45"/>
  <c r="I33" i="45"/>
  <c r="J33" i="45"/>
  <c r="K33" i="45"/>
  <c r="L33" i="45"/>
  <c r="M33" i="45"/>
  <c r="N33" i="45"/>
  <c r="O33" i="45"/>
  <c r="P33" i="45"/>
  <c r="Q33" i="45"/>
  <c r="R33" i="45"/>
  <c r="S33" i="45"/>
  <c r="C2" i="45"/>
  <c r="D2" i="45"/>
  <c r="E2" i="45"/>
  <c r="F2" i="45"/>
  <c r="G2" i="45"/>
  <c r="H2" i="45"/>
  <c r="I2" i="45"/>
  <c r="J2" i="45"/>
  <c r="K2" i="45"/>
  <c r="L2" i="45"/>
  <c r="M2" i="45"/>
  <c r="N2" i="45"/>
  <c r="O2" i="45"/>
  <c r="P2" i="45"/>
  <c r="Q2" i="45"/>
  <c r="R2" i="45"/>
  <c r="S2" i="45"/>
  <c r="B2" i="45"/>
  <c r="C2" i="43"/>
  <c r="D2" i="43"/>
  <c r="E2" i="43"/>
  <c r="F2" i="43"/>
  <c r="G2" i="43"/>
  <c r="H2" i="43"/>
  <c r="I2" i="43"/>
  <c r="J2" i="43"/>
  <c r="L2" i="43"/>
  <c r="M2" i="43"/>
  <c r="N2" i="43"/>
  <c r="P2" i="43"/>
  <c r="Q2" i="43"/>
  <c r="R2" i="43"/>
  <c r="S2" i="43"/>
  <c r="B3" i="43"/>
  <c r="C3" i="43"/>
  <c r="D3" i="43"/>
  <c r="E3" i="43"/>
  <c r="F3" i="43"/>
  <c r="G3" i="43"/>
  <c r="H3" i="43"/>
  <c r="I3" i="43"/>
  <c r="J3" i="43"/>
  <c r="L3" i="43"/>
  <c r="M3" i="43"/>
  <c r="N3" i="43"/>
  <c r="P3" i="43"/>
  <c r="Q3" i="43"/>
  <c r="R3" i="43"/>
  <c r="S3" i="43"/>
  <c r="B4" i="43"/>
  <c r="C4" i="43"/>
  <c r="D4" i="43"/>
  <c r="E4" i="43"/>
  <c r="F4" i="43"/>
  <c r="G4" i="43"/>
  <c r="H4" i="43"/>
  <c r="I4" i="43"/>
  <c r="J4" i="43"/>
  <c r="K4" i="43"/>
  <c r="L4" i="43"/>
  <c r="M4" i="43"/>
  <c r="P4" i="43"/>
  <c r="Q4" i="43"/>
  <c r="R4" i="43"/>
  <c r="S4" i="43"/>
  <c r="B5" i="43"/>
  <c r="C5" i="43"/>
  <c r="D5" i="43"/>
  <c r="E5" i="43"/>
  <c r="F5" i="43"/>
  <c r="G5" i="43"/>
  <c r="H5" i="43"/>
  <c r="I5" i="43"/>
  <c r="K5" i="43"/>
  <c r="L5" i="43"/>
  <c r="M5" i="43"/>
  <c r="N5" i="43"/>
  <c r="P5" i="43"/>
  <c r="Q5" i="43"/>
  <c r="R5" i="43"/>
  <c r="S5" i="43"/>
  <c r="B6" i="43"/>
  <c r="C6" i="43"/>
  <c r="D6" i="43"/>
  <c r="E6" i="43"/>
  <c r="F6" i="43"/>
  <c r="G6" i="43"/>
  <c r="I6" i="43"/>
  <c r="J6" i="43"/>
  <c r="K6" i="43"/>
  <c r="L6" i="43"/>
  <c r="M6" i="43"/>
  <c r="N6" i="43"/>
  <c r="P6" i="43"/>
  <c r="Q6" i="43"/>
  <c r="R6" i="43"/>
  <c r="S6" i="43"/>
  <c r="B7" i="43"/>
  <c r="C7" i="43"/>
  <c r="D7" i="43"/>
  <c r="E7" i="43"/>
  <c r="F7" i="43"/>
  <c r="G7" i="43"/>
  <c r="I7" i="43"/>
  <c r="J7" i="43"/>
  <c r="K7" i="43"/>
  <c r="L7" i="43"/>
  <c r="M7" i="43"/>
  <c r="N7" i="43"/>
  <c r="P7" i="43"/>
  <c r="Q7" i="43"/>
  <c r="R7" i="43"/>
  <c r="S7" i="43"/>
  <c r="B8" i="43"/>
  <c r="C8" i="43"/>
  <c r="D8" i="43"/>
  <c r="E8" i="43"/>
  <c r="F8" i="43"/>
  <c r="G8" i="43"/>
  <c r="I8" i="43"/>
  <c r="J8" i="43"/>
  <c r="K8" i="43"/>
  <c r="L8" i="43"/>
  <c r="M8" i="43"/>
  <c r="N8" i="43"/>
  <c r="P8" i="43"/>
  <c r="Q8" i="43"/>
  <c r="R8" i="43"/>
  <c r="S8" i="43"/>
  <c r="B9" i="43"/>
  <c r="C9" i="43"/>
  <c r="D9" i="43"/>
  <c r="E9" i="43"/>
  <c r="F9" i="43"/>
  <c r="G9" i="43"/>
  <c r="H9" i="43"/>
  <c r="I9" i="43"/>
  <c r="J9" i="43"/>
  <c r="K9" i="43"/>
  <c r="L9" i="43"/>
  <c r="M9" i="43"/>
  <c r="P9" i="43"/>
  <c r="Q9" i="43"/>
  <c r="R9" i="43"/>
  <c r="S9" i="43"/>
  <c r="B10" i="43"/>
  <c r="C10" i="43"/>
  <c r="D10" i="43"/>
  <c r="E10" i="43"/>
  <c r="F10" i="43"/>
  <c r="G10" i="43"/>
  <c r="H10" i="43"/>
  <c r="I10" i="43"/>
  <c r="K10" i="43"/>
  <c r="L10" i="43"/>
  <c r="M10" i="43"/>
  <c r="N10" i="43"/>
  <c r="P10" i="43"/>
  <c r="Q10" i="43"/>
  <c r="R10" i="43"/>
  <c r="S10" i="43"/>
  <c r="B11" i="43"/>
  <c r="C11" i="43"/>
  <c r="D11" i="43"/>
  <c r="E11" i="43"/>
  <c r="G11" i="43"/>
  <c r="H11" i="43"/>
  <c r="I11" i="43"/>
  <c r="J11" i="43"/>
  <c r="K11" i="43"/>
  <c r="L11" i="43"/>
  <c r="M11" i="43"/>
  <c r="N11" i="43"/>
  <c r="P11" i="43"/>
  <c r="Q11" i="43"/>
  <c r="R11" i="43"/>
  <c r="S11" i="43"/>
  <c r="B12" i="43"/>
  <c r="C12" i="43"/>
  <c r="D12" i="43"/>
  <c r="E12" i="43"/>
  <c r="F12" i="43"/>
  <c r="G12" i="43"/>
  <c r="H12" i="43"/>
  <c r="I12" i="43"/>
  <c r="J12" i="43"/>
  <c r="L12" i="43"/>
  <c r="M12" i="43"/>
  <c r="N12" i="43"/>
  <c r="P12" i="43"/>
  <c r="Q12" i="43"/>
  <c r="R12" i="43"/>
  <c r="S12" i="43"/>
  <c r="B13" i="43"/>
  <c r="C13" i="43"/>
  <c r="D13" i="43"/>
  <c r="E13" i="43"/>
  <c r="F13" i="43"/>
  <c r="G13" i="43"/>
  <c r="H13" i="43"/>
  <c r="I13" i="43"/>
  <c r="K13" i="43"/>
  <c r="L13" i="43"/>
  <c r="M13" i="43"/>
  <c r="N13" i="43"/>
  <c r="P13" i="43"/>
  <c r="Q13" i="43"/>
  <c r="R13" i="43"/>
  <c r="S13" i="43"/>
  <c r="B14" i="43"/>
  <c r="C14" i="43"/>
  <c r="D14" i="43"/>
  <c r="E14" i="43"/>
  <c r="G14" i="43"/>
  <c r="H14" i="43"/>
  <c r="I14" i="43"/>
  <c r="J14" i="43"/>
  <c r="K14" i="43"/>
  <c r="L14" i="43"/>
  <c r="M14" i="43"/>
  <c r="N14" i="43"/>
  <c r="P14" i="43"/>
  <c r="Q14" i="43"/>
  <c r="R14" i="43"/>
  <c r="S14" i="43"/>
  <c r="B15" i="43"/>
  <c r="C15" i="43"/>
  <c r="D15" i="43"/>
  <c r="E15" i="43"/>
  <c r="G15" i="43"/>
  <c r="H15" i="43"/>
  <c r="I15" i="43"/>
  <c r="J15" i="43"/>
  <c r="K15" i="43"/>
  <c r="L15" i="43"/>
  <c r="M15" i="43"/>
  <c r="N15" i="43"/>
  <c r="P15" i="43"/>
  <c r="Q15" i="43"/>
  <c r="R15" i="43"/>
  <c r="S15" i="43"/>
  <c r="B16" i="43"/>
  <c r="C16" i="43"/>
  <c r="D16" i="43"/>
  <c r="E16" i="43"/>
  <c r="F16" i="43"/>
  <c r="G16" i="43"/>
  <c r="H16" i="43"/>
  <c r="I16" i="43"/>
  <c r="J16" i="43"/>
  <c r="K16" i="43"/>
  <c r="M16" i="43"/>
  <c r="N16" i="43"/>
  <c r="Q16" i="43"/>
  <c r="R16" i="43"/>
  <c r="S16" i="43"/>
  <c r="B17" i="43"/>
  <c r="C17" i="43"/>
  <c r="D17" i="43"/>
  <c r="E17" i="43"/>
  <c r="F17" i="43"/>
  <c r="G17" i="43"/>
  <c r="H17" i="43"/>
  <c r="I17" i="43"/>
  <c r="J17" i="43"/>
  <c r="K17" i="43"/>
  <c r="L17" i="43"/>
  <c r="M17" i="43"/>
  <c r="P17" i="43"/>
  <c r="Q17" i="43"/>
  <c r="R17" i="43"/>
  <c r="S17" i="43"/>
  <c r="B18" i="43"/>
  <c r="C18" i="43"/>
  <c r="D18" i="43"/>
  <c r="E18" i="43"/>
  <c r="F18" i="43"/>
  <c r="G18" i="43"/>
  <c r="H18" i="43"/>
  <c r="I18" i="43"/>
  <c r="K18" i="43"/>
  <c r="L18" i="43"/>
  <c r="M18" i="43"/>
  <c r="N18" i="43"/>
  <c r="P18" i="43"/>
  <c r="Q18" i="43"/>
  <c r="R18" i="43"/>
  <c r="S18" i="43"/>
  <c r="B19" i="43"/>
  <c r="C19" i="43"/>
  <c r="D19" i="43"/>
  <c r="E19" i="43"/>
  <c r="F19" i="43"/>
  <c r="G19" i="43"/>
  <c r="H19" i="43"/>
  <c r="I19" i="43"/>
  <c r="J19" i="43"/>
  <c r="K19" i="43"/>
  <c r="L19" i="43"/>
  <c r="M19" i="43"/>
  <c r="P19" i="43"/>
  <c r="Q19" i="43"/>
  <c r="R19" i="43"/>
  <c r="S19" i="43"/>
  <c r="B20" i="43"/>
  <c r="C20" i="43"/>
  <c r="D20" i="43"/>
  <c r="E20" i="43"/>
  <c r="F20" i="43"/>
  <c r="H20" i="43"/>
  <c r="I20" i="43"/>
  <c r="J20" i="43"/>
  <c r="K20" i="43"/>
  <c r="L20" i="43"/>
  <c r="M20" i="43"/>
  <c r="N20" i="43"/>
  <c r="P20" i="43"/>
  <c r="Q20" i="43"/>
  <c r="R20" i="43"/>
  <c r="S20" i="43"/>
  <c r="B21" i="43"/>
  <c r="C21" i="43"/>
  <c r="D21" i="43"/>
  <c r="E21" i="43"/>
  <c r="F21" i="43"/>
  <c r="G21" i="43"/>
  <c r="H21" i="43"/>
  <c r="I21" i="43"/>
  <c r="J21" i="43"/>
  <c r="K21" i="43"/>
  <c r="L21" i="43"/>
  <c r="M21" i="43"/>
  <c r="Q21" i="43"/>
  <c r="R21" i="43"/>
  <c r="S21" i="43"/>
  <c r="B22" i="43"/>
  <c r="C22" i="43"/>
  <c r="D22" i="43"/>
  <c r="E22" i="43"/>
  <c r="F22" i="43"/>
  <c r="H22" i="43"/>
  <c r="I22" i="43"/>
  <c r="J22" i="43"/>
  <c r="K22" i="43"/>
  <c r="L22" i="43"/>
  <c r="M22" i="43"/>
  <c r="N22" i="43"/>
  <c r="P22" i="43"/>
  <c r="Q22" i="43"/>
  <c r="R22" i="43"/>
  <c r="S22" i="43"/>
  <c r="B23" i="43"/>
  <c r="C23" i="43"/>
  <c r="D23" i="43"/>
  <c r="E23" i="43"/>
  <c r="F23" i="43"/>
  <c r="G23" i="43"/>
  <c r="H23" i="43"/>
  <c r="I23" i="43"/>
  <c r="J23" i="43"/>
  <c r="K23" i="43"/>
  <c r="M23" i="43"/>
  <c r="N23" i="43"/>
  <c r="P23" i="43"/>
  <c r="Q23" i="43"/>
  <c r="R23" i="43"/>
  <c r="S23" i="43"/>
  <c r="B24" i="43"/>
  <c r="C24" i="43"/>
  <c r="D24" i="43"/>
  <c r="E24" i="43"/>
  <c r="F24" i="43"/>
  <c r="G24" i="43"/>
  <c r="H24" i="43"/>
  <c r="I24" i="43"/>
  <c r="J24" i="43"/>
  <c r="K24" i="43"/>
  <c r="M24" i="43"/>
  <c r="N24" i="43"/>
  <c r="P24" i="43"/>
  <c r="Q24" i="43"/>
  <c r="R24" i="43"/>
  <c r="S24" i="43"/>
  <c r="B25" i="43"/>
  <c r="C25" i="43"/>
  <c r="D25" i="43"/>
  <c r="E25" i="43"/>
  <c r="F25" i="43"/>
  <c r="G25" i="43"/>
  <c r="H25" i="43"/>
  <c r="I25" i="43"/>
  <c r="J25" i="43"/>
  <c r="K25" i="43"/>
  <c r="L25" i="43"/>
  <c r="M25" i="43"/>
  <c r="P25" i="43"/>
  <c r="Q25" i="43"/>
  <c r="R25" i="43"/>
  <c r="S25" i="43"/>
  <c r="B26" i="43"/>
  <c r="C26" i="43"/>
  <c r="D26" i="43"/>
  <c r="E26" i="43"/>
  <c r="F26" i="43"/>
  <c r="G26" i="43"/>
  <c r="I26" i="43"/>
  <c r="J26" i="43"/>
  <c r="K26" i="43"/>
  <c r="L26" i="43"/>
  <c r="M26" i="43"/>
  <c r="N26" i="43"/>
  <c r="P26" i="43"/>
  <c r="Q26" i="43"/>
  <c r="R26" i="43"/>
  <c r="S26" i="43"/>
  <c r="B27" i="43"/>
  <c r="C27" i="43"/>
  <c r="D27" i="43"/>
  <c r="E27" i="43"/>
  <c r="F27" i="43"/>
  <c r="G27" i="43"/>
  <c r="H27" i="43"/>
  <c r="I27" i="43"/>
  <c r="J27" i="43"/>
  <c r="K27" i="43"/>
  <c r="L27" i="43"/>
  <c r="M27" i="43"/>
  <c r="N27" i="43"/>
  <c r="Q27" i="43"/>
  <c r="R27" i="43"/>
  <c r="S27" i="43"/>
  <c r="B28" i="43"/>
  <c r="C28" i="43"/>
  <c r="D28" i="43"/>
  <c r="E28" i="43"/>
  <c r="F28" i="43"/>
  <c r="G28" i="43"/>
  <c r="H28" i="43"/>
  <c r="I28" i="43"/>
  <c r="J28" i="43"/>
  <c r="L28" i="43"/>
  <c r="M28" i="43"/>
  <c r="N28" i="43"/>
  <c r="Q28" i="43"/>
  <c r="R28" i="43"/>
  <c r="S28" i="43"/>
  <c r="B29" i="43"/>
  <c r="C29" i="43"/>
  <c r="D29" i="43"/>
  <c r="E29" i="43"/>
  <c r="F29" i="43"/>
  <c r="G29" i="43"/>
  <c r="I29" i="43"/>
  <c r="J29" i="43"/>
  <c r="K29" i="43"/>
  <c r="L29" i="43"/>
  <c r="M29" i="43"/>
  <c r="N29" i="43"/>
  <c r="P29" i="43"/>
  <c r="Q29" i="43"/>
  <c r="R29" i="43"/>
  <c r="S29" i="43"/>
  <c r="B30" i="43"/>
  <c r="C30" i="43"/>
  <c r="D30" i="43"/>
  <c r="E30" i="43"/>
  <c r="G30" i="43"/>
  <c r="H30" i="43"/>
  <c r="I30" i="43"/>
  <c r="J30" i="43"/>
  <c r="K30" i="43"/>
  <c r="L30" i="43"/>
  <c r="M30" i="43"/>
  <c r="N30" i="43"/>
  <c r="P30" i="43"/>
  <c r="Q30" i="43"/>
  <c r="R30" i="43"/>
  <c r="S30" i="43"/>
  <c r="B31" i="43"/>
  <c r="C31" i="43"/>
  <c r="D31" i="43"/>
  <c r="E31" i="43"/>
  <c r="F31" i="43"/>
  <c r="G31" i="43"/>
  <c r="H31" i="43"/>
  <c r="I31" i="43"/>
  <c r="J31" i="43"/>
  <c r="K31" i="43"/>
  <c r="M31" i="43"/>
  <c r="N31" i="43"/>
  <c r="P31" i="43"/>
  <c r="Q31" i="43"/>
  <c r="R31" i="43"/>
  <c r="S31" i="43"/>
  <c r="B32" i="43"/>
  <c r="C32" i="43"/>
  <c r="D32" i="43"/>
  <c r="E32" i="43"/>
  <c r="F32" i="43"/>
  <c r="G32" i="43"/>
  <c r="H32" i="43"/>
  <c r="I32" i="43"/>
  <c r="J32" i="43"/>
  <c r="K32" i="43"/>
  <c r="L32" i="43"/>
  <c r="M32" i="43"/>
  <c r="N32" i="43"/>
  <c r="P32" i="43"/>
  <c r="Q32" i="43"/>
  <c r="R32" i="43"/>
  <c r="S32" i="43"/>
  <c r="B33" i="43"/>
  <c r="C33" i="43"/>
  <c r="D33" i="43"/>
  <c r="E33" i="43"/>
  <c r="F33" i="43"/>
  <c r="G33" i="43"/>
  <c r="I33" i="43"/>
  <c r="J33" i="43"/>
  <c r="K33" i="43"/>
  <c r="L33" i="43"/>
  <c r="M33" i="43"/>
  <c r="N33" i="43"/>
  <c r="P33" i="43"/>
  <c r="Q33" i="43"/>
  <c r="R33" i="43"/>
  <c r="S33" i="43"/>
  <c r="B2" i="43"/>
  <c r="B3" i="42"/>
  <c r="C3" i="42"/>
  <c r="D3" i="42"/>
  <c r="E3" i="42"/>
  <c r="F3" i="42"/>
  <c r="G3" i="42"/>
  <c r="H3" i="42"/>
  <c r="I3" i="42"/>
  <c r="J3" i="42"/>
  <c r="K3" i="42"/>
  <c r="L3" i="42"/>
  <c r="M3" i="42"/>
  <c r="N3" i="42"/>
  <c r="O3" i="42"/>
  <c r="P3" i="42"/>
  <c r="Q3" i="42"/>
  <c r="R3" i="42"/>
  <c r="S3" i="42"/>
  <c r="B4" i="42"/>
  <c r="C4" i="42"/>
  <c r="D4" i="42"/>
  <c r="E4" i="42"/>
  <c r="F4" i="42"/>
  <c r="G4" i="42"/>
  <c r="H4" i="42"/>
  <c r="I4" i="42"/>
  <c r="J4" i="42"/>
  <c r="K4" i="42"/>
  <c r="L4" i="42"/>
  <c r="M4" i="42"/>
  <c r="N4" i="42"/>
  <c r="O4" i="42"/>
  <c r="P4" i="42"/>
  <c r="Q4" i="42"/>
  <c r="R4" i="42"/>
  <c r="S4" i="42"/>
  <c r="B5" i="42"/>
  <c r="C5" i="42"/>
  <c r="D5" i="42"/>
  <c r="E5" i="42"/>
  <c r="F5" i="42"/>
  <c r="G5" i="42"/>
  <c r="H5" i="42"/>
  <c r="I5" i="42"/>
  <c r="J5" i="42"/>
  <c r="K5" i="42"/>
  <c r="L5" i="42"/>
  <c r="M5" i="42"/>
  <c r="N5" i="42"/>
  <c r="O5" i="42"/>
  <c r="P5" i="42"/>
  <c r="Q5" i="42"/>
  <c r="R5" i="42"/>
  <c r="S5" i="42"/>
  <c r="B6" i="42"/>
  <c r="C6" i="42"/>
  <c r="D6" i="42"/>
  <c r="E6" i="42"/>
  <c r="F6" i="42"/>
  <c r="G6" i="42"/>
  <c r="H6" i="42"/>
  <c r="I6" i="42"/>
  <c r="J6" i="42"/>
  <c r="K6" i="42"/>
  <c r="L6" i="42"/>
  <c r="M6" i="42"/>
  <c r="N6" i="42"/>
  <c r="O6" i="42"/>
  <c r="P6" i="42"/>
  <c r="Q6" i="42"/>
  <c r="R6" i="42"/>
  <c r="S6" i="42"/>
  <c r="B7" i="42"/>
  <c r="C7" i="42"/>
  <c r="D7" i="42"/>
  <c r="E7" i="42"/>
  <c r="F7" i="42"/>
  <c r="G7" i="42"/>
  <c r="H7" i="42"/>
  <c r="I7" i="42"/>
  <c r="J7" i="42"/>
  <c r="K7" i="42"/>
  <c r="L7" i="42"/>
  <c r="M7" i="42"/>
  <c r="N7" i="42"/>
  <c r="O7" i="42"/>
  <c r="P7" i="42"/>
  <c r="Q7" i="42"/>
  <c r="R7" i="42"/>
  <c r="S7" i="42"/>
  <c r="B8" i="42"/>
  <c r="C8" i="42"/>
  <c r="D8" i="42"/>
  <c r="E8" i="42"/>
  <c r="F8" i="42"/>
  <c r="G8" i="42"/>
  <c r="H8" i="42"/>
  <c r="I8" i="42"/>
  <c r="J8" i="42"/>
  <c r="K8" i="42"/>
  <c r="L8" i="42"/>
  <c r="M8" i="42"/>
  <c r="N8" i="42"/>
  <c r="O8" i="42"/>
  <c r="P8" i="42"/>
  <c r="Q8" i="42"/>
  <c r="R8" i="42"/>
  <c r="S8" i="42"/>
  <c r="B9" i="42"/>
  <c r="C9" i="42"/>
  <c r="D9" i="42"/>
  <c r="E9" i="42"/>
  <c r="F9" i="42"/>
  <c r="G9" i="42"/>
  <c r="H9" i="42"/>
  <c r="I9" i="42"/>
  <c r="J9" i="42"/>
  <c r="K9" i="42"/>
  <c r="L9" i="42"/>
  <c r="M9" i="42"/>
  <c r="N9" i="42"/>
  <c r="O9" i="42"/>
  <c r="P9" i="42"/>
  <c r="Q9" i="42"/>
  <c r="R9" i="42"/>
  <c r="S9" i="42"/>
  <c r="B10" i="42"/>
  <c r="C10" i="42"/>
  <c r="D10" i="42"/>
  <c r="E10" i="42"/>
  <c r="F10" i="42"/>
  <c r="G10" i="42"/>
  <c r="H10" i="42"/>
  <c r="I10" i="42"/>
  <c r="J10" i="42"/>
  <c r="K10" i="42"/>
  <c r="L10" i="42"/>
  <c r="M10" i="42"/>
  <c r="N10" i="42"/>
  <c r="O10" i="42"/>
  <c r="P10" i="42"/>
  <c r="Q10" i="42"/>
  <c r="R10" i="42"/>
  <c r="S10" i="42"/>
  <c r="B11" i="42"/>
  <c r="C11" i="42"/>
  <c r="D11" i="42"/>
  <c r="E11" i="42"/>
  <c r="F11" i="42"/>
  <c r="G11" i="42"/>
  <c r="H11" i="42"/>
  <c r="I11" i="42"/>
  <c r="J11" i="42"/>
  <c r="K11" i="42"/>
  <c r="L11" i="42"/>
  <c r="M11" i="42"/>
  <c r="N11" i="42"/>
  <c r="O11" i="42"/>
  <c r="P11" i="42"/>
  <c r="Q11" i="42"/>
  <c r="R11" i="42"/>
  <c r="S11" i="42"/>
  <c r="B12" i="42"/>
  <c r="C12" i="42"/>
  <c r="D12" i="42"/>
  <c r="E12" i="42"/>
  <c r="F12" i="42"/>
  <c r="G12" i="42"/>
  <c r="H12" i="42"/>
  <c r="I12" i="42"/>
  <c r="J12" i="42"/>
  <c r="K12" i="42"/>
  <c r="L12" i="42"/>
  <c r="M12" i="42"/>
  <c r="N12" i="42"/>
  <c r="O12" i="42"/>
  <c r="P12" i="42"/>
  <c r="Q12" i="42"/>
  <c r="R12" i="42"/>
  <c r="S12" i="42"/>
  <c r="B13" i="42"/>
  <c r="C13" i="42"/>
  <c r="D13" i="42"/>
  <c r="E13" i="42"/>
  <c r="F13" i="42"/>
  <c r="G13" i="42"/>
  <c r="H13" i="42"/>
  <c r="I13" i="42"/>
  <c r="J13" i="42"/>
  <c r="K13" i="42"/>
  <c r="L13" i="42"/>
  <c r="M13" i="42"/>
  <c r="N13" i="42"/>
  <c r="O13" i="42"/>
  <c r="P13" i="42"/>
  <c r="Q13" i="42"/>
  <c r="R13" i="42"/>
  <c r="S13" i="42"/>
  <c r="B14" i="42"/>
  <c r="C14" i="42"/>
  <c r="D14" i="42"/>
  <c r="E14" i="42"/>
  <c r="F14" i="42"/>
  <c r="G14" i="42"/>
  <c r="H14" i="42"/>
  <c r="I14" i="42"/>
  <c r="J14" i="42"/>
  <c r="K14" i="42"/>
  <c r="L14" i="42"/>
  <c r="M14" i="42"/>
  <c r="N14" i="42"/>
  <c r="O14" i="42"/>
  <c r="P14" i="42"/>
  <c r="Q14" i="42"/>
  <c r="R14" i="42"/>
  <c r="S14" i="42"/>
  <c r="B15" i="42"/>
  <c r="C15" i="42"/>
  <c r="D15" i="42"/>
  <c r="E15" i="42"/>
  <c r="F15" i="42"/>
  <c r="G15" i="42"/>
  <c r="H15" i="42"/>
  <c r="I15" i="42"/>
  <c r="J15" i="42"/>
  <c r="K15" i="42"/>
  <c r="L15" i="42"/>
  <c r="M15" i="42"/>
  <c r="N15" i="42"/>
  <c r="O15" i="42"/>
  <c r="P15" i="42"/>
  <c r="Q15" i="42"/>
  <c r="R15" i="42"/>
  <c r="S15" i="42"/>
  <c r="B16" i="42"/>
  <c r="C16" i="42"/>
  <c r="D16" i="42"/>
  <c r="E16" i="42"/>
  <c r="F16" i="42"/>
  <c r="G16" i="42"/>
  <c r="H16" i="42"/>
  <c r="I16" i="42"/>
  <c r="J16" i="42"/>
  <c r="K16" i="42"/>
  <c r="L16" i="42"/>
  <c r="M16" i="42"/>
  <c r="N16" i="42"/>
  <c r="O16" i="42"/>
  <c r="P16" i="42"/>
  <c r="Q16" i="42"/>
  <c r="R16" i="42"/>
  <c r="S16" i="42"/>
  <c r="B17" i="42"/>
  <c r="C17" i="42"/>
  <c r="D17" i="42"/>
  <c r="E17" i="42"/>
  <c r="F17" i="42"/>
  <c r="G17" i="42"/>
  <c r="H17" i="42"/>
  <c r="I17" i="42"/>
  <c r="J17" i="42"/>
  <c r="K17" i="42"/>
  <c r="L17" i="42"/>
  <c r="M17" i="42"/>
  <c r="N17" i="42"/>
  <c r="O17" i="42"/>
  <c r="P17" i="42"/>
  <c r="Q17" i="42"/>
  <c r="R17" i="42"/>
  <c r="S17" i="42"/>
  <c r="B18" i="42"/>
  <c r="C18" i="42"/>
  <c r="D18" i="42"/>
  <c r="E18" i="42"/>
  <c r="F18" i="42"/>
  <c r="G18" i="42"/>
  <c r="H18" i="42"/>
  <c r="I18" i="42"/>
  <c r="J18" i="42"/>
  <c r="K18" i="42"/>
  <c r="L18" i="42"/>
  <c r="M18" i="42"/>
  <c r="N18" i="42"/>
  <c r="O18" i="42"/>
  <c r="P18" i="42"/>
  <c r="Q18" i="42"/>
  <c r="R18" i="42"/>
  <c r="S18" i="42"/>
  <c r="B19" i="42"/>
  <c r="C19" i="42"/>
  <c r="D19" i="42"/>
  <c r="E19" i="42"/>
  <c r="F19" i="42"/>
  <c r="G19" i="42"/>
  <c r="H19" i="42"/>
  <c r="I19" i="42"/>
  <c r="J19" i="42"/>
  <c r="K19" i="42"/>
  <c r="L19" i="42"/>
  <c r="M19" i="42"/>
  <c r="N19" i="42"/>
  <c r="O19" i="42"/>
  <c r="P19" i="42"/>
  <c r="Q19" i="42"/>
  <c r="R19" i="42"/>
  <c r="S19" i="42"/>
  <c r="B20" i="42"/>
  <c r="C20" i="42"/>
  <c r="D20" i="42"/>
  <c r="E20" i="42"/>
  <c r="F20" i="42"/>
  <c r="G20" i="42"/>
  <c r="H20" i="42"/>
  <c r="I20" i="42"/>
  <c r="J20" i="42"/>
  <c r="K20" i="42"/>
  <c r="L20" i="42"/>
  <c r="M20" i="42"/>
  <c r="N20" i="42"/>
  <c r="O20" i="42"/>
  <c r="P20" i="42"/>
  <c r="Q20" i="42"/>
  <c r="R20" i="42"/>
  <c r="S20" i="42"/>
  <c r="B21" i="42"/>
  <c r="C21" i="42"/>
  <c r="D21" i="42"/>
  <c r="E21" i="42"/>
  <c r="F21" i="42"/>
  <c r="G21" i="42"/>
  <c r="H21" i="42"/>
  <c r="I21" i="42"/>
  <c r="J21" i="42"/>
  <c r="K21" i="42"/>
  <c r="L21" i="42"/>
  <c r="M21" i="42"/>
  <c r="N21" i="42"/>
  <c r="O21" i="42"/>
  <c r="P21" i="42"/>
  <c r="Q21" i="42"/>
  <c r="R21" i="42"/>
  <c r="S21" i="42"/>
  <c r="B22" i="42"/>
  <c r="C22" i="42"/>
  <c r="D22" i="42"/>
  <c r="E22" i="42"/>
  <c r="F22" i="42"/>
  <c r="G22" i="42"/>
  <c r="H22" i="42"/>
  <c r="I22" i="42"/>
  <c r="J22" i="42"/>
  <c r="K22" i="42"/>
  <c r="L22" i="42"/>
  <c r="M22" i="42"/>
  <c r="N22" i="42"/>
  <c r="O22" i="42"/>
  <c r="P22" i="42"/>
  <c r="Q22" i="42"/>
  <c r="R22" i="42"/>
  <c r="S22" i="42"/>
  <c r="B23" i="42"/>
  <c r="C23" i="42"/>
  <c r="D23" i="42"/>
  <c r="E23" i="42"/>
  <c r="F23" i="42"/>
  <c r="G23" i="42"/>
  <c r="H23" i="42"/>
  <c r="I23" i="42"/>
  <c r="J23" i="42"/>
  <c r="K23" i="42"/>
  <c r="L23" i="42"/>
  <c r="M23" i="42"/>
  <c r="N23" i="42"/>
  <c r="O23" i="42"/>
  <c r="P23" i="42"/>
  <c r="Q23" i="42"/>
  <c r="R23" i="42"/>
  <c r="S23" i="42"/>
  <c r="B24" i="42"/>
  <c r="C24" i="42"/>
  <c r="D24" i="42"/>
  <c r="E24" i="42"/>
  <c r="F24" i="42"/>
  <c r="G24" i="42"/>
  <c r="H24" i="42"/>
  <c r="I24" i="42"/>
  <c r="J24" i="42"/>
  <c r="K24" i="42"/>
  <c r="L24" i="42"/>
  <c r="M24" i="42"/>
  <c r="N24" i="42"/>
  <c r="O24" i="42"/>
  <c r="P24" i="42"/>
  <c r="Q24" i="42"/>
  <c r="R24" i="42"/>
  <c r="S24" i="42"/>
  <c r="B25" i="42"/>
  <c r="C25" i="42"/>
  <c r="D25" i="42"/>
  <c r="E25" i="42"/>
  <c r="F25" i="42"/>
  <c r="G25" i="42"/>
  <c r="H25" i="42"/>
  <c r="I25" i="42"/>
  <c r="J25" i="42"/>
  <c r="K25" i="42"/>
  <c r="L25" i="42"/>
  <c r="M25" i="42"/>
  <c r="N25" i="42"/>
  <c r="O25" i="42"/>
  <c r="P25" i="42"/>
  <c r="Q25" i="42"/>
  <c r="R25" i="42"/>
  <c r="S25" i="42"/>
  <c r="B26" i="42"/>
  <c r="C26" i="42"/>
  <c r="D26" i="42"/>
  <c r="E26" i="42"/>
  <c r="F26" i="42"/>
  <c r="G26" i="42"/>
  <c r="H26" i="42"/>
  <c r="I26" i="42"/>
  <c r="J26" i="42"/>
  <c r="K26" i="42"/>
  <c r="L26" i="42"/>
  <c r="M26" i="42"/>
  <c r="N26" i="42"/>
  <c r="O26" i="42"/>
  <c r="P26" i="42"/>
  <c r="Q26" i="42"/>
  <c r="R26" i="42"/>
  <c r="S26" i="42"/>
  <c r="B27" i="42"/>
  <c r="C27" i="42"/>
  <c r="D27" i="42"/>
  <c r="E27" i="42"/>
  <c r="F27" i="42"/>
  <c r="G27" i="42"/>
  <c r="H27" i="42"/>
  <c r="I27" i="42"/>
  <c r="J27" i="42"/>
  <c r="K27" i="42"/>
  <c r="L27" i="42"/>
  <c r="M27" i="42"/>
  <c r="N27" i="42"/>
  <c r="O27" i="42"/>
  <c r="P27" i="42"/>
  <c r="Q27" i="42"/>
  <c r="R27" i="42"/>
  <c r="S27" i="42"/>
  <c r="B28" i="42"/>
  <c r="C28" i="42"/>
  <c r="D28" i="42"/>
  <c r="E28" i="42"/>
  <c r="F28" i="42"/>
  <c r="G28" i="42"/>
  <c r="H28" i="42"/>
  <c r="I28" i="42"/>
  <c r="J28" i="42"/>
  <c r="K28" i="42"/>
  <c r="L28" i="42"/>
  <c r="M28" i="42"/>
  <c r="N28" i="42"/>
  <c r="O28" i="42"/>
  <c r="P28" i="42"/>
  <c r="Q28" i="42"/>
  <c r="R28" i="42"/>
  <c r="S28" i="42"/>
  <c r="B29" i="42"/>
  <c r="C29" i="42"/>
  <c r="D29" i="42"/>
  <c r="E29" i="42"/>
  <c r="F29" i="42"/>
  <c r="G29" i="42"/>
  <c r="H29" i="42"/>
  <c r="I29" i="42"/>
  <c r="J29" i="42"/>
  <c r="K29" i="42"/>
  <c r="L29" i="42"/>
  <c r="M29" i="42"/>
  <c r="N29" i="42"/>
  <c r="O29" i="42"/>
  <c r="P29" i="42"/>
  <c r="Q29" i="42"/>
  <c r="R29" i="42"/>
  <c r="S29" i="42"/>
  <c r="B30" i="42"/>
  <c r="C30" i="42"/>
  <c r="D30" i="42"/>
  <c r="E30" i="42"/>
  <c r="F30" i="42"/>
  <c r="G30" i="42"/>
  <c r="H30" i="42"/>
  <c r="I30" i="42"/>
  <c r="J30" i="42"/>
  <c r="K30" i="42"/>
  <c r="L30" i="42"/>
  <c r="M30" i="42"/>
  <c r="N30" i="42"/>
  <c r="O30" i="42"/>
  <c r="P30" i="42"/>
  <c r="Q30" i="42"/>
  <c r="R30" i="42"/>
  <c r="S30" i="42"/>
  <c r="B31" i="42"/>
  <c r="C31" i="42"/>
  <c r="D31" i="42"/>
  <c r="E31" i="42"/>
  <c r="F31" i="42"/>
  <c r="G31" i="42"/>
  <c r="H31" i="42"/>
  <c r="I31" i="42"/>
  <c r="J31" i="42"/>
  <c r="K31" i="42"/>
  <c r="L31" i="42"/>
  <c r="M31" i="42"/>
  <c r="N31" i="42"/>
  <c r="O31" i="42"/>
  <c r="P31" i="42"/>
  <c r="Q31" i="42"/>
  <c r="R31" i="42"/>
  <c r="S31" i="42"/>
  <c r="B32" i="42"/>
  <c r="C32" i="42"/>
  <c r="D32" i="42"/>
  <c r="E32" i="42"/>
  <c r="F32" i="42"/>
  <c r="G32" i="42"/>
  <c r="H32" i="42"/>
  <c r="I32" i="42"/>
  <c r="J32" i="42"/>
  <c r="K32" i="42"/>
  <c r="L32" i="42"/>
  <c r="M32" i="42"/>
  <c r="N32" i="42"/>
  <c r="O32" i="42"/>
  <c r="P32" i="42"/>
  <c r="Q32" i="42"/>
  <c r="R32" i="42"/>
  <c r="S32" i="42"/>
  <c r="B33" i="42"/>
  <c r="C33" i="42"/>
  <c r="D33" i="42"/>
  <c r="E33" i="42"/>
  <c r="F33" i="42"/>
  <c r="G33" i="42"/>
  <c r="H33" i="42"/>
  <c r="I33" i="42"/>
  <c r="J33" i="42"/>
  <c r="K33" i="42"/>
  <c r="L33" i="42"/>
  <c r="M33" i="42"/>
  <c r="N33" i="42"/>
  <c r="O33" i="42"/>
  <c r="P33" i="42"/>
  <c r="Q33" i="42"/>
  <c r="R33" i="42"/>
  <c r="S33" i="42"/>
  <c r="C2" i="42"/>
  <c r="D2" i="42"/>
  <c r="E2" i="42"/>
  <c r="F2" i="42"/>
  <c r="G2" i="42"/>
  <c r="H2" i="42"/>
  <c r="I2" i="42"/>
  <c r="J2" i="42"/>
  <c r="K2" i="42"/>
  <c r="L2" i="42"/>
  <c r="M2" i="42"/>
  <c r="N2" i="42"/>
  <c r="O2" i="42"/>
  <c r="P2" i="42"/>
  <c r="Q2" i="42"/>
  <c r="R2" i="42"/>
  <c r="S2" i="42"/>
  <c r="B2" i="42"/>
  <c r="AL34" i="43"/>
  <c r="AK34" i="43"/>
  <c r="AJ34" i="43"/>
  <c r="AI34" i="43"/>
  <c r="AH34" i="43"/>
  <c r="AG34" i="43"/>
  <c r="AF34" i="43"/>
  <c r="AE34" i="43"/>
  <c r="AD34" i="43"/>
  <c r="AC34" i="43"/>
  <c r="AB34" i="43"/>
  <c r="AA34" i="43"/>
  <c r="Z34" i="43"/>
  <c r="Y34" i="43"/>
  <c r="X34" i="43"/>
  <c r="W34" i="43"/>
  <c r="V34" i="43"/>
  <c r="U34" i="43"/>
  <c r="N12" i="40"/>
  <c r="O13" i="40"/>
  <c r="C2" i="40"/>
  <c r="D2" i="40"/>
  <c r="E2" i="40"/>
  <c r="F2" i="40"/>
  <c r="G2" i="40"/>
  <c r="H2" i="40"/>
  <c r="I2" i="40"/>
  <c r="J2" i="40"/>
  <c r="L2" i="40"/>
  <c r="M2" i="40"/>
  <c r="O2" i="40"/>
  <c r="P2" i="40"/>
  <c r="Q2" i="40"/>
  <c r="R2" i="40"/>
  <c r="S2" i="40"/>
  <c r="B3" i="40"/>
  <c r="C3" i="40"/>
  <c r="D3" i="40"/>
  <c r="E3" i="40"/>
  <c r="F3" i="40"/>
  <c r="G3" i="40"/>
  <c r="H3" i="40"/>
  <c r="I3" i="40"/>
  <c r="J3" i="40"/>
  <c r="L3" i="40"/>
  <c r="M3" i="40"/>
  <c r="O3" i="40"/>
  <c r="P3" i="40"/>
  <c r="Q3" i="40"/>
  <c r="R3" i="40"/>
  <c r="S3" i="40"/>
  <c r="B4" i="40"/>
  <c r="C4" i="40"/>
  <c r="D4" i="40"/>
  <c r="E4" i="40"/>
  <c r="F4" i="40"/>
  <c r="G4" i="40"/>
  <c r="H4" i="40"/>
  <c r="I4" i="40"/>
  <c r="J4" i="40"/>
  <c r="K4" i="40"/>
  <c r="L4" i="40"/>
  <c r="M4" i="40"/>
  <c r="O4" i="40"/>
  <c r="P4" i="40"/>
  <c r="Q4" i="40"/>
  <c r="R4" i="40"/>
  <c r="S4" i="40"/>
  <c r="B5" i="40"/>
  <c r="C5" i="40"/>
  <c r="D5" i="40"/>
  <c r="E5" i="40"/>
  <c r="F5" i="40"/>
  <c r="G5" i="40"/>
  <c r="H5" i="40"/>
  <c r="I5" i="40"/>
  <c r="K5" i="40"/>
  <c r="L5" i="40"/>
  <c r="M5" i="40"/>
  <c r="O5" i="40"/>
  <c r="P5" i="40"/>
  <c r="Q5" i="40"/>
  <c r="R5" i="40"/>
  <c r="S5" i="40"/>
  <c r="B6" i="40"/>
  <c r="C6" i="40"/>
  <c r="D6" i="40"/>
  <c r="E6" i="40"/>
  <c r="F6" i="40"/>
  <c r="G6" i="40"/>
  <c r="I6" i="40"/>
  <c r="J6" i="40"/>
  <c r="K6" i="40"/>
  <c r="L6" i="40"/>
  <c r="M6" i="40"/>
  <c r="O6" i="40"/>
  <c r="P6" i="40"/>
  <c r="Q6" i="40"/>
  <c r="R6" i="40"/>
  <c r="S6" i="40"/>
  <c r="B7" i="40"/>
  <c r="C7" i="40"/>
  <c r="D7" i="40"/>
  <c r="E7" i="40"/>
  <c r="F7" i="40"/>
  <c r="G7" i="40"/>
  <c r="I7" i="40"/>
  <c r="J7" i="40"/>
  <c r="K7" i="40"/>
  <c r="L7" i="40"/>
  <c r="M7" i="40"/>
  <c r="O7" i="40"/>
  <c r="P7" i="40"/>
  <c r="Q7" i="40"/>
  <c r="R7" i="40"/>
  <c r="S7" i="40"/>
  <c r="B8" i="40"/>
  <c r="C8" i="40"/>
  <c r="D8" i="40"/>
  <c r="E8" i="40"/>
  <c r="F8" i="40"/>
  <c r="G8" i="40"/>
  <c r="I8" i="40"/>
  <c r="J8" i="40"/>
  <c r="K8" i="40"/>
  <c r="L8" i="40"/>
  <c r="M8" i="40"/>
  <c r="O8" i="40"/>
  <c r="P8" i="40"/>
  <c r="Q8" i="40"/>
  <c r="R8" i="40"/>
  <c r="S8" i="40"/>
  <c r="B9" i="40"/>
  <c r="C9" i="40"/>
  <c r="D9" i="40"/>
  <c r="E9" i="40"/>
  <c r="F9" i="40"/>
  <c r="G9" i="40"/>
  <c r="H9" i="40"/>
  <c r="I9" i="40"/>
  <c r="J9" i="40"/>
  <c r="K9" i="40"/>
  <c r="L9" i="40"/>
  <c r="M9" i="40"/>
  <c r="O9" i="40"/>
  <c r="P9" i="40"/>
  <c r="Q9" i="40"/>
  <c r="R9" i="40"/>
  <c r="S9" i="40"/>
  <c r="B10" i="40"/>
  <c r="C10" i="40"/>
  <c r="D10" i="40"/>
  <c r="E10" i="40"/>
  <c r="F10" i="40"/>
  <c r="G10" i="40"/>
  <c r="H10" i="40"/>
  <c r="I10" i="40"/>
  <c r="K10" i="40"/>
  <c r="M10" i="40"/>
  <c r="O10" i="40"/>
  <c r="P10" i="40"/>
  <c r="Q10" i="40"/>
  <c r="R10" i="40"/>
  <c r="S10" i="40"/>
  <c r="B11" i="40"/>
  <c r="C11" i="40"/>
  <c r="D11" i="40"/>
  <c r="E11" i="40"/>
  <c r="G11" i="40"/>
  <c r="H11" i="40"/>
  <c r="I11" i="40"/>
  <c r="J11" i="40"/>
  <c r="K11" i="40"/>
  <c r="L11" i="40"/>
  <c r="M11" i="40"/>
  <c r="O11" i="40"/>
  <c r="P11" i="40"/>
  <c r="Q11" i="40"/>
  <c r="R11" i="40"/>
  <c r="S11" i="40"/>
  <c r="B12" i="40"/>
  <c r="C12" i="40"/>
  <c r="D12" i="40"/>
  <c r="E12" i="40"/>
  <c r="F12" i="40"/>
  <c r="G12" i="40"/>
  <c r="H12" i="40"/>
  <c r="I12" i="40"/>
  <c r="J12" i="40"/>
  <c r="L12" i="40"/>
  <c r="M12" i="40"/>
  <c r="O12" i="40"/>
  <c r="P12" i="40"/>
  <c r="Q12" i="40"/>
  <c r="R12" i="40"/>
  <c r="S12" i="40"/>
  <c r="B13" i="40"/>
  <c r="C13" i="40"/>
  <c r="D13" i="40"/>
  <c r="E13" i="40"/>
  <c r="F13" i="40"/>
  <c r="G13" i="40"/>
  <c r="H13" i="40"/>
  <c r="I13" i="40"/>
  <c r="K13" i="40"/>
  <c r="L13" i="40"/>
  <c r="M13" i="40"/>
  <c r="P13" i="40"/>
  <c r="Q13" i="40"/>
  <c r="R13" i="40"/>
  <c r="S13" i="40"/>
  <c r="B14" i="40"/>
  <c r="C14" i="40"/>
  <c r="D14" i="40"/>
  <c r="E14" i="40"/>
  <c r="G14" i="40"/>
  <c r="H14" i="40"/>
  <c r="I14" i="40"/>
  <c r="J14" i="40"/>
  <c r="K14" i="40"/>
  <c r="L14" i="40"/>
  <c r="M14" i="40"/>
  <c r="O14" i="40"/>
  <c r="P14" i="40"/>
  <c r="Q14" i="40"/>
  <c r="R14" i="40"/>
  <c r="S14" i="40"/>
  <c r="B15" i="40"/>
  <c r="C15" i="40"/>
  <c r="D15" i="40"/>
  <c r="E15" i="40"/>
  <c r="G15" i="40"/>
  <c r="H15" i="40"/>
  <c r="I15" i="40"/>
  <c r="J15" i="40"/>
  <c r="K15" i="40"/>
  <c r="L15" i="40"/>
  <c r="M15" i="40"/>
  <c r="O15" i="40"/>
  <c r="P15" i="40"/>
  <c r="Q15" i="40"/>
  <c r="R15" i="40"/>
  <c r="S15" i="40"/>
  <c r="B16" i="40"/>
  <c r="C16" i="40"/>
  <c r="D16" i="40"/>
  <c r="E16" i="40"/>
  <c r="F16" i="40"/>
  <c r="G16" i="40"/>
  <c r="H16" i="40"/>
  <c r="I16" i="40"/>
  <c r="J16" i="40"/>
  <c r="K16" i="40"/>
  <c r="M16" i="40"/>
  <c r="O16" i="40"/>
  <c r="P16" i="40"/>
  <c r="Q16" i="40"/>
  <c r="R16" i="40"/>
  <c r="S16" i="40"/>
  <c r="B17" i="40"/>
  <c r="C17" i="40"/>
  <c r="D17" i="40"/>
  <c r="E17" i="40"/>
  <c r="F17" i="40"/>
  <c r="G17" i="40"/>
  <c r="H17" i="40"/>
  <c r="I17" i="40"/>
  <c r="J17" i="40"/>
  <c r="K17" i="40"/>
  <c r="L17" i="40"/>
  <c r="M17" i="40"/>
  <c r="O17" i="40"/>
  <c r="P17" i="40"/>
  <c r="Q17" i="40"/>
  <c r="R17" i="40"/>
  <c r="S17" i="40"/>
  <c r="B18" i="40"/>
  <c r="C18" i="40"/>
  <c r="D18" i="40"/>
  <c r="E18" i="40"/>
  <c r="F18" i="40"/>
  <c r="G18" i="40"/>
  <c r="H18" i="40"/>
  <c r="I18" i="40"/>
  <c r="K18" i="40"/>
  <c r="L18" i="40"/>
  <c r="M18" i="40"/>
  <c r="O18" i="40"/>
  <c r="P18" i="40"/>
  <c r="Q18" i="40"/>
  <c r="R18" i="40"/>
  <c r="S18" i="40"/>
  <c r="B19" i="40"/>
  <c r="C19" i="40"/>
  <c r="D19" i="40"/>
  <c r="E19" i="40"/>
  <c r="F19" i="40"/>
  <c r="G19" i="40"/>
  <c r="H19" i="40"/>
  <c r="I19" i="40"/>
  <c r="J19" i="40"/>
  <c r="K19" i="40"/>
  <c r="M19" i="40"/>
  <c r="O19" i="40"/>
  <c r="P19" i="40"/>
  <c r="Q19" i="40"/>
  <c r="R19" i="40"/>
  <c r="S19" i="40"/>
  <c r="B20" i="40"/>
  <c r="C20" i="40"/>
  <c r="D20" i="40"/>
  <c r="E20" i="40"/>
  <c r="F20" i="40"/>
  <c r="H20" i="40"/>
  <c r="I20" i="40"/>
  <c r="J20" i="40"/>
  <c r="K20" i="40"/>
  <c r="L20" i="40"/>
  <c r="M20" i="40"/>
  <c r="O20" i="40"/>
  <c r="P20" i="40"/>
  <c r="Q20" i="40"/>
  <c r="R20" i="40"/>
  <c r="S20" i="40"/>
  <c r="B21" i="40"/>
  <c r="C21" i="40"/>
  <c r="D21" i="40"/>
  <c r="E21" i="40"/>
  <c r="F21" i="40"/>
  <c r="G21" i="40"/>
  <c r="H21" i="40"/>
  <c r="I21" i="40"/>
  <c r="J21" i="40"/>
  <c r="K21" i="40"/>
  <c r="L21" i="40"/>
  <c r="M21" i="40"/>
  <c r="O21" i="40"/>
  <c r="P21" i="40"/>
  <c r="Q21" i="40"/>
  <c r="S21" i="40"/>
  <c r="B22" i="40"/>
  <c r="C22" i="40"/>
  <c r="D22" i="40"/>
  <c r="E22" i="40"/>
  <c r="F22" i="40"/>
  <c r="H22" i="40"/>
  <c r="I22" i="40"/>
  <c r="J22" i="40"/>
  <c r="K22" i="40"/>
  <c r="L22" i="40"/>
  <c r="M22" i="40"/>
  <c r="P22" i="40"/>
  <c r="Q22" i="40"/>
  <c r="R22" i="40"/>
  <c r="S22" i="40"/>
  <c r="B23" i="40"/>
  <c r="C23" i="40"/>
  <c r="D23" i="40"/>
  <c r="E23" i="40"/>
  <c r="F23" i="40"/>
  <c r="G23" i="40"/>
  <c r="H23" i="40"/>
  <c r="I23" i="40"/>
  <c r="J23" i="40"/>
  <c r="K23" i="40"/>
  <c r="M23" i="40"/>
  <c r="P23" i="40"/>
  <c r="Q23" i="40"/>
  <c r="R23" i="40"/>
  <c r="S23" i="40"/>
  <c r="B24" i="40"/>
  <c r="C24" i="40"/>
  <c r="D24" i="40"/>
  <c r="E24" i="40"/>
  <c r="F24" i="40"/>
  <c r="G24" i="40"/>
  <c r="H24" i="40"/>
  <c r="I24" i="40"/>
  <c r="J24" i="40"/>
  <c r="K24" i="40"/>
  <c r="M24" i="40"/>
  <c r="O24" i="40"/>
  <c r="P24" i="40"/>
  <c r="Q24" i="40"/>
  <c r="R24" i="40"/>
  <c r="S24" i="40"/>
  <c r="B25" i="40"/>
  <c r="C25" i="40"/>
  <c r="D25" i="40"/>
  <c r="E25" i="40"/>
  <c r="F25" i="40"/>
  <c r="G25" i="40"/>
  <c r="H25" i="40"/>
  <c r="I25" i="40"/>
  <c r="J25" i="40"/>
  <c r="K25" i="40"/>
  <c r="L25" i="40"/>
  <c r="M25" i="40"/>
  <c r="O25" i="40"/>
  <c r="P25" i="40"/>
  <c r="Q25" i="40"/>
  <c r="R25" i="40"/>
  <c r="S25" i="40"/>
  <c r="B26" i="40"/>
  <c r="C26" i="40"/>
  <c r="D26" i="40"/>
  <c r="E26" i="40"/>
  <c r="F26" i="40"/>
  <c r="G26" i="40"/>
  <c r="I26" i="40"/>
  <c r="J26" i="40"/>
  <c r="K26" i="40"/>
  <c r="L26" i="40"/>
  <c r="M26" i="40"/>
  <c r="O26" i="40"/>
  <c r="P26" i="40"/>
  <c r="Q26" i="40"/>
  <c r="R26" i="40"/>
  <c r="S26" i="40"/>
  <c r="B27" i="40"/>
  <c r="C27" i="40"/>
  <c r="D27" i="40"/>
  <c r="E27" i="40"/>
  <c r="F27" i="40"/>
  <c r="G27" i="40"/>
  <c r="H27" i="40"/>
  <c r="I27" i="40"/>
  <c r="J27" i="40"/>
  <c r="K27" i="40"/>
  <c r="L27" i="40"/>
  <c r="M27" i="40"/>
  <c r="P27" i="40"/>
  <c r="Q27" i="40"/>
  <c r="R27" i="40"/>
  <c r="S27" i="40"/>
  <c r="B28" i="40"/>
  <c r="C28" i="40"/>
  <c r="D28" i="40"/>
  <c r="E28" i="40"/>
  <c r="F28" i="40"/>
  <c r="G28" i="40"/>
  <c r="H28" i="40"/>
  <c r="I28" i="40"/>
  <c r="J28" i="40"/>
  <c r="L28" i="40"/>
  <c r="M28" i="40"/>
  <c r="O28" i="40"/>
  <c r="P28" i="40"/>
  <c r="Q28" i="40"/>
  <c r="S28" i="40"/>
  <c r="B29" i="40"/>
  <c r="C29" i="40"/>
  <c r="D29" i="40"/>
  <c r="E29" i="40"/>
  <c r="F29" i="40"/>
  <c r="G29" i="40"/>
  <c r="I29" i="40"/>
  <c r="J29" i="40"/>
  <c r="K29" i="40"/>
  <c r="L29" i="40"/>
  <c r="M29" i="40"/>
  <c r="O29" i="40"/>
  <c r="P29" i="40"/>
  <c r="Q29" i="40"/>
  <c r="R29" i="40"/>
  <c r="S29" i="40"/>
  <c r="B30" i="40"/>
  <c r="C30" i="40"/>
  <c r="D30" i="40"/>
  <c r="E30" i="40"/>
  <c r="G30" i="40"/>
  <c r="H30" i="40"/>
  <c r="I30" i="40"/>
  <c r="J30" i="40"/>
  <c r="K30" i="40"/>
  <c r="L30" i="40"/>
  <c r="M30" i="40"/>
  <c r="O30" i="40"/>
  <c r="P30" i="40"/>
  <c r="Q30" i="40"/>
  <c r="R30" i="40"/>
  <c r="S30" i="40"/>
  <c r="B31" i="40"/>
  <c r="C31" i="40"/>
  <c r="D31" i="40"/>
  <c r="E31" i="40"/>
  <c r="F31" i="40"/>
  <c r="G31" i="40"/>
  <c r="H31" i="40"/>
  <c r="I31" i="40"/>
  <c r="J31" i="40"/>
  <c r="K31" i="40"/>
  <c r="M31" i="40"/>
  <c r="O31" i="40"/>
  <c r="P31" i="40"/>
  <c r="Q31" i="40"/>
  <c r="R31" i="40"/>
  <c r="S31" i="40"/>
  <c r="B32" i="40"/>
  <c r="C32" i="40"/>
  <c r="D32" i="40"/>
  <c r="E32" i="40"/>
  <c r="F32" i="40"/>
  <c r="G32" i="40"/>
  <c r="H32" i="40"/>
  <c r="I32" i="40"/>
  <c r="J32" i="40"/>
  <c r="K32" i="40"/>
  <c r="L32" i="40"/>
  <c r="M32" i="40"/>
  <c r="P32" i="40"/>
  <c r="Q32" i="40"/>
  <c r="R32" i="40"/>
  <c r="S32" i="40"/>
  <c r="B33" i="40"/>
  <c r="C33" i="40"/>
  <c r="D33" i="40"/>
  <c r="E33" i="40"/>
  <c r="F33" i="40"/>
  <c r="G33" i="40"/>
  <c r="I33" i="40"/>
  <c r="J33" i="40"/>
  <c r="K33" i="40"/>
  <c r="L33" i="40"/>
  <c r="M33" i="40"/>
  <c r="O33" i="40"/>
  <c r="P33" i="40"/>
  <c r="Q33" i="40"/>
  <c r="R33" i="40"/>
  <c r="S33" i="40"/>
  <c r="B2" i="40"/>
  <c r="AL34" i="40"/>
  <c r="AK34" i="40"/>
  <c r="AJ34" i="40"/>
  <c r="AI34" i="40"/>
  <c r="AH34" i="40"/>
  <c r="AG34" i="40"/>
  <c r="AF34" i="40"/>
  <c r="AE34" i="40"/>
  <c r="AD34" i="40"/>
  <c r="AC34" i="40"/>
  <c r="AB34" i="40"/>
  <c r="AA34" i="40"/>
  <c r="Z34" i="40"/>
  <c r="Y34" i="40"/>
  <c r="X34" i="40"/>
  <c r="W34" i="40"/>
  <c r="V34" i="40"/>
  <c r="U34" i="40"/>
  <c r="B3" i="39"/>
  <c r="C3" i="39"/>
  <c r="D3" i="39"/>
  <c r="E3" i="39"/>
  <c r="F3" i="39"/>
  <c r="G3" i="39"/>
  <c r="H3" i="39"/>
  <c r="I3" i="39"/>
  <c r="J3" i="39"/>
  <c r="K3" i="39"/>
  <c r="L3" i="39"/>
  <c r="M3" i="39"/>
  <c r="N3" i="39"/>
  <c r="O3" i="39"/>
  <c r="P3" i="39"/>
  <c r="Q3" i="39"/>
  <c r="R3" i="39"/>
  <c r="S3" i="39"/>
  <c r="B4" i="39"/>
  <c r="C4" i="39"/>
  <c r="D4" i="39"/>
  <c r="E4" i="39"/>
  <c r="F4" i="39"/>
  <c r="G4" i="39"/>
  <c r="H4" i="39"/>
  <c r="I4" i="39"/>
  <c r="J4" i="39"/>
  <c r="K4" i="39"/>
  <c r="L4" i="39"/>
  <c r="M4" i="39"/>
  <c r="N4" i="39"/>
  <c r="O4" i="39"/>
  <c r="P4" i="39"/>
  <c r="Q4" i="39"/>
  <c r="R4" i="39"/>
  <c r="S4" i="39"/>
  <c r="B5" i="39"/>
  <c r="C5" i="39"/>
  <c r="D5" i="39"/>
  <c r="E5" i="39"/>
  <c r="F5" i="39"/>
  <c r="G5" i="39"/>
  <c r="H5" i="39"/>
  <c r="I5" i="39"/>
  <c r="J5" i="39"/>
  <c r="K5" i="39"/>
  <c r="L5" i="39"/>
  <c r="M5" i="39"/>
  <c r="N5" i="39"/>
  <c r="O5" i="39"/>
  <c r="P5" i="39"/>
  <c r="Q5" i="39"/>
  <c r="R5" i="39"/>
  <c r="S5" i="39"/>
  <c r="B6" i="39"/>
  <c r="C6" i="39"/>
  <c r="D6" i="39"/>
  <c r="E6" i="39"/>
  <c r="F6" i="39"/>
  <c r="G6" i="39"/>
  <c r="H6" i="39"/>
  <c r="I6" i="39"/>
  <c r="J6" i="39"/>
  <c r="K6" i="39"/>
  <c r="L6" i="39"/>
  <c r="M6" i="39"/>
  <c r="N6" i="39"/>
  <c r="O6" i="39"/>
  <c r="P6" i="39"/>
  <c r="Q6" i="39"/>
  <c r="R6" i="39"/>
  <c r="S6" i="39"/>
  <c r="B7" i="39"/>
  <c r="C7" i="39"/>
  <c r="D7" i="39"/>
  <c r="E7" i="39"/>
  <c r="F7" i="39"/>
  <c r="G7" i="39"/>
  <c r="H7" i="39"/>
  <c r="I7" i="39"/>
  <c r="J7" i="39"/>
  <c r="K7" i="39"/>
  <c r="L7" i="39"/>
  <c r="M7" i="39"/>
  <c r="N7" i="39"/>
  <c r="O7" i="39"/>
  <c r="P7" i="39"/>
  <c r="Q7" i="39"/>
  <c r="R7" i="39"/>
  <c r="S7" i="39"/>
  <c r="B8" i="39"/>
  <c r="C8" i="39"/>
  <c r="D8" i="39"/>
  <c r="E8" i="39"/>
  <c r="F8" i="39"/>
  <c r="G8" i="39"/>
  <c r="H8" i="39"/>
  <c r="I8" i="39"/>
  <c r="J8" i="39"/>
  <c r="K8" i="39"/>
  <c r="L8" i="39"/>
  <c r="M8" i="39"/>
  <c r="N8" i="39"/>
  <c r="O8" i="39"/>
  <c r="P8" i="39"/>
  <c r="Q8" i="39"/>
  <c r="R8" i="39"/>
  <c r="S8" i="39"/>
  <c r="B9" i="39"/>
  <c r="C9" i="39"/>
  <c r="D9" i="39"/>
  <c r="E9" i="39"/>
  <c r="F9" i="39"/>
  <c r="G9" i="39"/>
  <c r="H9" i="39"/>
  <c r="I9" i="39"/>
  <c r="J9" i="39"/>
  <c r="K9" i="39"/>
  <c r="L9" i="39"/>
  <c r="M9" i="39"/>
  <c r="N9" i="39"/>
  <c r="O9" i="39"/>
  <c r="P9" i="39"/>
  <c r="Q9" i="39"/>
  <c r="R9" i="39"/>
  <c r="S9" i="39"/>
  <c r="B10" i="39"/>
  <c r="C10" i="39"/>
  <c r="D10" i="39"/>
  <c r="E10" i="39"/>
  <c r="F10" i="39"/>
  <c r="G10" i="39"/>
  <c r="H10" i="39"/>
  <c r="I10" i="39"/>
  <c r="J10" i="39"/>
  <c r="K10" i="39"/>
  <c r="L10" i="39"/>
  <c r="M10" i="39"/>
  <c r="N10" i="39"/>
  <c r="O10" i="39"/>
  <c r="P10" i="39"/>
  <c r="Q10" i="39"/>
  <c r="R10" i="39"/>
  <c r="S10" i="39"/>
  <c r="B11" i="39"/>
  <c r="C11" i="39"/>
  <c r="D11" i="39"/>
  <c r="E11" i="39"/>
  <c r="F11" i="39"/>
  <c r="G11" i="39"/>
  <c r="H11" i="39"/>
  <c r="I11" i="39"/>
  <c r="J11" i="39"/>
  <c r="K11" i="39"/>
  <c r="L11" i="39"/>
  <c r="M11" i="39"/>
  <c r="N11" i="39"/>
  <c r="O11" i="39"/>
  <c r="P11" i="39"/>
  <c r="Q11" i="39"/>
  <c r="R11" i="39"/>
  <c r="S11" i="39"/>
  <c r="B12" i="39"/>
  <c r="C12" i="39"/>
  <c r="D12" i="39"/>
  <c r="E12" i="39"/>
  <c r="F12" i="39"/>
  <c r="G12" i="39"/>
  <c r="H12" i="39"/>
  <c r="I12" i="39"/>
  <c r="J12" i="39"/>
  <c r="K12" i="39"/>
  <c r="L12" i="39"/>
  <c r="M12" i="39"/>
  <c r="N12" i="39"/>
  <c r="O12" i="39"/>
  <c r="P12" i="39"/>
  <c r="Q12" i="39"/>
  <c r="R12" i="39"/>
  <c r="S12" i="39"/>
  <c r="B13" i="39"/>
  <c r="C13" i="39"/>
  <c r="D13" i="39"/>
  <c r="E13" i="39"/>
  <c r="F13" i="39"/>
  <c r="G13" i="39"/>
  <c r="H13" i="39"/>
  <c r="I13" i="39"/>
  <c r="J13" i="39"/>
  <c r="K13" i="39"/>
  <c r="L13" i="39"/>
  <c r="M13" i="39"/>
  <c r="N13" i="39"/>
  <c r="O13" i="39"/>
  <c r="P13" i="39"/>
  <c r="Q13" i="39"/>
  <c r="R13" i="39"/>
  <c r="S13" i="39"/>
  <c r="B14" i="39"/>
  <c r="C14" i="39"/>
  <c r="D14" i="39"/>
  <c r="E14" i="39"/>
  <c r="F14" i="39"/>
  <c r="G14" i="39"/>
  <c r="H14" i="39"/>
  <c r="I14" i="39"/>
  <c r="J14" i="39"/>
  <c r="K14" i="39"/>
  <c r="L14" i="39"/>
  <c r="M14" i="39"/>
  <c r="N14" i="39"/>
  <c r="O14" i="39"/>
  <c r="P14" i="39"/>
  <c r="Q14" i="39"/>
  <c r="R14" i="39"/>
  <c r="S14" i="39"/>
  <c r="B15" i="39"/>
  <c r="C15" i="39"/>
  <c r="D15" i="39"/>
  <c r="E15" i="39"/>
  <c r="F15" i="39"/>
  <c r="G15" i="39"/>
  <c r="H15" i="39"/>
  <c r="I15" i="39"/>
  <c r="J15" i="39"/>
  <c r="K15" i="39"/>
  <c r="L15" i="39"/>
  <c r="M15" i="39"/>
  <c r="N15" i="39"/>
  <c r="O15" i="39"/>
  <c r="P15" i="39"/>
  <c r="Q15" i="39"/>
  <c r="R15" i="39"/>
  <c r="S15" i="39"/>
  <c r="B16" i="39"/>
  <c r="C16" i="39"/>
  <c r="D16" i="39"/>
  <c r="E16" i="39"/>
  <c r="F16" i="39"/>
  <c r="G16" i="39"/>
  <c r="H16" i="39"/>
  <c r="I16" i="39"/>
  <c r="J16" i="39"/>
  <c r="K16" i="39"/>
  <c r="L16" i="39"/>
  <c r="M16" i="39"/>
  <c r="N16" i="39"/>
  <c r="O16" i="39"/>
  <c r="P16" i="39"/>
  <c r="Q16" i="39"/>
  <c r="R16" i="39"/>
  <c r="S16" i="39"/>
  <c r="B17" i="39"/>
  <c r="C17" i="39"/>
  <c r="D17" i="39"/>
  <c r="E17" i="39"/>
  <c r="F17" i="39"/>
  <c r="G17" i="39"/>
  <c r="H17" i="39"/>
  <c r="I17" i="39"/>
  <c r="J17" i="39"/>
  <c r="K17" i="39"/>
  <c r="L17" i="39"/>
  <c r="M17" i="39"/>
  <c r="N17" i="39"/>
  <c r="O17" i="39"/>
  <c r="P17" i="39"/>
  <c r="Q17" i="39"/>
  <c r="R17" i="39"/>
  <c r="S17" i="39"/>
  <c r="B18" i="39"/>
  <c r="C18" i="39"/>
  <c r="D18" i="39"/>
  <c r="E18" i="39"/>
  <c r="F18" i="39"/>
  <c r="G18" i="39"/>
  <c r="H18" i="39"/>
  <c r="I18" i="39"/>
  <c r="J18" i="39"/>
  <c r="K18" i="39"/>
  <c r="L18" i="39"/>
  <c r="M18" i="39"/>
  <c r="N18" i="39"/>
  <c r="O18" i="39"/>
  <c r="P18" i="39"/>
  <c r="Q18" i="39"/>
  <c r="R18" i="39"/>
  <c r="S18" i="39"/>
  <c r="B19" i="39"/>
  <c r="C19" i="39"/>
  <c r="D19" i="39"/>
  <c r="E19" i="39"/>
  <c r="F19" i="39"/>
  <c r="G19" i="39"/>
  <c r="H19" i="39"/>
  <c r="I19" i="39"/>
  <c r="J19" i="39"/>
  <c r="K19" i="39"/>
  <c r="L19" i="39"/>
  <c r="M19" i="39"/>
  <c r="N19" i="39"/>
  <c r="O19" i="39"/>
  <c r="P19" i="39"/>
  <c r="Q19" i="39"/>
  <c r="R19" i="39"/>
  <c r="S19" i="39"/>
  <c r="B20" i="39"/>
  <c r="C20" i="39"/>
  <c r="D20" i="39"/>
  <c r="E20" i="39"/>
  <c r="F20" i="39"/>
  <c r="G20" i="39"/>
  <c r="H20" i="39"/>
  <c r="I20" i="39"/>
  <c r="J20" i="39"/>
  <c r="K20" i="39"/>
  <c r="L20" i="39"/>
  <c r="M20" i="39"/>
  <c r="N20" i="39"/>
  <c r="O20" i="39"/>
  <c r="P20" i="39"/>
  <c r="Q20" i="39"/>
  <c r="R20" i="39"/>
  <c r="S20" i="39"/>
  <c r="B21" i="39"/>
  <c r="C21" i="39"/>
  <c r="D21" i="39"/>
  <c r="E21" i="39"/>
  <c r="F21" i="39"/>
  <c r="G21" i="39"/>
  <c r="H21" i="39"/>
  <c r="I21" i="39"/>
  <c r="J21" i="39"/>
  <c r="K21" i="39"/>
  <c r="L21" i="39"/>
  <c r="M21" i="39"/>
  <c r="N21" i="39"/>
  <c r="O21" i="39"/>
  <c r="P21" i="39"/>
  <c r="Q21" i="39"/>
  <c r="R21" i="39"/>
  <c r="S21" i="39"/>
  <c r="B22" i="39"/>
  <c r="C22" i="39"/>
  <c r="D22" i="39"/>
  <c r="E22" i="39"/>
  <c r="F22" i="39"/>
  <c r="G22" i="39"/>
  <c r="H22" i="39"/>
  <c r="I22" i="39"/>
  <c r="J22" i="39"/>
  <c r="K22" i="39"/>
  <c r="L22" i="39"/>
  <c r="M22" i="39"/>
  <c r="N22" i="39"/>
  <c r="O22" i="39"/>
  <c r="P22" i="39"/>
  <c r="Q22" i="39"/>
  <c r="R22" i="39"/>
  <c r="S22" i="39"/>
  <c r="B23" i="39"/>
  <c r="C23" i="39"/>
  <c r="D23" i="39"/>
  <c r="E23" i="39"/>
  <c r="F23" i="39"/>
  <c r="G23" i="39"/>
  <c r="H23" i="39"/>
  <c r="I23" i="39"/>
  <c r="J23" i="39"/>
  <c r="K23" i="39"/>
  <c r="L23" i="39"/>
  <c r="M23" i="39"/>
  <c r="N23" i="39"/>
  <c r="O23" i="39"/>
  <c r="P23" i="39"/>
  <c r="Q23" i="39"/>
  <c r="R23" i="39"/>
  <c r="S23" i="39"/>
  <c r="B24" i="39"/>
  <c r="C24" i="39"/>
  <c r="D24" i="39"/>
  <c r="E24" i="39"/>
  <c r="F24" i="39"/>
  <c r="G24" i="39"/>
  <c r="H24" i="39"/>
  <c r="I24" i="39"/>
  <c r="J24" i="39"/>
  <c r="K24" i="39"/>
  <c r="L24" i="39"/>
  <c r="M24" i="39"/>
  <c r="N24" i="39"/>
  <c r="O24" i="39"/>
  <c r="P24" i="39"/>
  <c r="Q24" i="39"/>
  <c r="R24" i="39"/>
  <c r="S24" i="39"/>
  <c r="B25" i="39"/>
  <c r="C25" i="39"/>
  <c r="D25" i="39"/>
  <c r="E25" i="39"/>
  <c r="F25" i="39"/>
  <c r="G25" i="39"/>
  <c r="H25" i="39"/>
  <c r="I25" i="39"/>
  <c r="J25" i="39"/>
  <c r="K25" i="39"/>
  <c r="L25" i="39"/>
  <c r="M25" i="39"/>
  <c r="N25" i="39"/>
  <c r="O25" i="39"/>
  <c r="P25" i="39"/>
  <c r="Q25" i="39"/>
  <c r="R25" i="39"/>
  <c r="S25" i="39"/>
  <c r="B26" i="39"/>
  <c r="C26" i="39"/>
  <c r="D26" i="39"/>
  <c r="E26" i="39"/>
  <c r="F26" i="39"/>
  <c r="G26" i="39"/>
  <c r="H26" i="39"/>
  <c r="I26" i="39"/>
  <c r="J26" i="39"/>
  <c r="K26" i="39"/>
  <c r="L26" i="39"/>
  <c r="M26" i="39"/>
  <c r="N26" i="39"/>
  <c r="O26" i="39"/>
  <c r="P26" i="39"/>
  <c r="Q26" i="39"/>
  <c r="R26" i="39"/>
  <c r="S26" i="39"/>
  <c r="B27" i="39"/>
  <c r="C27" i="39"/>
  <c r="D27" i="39"/>
  <c r="E27" i="39"/>
  <c r="F27" i="39"/>
  <c r="G27" i="39"/>
  <c r="H27" i="39"/>
  <c r="I27" i="39"/>
  <c r="J27" i="39"/>
  <c r="K27" i="39"/>
  <c r="L27" i="39"/>
  <c r="M27" i="39"/>
  <c r="N27" i="39"/>
  <c r="O27" i="39"/>
  <c r="P27" i="39"/>
  <c r="Q27" i="39"/>
  <c r="R27" i="39"/>
  <c r="S27" i="39"/>
  <c r="B28" i="39"/>
  <c r="C28" i="39"/>
  <c r="D28" i="39"/>
  <c r="E28" i="39"/>
  <c r="F28" i="39"/>
  <c r="G28" i="39"/>
  <c r="H28" i="39"/>
  <c r="I28" i="39"/>
  <c r="J28" i="39"/>
  <c r="K28" i="39"/>
  <c r="L28" i="39"/>
  <c r="M28" i="39"/>
  <c r="N28" i="39"/>
  <c r="O28" i="39"/>
  <c r="P28" i="39"/>
  <c r="Q28" i="39"/>
  <c r="R28" i="39"/>
  <c r="S28" i="39"/>
  <c r="B29" i="39"/>
  <c r="C29" i="39"/>
  <c r="D29" i="39"/>
  <c r="E29" i="39"/>
  <c r="F29" i="39"/>
  <c r="G29" i="39"/>
  <c r="H29" i="39"/>
  <c r="I29" i="39"/>
  <c r="J29" i="39"/>
  <c r="K29" i="39"/>
  <c r="L29" i="39"/>
  <c r="M29" i="39"/>
  <c r="N29" i="39"/>
  <c r="O29" i="39"/>
  <c r="P29" i="39"/>
  <c r="Q29" i="39"/>
  <c r="R29" i="39"/>
  <c r="S29" i="39"/>
  <c r="B30" i="39"/>
  <c r="C30" i="39"/>
  <c r="D30" i="39"/>
  <c r="E30" i="39"/>
  <c r="F30" i="39"/>
  <c r="G30" i="39"/>
  <c r="H30" i="39"/>
  <c r="I30" i="39"/>
  <c r="J30" i="39"/>
  <c r="K30" i="39"/>
  <c r="L30" i="39"/>
  <c r="M30" i="39"/>
  <c r="N30" i="39"/>
  <c r="O30" i="39"/>
  <c r="P30" i="39"/>
  <c r="Q30" i="39"/>
  <c r="R30" i="39"/>
  <c r="S30" i="39"/>
  <c r="B31" i="39"/>
  <c r="C31" i="39"/>
  <c r="D31" i="39"/>
  <c r="E31" i="39"/>
  <c r="F31" i="39"/>
  <c r="G31" i="39"/>
  <c r="H31" i="39"/>
  <c r="I31" i="39"/>
  <c r="J31" i="39"/>
  <c r="K31" i="39"/>
  <c r="L31" i="39"/>
  <c r="M31" i="39"/>
  <c r="N31" i="39"/>
  <c r="O31" i="39"/>
  <c r="P31" i="39"/>
  <c r="Q31" i="39"/>
  <c r="R31" i="39"/>
  <c r="S31" i="39"/>
  <c r="B32" i="39"/>
  <c r="C32" i="39"/>
  <c r="D32" i="39"/>
  <c r="E32" i="39"/>
  <c r="F32" i="39"/>
  <c r="G32" i="39"/>
  <c r="H32" i="39"/>
  <c r="I32" i="39"/>
  <c r="J32" i="39"/>
  <c r="K32" i="39"/>
  <c r="L32" i="39"/>
  <c r="M32" i="39"/>
  <c r="N32" i="39"/>
  <c r="O32" i="39"/>
  <c r="P32" i="39"/>
  <c r="Q32" i="39"/>
  <c r="R32" i="39"/>
  <c r="S32" i="39"/>
  <c r="B33" i="39"/>
  <c r="C33" i="39"/>
  <c r="D33" i="39"/>
  <c r="E33" i="39"/>
  <c r="F33" i="39"/>
  <c r="G33" i="39"/>
  <c r="H33" i="39"/>
  <c r="I33" i="39"/>
  <c r="J33" i="39"/>
  <c r="K33" i="39"/>
  <c r="L33" i="39"/>
  <c r="M33" i="39"/>
  <c r="N33" i="39"/>
  <c r="O33" i="39"/>
  <c r="P33" i="39"/>
  <c r="Q33" i="39"/>
  <c r="R33" i="39"/>
  <c r="S33" i="39"/>
  <c r="C2" i="39"/>
  <c r="D2" i="39"/>
  <c r="E2" i="39"/>
  <c r="F2" i="39"/>
  <c r="G2" i="39"/>
  <c r="H2" i="39"/>
  <c r="I2" i="39"/>
  <c r="J2" i="39"/>
  <c r="K2" i="39"/>
  <c r="L2" i="39"/>
  <c r="M2" i="39"/>
  <c r="N2" i="39"/>
  <c r="O2" i="39"/>
  <c r="P2" i="39"/>
  <c r="Q2" i="39"/>
  <c r="R2" i="39"/>
  <c r="S2" i="39"/>
  <c r="B2" i="39"/>
  <c r="I37" i="37"/>
  <c r="C2" i="37"/>
  <c r="D2" i="37"/>
  <c r="E2" i="37"/>
  <c r="F2" i="37"/>
  <c r="G2" i="37"/>
  <c r="H2" i="37"/>
  <c r="I2" i="37"/>
  <c r="J2" i="37"/>
  <c r="L2" i="37"/>
  <c r="N2" i="37"/>
  <c r="O2" i="37"/>
  <c r="P2" i="37"/>
  <c r="Q2" i="37"/>
  <c r="R2" i="37"/>
  <c r="S2" i="37"/>
  <c r="B3" i="37"/>
  <c r="C3" i="37"/>
  <c r="D3" i="37"/>
  <c r="E3" i="37"/>
  <c r="F3" i="37"/>
  <c r="G3" i="37"/>
  <c r="H3" i="37"/>
  <c r="I3" i="37"/>
  <c r="J3" i="37"/>
  <c r="L3" i="37"/>
  <c r="N3" i="37"/>
  <c r="O3" i="37"/>
  <c r="P3" i="37"/>
  <c r="Q3" i="37"/>
  <c r="R3" i="37"/>
  <c r="S3" i="37"/>
  <c r="B4" i="37"/>
  <c r="C4" i="37"/>
  <c r="D4" i="37"/>
  <c r="E4" i="37"/>
  <c r="F4" i="37"/>
  <c r="G4" i="37"/>
  <c r="H4" i="37"/>
  <c r="I4" i="37"/>
  <c r="J4" i="37"/>
  <c r="K4" i="37"/>
  <c r="L4" i="37"/>
  <c r="O4" i="37"/>
  <c r="P4" i="37"/>
  <c r="Q4" i="37"/>
  <c r="R4" i="37"/>
  <c r="S4" i="37"/>
  <c r="B5" i="37"/>
  <c r="C5" i="37"/>
  <c r="D5" i="37"/>
  <c r="E5" i="37"/>
  <c r="F5" i="37"/>
  <c r="G5" i="37"/>
  <c r="H5" i="37"/>
  <c r="I5" i="37"/>
  <c r="K5" i="37"/>
  <c r="L5" i="37"/>
  <c r="N5" i="37"/>
  <c r="O5" i="37"/>
  <c r="P5" i="37"/>
  <c r="Q5" i="37"/>
  <c r="R5" i="37"/>
  <c r="S5" i="37"/>
  <c r="B6" i="37"/>
  <c r="C6" i="37"/>
  <c r="D6" i="37"/>
  <c r="E6" i="37"/>
  <c r="F6" i="37"/>
  <c r="G6" i="37"/>
  <c r="I6" i="37"/>
  <c r="J6" i="37"/>
  <c r="K6" i="37"/>
  <c r="L6" i="37"/>
  <c r="N6" i="37"/>
  <c r="O6" i="37"/>
  <c r="P6" i="37"/>
  <c r="Q6" i="37"/>
  <c r="R6" i="37"/>
  <c r="S6" i="37"/>
  <c r="B7" i="37"/>
  <c r="C7" i="37"/>
  <c r="D7" i="37"/>
  <c r="E7" i="37"/>
  <c r="F7" i="37"/>
  <c r="G7" i="37"/>
  <c r="I7" i="37"/>
  <c r="J7" i="37"/>
  <c r="K7" i="37"/>
  <c r="L7" i="37"/>
  <c r="N7" i="37"/>
  <c r="O7" i="37"/>
  <c r="P7" i="37"/>
  <c r="Q7" i="37"/>
  <c r="R7" i="37"/>
  <c r="S7" i="37"/>
  <c r="B8" i="37"/>
  <c r="C8" i="37"/>
  <c r="D8" i="37"/>
  <c r="E8" i="37"/>
  <c r="F8" i="37"/>
  <c r="G8" i="37"/>
  <c r="I8" i="37"/>
  <c r="J8" i="37"/>
  <c r="K8" i="37"/>
  <c r="L8" i="37"/>
  <c r="N8" i="37"/>
  <c r="O8" i="37"/>
  <c r="P8" i="37"/>
  <c r="Q8" i="37"/>
  <c r="R8" i="37"/>
  <c r="S8" i="37"/>
  <c r="B9" i="37"/>
  <c r="C9" i="37"/>
  <c r="D9" i="37"/>
  <c r="E9" i="37"/>
  <c r="F9" i="37"/>
  <c r="G9" i="37"/>
  <c r="H9" i="37"/>
  <c r="I9" i="37"/>
  <c r="J9" i="37"/>
  <c r="K9" i="37"/>
  <c r="L9" i="37"/>
  <c r="O9" i="37"/>
  <c r="P9" i="37"/>
  <c r="Q9" i="37"/>
  <c r="R9" i="37"/>
  <c r="S9" i="37"/>
  <c r="B10" i="37"/>
  <c r="C10" i="37"/>
  <c r="D10" i="37"/>
  <c r="E10" i="37"/>
  <c r="F10" i="37"/>
  <c r="G10" i="37"/>
  <c r="H10" i="37"/>
  <c r="I10" i="37"/>
  <c r="K10" i="37"/>
  <c r="L10" i="37"/>
  <c r="N10" i="37"/>
  <c r="O10" i="37"/>
  <c r="P10" i="37"/>
  <c r="Q10" i="37"/>
  <c r="R10" i="37"/>
  <c r="S10" i="37"/>
  <c r="B11" i="37"/>
  <c r="C11" i="37"/>
  <c r="D11" i="37"/>
  <c r="E11" i="37"/>
  <c r="G11" i="37"/>
  <c r="H11" i="37"/>
  <c r="I11" i="37"/>
  <c r="J11" i="37"/>
  <c r="K11" i="37"/>
  <c r="L11" i="37"/>
  <c r="N11" i="37"/>
  <c r="O11" i="37"/>
  <c r="P11" i="37"/>
  <c r="Q11" i="37"/>
  <c r="R11" i="37"/>
  <c r="S11" i="37"/>
  <c r="B12" i="37"/>
  <c r="C12" i="37"/>
  <c r="D12" i="37"/>
  <c r="E12" i="37"/>
  <c r="F12" i="37"/>
  <c r="G12" i="37"/>
  <c r="H12" i="37"/>
  <c r="I12" i="37"/>
  <c r="J12" i="37"/>
  <c r="L12" i="37"/>
  <c r="N12" i="37"/>
  <c r="O12" i="37"/>
  <c r="P12" i="37"/>
  <c r="Q12" i="37"/>
  <c r="R12" i="37"/>
  <c r="S12" i="37"/>
  <c r="B13" i="37"/>
  <c r="C13" i="37"/>
  <c r="D13" i="37"/>
  <c r="E13" i="37"/>
  <c r="F13" i="37"/>
  <c r="G13" i="37"/>
  <c r="H13" i="37"/>
  <c r="I13" i="37"/>
  <c r="K13" i="37"/>
  <c r="L13" i="37"/>
  <c r="N13" i="37"/>
  <c r="O13" i="37"/>
  <c r="P13" i="37"/>
  <c r="Q13" i="37"/>
  <c r="R13" i="37"/>
  <c r="S13" i="37"/>
  <c r="B14" i="37"/>
  <c r="C14" i="37"/>
  <c r="D14" i="37"/>
  <c r="E14" i="37"/>
  <c r="G14" i="37"/>
  <c r="H14" i="37"/>
  <c r="I14" i="37"/>
  <c r="J14" i="37"/>
  <c r="K14" i="37"/>
  <c r="L14" i="37"/>
  <c r="N14" i="37"/>
  <c r="O14" i="37"/>
  <c r="P14" i="37"/>
  <c r="Q14" i="37"/>
  <c r="R14" i="37"/>
  <c r="S14" i="37"/>
  <c r="B15" i="37"/>
  <c r="C15" i="37"/>
  <c r="D15" i="37"/>
  <c r="E15" i="37"/>
  <c r="G15" i="37"/>
  <c r="H15" i="37"/>
  <c r="I15" i="37"/>
  <c r="J15" i="37"/>
  <c r="K15" i="37"/>
  <c r="L15" i="37"/>
  <c r="N15" i="37"/>
  <c r="O15" i="37"/>
  <c r="P15" i="37"/>
  <c r="Q15" i="37"/>
  <c r="R15" i="37"/>
  <c r="S15" i="37"/>
  <c r="B16" i="37"/>
  <c r="C16" i="37"/>
  <c r="D16" i="37"/>
  <c r="E16" i="37"/>
  <c r="F16" i="37"/>
  <c r="G16" i="37"/>
  <c r="H16" i="37"/>
  <c r="I16" i="37"/>
  <c r="J16" i="37"/>
  <c r="K16" i="37"/>
  <c r="N16" i="37"/>
  <c r="O16" i="37"/>
  <c r="P16" i="37"/>
  <c r="Q16" i="37"/>
  <c r="R16" i="37"/>
  <c r="S16" i="37"/>
  <c r="B17" i="37"/>
  <c r="C17" i="37"/>
  <c r="D17" i="37"/>
  <c r="E17" i="37"/>
  <c r="F17" i="37"/>
  <c r="G17" i="37"/>
  <c r="H17" i="37"/>
  <c r="I17" i="37"/>
  <c r="J17" i="37"/>
  <c r="K17" i="37"/>
  <c r="L17" i="37"/>
  <c r="O17" i="37"/>
  <c r="P17" i="37"/>
  <c r="Q17" i="37"/>
  <c r="R17" i="37"/>
  <c r="S17" i="37"/>
  <c r="B18" i="37"/>
  <c r="C18" i="37"/>
  <c r="D18" i="37"/>
  <c r="E18" i="37"/>
  <c r="F18" i="37"/>
  <c r="G18" i="37"/>
  <c r="H18" i="37"/>
  <c r="I18" i="37"/>
  <c r="K18" i="37"/>
  <c r="L18" i="37"/>
  <c r="N18" i="37"/>
  <c r="O18" i="37"/>
  <c r="P18" i="37"/>
  <c r="Q18" i="37"/>
  <c r="R18" i="37"/>
  <c r="S18" i="37"/>
  <c r="B19" i="37"/>
  <c r="C19" i="37"/>
  <c r="D19" i="37"/>
  <c r="E19" i="37"/>
  <c r="F19" i="37"/>
  <c r="G19" i="37"/>
  <c r="H19" i="37"/>
  <c r="I19" i="37"/>
  <c r="J19" i="37"/>
  <c r="K19" i="37"/>
  <c r="L19" i="37"/>
  <c r="O19" i="37"/>
  <c r="P19" i="37"/>
  <c r="Q19" i="37"/>
  <c r="R19" i="37"/>
  <c r="S19" i="37"/>
  <c r="B20" i="37"/>
  <c r="C20" i="37"/>
  <c r="D20" i="37"/>
  <c r="E20" i="37"/>
  <c r="F20" i="37"/>
  <c r="H20" i="37"/>
  <c r="I20" i="37"/>
  <c r="J20" i="37"/>
  <c r="K20" i="37"/>
  <c r="L20" i="37"/>
  <c r="N20" i="37"/>
  <c r="O20" i="37"/>
  <c r="P20" i="37"/>
  <c r="Q20" i="37"/>
  <c r="R20" i="37"/>
  <c r="S20" i="37"/>
  <c r="B21" i="37"/>
  <c r="C21" i="37"/>
  <c r="D21" i="37"/>
  <c r="E21" i="37"/>
  <c r="F21" i="37"/>
  <c r="G21" i="37"/>
  <c r="H21" i="37"/>
  <c r="I21" i="37"/>
  <c r="J21" i="37"/>
  <c r="K21" i="37"/>
  <c r="L21" i="37"/>
  <c r="M21" i="37"/>
  <c r="O21" i="37"/>
  <c r="P21" i="37"/>
  <c r="Q21" i="37"/>
  <c r="R21" i="37"/>
  <c r="S21" i="37"/>
  <c r="B22" i="37"/>
  <c r="C22" i="37"/>
  <c r="D22" i="37"/>
  <c r="E22" i="37"/>
  <c r="F22" i="37"/>
  <c r="H22" i="37"/>
  <c r="I22" i="37"/>
  <c r="J22" i="37"/>
  <c r="K22" i="37"/>
  <c r="L22" i="37"/>
  <c r="O22" i="37"/>
  <c r="P22" i="37"/>
  <c r="Q22" i="37"/>
  <c r="R22" i="37"/>
  <c r="S22" i="37"/>
  <c r="B23" i="37"/>
  <c r="C23" i="37"/>
  <c r="D23" i="37"/>
  <c r="E23" i="37"/>
  <c r="F23" i="37"/>
  <c r="G23" i="37"/>
  <c r="H23" i="37"/>
  <c r="I23" i="37"/>
  <c r="J23" i="37"/>
  <c r="K23" i="37"/>
  <c r="M23" i="37"/>
  <c r="N23" i="37"/>
  <c r="O23" i="37"/>
  <c r="P23" i="37"/>
  <c r="Q23" i="37"/>
  <c r="R23" i="37"/>
  <c r="S23" i="37"/>
  <c r="B24" i="37"/>
  <c r="C24" i="37"/>
  <c r="D24" i="37"/>
  <c r="E24" i="37"/>
  <c r="F24" i="37"/>
  <c r="G24" i="37"/>
  <c r="H24" i="37"/>
  <c r="I24" i="37"/>
  <c r="J24" i="37"/>
  <c r="K24" i="37"/>
  <c r="N24" i="37"/>
  <c r="O24" i="37"/>
  <c r="P24" i="37"/>
  <c r="Q24" i="37"/>
  <c r="R24" i="37"/>
  <c r="S24" i="37"/>
  <c r="B25" i="37"/>
  <c r="C25" i="37"/>
  <c r="D25" i="37"/>
  <c r="E25" i="37"/>
  <c r="F25" i="37"/>
  <c r="G25" i="37"/>
  <c r="H25" i="37"/>
  <c r="I25" i="37"/>
  <c r="J25" i="37"/>
  <c r="K25" i="37"/>
  <c r="L25" i="37"/>
  <c r="O25" i="37"/>
  <c r="P25" i="37"/>
  <c r="Q25" i="37"/>
  <c r="R25" i="37"/>
  <c r="S25" i="37"/>
  <c r="B26" i="37"/>
  <c r="C26" i="37"/>
  <c r="D26" i="37"/>
  <c r="E26" i="37"/>
  <c r="F26" i="37"/>
  <c r="G26" i="37"/>
  <c r="I26" i="37"/>
  <c r="J26" i="37"/>
  <c r="K26" i="37"/>
  <c r="L26" i="37"/>
  <c r="O26" i="37"/>
  <c r="P26" i="37"/>
  <c r="Q26" i="37"/>
  <c r="R26" i="37"/>
  <c r="S26" i="37"/>
  <c r="B27" i="37"/>
  <c r="C27" i="37"/>
  <c r="D27" i="37"/>
  <c r="E27" i="37"/>
  <c r="F27" i="37"/>
  <c r="G27" i="37"/>
  <c r="H27" i="37"/>
  <c r="I27" i="37"/>
  <c r="J27" i="37"/>
  <c r="K27" i="37"/>
  <c r="L27" i="37"/>
  <c r="N27" i="37"/>
  <c r="P27" i="37"/>
  <c r="Q27" i="37"/>
  <c r="R27" i="37"/>
  <c r="S27" i="37"/>
  <c r="B28" i="37"/>
  <c r="C28" i="37"/>
  <c r="D28" i="37"/>
  <c r="E28" i="37"/>
  <c r="F28" i="37"/>
  <c r="G28" i="37"/>
  <c r="H28" i="37"/>
  <c r="I28" i="37"/>
  <c r="J28" i="37"/>
  <c r="L28" i="37"/>
  <c r="N28" i="37"/>
  <c r="O28" i="37"/>
  <c r="P28" i="37"/>
  <c r="Q28" i="37"/>
  <c r="R28" i="37"/>
  <c r="S28" i="37"/>
  <c r="B29" i="37"/>
  <c r="C29" i="37"/>
  <c r="D29" i="37"/>
  <c r="E29" i="37"/>
  <c r="F29" i="37"/>
  <c r="G29" i="37"/>
  <c r="I29" i="37"/>
  <c r="J29" i="37"/>
  <c r="K29" i="37"/>
  <c r="L29" i="37"/>
  <c r="N29" i="37"/>
  <c r="O29" i="37"/>
  <c r="P29" i="37"/>
  <c r="Q29" i="37"/>
  <c r="R29" i="37"/>
  <c r="S29" i="37"/>
  <c r="B30" i="37"/>
  <c r="C30" i="37"/>
  <c r="D30" i="37"/>
  <c r="E30" i="37"/>
  <c r="G30" i="37"/>
  <c r="H30" i="37"/>
  <c r="I30" i="37"/>
  <c r="J30" i="37"/>
  <c r="K30" i="37"/>
  <c r="L30" i="37"/>
  <c r="O30" i="37"/>
  <c r="P30" i="37"/>
  <c r="Q30" i="37"/>
  <c r="R30" i="37"/>
  <c r="S30" i="37"/>
  <c r="B31" i="37"/>
  <c r="C31" i="37"/>
  <c r="D31" i="37"/>
  <c r="E31" i="37"/>
  <c r="F31" i="37"/>
  <c r="G31" i="37"/>
  <c r="H31" i="37"/>
  <c r="I31" i="37"/>
  <c r="J31" i="37"/>
  <c r="K31" i="37"/>
  <c r="N31" i="37"/>
  <c r="O31" i="37"/>
  <c r="P31" i="37"/>
  <c r="Q31" i="37"/>
  <c r="R31" i="37"/>
  <c r="S31" i="37"/>
  <c r="B32" i="37"/>
  <c r="C32" i="37"/>
  <c r="D32" i="37"/>
  <c r="E32" i="37"/>
  <c r="F32" i="37"/>
  <c r="G32" i="37"/>
  <c r="H32" i="37"/>
  <c r="I32" i="37"/>
  <c r="J32" i="37"/>
  <c r="K32" i="37"/>
  <c r="L32" i="37"/>
  <c r="P32" i="37"/>
  <c r="Q32" i="37"/>
  <c r="R32" i="37"/>
  <c r="S32" i="37"/>
  <c r="B33" i="37"/>
  <c r="C33" i="37"/>
  <c r="D33" i="37"/>
  <c r="E33" i="37"/>
  <c r="F33" i="37"/>
  <c r="G33" i="37"/>
  <c r="I33" i="37"/>
  <c r="J33" i="37"/>
  <c r="K33" i="37"/>
  <c r="L33" i="37"/>
  <c r="N33" i="37"/>
  <c r="O33" i="37"/>
  <c r="P33" i="37"/>
  <c r="Q33" i="37"/>
  <c r="R33" i="37"/>
  <c r="S33" i="37"/>
  <c r="B2" i="37"/>
  <c r="B3" i="36"/>
  <c r="C3" i="36"/>
  <c r="D3" i="36"/>
  <c r="E3" i="36"/>
  <c r="F3" i="36"/>
  <c r="G3" i="36"/>
  <c r="H3" i="36"/>
  <c r="I3" i="36"/>
  <c r="J3" i="36"/>
  <c r="K3" i="36"/>
  <c r="L3" i="36"/>
  <c r="M3" i="36"/>
  <c r="N3" i="36"/>
  <c r="O3" i="36"/>
  <c r="P3" i="36"/>
  <c r="Q3" i="36"/>
  <c r="R3" i="36"/>
  <c r="S3" i="36"/>
  <c r="B4" i="36"/>
  <c r="C4" i="36"/>
  <c r="D4" i="36"/>
  <c r="E4" i="36"/>
  <c r="F4" i="36"/>
  <c r="G4" i="36"/>
  <c r="H4" i="36"/>
  <c r="I4" i="36"/>
  <c r="J4" i="36"/>
  <c r="K4" i="36"/>
  <c r="L4" i="36"/>
  <c r="M4" i="36"/>
  <c r="N4" i="36"/>
  <c r="O4" i="36"/>
  <c r="P4" i="36"/>
  <c r="Q4" i="36"/>
  <c r="R4" i="36"/>
  <c r="S4" i="36"/>
  <c r="B5" i="36"/>
  <c r="C5" i="36"/>
  <c r="D5" i="36"/>
  <c r="E5" i="36"/>
  <c r="F5" i="36"/>
  <c r="G5" i="36"/>
  <c r="H5" i="36"/>
  <c r="I5" i="36"/>
  <c r="J5" i="36"/>
  <c r="K5" i="36"/>
  <c r="L5" i="36"/>
  <c r="M5" i="36"/>
  <c r="N5" i="36"/>
  <c r="O5" i="36"/>
  <c r="P5" i="36"/>
  <c r="Q5" i="36"/>
  <c r="R5" i="36"/>
  <c r="S5" i="36"/>
  <c r="B6" i="36"/>
  <c r="C6" i="36"/>
  <c r="D6" i="36"/>
  <c r="E6" i="36"/>
  <c r="F6" i="36"/>
  <c r="G6" i="36"/>
  <c r="H6" i="36"/>
  <c r="I6" i="36"/>
  <c r="J6" i="36"/>
  <c r="K6" i="36"/>
  <c r="L6" i="36"/>
  <c r="M6" i="36"/>
  <c r="N6" i="36"/>
  <c r="O6" i="36"/>
  <c r="P6" i="36"/>
  <c r="Q6" i="36"/>
  <c r="R6" i="36"/>
  <c r="S6" i="36"/>
  <c r="B7" i="36"/>
  <c r="C7" i="36"/>
  <c r="D7" i="36"/>
  <c r="E7" i="36"/>
  <c r="F7" i="36"/>
  <c r="G7" i="36"/>
  <c r="H7" i="36"/>
  <c r="I7" i="36"/>
  <c r="J7" i="36"/>
  <c r="K7" i="36"/>
  <c r="L7" i="36"/>
  <c r="M7" i="36"/>
  <c r="N7" i="36"/>
  <c r="O7" i="36"/>
  <c r="P7" i="36"/>
  <c r="Q7" i="36"/>
  <c r="R7" i="36"/>
  <c r="S7" i="36"/>
  <c r="B8" i="36"/>
  <c r="C8" i="36"/>
  <c r="D8" i="36"/>
  <c r="E8" i="36"/>
  <c r="F8" i="36"/>
  <c r="G8" i="36"/>
  <c r="H8" i="36"/>
  <c r="I8" i="36"/>
  <c r="J8" i="36"/>
  <c r="K8" i="36"/>
  <c r="L8" i="36"/>
  <c r="M8" i="36"/>
  <c r="N8" i="36"/>
  <c r="O8" i="36"/>
  <c r="P8" i="36"/>
  <c r="Q8" i="36"/>
  <c r="R8" i="36"/>
  <c r="S8" i="36"/>
  <c r="B9" i="36"/>
  <c r="C9" i="36"/>
  <c r="D9" i="36"/>
  <c r="E9" i="36"/>
  <c r="F9" i="36"/>
  <c r="G9" i="36"/>
  <c r="H9" i="36"/>
  <c r="I9" i="36"/>
  <c r="J9" i="36"/>
  <c r="K9" i="36"/>
  <c r="L9" i="36"/>
  <c r="M9" i="36"/>
  <c r="N9" i="36"/>
  <c r="O9" i="36"/>
  <c r="P9" i="36"/>
  <c r="Q9" i="36"/>
  <c r="R9" i="36"/>
  <c r="S9" i="36"/>
  <c r="B10" i="36"/>
  <c r="C10" i="36"/>
  <c r="D10" i="36"/>
  <c r="E10" i="36"/>
  <c r="F10" i="36"/>
  <c r="G10" i="36"/>
  <c r="H10" i="36"/>
  <c r="I10" i="36"/>
  <c r="J10" i="36"/>
  <c r="K10" i="36"/>
  <c r="L10" i="36"/>
  <c r="M10" i="36"/>
  <c r="N10" i="36"/>
  <c r="O10" i="36"/>
  <c r="P10" i="36"/>
  <c r="Q10" i="36"/>
  <c r="R10" i="36"/>
  <c r="S10" i="36"/>
  <c r="B11" i="36"/>
  <c r="C11" i="36"/>
  <c r="D11" i="36"/>
  <c r="E11" i="36"/>
  <c r="F11" i="36"/>
  <c r="G11" i="36"/>
  <c r="H11" i="36"/>
  <c r="I11" i="36"/>
  <c r="J11" i="36"/>
  <c r="K11" i="36"/>
  <c r="L11" i="36"/>
  <c r="M11" i="36"/>
  <c r="N11" i="36"/>
  <c r="O11" i="36"/>
  <c r="P11" i="36"/>
  <c r="Q11" i="36"/>
  <c r="R11" i="36"/>
  <c r="S11" i="36"/>
  <c r="B12" i="36"/>
  <c r="C12" i="36"/>
  <c r="D12" i="36"/>
  <c r="E12" i="36"/>
  <c r="F12" i="36"/>
  <c r="G12" i="36"/>
  <c r="H12" i="36"/>
  <c r="I12" i="36"/>
  <c r="J12" i="36"/>
  <c r="K12" i="36"/>
  <c r="L12" i="36"/>
  <c r="M12" i="36"/>
  <c r="N12" i="36"/>
  <c r="O12" i="36"/>
  <c r="P12" i="36"/>
  <c r="Q12" i="36"/>
  <c r="R12" i="36"/>
  <c r="S12" i="36"/>
  <c r="B13" i="36"/>
  <c r="C13" i="36"/>
  <c r="D13" i="36"/>
  <c r="E13" i="36"/>
  <c r="F13" i="36"/>
  <c r="G13" i="36"/>
  <c r="H13" i="36"/>
  <c r="I13" i="36"/>
  <c r="J13" i="36"/>
  <c r="K13" i="36"/>
  <c r="L13" i="36"/>
  <c r="M13" i="36"/>
  <c r="N13" i="36"/>
  <c r="O13" i="36"/>
  <c r="P13" i="36"/>
  <c r="Q13" i="36"/>
  <c r="R13" i="36"/>
  <c r="S13" i="36"/>
  <c r="B14" i="36"/>
  <c r="C14" i="36"/>
  <c r="D14" i="36"/>
  <c r="E14" i="36"/>
  <c r="F14" i="36"/>
  <c r="G14" i="36"/>
  <c r="H14" i="36"/>
  <c r="I14" i="36"/>
  <c r="J14" i="36"/>
  <c r="K14" i="36"/>
  <c r="L14" i="36"/>
  <c r="M14" i="36"/>
  <c r="N14" i="36"/>
  <c r="O14" i="36"/>
  <c r="P14" i="36"/>
  <c r="Q14" i="36"/>
  <c r="R14" i="36"/>
  <c r="S14" i="36"/>
  <c r="B15" i="36"/>
  <c r="C15" i="36"/>
  <c r="D15" i="36"/>
  <c r="E15" i="36"/>
  <c r="F15" i="36"/>
  <c r="G15" i="36"/>
  <c r="H15" i="36"/>
  <c r="I15" i="36"/>
  <c r="J15" i="36"/>
  <c r="K15" i="36"/>
  <c r="L15" i="36"/>
  <c r="M15" i="36"/>
  <c r="N15" i="36"/>
  <c r="O15" i="36"/>
  <c r="P15" i="36"/>
  <c r="Q15" i="36"/>
  <c r="R15" i="36"/>
  <c r="S15" i="36"/>
  <c r="B16" i="36"/>
  <c r="C16" i="36"/>
  <c r="D16" i="36"/>
  <c r="E16" i="36"/>
  <c r="F16" i="36"/>
  <c r="G16" i="36"/>
  <c r="H16" i="36"/>
  <c r="I16" i="36"/>
  <c r="J16" i="36"/>
  <c r="K16" i="36"/>
  <c r="L16" i="36"/>
  <c r="M16" i="36"/>
  <c r="N16" i="36"/>
  <c r="O16" i="36"/>
  <c r="P16" i="36"/>
  <c r="Q16" i="36"/>
  <c r="R16" i="36"/>
  <c r="S16" i="36"/>
  <c r="B17" i="36"/>
  <c r="C17" i="36"/>
  <c r="D17" i="36"/>
  <c r="E17" i="36"/>
  <c r="F17" i="36"/>
  <c r="G17" i="36"/>
  <c r="H17" i="36"/>
  <c r="I17" i="36"/>
  <c r="J17" i="36"/>
  <c r="K17" i="36"/>
  <c r="L17" i="36"/>
  <c r="M17" i="36"/>
  <c r="N17" i="36"/>
  <c r="O17" i="36"/>
  <c r="P17" i="36"/>
  <c r="Q17" i="36"/>
  <c r="R17" i="36"/>
  <c r="S17" i="36"/>
  <c r="B18" i="36"/>
  <c r="C18" i="36"/>
  <c r="D18" i="36"/>
  <c r="E18" i="36"/>
  <c r="F18" i="36"/>
  <c r="G18" i="36"/>
  <c r="H18" i="36"/>
  <c r="I18" i="36"/>
  <c r="J18" i="36"/>
  <c r="K18" i="36"/>
  <c r="L18" i="36"/>
  <c r="M18" i="36"/>
  <c r="N18" i="36"/>
  <c r="O18" i="36"/>
  <c r="P18" i="36"/>
  <c r="Q18" i="36"/>
  <c r="R18" i="36"/>
  <c r="S18" i="36"/>
  <c r="B19" i="36"/>
  <c r="C19" i="36"/>
  <c r="D19" i="36"/>
  <c r="E19" i="36"/>
  <c r="F19" i="36"/>
  <c r="G19" i="36"/>
  <c r="H19" i="36"/>
  <c r="I19" i="36"/>
  <c r="J19" i="36"/>
  <c r="K19" i="36"/>
  <c r="L19" i="36"/>
  <c r="M19" i="36"/>
  <c r="N19" i="36"/>
  <c r="O19" i="36"/>
  <c r="P19" i="36"/>
  <c r="Q19" i="36"/>
  <c r="R19" i="36"/>
  <c r="S19" i="36"/>
  <c r="B20" i="36"/>
  <c r="C20" i="36"/>
  <c r="D20" i="36"/>
  <c r="E20" i="36"/>
  <c r="F20" i="36"/>
  <c r="G20" i="36"/>
  <c r="H20" i="36"/>
  <c r="I20" i="36"/>
  <c r="J20" i="36"/>
  <c r="K20" i="36"/>
  <c r="L20" i="36"/>
  <c r="M20" i="36"/>
  <c r="N20" i="36"/>
  <c r="O20" i="36"/>
  <c r="P20" i="36"/>
  <c r="Q20" i="36"/>
  <c r="R20" i="36"/>
  <c r="S20" i="36"/>
  <c r="B21" i="36"/>
  <c r="C21" i="36"/>
  <c r="D21" i="36"/>
  <c r="E21" i="36"/>
  <c r="F21" i="36"/>
  <c r="G21" i="36"/>
  <c r="H21" i="36"/>
  <c r="I21" i="36"/>
  <c r="J21" i="36"/>
  <c r="K21" i="36"/>
  <c r="L21" i="36"/>
  <c r="M21" i="36"/>
  <c r="N21" i="36"/>
  <c r="O21" i="36"/>
  <c r="P21" i="36"/>
  <c r="Q21" i="36"/>
  <c r="R21" i="36"/>
  <c r="S21" i="36"/>
  <c r="B22" i="36"/>
  <c r="C22" i="36"/>
  <c r="D22" i="36"/>
  <c r="E22" i="36"/>
  <c r="F22" i="36"/>
  <c r="G22" i="36"/>
  <c r="H22" i="36"/>
  <c r="I22" i="36"/>
  <c r="J22" i="36"/>
  <c r="K22" i="36"/>
  <c r="L22" i="36"/>
  <c r="M22" i="36"/>
  <c r="N22" i="36"/>
  <c r="O22" i="36"/>
  <c r="P22" i="36"/>
  <c r="Q22" i="36"/>
  <c r="R22" i="36"/>
  <c r="S22" i="36"/>
  <c r="B23" i="36"/>
  <c r="C23" i="36"/>
  <c r="D23" i="36"/>
  <c r="E23" i="36"/>
  <c r="F23" i="36"/>
  <c r="G23" i="36"/>
  <c r="H23" i="36"/>
  <c r="I23" i="36"/>
  <c r="J23" i="36"/>
  <c r="K23" i="36"/>
  <c r="L23" i="36"/>
  <c r="M23" i="36"/>
  <c r="N23" i="36"/>
  <c r="O23" i="36"/>
  <c r="P23" i="36"/>
  <c r="Q23" i="36"/>
  <c r="R23" i="36"/>
  <c r="S23" i="36"/>
  <c r="B24" i="36"/>
  <c r="C24" i="36"/>
  <c r="D24" i="36"/>
  <c r="E24" i="36"/>
  <c r="F24" i="36"/>
  <c r="G24" i="36"/>
  <c r="H24" i="36"/>
  <c r="I24" i="36"/>
  <c r="J24" i="36"/>
  <c r="K24" i="36"/>
  <c r="L24" i="36"/>
  <c r="M24" i="36"/>
  <c r="N24" i="36"/>
  <c r="O24" i="36"/>
  <c r="P24" i="36"/>
  <c r="Q24" i="36"/>
  <c r="R24" i="36"/>
  <c r="S24" i="36"/>
  <c r="B25" i="36"/>
  <c r="C25" i="36"/>
  <c r="D25" i="36"/>
  <c r="E25" i="36"/>
  <c r="F25" i="36"/>
  <c r="G25" i="36"/>
  <c r="H25" i="36"/>
  <c r="I25" i="36"/>
  <c r="J25" i="36"/>
  <c r="K25" i="36"/>
  <c r="L25" i="36"/>
  <c r="M25" i="36"/>
  <c r="N25" i="36"/>
  <c r="O25" i="36"/>
  <c r="P25" i="36"/>
  <c r="Q25" i="36"/>
  <c r="R25" i="36"/>
  <c r="S25" i="36"/>
  <c r="B26" i="36"/>
  <c r="C26" i="36"/>
  <c r="D26" i="36"/>
  <c r="E26" i="36"/>
  <c r="F26" i="36"/>
  <c r="G26" i="36"/>
  <c r="H26" i="36"/>
  <c r="I26" i="36"/>
  <c r="J26" i="36"/>
  <c r="K26" i="36"/>
  <c r="L26" i="36"/>
  <c r="M26" i="36"/>
  <c r="N26" i="36"/>
  <c r="O26" i="36"/>
  <c r="P26" i="36"/>
  <c r="Q26" i="36"/>
  <c r="R26" i="36"/>
  <c r="S26" i="36"/>
  <c r="B27" i="36"/>
  <c r="C27" i="36"/>
  <c r="D27" i="36"/>
  <c r="E27" i="36"/>
  <c r="F27" i="36"/>
  <c r="G27" i="36"/>
  <c r="H27" i="36"/>
  <c r="I27" i="36"/>
  <c r="J27" i="36"/>
  <c r="K27" i="36"/>
  <c r="L27" i="36"/>
  <c r="M27" i="36"/>
  <c r="N27" i="36"/>
  <c r="O27" i="36"/>
  <c r="P27" i="36"/>
  <c r="Q27" i="36"/>
  <c r="R27" i="36"/>
  <c r="S27" i="36"/>
  <c r="B28" i="36"/>
  <c r="C28" i="36"/>
  <c r="D28" i="36"/>
  <c r="E28" i="36"/>
  <c r="F28" i="36"/>
  <c r="G28" i="36"/>
  <c r="H28" i="36"/>
  <c r="I28" i="36"/>
  <c r="J28" i="36"/>
  <c r="K28" i="36"/>
  <c r="L28" i="36"/>
  <c r="M28" i="36"/>
  <c r="N28" i="36"/>
  <c r="O28" i="36"/>
  <c r="P28" i="36"/>
  <c r="Q28" i="36"/>
  <c r="R28" i="36"/>
  <c r="S28" i="36"/>
  <c r="B29" i="36"/>
  <c r="C29" i="36"/>
  <c r="D29" i="36"/>
  <c r="E29" i="36"/>
  <c r="F29" i="36"/>
  <c r="G29" i="36"/>
  <c r="H29" i="36"/>
  <c r="I29" i="36"/>
  <c r="J29" i="36"/>
  <c r="K29" i="36"/>
  <c r="L29" i="36"/>
  <c r="M29" i="36"/>
  <c r="N29" i="36"/>
  <c r="O29" i="36"/>
  <c r="P29" i="36"/>
  <c r="Q29" i="36"/>
  <c r="R29" i="36"/>
  <c r="S29" i="36"/>
  <c r="B30" i="36"/>
  <c r="C30" i="36"/>
  <c r="D30" i="36"/>
  <c r="E30" i="36"/>
  <c r="F30" i="36"/>
  <c r="G30" i="36"/>
  <c r="H30" i="36"/>
  <c r="I30" i="36"/>
  <c r="J30" i="36"/>
  <c r="K30" i="36"/>
  <c r="L30" i="36"/>
  <c r="M30" i="36"/>
  <c r="N30" i="36"/>
  <c r="O30" i="36"/>
  <c r="P30" i="36"/>
  <c r="Q30" i="36"/>
  <c r="R30" i="36"/>
  <c r="S30" i="36"/>
  <c r="B31" i="36"/>
  <c r="C31" i="36"/>
  <c r="D31" i="36"/>
  <c r="E31" i="36"/>
  <c r="F31" i="36"/>
  <c r="G31" i="36"/>
  <c r="H31" i="36"/>
  <c r="I31" i="36"/>
  <c r="J31" i="36"/>
  <c r="K31" i="36"/>
  <c r="L31" i="36"/>
  <c r="M31" i="36"/>
  <c r="N31" i="36"/>
  <c r="O31" i="36"/>
  <c r="P31" i="36"/>
  <c r="Q31" i="36"/>
  <c r="R31" i="36"/>
  <c r="S31" i="36"/>
  <c r="B32" i="36"/>
  <c r="C32" i="36"/>
  <c r="D32" i="36"/>
  <c r="E32" i="36"/>
  <c r="F32" i="36"/>
  <c r="G32" i="36"/>
  <c r="H32" i="36"/>
  <c r="I32" i="36"/>
  <c r="J32" i="36"/>
  <c r="K32" i="36"/>
  <c r="L32" i="36"/>
  <c r="M32" i="36"/>
  <c r="N32" i="36"/>
  <c r="O32" i="36"/>
  <c r="P32" i="36"/>
  <c r="Q32" i="36"/>
  <c r="R32" i="36"/>
  <c r="S32" i="36"/>
  <c r="B33" i="36"/>
  <c r="C33" i="36"/>
  <c r="D33" i="36"/>
  <c r="E33" i="36"/>
  <c r="F33" i="36"/>
  <c r="G33" i="36"/>
  <c r="H33" i="36"/>
  <c r="I33" i="36"/>
  <c r="J33" i="36"/>
  <c r="K33" i="36"/>
  <c r="L33" i="36"/>
  <c r="M33" i="36"/>
  <c r="N33" i="36"/>
  <c r="O33" i="36"/>
  <c r="P33" i="36"/>
  <c r="Q33" i="36"/>
  <c r="R33" i="36"/>
  <c r="S33" i="36"/>
  <c r="C2" i="36"/>
  <c r="D2" i="36"/>
  <c r="E2" i="36"/>
  <c r="F2" i="36"/>
  <c r="G2" i="36"/>
  <c r="H2" i="36"/>
  <c r="I2" i="36"/>
  <c r="J2" i="36"/>
  <c r="K2" i="36"/>
  <c r="L2" i="36"/>
  <c r="M2" i="36"/>
  <c r="N2" i="36"/>
  <c r="O2" i="36"/>
  <c r="P2" i="36"/>
  <c r="Q2" i="36"/>
  <c r="R2" i="36"/>
  <c r="S2" i="36"/>
  <c r="B2" i="36"/>
  <c r="AL34" i="37"/>
  <c r="AK34" i="37"/>
  <c r="AJ34" i="37"/>
  <c r="AI34" i="37"/>
  <c r="AH34" i="37"/>
  <c r="AG34" i="37"/>
  <c r="AF34" i="37"/>
  <c r="AE34" i="37"/>
  <c r="AD34" i="37"/>
  <c r="AC34" i="37"/>
  <c r="AB34" i="37"/>
  <c r="AA34" i="37"/>
  <c r="Z34" i="37"/>
  <c r="Y34" i="37"/>
  <c r="X34" i="37"/>
  <c r="W34" i="37"/>
  <c r="V34" i="37"/>
  <c r="U34" i="37"/>
  <c r="C2" i="34"/>
  <c r="D2" i="34"/>
  <c r="E2" i="34"/>
  <c r="F2" i="34"/>
  <c r="G2" i="34"/>
  <c r="H2" i="34"/>
  <c r="I2" i="34"/>
  <c r="J2" i="34"/>
  <c r="N2" i="34"/>
  <c r="O2" i="34"/>
  <c r="P2" i="34"/>
  <c r="Q2" i="34"/>
  <c r="R2" i="34"/>
  <c r="S2" i="34"/>
  <c r="B3" i="34"/>
  <c r="C3" i="34"/>
  <c r="D3" i="34"/>
  <c r="E3" i="34"/>
  <c r="F3" i="34"/>
  <c r="G3" i="34"/>
  <c r="H3" i="34"/>
  <c r="I3" i="34"/>
  <c r="J3" i="34"/>
  <c r="M3" i="34"/>
  <c r="N3" i="34"/>
  <c r="O3" i="34"/>
  <c r="P3" i="34"/>
  <c r="R3" i="34"/>
  <c r="S3" i="34"/>
  <c r="B4" i="34"/>
  <c r="C4" i="34"/>
  <c r="D4" i="34"/>
  <c r="E4" i="34"/>
  <c r="F4" i="34"/>
  <c r="G4" i="34"/>
  <c r="H4" i="34"/>
  <c r="I4" i="34"/>
  <c r="J4" i="34"/>
  <c r="M4" i="34"/>
  <c r="O4" i="34"/>
  <c r="P4" i="34"/>
  <c r="Q4" i="34"/>
  <c r="R4" i="34"/>
  <c r="S4" i="34"/>
  <c r="B5" i="34"/>
  <c r="C5" i="34"/>
  <c r="D5" i="34"/>
  <c r="E5" i="34"/>
  <c r="F5" i="34"/>
  <c r="G5" i="34"/>
  <c r="H5" i="34"/>
  <c r="I5" i="34"/>
  <c r="K5" i="34"/>
  <c r="M5" i="34"/>
  <c r="N5" i="34"/>
  <c r="O5" i="34"/>
  <c r="P5" i="34"/>
  <c r="Q5" i="34"/>
  <c r="R5" i="34"/>
  <c r="S5" i="34"/>
  <c r="B6" i="34"/>
  <c r="C6" i="34"/>
  <c r="D6" i="34"/>
  <c r="E6" i="34"/>
  <c r="F6" i="34"/>
  <c r="G6" i="34"/>
  <c r="I6" i="34"/>
  <c r="J6" i="34"/>
  <c r="K6" i="34"/>
  <c r="M6" i="34"/>
  <c r="N6" i="34"/>
  <c r="O6" i="34"/>
  <c r="P6" i="34"/>
  <c r="Q6" i="34"/>
  <c r="R6" i="34"/>
  <c r="S6" i="34"/>
  <c r="B7" i="34"/>
  <c r="C7" i="34"/>
  <c r="D7" i="34"/>
  <c r="E7" i="34"/>
  <c r="F7" i="34"/>
  <c r="G7" i="34"/>
  <c r="I7" i="34"/>
  <c r="J7" i="34"/>
  <c r="K7" i="34"/>
  <c r="N7" i="34"/>
  <c r="O7" i="34"/>
  <c r="P7" i="34"/>
  <c r="Q7" i="34"/>
  <c r="R7" i="34"/>
  <c r="S7" i="34"/>
  <c r="B8" i="34"/>
  <c r="C8" i="34"/>
  <c r="D8" i="34"/>
  <c r="E8" i="34"/>
  <c r="F8" i="34"/>
  <c r="G8" i="34"/>
  <c r="I8" i="34"/>
  <c r="J8" i="34"/>
  <c r="K8" i="34"/>
  <c r="M8" i="34"/>
  <c r="N8" i="34"/>
  <c r="O8" i="34"/>
  <c r="P8" i="34"/>
  <c r="Q8" i="34"/>
  <c r="R8" i="34"/>
  <c r="S8" i="34"/>
  <c r="B9" i="34"/>
  <c r="C9" i="34"/>
  <c r="D9" i="34"/>
  <c r="E9" i="34"/>
  <c r="F9" i="34"/>
  <c r="G9" i="34"/>
  <c r="H9" i="34"/>
  <c r="I9" i="34"/>
  <c r="J9" i="34"/>
  <c r="K9" i="34"/>
  <c r="M9" i="34"/>
  <c r="O9" i="34"/>
  <c r="P9" i="34"/>
  <c r="Q9" i="34"/>
  <c r="R9" i="34"/>
  <c r="S9" i="34"/>
  <c r="B10" i="34"/>
  <c r="C10" i="34"/>
  <c r="D10" i="34"/>
  <c r="E10" i="34"/>
  <c r="F10" i="34"/>
  <c r="G10" i="34"/>
  <c r="H10" i="34"/>
  <c r="I10" i="34"/>
  <c r="K10" i="34"/>
  <c r="N10" i="34"/>
  <c r="O10" i="34"/>
  <c r="P10" i="34"/>
  <c r="Q10" i="34"/>
  <c r="R10" i="34"/>
  <c r="S10" i="34"/>
  <c r="B11" i="34"/>
  <c r="C11" i="34"/>
  <c r="D11" i="34"/>
  <c r="E11" i="34"/>
  <c r="G11" i="34"/>
  <c r="H11" i="34"/>
  <c r="I11" i="34"/>
  <c r="J11" i="34"/>
  <c r="K11" i="34"/>
  <c r="M11" i="34"/>
  <c r="N11" i="34"/>
  <c r="O11" i="34"/>
  <c r="P11" i="34"/>
  <c r="Q11" i="34"/>
  <c r="R11" i="34"/>
  <c r="S11" i="34"/>
  <c r="B12" i="34"/>
  <c r="C12" i="34"/>
  <c r="D12" i="34"/>
  <c r="E12" i="34"/>
  <c r="F12" i="34"/>
  <c r="G12" i="34"/>
  <c r="H12" i="34"/>
  <c r="I12" i="34"/>
  <c r="J12" i="34"/>
  <c r="M12" i="34"/>
  <c r="N12" i="34"/>
  <c r="O12" i="34"/>
  <c r="P12" i="34"/>
  <c r="Q12" i="34"/>
  <c r="R12" i="34"/>
  <c r="S12" i="34"/>
  <c r="B13" i="34"/>
  <c r="C13" i="34"/>
  <c r="D13" i="34"/>
  <c r="E13" i="34"/>
  <c r="F13" i="34"/>
  <c r="G13" i="34"/>
  <c r="H13" i="34"/>
  <c r="I13" i="34"/>
  <c r="K13" i="34"/>
  <c r="M13" i="34"/>
  <c r="N13" i="34"/>
  <c r="O13" i="34"/>
  <c r="P13" i="34"/>
  <c r="Q13" i="34"/>
  <c r="R13" i="34"/>
  <c r="S13" i="34"/>
  <c r="B14" i="34"/>
  <c r="C14" i="34"/>
  <c r="D14" i="34"/>
  <c r="E14" i="34"/>
  <c r="G14" i="34"/>
  <c r="H14" i="34"/>
  <c r="I14" i="34"/>
  <c r="J14" i="34"/>
  <c r="K14" i="34"/>
  <c r="M14" i="34"/>
  <c r="N14" i="34"/>
  <c r="O14" i="34"/>
  <c r="P14" i="34"/>
  <c r="Q14" i="34"/>
  <c r="R14" i="34"/>
  <c r="S14" i="34"/>
  <c r="B15" i="34"/>
  <c r="C15" i="34"/>
  <c r="D15" i="34"/>
  <c r="E15" i="34"/>
  <c r="G15" i="34"/>
  <c r="H15" i="34"/>
  <c r="I15" i="34"/>
  <c r="J15" i="34"/>
  <c r="K15" i="34"/>
  <c r="M15" i="34"/>
  <c r="N15" i="34"/>
  <c r="O15" i="34"/>
  <c r="P15" i="34"/>
  <c r="Q15" i="34"/>
  <c r="R15" i="34"/>
  <c r="S15" i="34"/>
  <c r="B16" i="34"/>
  <c r="C16" i="34"/>
  <c r="D16" i="34"/>
  <c r="E16" i="34"/>
  <c r="F16" i="34"/>
  <c r="G16" i="34"/>
  <c r="H16" i="34"/>
  <c r="I16" i="34"/>
  <c r="J16" i="34"/>
  <c r="K16" i="34"/>
  <c r="M16" i="34"/>
  <c r="N16" i="34"/>
  <c r="O16" i="34"/>
  <c r="Q16" i="34"/>
  <c r="R16" i="34"/>
  <c r="S16" i="34"/>
  <c r="B17" i="34"/>
  <c r="C17" i="34"/>
  <c r="D17" i="34"/>
  <c r="E17" i="34"/>
  <c r="F17" i="34"/>
  <c r="G17" i="34"/>
  <c r="H17" i="34"/>
  <c r="I17" i="34"/>
  <c r="J17" i="34"/>
  <c r="K17" i="34"/>
  <c r="M17" i="34"/>
  <c r="O17" i="34"/>
  <c r="P17" i="34"/>
  <c r="Q17" i="34"/>
  <c r="R17" i="34"/>
  <c r="S17" i="34"/>
  <c r="B18" i="34"/>
  <c r="C18" i="34"/>
  <c r="D18" i="34"/>
  <c r="E18" i="34"/>
  <c r="F18" i="34"/>
  <c r="G18" i="34"/>
  <c r="H18" i="34"/>
  <c r="I18" i="34"/>
  <c r="M18" i="34"/>
  <c r="N18" i="34"/>
  <c r="O18" i="34"/>
  <c r="P18" i="34"/>
  <c r="Q18" i="34"/>
  <c r="R18" i="34"/>
  <c r="S18" i="34"/>
  <c r="B19" i="34"/>
  <c r="C19" i="34"/>
  <c r="D19" i="34"/>
  <c r="E19" i="34"/>
  <c r="F19" i="34"/>
  <c r="G19" i="34"/>
  <c r="H19" i="34"/>
  <c r="I19" i="34"/>
  <c r="J19" i="34"/>
  <c r="K19" i="34"/>
  <c r="M19" i="34"/>
  <c r="O19" i="34"/>
  <c r="P19" i="34"/>
  <c r="Q19" i="34"/>
  <c r="R19" i="34"/>
  <c r="S19" i="34"/>
  <c r="B20" i="34"/>
  <c r="C20" i="34"/>
  <c r="D20" i="34"/>
  <c r="E20" i="34"/>
  <c r="F20" i="34"/>
  <c r="H20" i="34"/>
  <c r="I20" i="34"/>
  <c r="J20" i="34"/>
  <c r="K20" i="34"/>
  <c r="N20" i="34"/>
  <c r="O20" i="34"/>
  <c r="P20" i="34"/>
  <c r="Q20" i="34"/>
  <c r="R20" i="34"/>
  <c r="S20" i="34"/>
  <c r="B21" i="34"/>
  <c r="C21" i="34"/>
  <c r="D21" i="34"/>
  <c r="E21" i="34"/>
  <c r="F21" i="34"/>
  <c r="G21" i="34"/>
  <c r="H21" i="34"/>
  <c r="I21" i="34"/>
  <c r="J21" i="34"/>
  <c r="K21" i="34"/>
  <c r="O21" i="34"/>
  <c r="R21" i="34"/>
  <c r="S21" i="34"/>
  <c r="B22" i="34"/>
  <c r="C22" i="34"/>
  <c r="D22" i="34"/>
  <c r="E22" i="34"/>
  <c r="F22" i="34"/>
  <c r="H22" i="34"/>
  <c r="I22" i="34"/>
  <c r="J22" i="34"/>
  <c r="K22" i="34"/>
  <c r="M22" i="34"/>
  <c r="O22" i="34"/>
  <c r="P22" i="34"/>
  <c r="Q22" i="34"/>
  <c r="R22" i="34"/>
  <c r="S22" i="34"/>
  <c r="B23" i="34"/>
  <c r="C23" i="34"/>
  <c r="D23" i="34"/>
  <c r="E23" i="34"/>
  <c r="F23" i="34"/>
  <c r="G23" i="34"/>
  <c r="H23" i="34"/>
  <c r="I23" i="34"/>
  <c r="J23" i="34"/>
  <c r="K23" i="34"/>
  <c r="N23" i="34"/>
  <c r="O23" i="34"/>
  <c r="P23" i="34"/>
  <c r="Q23" i="34"/>
  <c r="R23" i="34"/>
  <c r="S23" i="34"/>
  <c r="B24" i="34"/>
  <c r="C24" i="34"/>
  <c r="D24" i="34"/>
  <c r="E24" i="34"/>
  <c r="F24" i="34"/>
  <c r="G24" i="34"/>
  <c r="H24" i="34"/>
  <c r="I24" i="34"/>
  <c r="J24" i="34"/>
  <c r="K24" i="34"/>
  <c r="M24" i="34"/>
  <c r="N24" i="34"/>
  <c r="O24" i="34"/>
  <c r="P24" i="34"/>
  <c r="Q24" i="34"/>
  <c r="R24" i="34"/>
  <c r="S24" i="34"/>
  <c r="B25" i="34"/>
  <c r="C25" i="34"/>
  <c r="D25" i="34"/>
  <c r="E25" i="34"/>
  <c r="F25" i="34"/>
  <c r="G25" i="34"/>
  <c r="H25" i="34"/>
  <c r="I25" i="34"/>
  <c r="J25" i="34"/>
  <c r="K25" i="34"/>
  <c r="O25" i="34"/>
  <c r="P25" i="34"/>
  <c r="Q25" i="34"/>
  <c r="R25" i="34"/>
  <c r="S25" i="34"/>
  <c r="B26" i="34"/>
  <c r="C26" i="34"/>
  <c r="D26" i="34"/>
  <c r="E26" i="34"/>
  <c r="F26" i="34"/>
  <c r="G26" i="34"/>
  <c r="I26" i="34"/>
  <c r="J26" i="34"/>
  <c r="K26" i="34"/>
  <c r="M26" i="34"/>
  <c r="N26" i="34"/>
  <c r="O26" i="34"/>
  <c r="P26" i="34"/>
  <c r="Q26" i="34"/>
  <c r="R26" i="34"/>
  <c r="S26" i="34"/>
  <c r="B27" i="34"/>
  <c r="C27" i="34"/>
  <c r="D27" i="34"/>
  <c r="E27" i="34"/>
  <c r="F27" i="34"/>
  <c r="G27" i="34"/>
  <c r="H27" i="34"/>
  <c r="I27" i="34"/>
  <c r="J27" i="34"/>
  <c r="K27" i="34"/>
  <c r="N27" i="34"/>
  <c r="P27" i="34"/>
  <c r="Q27" i="34"/>
  <c r="R27" i="34"/>
  <c r="S27" i="34"/>
  <c r="B28" i="34"/>
  <c r="C28" i="34"/>
  <c r="D28" i="34"/>
  <c r="E28" i="34"/>
  <c r="F28" i="34"/>
  <c r="G28" i="34"/>
  <c r="H28" i="34"/>
  <c r="I28" i="34"/>
  <c r="J28" i="34"/>
  <c r="M28" i="34"/>
  <c r="N28" i="34"/>
  <c r="O28" i="34"/>
  <c r="P28" i="34"/>
  <c r="Q28" i="34"/>
  <c r="R28" i="34"/>
  <c r="S28" i="34"/>
  <c r="B29" i="34"/>
  <c r="C29" i="34"/>
  <c r="D29" i="34"/>
  <c r="E29" i="34"/>
  <c r="F29" i="34"/>
  <c r="G29" i="34"/>
  <c r="I29" i="34"/>
  <c r="J29" i="34"/>
  <c r="K29" i="34"/>
  <c r="M29" i="34"/>
  <c r="N29" i="34"/>
  <c r="O29" i="34"/>
  <c r="P29" i="34"/>
  <c r="Q29" i="34"/>
  <c r="R29" i="34"/>
  <c r="S29" i="34"/>
  <c r="B30" i="34"/>
  <c r="C30" i="34"/>
  <c r="D30" i="34"/>
  <c r="E30" i="34"/>
  <c r="G30" i="34"/>
  <c r="H30" i="34"/>
  <c r="I30" i="34"/>
  <c r="J30" i="34"/>
  <c r="K30" i="34"/>
  <c r="M30" i="34"/>
  <c r="N30" i="34"/>
  <c r="O30" i="34"/>
  <c r="P30" i="34"/>
  <c r="Q30" i="34"/>
  <c r="R30" i="34"/>
  <c r="S30" i="34"/>
  <c r="B31" i="34"/>
  <c r="C31" i="34"/>
  <c r="D31" i="34"/>
  <c r="E31" i="34"/>
  <c r="F31" i="34"/>
  <c r="G31" i="34"/>
  <c r="H31" i="34"/>
  <c r="I31" i="34"/>
  <c r="J31" i="34"/>
  <c r="K31" i="34"/>
  <c r="M31" i="34"/>
  <c r="N31" i="34"/>
  <c r="O31" i="34"/>
  <c r="P31" i="34"/>
  <c r="Q31" i="34"/>
  <c r="R31" i="34"/>
  <c r="S31" i="34"/>
  <c r="B32" i="34"/>
  <c r="C32" i="34"/>
  <c r="D32" i="34"/>
  <c r="E32" i="34"/>
  <c r="F32" i="34"/>
  <c r="G32" i="34"/>
  <c r="H32" i="34"/>
  <c r="I32" i="34"/>
  <c r="J32" i="34"/>
  <c r="K32" i="34"/>
  <c r="M32" i="34"/>
  <c r="P32" i="34"/>
  <c r="Q32" i="34"/>
  <c r="R32" i="34"/>
  <c r="S32" i="34"/>
  <c r="B33" i="34"/>
  <c r="C33" i="34"/>
  <c r="D33" i="34"/>
  <c r="E33" i="34"/>
  <c r="F33" i="34"/>
  <c r="G33" i="34"/>
  <c r="I33" i="34"/>
  <c r="J33" i="34"/>
  <c r="K33" i="34"/>
  <c r="M33" i="34"/>
  <c r="N33" i="34"/>
  <c r="O33" i="34"/>
  <c r="P33" i="34"/>
  <c r="Q33" i="34"/>
  <c r="R33" i="34"/>
  <c r="S33" i="34"/>
  <c r="B2" i="34"/>
  <c r="B3" i="33"/>
  <c r="C3" i="33"/>
  <c r="D3" i="33"/>
  <c r="E3" i="33"/>
  <c r="F3" i="33"/>
  <c r="G3" i="33"/>
  <c r="H3" i="33"/>
  <c r="I3" i="33"/>
  <c r="J3" i="33"/>
  <c r="K3" i="33"/>
  <c r="L3" i="33"/>
  <c r="M3" i="33"/>
  <c r="N3" i="33"/>
  <c r="O3" i="33"/>
  <c r="P3" i="33"/>
  <c r="Q3" i="33"/>
  <c r="R3" i="33"/>
  <c r="S3" i="33"/>
  <c r="B4" i="33"/>
  <c r="C4" i="33"/>
  <c r="D4" i="33"/>
  <c r="E4" i="33"/>
  <c r="F4" i="33"/>
  <c r="G4" i="33"/>
  <c r="H4" i="33"/>
  <c r="I4" i="33"/>
  <c r="J4" i="33"/>
  <c r="K4" i="33"/>
  <c r="L4" i="33"/>
  <c r="M4" i="33"/>
  <c r="N4" i="33"/>
  <c r="O4" i="33"/>
  <c r="P4" i="33"/>
  <c r="Q4" i="33"/>
  <c r="R4" i="33"/>
  <c r="S4" i="33"/>
  <c r="B5" i="33"/>
  <c r="C5" i="33"/>
  <c r="D5" i="33"/>
  <c r="E5" i="33"/>
  <c r="F5" i="33"/>
  <c r="G5" i="33"/>
  <c r="H5" i="33"/>
  <c r="I5" i="33"/>
  <c r="J5" i="33"/>
  <c r="K5" i="33"/>
  <c r="L5" i="33"/>
  <c r="M5" i="33"/>
  <c r="N5" i="33"/>
  <c r="O5" i="33"/>
  <c r="P5" i="33"/>
  <c r="Q5" i="33"/>
  <c r="R5" i="33"/>
  <c r="S5" i="33"/>
  <c r="B6" i="33"/>
  <c r="C6" i="33"/>
  <c r="D6" i="33"/>
  <c r="E6" i="33"/>
  <c r="F6" i="33"/>
  <c r="G6" i="33"/>
  <c r="H6" i="33"/>
  <c r="I6" i="33"/>
  <c r="J6" i="33"/>
  <c r="K6" i="33"/>
  <c r="L6" i="33"/>
  <c r="M6" i="33"/>
  <c r="N6" i="33"/>
  <c r="O6" i="33"/>
  <c r="P6" i="33"/>
  <c r="Q6" i="33"/>
  <c r="R6" i="33"/>
  <c r="S6" i="33"/>
  <c r="B7" i="33"/>
  <c r="C7" i="33"/>
  <c r="D7" i="33"/>
  <c r="E7" i="33"/>
  <c r="F7" i="33"/>
  <c r="G7" i="33"/>
  <c r="H7" i="33"/>
  <c r="I7" i="33"/>
  <c r="J7" i="33"/>
  <c r="K7" i="33"/>
  <c r="L7" i="33"/>
  <c r="M7" i="33"/>
  <c r="N7" i="33"/>
  <c r="O7" i="33"/>
  <c r="P7" i="33"/>
  <c r="Q7" i="33"/>
  <c r="R7" i="33"/>
  <c r="S7" i="33"/>
  <c r="B8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B9" i="33"/>
  <c r="C9" i="33"/>
  <c r="D9" i="33"/>
  <c r="E9" i="33"/>
  <c r="F9" i="33"/>
  <c r="G9" i="33"/>
  <c r="H9" i="33"/>
  <c r="I9" i="33"/>
  <c r="J9" i="33"/>
  <c r="K9" i="33"/>
  <c r="L9" i="33"/>
  <c r="M9" i="33"/>
  <c r="N9" i="33"/>
  <c r="O9" i="33"/>
  <c r="P9" i="33"/>
  <c r="Q9" i="33"/>
  <c r="R9" i="33"/>
  <c r="S9" i="33"/>
  <c r="B10" i="33"/>
  <c r="C10" i="33"/>
  <c r="D10" i="33"/>
  <c r="E10" i="33"/>
  <c r="F10" i="33"/>
  <c r="G10" i="33"/>
  <c r="H10" i="33"/>
  <c r="I10" i="33"/>
  <c r="J10" i="33"/>
  <c r="K10" i="33"/>
  <c r="L10" i="33"/>
  <c r="M10" i="33"/>
  <c r="N10" i="33"/>
  <c r="O10" i="33"/>
  <c r="P10" i="33"/>
  <c r="Q10" i="33"/>
  <c r="R10" i="33"/>
  <c r="S10" i="33"/>
  <c r="B11" i="33"/>
  <c r="C11" i="33"/>
  <c r="D11" i="33"/>
  <c r="E11" i="33"/>
  <c r="F11" i="33"/>
  <c r="G11" i="33"/>
  <c r="H11" i="33"/>
  <c r="I11" i="33"/>
  <c r="J11" i="33"/>
  <c r="K11" i="33"/>
  <c r="L11" i="33"/>
  <c r="M11" i="33"/>
  <c r="N11" i="33"/>
  <c r="O11" i="33"/>
  <c r="P11" i="33"/>
  <c r="Q11" i="33"/>
  <c r="R11" i="33"/>
  <c r="S11" i="33"/>
  <c r="B12" i="33"/>
  <c r="C12" i="33"/>
  <c r="D12" i="33"/>
  <c r="E12" i="33"/>
  <c r="F12" i="33"/>
  <c r="G12" i="33"/>
  <c r="H12" i="33"/>
  <c r="I12" i="33"/>
  <c r="J12" i="33"/>
  <c r="K12" i="33"/>
  <c r="L12" i="33"/>
  <c r="M12" i="33"/>
  <c r="N12" i="33"/>
  <c r="O12" i="33"/>
  <c r="P12" i="33"/>
  <c r="Q12" i="33"/>
  <c r="R12" i="33"/>
  <c r="S12" i="33"/>
  <c r="B13" i="33"/>
  <c r="C13" i="33"/>
  <c r="D13" i="33"/>
  <c r="E13" i="33"/>
  <c r="F13" i="33"/>
  <c r="G13" i="33"/>
  <c r="H13" i="33"/>
  <c r="I13" i="33"/>
  <c r="J13" i="33"/>
  <c r="K13" i="33"/>
  <c r="L13" i="33"/>
  <c r="M13" i="33"/>
  <c r="N13" i="33"/>
  <c r="O13" i="33"/>
  <c r="P13" i="33"/>
  <c r="Q13" i="33"/>
  <c r="R13" i="33"/>
  <c r="S13" i="33"/>
  <c r="B14" i="33"/>
  <c r="C14" i="33"/>
  <c r="D14" i="33"/>
  <c r="E14" i="33"/>
  <c r="F14" i="33"/>
  <c r="G14" i="33"/>
  <c r="H14" i="33"/>
  <c r="I14" i="33"/>
  <c r="J14" i="33"/>
  <c r="K14" i="33"/>
  <c r="L14" i="33"/>
  <c r="M14" i="33"/>
  <c r="N14" i="33"/>
  <c r="O14" i="33"/>
  <c r="P14" i="33"/>
  <c r="Q14" i="33"/>
  <c r="R14" i="33"/>
  <c r="S14" i="33"/>
  <c r="B15" i="33"/>
  <c r="C15" i="33"/>
  <c r="D15" i="33"/>
  <c r="E15" i="33"/>
  <c r="F15" i="33"/>
  <c r="G15" i="33"/>
  <c r="H15" i="33"/>
  <c r="I15" i="33"/>
  <c r="J15" i="33"/>
  <c r="K15" i="33"/>
  <c r="L15" i="33"/>
  <c r="M15" i="33"/>
  <c r="N15" i="33"/>
  <c r="O15" i="33"/>
  <c r="P15" i="33"/>
  <c r="Q15" i="33"/>
  <c r="R15" i="33"/>
  <c r="S15" i="33"/>
  <c r="B16" i="33"/>
  <c r="C16" i="33"/>
  <c r="D16" i="33"/>
  <c r="E16" i="33"/>
  <c r="F16" i="33"/>
  <c r="G16" i="33"/>
  <c r="H16" i="33"/>
  <c r="I16" i="33"/>
  <c r="J16" i="33"/>
  <c r="K16" i="33"/>
  <c r="L16" i="33"/>
  <c r="M16" i="33"/>
  <c r="N16" i="33"/>
  <c r="O16" i="33"/>
  <c r="P16" i="33"/>
  <c r="Q16" i="33"/>
  <c r="R16" i="33"/>
  <c r="S16" i="33"/>
  <c r="B17" i="33"/>
  <c r="C17" i="33"/>
  <c r="D17" i="33"/>
  <c r="E17" i="33"/>
  <c r="F17" i="33"/>
  <c r="G17" i="33"/>
  <c r="H17" i="33"/>
  <c r="I17" i="33"/>
  <c r="J17" i="33"/>
  <c r="K17" i="33"/>
  <c r="L17" i="33"/>
  <c r="M17" i="33"/>
  <c r="N17" i="33"/>
  <c r="O17" i="33"/>
  <c r="P17" i="33"/>
  <c r="Q17" i="33"/>
  <c r="R17" i="33"/>
  <c r="S17" i="33"/>
  <c r="B18" i="33"/>
  <c r="C18" i="33"/>
  <c r="D18" i="33"/>
  <c r="E18" i="33"/>
  <c r="F18" i="33"/>
  <c r="G18" i="33"/>
  <c r="H18" i="33"/>
  <c r="I18" i="33"/>
  <c r="J18" i="33"/>
  <c r="K18" i="33"/>
  <c r="L18" i="33"/>
  <c r="M18" i="33"/>
  <c r="N18" i="33"/>
  <c r="O18" i="33"/>
  <c r="P18" i="33"/>
  <c r="Q18" i="33"/>
  <c r="R18" i="33"/>
  <c r="S18" i="33"/>
  <c r="B19" i="33"/>
  <c r="C19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B20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B21" i="33"/>
  <c r="C21" i="33"/>
  <c r="D21" i="33"/>
  <c r="E21" i="33"/>
  <c r="F21" i="33"/>
  <c r="G21" i="33"/>
  <c r="H21" i="33"/>
  <c r="I21" i="33"/>
  <c r="J21" i="33"/>
  <c r="K21" i="33"/>
  <c r="L21" i="33"/>
  <c r="M21" i="33"/>
  <c r="N21" i="33"/>
  <c r="O21" i="33"/>
  <c r="P21" i="33"/>
  <c r="Q21" i="33"/>
  <c r="R21" i="33"/>
  <c r="S21" i="33"/>
  <c r="B22" i="33"/>
  <c r="C22" i="33"/>
  <c r="D22" i="33"/>
  <c r="E22" i="33"/>
  <c r="F22" i="33"/>
  <c r="G22" i="33"/>
  <c r="H22" i="33"/>
  <c r="I22" i="33"/>
  <c r="J22" i="33"/>
  <c r="K22" i="33"/>
  <c r="L22" i="33"/>
  <c r="M22" i="33"/>
  <c r="N22" i="33"/>
  <c r="O22" i="33"/>
  <c r="P22" i="33"/>
  <c r="Q22" i="33"/>
  <c r="R22" i="33"/>
  <c r="S22" i="33"/>
  <c r="B23" i="33"/>
  <c r="C23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B24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B25" i="33"/>
  <c r="C25" i="33"/>
  <c r="D25" i="33"/>
  <c r="E25" i="33"/>
  <c r="F25" i="33"/>
  <c r="G25" i="33"/>
  <c r="H25" i="33"/>
  <c r="I25" i="33"/>
  <c r="J25" i="33"/>
  <c r="K25" i="33"/>
  <c r="L25" i="33"/>
  <c r="M25" i="33"/>
  <c r="N25" i="33"/>
  <c r="O25" i="33"/>
  <c r="P25" i="33"/>
  <c r="Q25" i="33"/>
  <c r="R25" i="33"/>
  <c r="S25" i="33"/>
  <c r="B26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B27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B2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B2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B30" i="33"/>
  <c r="C30" i="33"/>
  <c r="D30" i="33"/>
  <c r="E30" i="33"/>
  <c r="F30" i="33"/>
  <c r="G30" i="33"/>
  <c r="H30" i="33"/>
  <c r="I30" i="33"/>
  <c r="J30" i="33"/>
  <c r="K30" i="33"/>
  <c r="L30" i="33"/>
  <c r="M30" i="33"/>
  <c r="N30" i="33"/>
  <c r="O30" i="33"/>
  <c r="P30" i="33"/>
  <c r="Q30" i="33"/>
  <c r="R30" i="33"/>
  <c r="S30" i="33"/>
  <c r="B31" i="33"/>
  <c r="C31" i="33"/>
  <c r="D31" i="33"/>
  <c r="E31" i="33"/>
  <c r="F31" i="33"/>
  <c r="G31" i="33"/>
  <c r="H31" i="33"/>
  <c r="I31" i="33"/>
  <c r="J31" i="33"/>
  <c r="K31" i="33"/>
  <c r="L31" i="33"/>
  <c r="M31" i="33"/>
  <c r="N31" i="33"/>
  <c r="O31" i="33"/>
  <c r="P31" i="33"/>
  <c r="Q31" i="33"/>
  <c r="R31" i="33"/>
  <c r="S31" i="33"/>
  <c r="B32" i="33"/>
  <c r="C32" i="33"/>
  <c r="D32" i="33"/>
  <c r="E32" i="33"/>
  <c r="F32" i="33"/>
  <c r="G32" i="33"/>
  <c r="H32" i="33"/>
  <c r="I32" i="33"/>
  <c r="J32" i="33"/>
  <c r="K32" i="33"/>
  <c r="L32" i="33"/>
  <c r="M32" i="33"/>
  <c r="N32" i="33"/>
  <c r="O32" i="33"/>
  <c r="P32" i="33"/>
  <c r="Q32" i="33"/>
  <c r="R32" i="33"/>
  <c r="S32" i="33"/>
  <c r="B33" i="33"/>
  <c r="C33" i="33"/>
  <c r="D33" i="33"/>
  <c r="E33" i="33"/>
  <c r="F33" i="33"/>
  <c r="G33" i="33"/>
  <c r="H33" i="33"/>
  <c r="I33" i="33"/>
  <c r="J33" i="33"/>
  <c r="K33" i="33"/>
  <c r="L33" i="33"/>
  <c r="M33" i="33"/>
  <c r="N33" i="33"/>
  <c r="O33" i="33"/>
  <c r="P33" i="33"/>
  <c r="Q33" i="33"/>
  <c r="R33" i="33"/>
  <c r="S33" i="33"/>
  <c r="C2" i="33"/>
  <c r="D2" i="33"/>
  <c r="E2" i="33"/>
  <c r="F2" i="33"/>
  <c r="G2" i="33"/>
  <c r="H2" i="33"/>
  <c r="I2" i="33"/>
  <c r="J2" i="33"/>
  <c r="K2" i="33"/>
  <c r="L2" i="33"/>
  <c r="M2" i="33"/>
  <c r="N2" i="33"/>
  <c r="O2" i="33"/>
  <c r="P2" i="33"/>
  <c r="Q2" i="33"/>
  <c r="R2" i="33"/>
  <c r="S2" i="33"/>
  <c r="B2" i="33"/>
  <c r="AL34" i="34"/>
  <c r="AK34" i="34"/>
  <c r="AJ34" i="34"/>
  <c r="AI34" i="34"/>
  <c r="AH34" i="34"/>
  <c r="AG34" i="34"/>
  <c r="AF34" i="34"/>
  <c r="AE34" i="34"/>
  <c r="AD34" i="34"/>
  <c r="AC34" i="34"/>
  <c r="AB34" i="34"/>
  <c r="AA34" i="34"/>
  <c r="Z34" i="34"/>
  <c r="Y34" i="34"/>
  <c r="X34" i="34"/>
  <c r="W34" i="34"/>
  <c r="V34" i="34"/>
  <c r="U34" i="34"/>
  <c r="I36" i="31"/>
  <c r="C2" i="31"/>
  <c r="D2" i="31"/>
  <c r="E2" i="31"/>
  <c r="F2" i="31"/>
  <c r="G2" i="31"/>
  <c r="H2" i="31"/>
  <c r="I2" i="31"/>
  <c r="J2" i="31"/>
  <c r="L2" i="31"/>
  <c r="M2" i="31"/>
  <c r="N2" i="31"/>
  <c r="O2" i="31"/>
  <c r="P2" i="31"/>
  <c r="Q2" i="31"/>
  <c r="R2" i="31"/>
  <c r="S2" i="31"/>
  <c r="B3" i="31"/>
  <c r="C3" i="31"/>
  <c r="D3" i="31"/>
  <c r="E3" i="31"/>
  <c r="F3" i="31"/>
  <c r="G3" i="31"/>
  <c r="H3" i="31"/>
  <c r="I3" i="31"/>
  <c r="J3" i="31"/>
  <c r="L3" i="31"/>
  <c r="M3" i="31"/>
  <c r="N3" i="31"/>
  <c r="O3" i="31"/>
  <c r="P3" i="31"/>
  <c r="R3" i="31"/>
  <c r="S3" i="31"/>
  <c r="B4" i="31"/>
  <c r="C4" i="31"/>
  <c r="D4" i="31"/>
  <c r="E4" i="31"/>
  <c r="F4" i="31"/>
  <c r="G4" i="31"/>
  <c r="H4" i="31"/>
  <c r="I4" i="31"/>
  <c r="J4" i="31"/>
  <c r="L4" i="31"/>
  <c r="M4" i="31"/>
  <c r="O4" i="31"/>
  <c r="P4" i="31"/>
  <c r="Q4" i="31"/>
  <c r="R4" i="31"/>
  <c r="S4" i="31"/>
  <c r="B5" i="31"/>
  <c r="C5" i="31"/>
  <c r="D5" i="31"/>
  <c r="E5" i="31"/>
  <c r="F5" i="31"/>
  <c r="G5" i="31"/>
  <c r="H5" i="31"/>
  <c r="I5" i="31"/>
  <c r="L5" i="31"/>
  <c r="M5" i="31"/>
  <c r="N5" i="31"/>
  <c r="O5" i="31"/>
  <c r="P5" i="31"/>
  <c r="Q5" i="31"/>
  <c r="R5" i="31"/>
  <c r="S5" i="31"/>
  <c r="B6" i="31"/>
  <c r="C6" i="31"/>
  <c r="D6" i="31"/>
  <c r="E6" i="31"/>
  <c r="F6" i="31"/>
  <c r="G6" i="31"/>
  <c r="I6" i="31"/>
  <c r="J6" i="31"/>
  <c r="L6" i="31"/>
  <c r="M6" i="31"/>
  <c r="N6" i="31"/>
  <c r="O6" i="31"/>
  <c r="P6" i="31"/>
  <c r="Q6" i="31"/>
  <c r="R6" i="31"/>
  <c r="S6" i="31"/>
  <c r="B7" i="31"/>
  <c r="C7" i="31"/>
  <c r="D7" i="31"/>
  <c r="E7" i="31"/>
  <c r="F7" i="31"/>
  <c r="G7" i="31"/>
  <c r="I7" i="31"/>
  <c r="J7" i="31"/>
  <c r="L7" i="31"/>
  <c r="M7" i="31"/>
  <c r="N7" i="31"/>
  <c r="O7" i="31"/>
  <c r="P7" i="31"/>
  <c r="Q7" i="31"/>
  <c r="R7" i="31"/>
  <c r="S7" i="31"/>
  <c r="B8" i="31"/>
  <c r="C8" i="31"/>
  <c r="D8" i="31"/>
  <c r="E8" i="31"/>
  <c r="F8" i="31"/>
  <c r="G8" i="31"/>
  <c r="I8" i="31"/>
  <c r="J8" i="31"/>
  <c r="L8" i="31"/>
  <c r="M8" i="31"/>
  <c r="N8" i="31"/>
  <c r="O8" i="31"/>
  <c r="P8" i="31"/>
  <c r="Q8" i="31"/>
  <c r="R8" i="31"/>
  <c r="S8" i="31"/>
  <c r="B9" i="31"/>
  <c r="C9" i="31"/>
  <c r="D9" i="31"/>
  <c r="E9" i="31"/>
  <c r="F9" i="31"/>
  <c r="G9" i="31"/>
  <c r="H9" i="31"/>
  <c r="I9" i="31"/>
  <c r="J9" i="31"/>
  <c r="L9" i="31"/>
  <c r="M9" i="31"/>
  <c r="O9" i="31"/>
  <c r="P9" i="31"/>
  <c r="Q9" i="31"/>
  <c r="R9" i="31"/>
  <c r="S9" i="31"/>
  <c r="B10" i="31"/>
  <c r="C10" i="31"/>
  <c r="D10" i="31"/>
  <c r="E10" i="31"/>
  <c r="F10" i="31"/>
  <c r="G10" i="31"/>
  <c r="H10" i="31"/>
  <c r="I10" i="31"/>
  <c r="M10" i="31"/>
  <c r="N10" i="31"/>
  <c r="O10" i="31"/>
  <c r="P10" i="31"/>
  <c r="Q10" i="31"/>
  <c r="R10" i="31"/>
  <c r="S10" i="31"/>
  <c r="B11" i="31"/>
  <c r="C11" i="31"/>
  <c r="D11" i="31"/>
  <c r="E11" i="31"/>
  <c r="G11" i="31"/>
  <c r="H11" i="31"/>
  <c r="I11" i="31"/>
  <c r="J11" i="31"/>
  <c r="L11" i="31"/>
  <c r="M11" i="31"/>
  <c r="N11" i="31"/>
  <c r="O11" i="31"/>
  <c r="P11" i="31"/>
  <c r="Q11" i="31"/>
  <c r="R11" i="31"/>
  <c r="S11" i="31"/>
  <c r="B12" i="31"/>
  <c r="C12" i="31"/>
  <c r="D12" i="31"/>
  <c r="E12" i="31"/>
  <c r="F12" i="31"/>
  <c r="G12" i="31"/>
  <c r="H12" i="31"/>
  <c r="I12" i="31"/>
  <c r="J12" i="31"/>
  <c r="L12" i="31"/>
  <c r="M12" i="31"/>
  <c r="N12" i="31"/>
  <c r="O12" i="31"/>
  <c r="P12" i="31"/>
  <c r="Q12" i="31"/>
  <c r="R12" i="31"/>
  <c r="S12" i="31"/>
  <c r="B13" i="31"/>
  <c r="C13" i="31"/>
  <c r="D13" i="31"/>
  <c r="E13" i="31"/>
  <c r="F13" i="31"/>
  <c r="G13" i="31"/>
  <c r="H13" i="31"/>
  <c r="I13" i="31"/>
  <c r="L13" i="31"/>
  <c r="M13" i="31"/>
  <c r="N13" i="31"/>
  <c r="O13" i="31"/>
  <c r="P13" i="31"/>
  <c r="Q13" i="31"/>
  <c r="S13" i="31"/>
  <c r="B14" i="31"/>
  <c r="C14" i="31"/>
  <c r="D14" i="31"/>
  <c r="E14" i="31"/>
  <c r="G14" i="31"/>
  <c r="H14" i="31"/>
  <c r="I14" i="31"/>
  <c r="J14" i="31"/>
  <c r="L14" i="31"/>
  <c r="M14" i="31"/>
  <c r="N14" i="31"/>
  <c r="O14" i="31"/>
  <c r="P14" i="31"/>
  <c r="Q14" i="31"/>
  <c r="R14" i="31"/>
  <c r="S14" i="31"/>
  <c r="B15" i="31"/>
  <c r="C15" i="31"/>
  <c r="D15" i="31"/>
  <c r="E15" i="31"/>
  <c r="G15" i="31"/>
  <c r="H15" i="31"/>
  <c r="I15" i="31"/>
  <c r="J15" i="31"/>
  <c r="L15" i="31"/>
  <c r="M15" i="31"/>
  <c r="N15" i="31"/>
  <c r="O15" i="31"/>
  <c r="P15" i="31"/>
  <c r="Q15" i="31"/>
  <c r="R15" i="31"/>
  <c r="S15" i="31"/>
  <c r="B16" i="31"/>
  <c r="C16" i="31"/>
  <c r="D16" i="31"/>
  <c r="E16" i="31"/>
  <c r="F16" i="31"/>
  <c r="G16" i="31"/>
  <c r="H16" i="31"/>
  <c r="I16" i="31"/>
  <c r="J16" i="31"/>
  <c r="M16" i="31"/>
  <c r="N16" i="31"/>
  <c r="O16" i="31"/>
  <c r="P16" i="31"/>
  <c r="Q16" i="31"/>
  <c r="R16" i="31"/>
  <c r="S16" i="31"/>
  <c r="B17" i="31"/>
  <c r="C17" i="31"/>
  <c r="D17" i="31"/>
  <c r="E17" i="31"/>
  <c r="F17" i="31"/>
  <c r="G17" i="31"/>
  <c r="H17" i="31"/>
  <c r="I17" i="31"/>
  <c r="J17" i="31"/>
  <c r="L17" i="31"/>
  <c r="M17" i="31"/>
  <c r="O17" i="31"/>
  <c r="P17" i="31"/>
  <c r="Q17" i="31"/>
  <c r="R17" i="31"/>
  <c r="S17" i="31"/>
  <c r="B18" i="31"/>
  <c r="C18" i="31"/>
  <c r="D18" i="31"/>
  <c r="E18" i="31"/>
  <c r="F18" i="31"/>
  <c r="G18" i="31"/>
  <c r="H18" i="31"/>
  <c r="I18" i="31"/>
  <c r="L18" i="31"/>
  <c r="M18" i="31"/>
  <c r="N18" i="31"/>
  <c r="O18" i="31"/>
  <c r="P18" i="31"/>
  <c r="Q18" i="31"/>
  <c r="R18" i="31"/>
  <c r="S18" i="31"/>
  <c r="B19" i="31"/>
  <c r="C19" i="31"/>
  <c r="D19" i="31"/>
  <c r="E19" i="31"/>
  <c r="F19" i="31"/>
  <c r="G19" i="31"/>
  <c r="H19" i="31"/>
  <c r="I19" i="31"/>
  <c r="J19" i="31"/>
  <c r="M19" i="31"/>
  <c r="O19" i="31"/>
  <c r="P19" i="31"/>
  <c r="Q19" i="31"/>
  <c r="R19" i="31"/>
  <c r="S19" i="31"/>
  <c r="B20" i="31"/>
  <c r="C20" i="31"/>
  <c r="D20" i="31"/>
  <c r="E20" i="31"/>
  <c r="F20" i="31"/>
  <c r="H20" i="31"/>
  <c r="I20" i="31"/>
  <c r="J20" i="31"/>
  <c r="L20" i="31"/>
  <c r="M20" i="31"/>
  <c r="N20" i="31"/>
  <c r="O20" i="31"/>
  <c r="P20" i="31"/>
  <c r="Q20" i="31"/>
  <c r="R20" i="31"/>
  <c r="S20" i="31"/>
  <c r="B21" i="31"/>
  <c r="C21" i="31"/>
  <c r="D21" i="31"/>
  <c r="E21" i="31"/>
  <c r="F21" i="31"/>
  <c r="G21" i="31"/>
  <c r="H21" i="31"/>
  <c r="I21" i="31"/>
  <c r="J21" i="31"/>
  <c r="M21" i="31"/>
  <c r="O21" i="31"/>
  <c r="P21" i="31"/>
  <c r="R21" i="31"/>
  <c r="S21" i="31"/>
  <c r="B22" i="31"/>
  <c r="C22" i="31"/>
  <c r="D22" i="31"/>
  <c r="E22" i="31"/>
  <c r="F22" i="31"/>
  <c r="H22" i="31"/>
  <c r="I22" i="31"/>
  <c r="J22" i="31"/>
  <c r="L22" i="31"/>
  <c r="M22" i="31"/>
  <c r="N22" i="31"/>
  <c r="O22" i="31"/>
  <c r="P22" i="31"/>
  <c r="Q22" i="31"/>
  <c r="R22" i="31"/>
  <c r="S22" i="31"/>
  <c r="B23" i="31"/>
  <c r="C23" i="31"/>
  <c r="D23" i="31"/>
  <c r="E23" i="31"/>
  <c r="F23" i="31"/>
  <c r="G23" i="31"/>
  <c r="H23" i="31"/>
  <c r="I23" i="31"/>
  <c r="J23" i="31"/>
  <c r="M23" i="31"/>
  <c r="N23" i="31"/>
  <c r="O23" i="31"/>
  <c r="P23" i="31"/>
  <c r="Q23" i="31"/>
  <c r="R23" i="31"/>
  <c r="S23" i="31"/>
  <c r="B24" i="31"/>
  <c r="C24" i="31"/>
  <c r="D24" i="31"/>
  <c r="E24" i="31"/>
  <c r="F24" i="31"/>
  <c r="G24" i="31"/>
  <c r="H24" i="31"/>
  <c r="I24" i="31"/>
  <c r="J24" i="31"/>
  <c r="M24" i="31"/>
  <c r="N24" i="31"/>
  <c r="O24" i="31"/>
  <c r="P24" i="31"/>
  <c r="Q24" i="31"/>
  <c r="R24" i="31"/>
  <c r="S24" i="31"/>
  <c r="B25" i="31"/>
  <c r="C25" i="31"/>
  <c r="D25" i="31"/>
  <c r="E25" i="31"/>
  <c r="F25" i="31"/>
  <c r="G25" i="31"/>
  <c r="H25" i="31"/>
  <c r="I25" i="31"/>
  <c r="J25" i="31"/>
  <c r="L25" i="31"/>
  <c r="M25" i="31"/>
  <c r="O25" i="31"/>
  <c r="P25" i="31"/>
  <c r="Q25" i="31"/>
  <c r="R25" i="31"/>
  <c r="S25" i="31"/>
  <c r="B26" i="31"/>
  <c r="C26" i="31"/>
  <c r="D26" i="31"/>
  <c r="E26" i="31"/>
  <c r="F26" i="31"/>
  <c r="G26" i="31"/>
  <c r="I26" i="31"/>
  <c r="J26" i="31"/>
  <c r="L26" i="31"/>
  <c r="M26" i="31"/>
  <c r="N26" i="31"/>
  <c r="O26" i="31"/>
  <c r="P26" i="31"/>
  <c r="Q26" i="31"/>
  <c r="S26" i="31"/>
  <c r="B27" i="31"/>
  <c r="C27" i="31"/>
  <c r="D27" i="31"/>
  <c r="E27" i="31"/>
  <c r="F27" i="31"/>
  <c r="G27" i="31"/>
  <c r="H27" i="31"/>
  <c r="I27" i="31"/>
  <c r="J27" i="31"/>
  <c r="M27" i="31"/>
  <c r="N27" i="31"/>
  <c r="P27" i="31"/>
  <c r="Q27" i="31"/>
  <c r="R27" i="31"/>
  <c r="S27" i="31"/>
  <c r="B28" i="31"/>
  <c r="C28" i="31"/>
  <c r="D28" i="31"/>
  <c r="E28" i="31"/>
  <c r="F28" i="31"/>
  <c r="G28" i="31"/>
  <c r="H28" i="31"/>
  <c r="I28" i="31"/>
  <c r="J28" i="31"/>
  <c r="L28" i="31"/>
  <c r="M28" i="31"/>
  <c r="N28" i="31"/>
  <c r="O28" i="31"/>
  <c r="P28" i="31"/>
  <c r="Q28" i="31"/>
  <c r="R28" i="31"/>
  <c r="S28" i="31"/>
  <c r="B29" i="31"/>
  <c r="C29" i="31"/>
  <c r="D29" i="31"/>
  <c r="E29" i="31"/>
  <c r="F29" i="31"/>
  <c r="G29" i="31"/>
  <c r="I29" i="31"/>
  <c r="J29" i="31"/>
  <c r="L29" i="31"/>
  <c r="M29" i="31"/>
  <c r="N29" i="31"/>
  <c r="O29" i="31"/>
  <c r="P29" i="31"/>
  <c r="Q29" i="31"/>
  <c r="R29" i="31"/>
  <c r="S29" i="31"/>
  <c r="B30" i="31"/>
  <c r="C30" i="31"/>
  <c r="D30" i="31"/>
  <c r="E30" i="31"/>
  <c r="G30" i="31"/>
  <c r="H30" i="31"/>
  <c r="I30" i="31"/>
  <c r="J30" i="31"/>
  <c r="L30" i="31"/>
  <c r="M30" i="31"/>
  <c r="N30" i="31"/>
  <c r="O30" i="31"/>
  <c r="P30" i="31"/>
  <c r="Q30" i="31"/>
  <c r="R30" i="31"/>
  <c r="S30" i="31"/>
  <c r="B31" i="31"/>
  <c r="C31" i="31"/>
  <c r="D31" i="31"/>
  <c r="E31" i="31"/>
  <c r="F31" i="31"/>
  <c r="G31" i="31"/>
  <c r="H31" i="31"/>
  <c r="I31" i="31"/>
  <c r="J31" i="31"/>
  <c r="M31" i="31"/>
  <c r="N31" i="31"/>
  <c r="O31" i="31"/>
  <c r="P31" i="31"/>
  <c r="Q31" i="31"/>
  <c r="R31" i="31"/>
  <c r="S31" i="31"/>
  <c r="B32" i="31"/>
  <c r="C32" i="31"/>
  <c r="D32" i="31"/>
  <c r="E32" i="31"/>
  <c r="F32" i="31"/>
  <c r="G32" i="31"/>
  <c r="H32" i="31"/>
  <c r="I32" i="31"/>
  <c r="J32" i="31"/>
  <c r="L32" i="31"/>
  <c r="M32" i="31"/>
  <c r="N32" i="31"/>
  <c r="P32" i="31"/>
  <c r="Q32" i="31"/>
  <c r="R32" i="31"/>
  <c r="S32" i="31"/>
  <c r="B33" i="31"/>
  <c r="C33" i="31"/>
  <c r="D33" i="31"/>
  <c r="E33" i="31"/>
  <c r="F33" i="31"/>
  <c r="G33" i="31"/>
  <c r="I33" i="31"/>
  <c r="J33" i="31"/>
  <c r="L33" i="31"/>
  <c r="M33" i="31"/>
  <c r="N33" i="31"/>
  <c r="O33" i="31"/>
  <c r="P33" i="31"/>
  <c r="Q33" i="31"/>
  <c r="R33" i="31"/>
  <c r="S33" i="31"/>
  <c r="B2" i="31"/>
  <c r="B3" i="30"/>
  <c r="C3" i="30"/>
  <c r="D3" i="30"/>
  <c r="E3" i="30"/>
  <c r="F3" i="30"/>
  <c r="G3" i="30"/>
  <c r="H3" i="30"/>
  <c r="I3" i="30"/>
  <c r="J3" i="30"/>
  <c r="K3" i="30"/>
  <c r="L3" i="30"/>
  <c r="M3" i="30"/>
  <c r="N3" i="30"/>
  <c r="O3" i="30"/>
  <c r="P3" i="30"/>
  <c r="Q3" i="30"/>
  <c r="R3" i="30"/>
  <c r="S3" i="30"/>
  <c r="B4" i="30"/>
  <c r="C4" i="30"/>
  <c r="D4" i="30"/>
  <c r="E4" i="30"/>
  <c r="F4" i="30"/>
  <c r="G4" i="30"/>
  <c r="H4" i="30"/>
  <c r="I4" i="30"/>
  <c r="J4" i="30"/>
  <c r="K4" i="30"/>
  <c r="L4" i="30"/>
  <c r="M4" i="30"/>
  <c r="N4" i="30"/>
  <c r="O4" i="30"/>
  <c r="P4" i="30"/>
  <c r="Q4" i="30"/>
  <c r="R4" i="30"/>
  <c r="S4" i="30"/>
  <c r="B5" i="30"/>
  <c r="C5" i="30"/>
  <c r="D5" i="30"/>
  <c r="E5" i="30"/>
  <c r="F5" i="30"/>
  <c r="G5" i="30"/>
  <c r="H5" i="30"/>
  <c r="I5" i="30"/>
  <c r="J5" i="30"/>
  <c r="K5" i="30"/>
  <c r="L5" i="30"/>
  <c r="M5" i="30"/>
  <c r="N5" i="30"/>
  <c r="O5" i="30"/>
  <c r="P5" i="30"/>
  <c r="Q5" i="30"/>
  <c r="R5" i="30"/>
  <c r="S5" i="30"/>
  <c r="B6" i="30"/>
  <c r="C6" i="30"/>
  <c r="D6" i="30"/>
  <c r="E6" i="30"/>
  <c r="F6" i="30"/>
  <c r="G6" i="30"/>
  <c r="H6" i="30"/>
  <c r="I6" i="30"/>
  <c r="J6" i="30"/>
  <c r="K6" i="30"/>
  <c r="L6" i="30"/>
  <c r="M6" i="30"/>
  <c r="N6" i="30"/>
  <c r="O6" i="30"/>
  <c r="P6" i="30"/>
  <c r="Q6" i="30"/>
  <c r="R6" i="30"/>
  <c r="S6" i="30"/>
  <c r="B7" i="30"/>
  <c r="C7" i="30"/>
  <c r="D7" i="30"/>
  <c r="E7" i="30"/>
  <c r="F7" i="30"/>
  <c r="G7" i="30"/>
  <c r="H7" i="30"/>
  <c r="I7" i="30"/>
  <c r="J7" i="30"/>
  <c r="K7" i="30"/>
  <c r="L7" i="30"/>
  <c r="M7" i="30"/>
  <c r="N7" i="30"/>
  <c r="O7" i="30"/>
  <c r="P7" i="30"/>
  <c r="Q7" i="30"/>
  <c r="R7" i="30"/>
  <c r="S7" i="30"/>
  <c r="B8" i="30"/>
  <c r="C8" i="30"/>
  <c r="D8" i="30"/>
  <c r="E8" i="30"/>
  <c r="F8" i="30"/>
  <c r="G8" i="30"/>
  <c r="H8" i="30"/>
  <c r="I8" i="30"/>
  <c r="J8" i="30"/>
  <c r="K8" i="30"/>
  <c r="L8" i="30"/>
  <c r="M8" i="30"/>
  <c r="N8" i="30"/>
  <c r="O8" i="30"/>
  <c r="P8" i="30"/>
  <c r="Q8" i="30"/>
  <c r="R8" i="30"/>
  <c r="S8" i="30"/>
  <c r="B9" i="30"/>
  <c r="C9" i="30"/>
  <c r="D9" i="30"/>
  <c r="E9" i="30"/>
  <c r="F9" i="30"/>
  <c r="G9" i="30"/>
  <c r="H9" i="30"/>
  <c r="I9" i="30"/>
  <c r="J9" i="30"/>
  <c r="K9" i="30"/>
  <c r="L9" i="30"/>
  <c r="M9" i="30"/>
  <c r="N9" i="30"/>
  <c r="O9" i="30"/>
  <c r="P9" i="30"/>
  <c r="Q9" i="30"/>
  <c r="R9" i="30"/>
  <c r="S9" i="30"/>
  <c r="B10" i="30"/>
  <c r="C10" i="30"/>
  <c r="D10" i="30"/>
  <c r="E10" i="30"/>
  <c r="F10" i="30"/>
  <c r="G10" i="30"/>
  <c r="H10" i="30"/>
  <c r="I10" i="30"/>
  <c r="J10" i="30"/>
  <c r="K10" i="30"/>
  <c r="L10" i="30"/>
  <c r="M10" i="30"/>
  <c r="N10" i="30"/>
  <c r="O10" i="30"/>
  <c r="P10" i="30"/>
  <c r="Q10" i="30"/>
  <c r="R10" i="30"/>
  <c r="S10" i="30"/>
  <c r="B11" i="30"/>
  <c r="C11" i="30"/>
  <c r="D11" i="30"/>
  <c r="E11" i="30"/>
  <c r="F11" i="30"/>
  <c r="G11" i="30"/>
  <c r="H11" i="30"/>
  <c r="I11" i="30"/>
  <c r="J11" i="30"/>
  <c r="K11" i="30"/>
  <c r="L11" i="30"/>
  <c r="M11" i="30"/>
  <c r="N11" i="30"/>
  <c r="O11" i="30"/>
  <c r="P11" i="30"/>
  <c r="Q11" i="30"/>
  <c r="R11" i="30"/>
  <c r="S11" i="30"/>
  <c r="B12" i="30"/>
  <c r="C12" i="30"/>
  <c r="D12" i="30"/>
  <c r="E12" i="30"/>
  <c r="F12" i="30"/>
  <c r="G12" i="30"/>
  <c r="H12" i="30"/>
  <c r="I12" i="30"/>
  <c r="J12" i="30"/>
  <c r="K12" i="30"/>
  <c r="L12" i="30"/>
  <c r="M12" i="30"/>
  <c r="N12" i="30"/>
  <c r="O12" i="30"/>
  <c r="P12" i="30"/>
  <c r="Q12" i="30"/>
  <c r="R12" i="30"/>
  <c r="S12" i="30"/>
  <c r="B13" i="30"/>
  <c r="C13" i="30"/>
  <c r="D13" i="30"/>
  <c r="E13" i="30"/>
  <c r="F13" i="30"/>
  <c r="G13" i="30"/>
  <c r="H13" i="30"/>
  <c r="I13" i="30"/>
  <c r="J13" i="30"/>
  <c r="K13" i="30"/>
  <c r="L13" i="30"/>
  <c r="M13" i="30"/>
  <c r="N13" i="30"/>
  <c r="O13" i="30"/>
  <c r="P13" i="30"/>
  <c r="Q13" i="30"/>
  <c r="R13" i="30"/>
  <c r="S13" i="30"/>
  <c r="B14" i="30"/>
  <c r="C14" i="30"/>
  <c r="D14" i="30"/>
  <c r="E14" i="30"/>
  <c r="F14" i="30"/>
  <c r="G14" i="30"/>
  <c r="H14" i="30"/>
  <c r="I14" i="30"/>
  <c r="J14" i="30"/>
  <c r="K14" i="30"/>
  <c r="L14" i="30"/>
  <c r="M14" i="30"/>
  <c r="N14" i="30"/>
  <c r="O14" i="30"/>
  <c r="P14" i="30"/>
  <c r="Q14" i="30"/>
  <c r="R14" i="30"/>
  <c r="S14" i="30"/>
  <c r="B15" i="30"/>
  <c r="C15" i="30"/>
  <c r="D15" i="30"/>
  <c r="E15" i="30"/>
  <c r="F15" i="30"/>
  <c r="G15" i="30"/>
  <c r="H15" i="30"/>
  <c r="I15" i="30"/>
  <c r="J15" i="30"/>
  <c r="K15" i="30"/>
  <c r="L15" i="30"/>
  <c r="M15" i="30"/>
  <c r="N15" i="30"/>
  <c r="O15" i="30"/>
  <c r="P15" i="30"/>
  <c r="Q15" i="30"/>
  <c r="R15" i="30"/>
  <c r="S15" i="30"/>
  <c r="B16" i="30"/>
  <c r="C16" i="30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B17" i="30"/>
  <c r="C17" i="30"/>
  <c r="D17" i="30"/>
  <c r="E17" i="30"/>
  <c r="F17" i="30"/>
  <c r="G17" i="30"/>
  <c r="H17" i="30"/>
  <c r="I17" i="30"/>
  <c r="J17" i="30"/>
  <c r="K17" i="30"/>
  <c r="L17" i="30"/>
  <c r="M17" i="30"/>
  <c r="N17" i="30"/>
  <c r="O17" i="30"/>
  <c r="P17" i="30"/>
  <c r="Q17" i="30"/>
  <c r="R17" i="30"/>
  <c r="S17" i="30"/>
  <c r="B18" i="30"/>
  <c r="C18" i="30"/>
  <c r="D18" i="30"/>
  <c r="E18" i="30"/>
  <c r="F18" i="30"/>
  <c r="G18" i="30"/>
  <c r="H18" i="30"/>
  <c r="I18" i="30"/>
  <c r="J18" i="30"/>
  <c r="K18" i="30"/>
  <c r="L18" i="30"/>
  <c r="M18" i="30"/>
  <c r="N18" i="30"/>
  <c r="O18" i="30"/>
  <c r="P18" i="30"/>
  <c r="Q18" i="30"/>
  <c r="R18" i="30"/>
  <c r="S18" i="30"/>
  <c r="B19" i="30"/>
  <c r="C19" i="30"/>
  <c r="D19" i="30"/>
  <c r="E19" i="30"/>
  <c r="F19" i="30"/>
  <c r="G19" i="30"/>
  <c r="H19" i="30"/>
  <c r="I19" i="30"/>
  <c r="J19" i="30"/>
  <c r="K19" i="30"/>
  <c r="L19" i="30"/>
  <c r="M19" i="30"/>
  <c r="N19" i="30"/>
  <c r="O19" i="30"/>
  <c r="P19" i="30"/>
  <c r="Q19" i="30"/>
  <c r="R19" i="30"/>
  <c r="S19" i="30"/>
  <c r="B20" i="30"/>
  <c r="C20" i="30"/>
  <c r="D20" i="30"/>
  <c r="E20" i="30"/>
  <c r="F20" i="30"/>
  <c r="G20" i="30"/>
  <c r="H20" i="30"/>
  <c r="I20" i="30"/>
  <c r="J20" i="30"/>
  <c r="K20" i="30"/>
  <c r="L20" i="30"/>
  <c r="M20" i="30"/>
  <c r="N20" i="30"/>
  <c r="O20" i="30"/>
  <c r="P20" i="30"/>
  <c r="Q20" i="30"/>
  <c r="R20" i="30"/>
  <c r="S20" i="30"/>
  <c r="B21" i="30"/>
  <c r="C21" i="30"/>
  <c r="D21" i="30"/>
  <c r="E21" i="30"/>
  <c r="F21" i="30"/>
  <c r="G21" i="30"/>
  <c r="H21" i="30"/>
  <c r="I21" i="30"/>
  <c r="J21" i="30"/>
  <c r="K21" i="30"/>
  <c r="L21" i="30"/>
  <c r="M21" i="30"/>
  <c r="N21" i="30"/>
  <c r="O21" i="30"/>
  <c r="P21" i="30"/>
  <c r="Q21" i="30"/>
  <c r="R21" i="30"/>
  <c r="S21" i="30"/>
  <c r="B22" i="30"/>
  <c r="C22" i="30"/>
  <c r="D22" i="30"/>
  <c r="E22" i="30"/>
  <c r="F22" i="30"/>
  <c r="G22" i="30"/>
  <c r="H22" i="30"/>
  <c r="I22" i="30"/>
  <c r="J22" i="30"/>
  <c r="K22" i="30"/>
  <c r="L22" i="30"/>
  <c r="M22" i="30"/>
  <c r="N22" i="30"/>
  <c r="O22" i="30"/>
  <c r="P22" i="30"/>
  <c r="Q22" i="30"/>
  <c r="R22" i="30"/>
  <c r="S22" i="30"/>
  <c r="B23" i="30"/>
  <c r="C23" i="30"/>
  <c r="D23" i="30"/>
  <c r="E23" i="30"/>
  <c r="F23" i="30"/>
  <c r="G23" i="30"/>
  <c r="H23" i="30"/>
  <c r="I23" i="30"/>
  <c r="J23" i="30"/>
  <c r="K23" i="30"/>
  <c r="L23" i="30"/>
  <c r="M23" i="30"/>
  <c r="N23" i="30"/>
  <c r="O23" i="30"/>
  <c r="P23" i="30"/>
  <c r="Q23" i="30"/>
  <c r="R23" i="30"/>
  <c r="S23" i="30"/>
  <c r="B24" i="30"/>
  <c r="C24" i="30"/>
  <c r="D24" i="30"/>
  <c r="E24" i="30"/>
  <c r="F24" i="30"/>
  <c r="G24" i="30"/>
  <c r="H24" i="30"/>
  <c r="I24" i="30"/>
  <c r="J24" i="30"/>
  <c r="K24" i="30"/>
  <c r="L24" i="30"/>
  <c r="M24" i="30"/>
  <c r="N24" i="30"/>
  <c r="O24" i="30"/>
  <c r="P24" i="30"/>
  <c r="Q24" i="30"/>
  <c r="R24" i="30"/>
  <c r="S24" i="30"/>
  <c r="B25" i="30"/>
  <c r="C25" i="30"/>
  <c r="D25" i="30"/>
  <c r="E25" i="30"/>
  <c r="F25" i="30"/>
  <c r="G25" i="30"/>
  <c r="H25" i="30"/>
  <c r="I25" i="30"/>
  <c r="J25" i="30"/>
  <c r="K25" i="30"/>
  <c r="L25" i="30"/>
  <c r="M25" i="30"/>
  <c r="N25" i="30"/>
  <c r="O25" i="30"/>
  <c r="P25" i="30"/>
  <c r="Q25" i="30"/>
  <c r="R25" i="30"/>
  <c r="S25" i="30"/>
  <c r="B26" i="30"/>
  <c r="C26" i="30"/>
  <c r="D26" i="30"/>
  <c r="E26" i="30"/>
  <c r="F26" i="30"/>
  <c r="G26" i="30"/>
  <c r="H26" i="30"/>
  <c r="I26" i="30"/>
  <c r="J26" i="30"/>
  <c r="K26" i="30"/>
  <c r="L26" i="30"/>
  <c r="M26" i="30"/>
  <c r="N26" i="30"/>
  <c r="O26" i="30"/>
  <c r="P26" i="30"/>
  <c r="Q26" i="30"/>
  <c r="R26" i="30"/>
  <c r="S26" i="30"/>
  <c r="B27" i="30"/>
  <c r="C27" i="30"/>
  <c r="D27" i="30"/>
  <c r="E27" i="30"/>
  <c r="F27" i="30"/>
  <c r="G27" i="30"/>
  <c r="H27" i="30"/>
  <c r="I27" i="30"/>
  <c r="J27" i="30"/>
  <c r="K27" i="30"/>
  <c r="L27" i="30"/>
  <c r="M27" i="30"/>
  <c r="N27" i="30"/>
  <c r="O27" i="30"/>
  <c r="P27" i="30"/>
  <c r="Q27" i="30"/>
  <c r="R27" i="30"/>
  <c r="S27" i="30"/>
  <c r="B28" i="30"/>
  <c r="C28" i="30"/>
  <c r="D28" i="30"/>
  <c r="E28" i="30"/>
  <c r="F28" i="30"/>
  <c r="G28" i="30"/>
  <c r="H28" i="30"/>
  <c r="I28" i="30"/>
  <c r="J28" i="30"/>
  <c r="K28" i="30"/>
  <c r="L28" i="30"/>
  <c r="M28" i="30"/>
  <c r="N28" i="30"/>
  <c r="O28" i="30"/>
  <c r="P28" i="30"/>
  <c r="Q28" i="30"/>
  <c r="R28" i="30"/>
  <c r="S28" i="30"/>
  <c r="B29" i="30"/>
  <c r="C29" i="30"/>
  <c r="D29" i="30"/>
  <c r="E29" i="30"/>
  <c r="F29" i="30"/>
  <c r="G29" i="30"/>
  <c r="H29" i="30"/>
  <c r="I29" i="30"/>
  <c r="J29" i="30"/>
  <c r="K29" i="30"/>
  <c r="L29" i="30"/>
  <c r="M29" i="30"/>
  <c r="N29" i="30"/>
  <c r="O29" i="30"/>
  <c r="P29" i="30"/>
  <c r="Q29" i="30"/>
  <c r="R29" i="30"/>
  <c r="S29" i="30"/>
  <c r="B30" i="30"/>
  <c r="C30" i="30"/>
  <c r="D30" i="30"/>
  <c r="E30" i="30"/>
  <c r="F30" i="30"/>
  <c r="G30" i="30"/>
  <c r="H30" i="30"/>
  <c r="I30" i="30"/>
  <c r="J30" i="30"/>
  <c r="K30" i="30"/>
  <c r="L30" i="30"/>
  <c r="M30" i="30"/>
  <c r="N30" i="30"/>
  <c r="O30" i="30"/>
  <c r="P30" i="30"/>
  <c r="Q30" i="30"/>
  <c r="R30" i="30"/>
  <c r="S30" i="30"/>
  <c r="B31" i="30"/>
  <c r="C31" i="30"/>
  <c r="D31" i="30"/>
  <c r="E31" i="30"/>
  <c r="F31" i="30"/>
  <c r="G31" i="30"/>
  <c r="H31" i="30"/>
  <c r="I31" i="30"/>
  <c r="J31" i="30"/>
  <c r="K31" i="30"/>
  <c r="L31" i="30"/>
  <c r="M31" i="30"/>
  <c r="N31" i="30"/>
  <c r="O31" i="30"/>
  <c r="P31" i="30"/>
  <c r="Q31" i="30"/>
  <c r="R31" i="30"/>
  <c r="S31" i="30"/>
  <c r="B32" i="30"/>
  <c r="C32" i="30"/>
  <c r="D32" i="30"/>
  <c r="E32" i="30"/>
  <c r="F32" i="30"/>
  <c r="G32" i="30"/>
  <c r="H32" i="30"/>
  <c r="I32" i="30"/>
  <c r="J32" i="30"/>
  <c r="K32" i="30"/>
  <c r="L32" i="30"/>
  <c r="M32" i="30"/>
  <c r="N32" i="30"/>
  <c r="O32" i="30"/>
  <c r="P32" i="30"/>
  <c r="Q32" i="30"/>
  <c r="R32" i="30"/>
  <c r="S32" i="30"/>
  <c r="B33" i="30"/>
  <c r="C33" i="30"/>
  <c r="D33" i="30"/>
  <c r="E33" i="30"/>
  <c r="F33" i="30"/>
  <c r="G33" i="30"/>
  <c r="H33" i="30"/>
  <c r="I33" i="30"/>
  <c r="J33" i="30"/>
  <c r="K33" i="30"/>
  <c r="L33" i="30"/>
  <c r="M33" i="30"/>
  <c r="N33" i="30"/>
  <c r="O33" i="30"/>
  <c r="P33" i="30"/>
  <c r="Q33" i="30"/>
  <c r="R33" i="30"/>
  <c r="S33" i="30"/>
  <c r="C2" i="30"/>
  <c r="D2" i="30"/>
  <c r="E2" i="30"/>
  <c r="F2" i="30"/>
  <c r="G2" i="30"/>
  <c r="H2" i="30"/>
  <c r="I2" i="30"/>
  <c r="J2" i="30"/>
  <c r="K2" i="30"/>
  <c r="L2" i="30"/>
  <c r="M2" i="30"/>
  <c r="N2" i="30"/>
  <c r="O2" i="30"/>
  <c r="P2" i="30"/>
  <c r="Q2" i="30"/>
  <c r="R2" i="30"/>
  <c r="S2" i="30"/>
  <c r="B2" i="30"/>
  <c r="AL34" i="31"/>
  <c r="AK34" i="31"/>
  <c r="AJ34" i="31"/>
  <c r="AI34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C2" i="28"/>
  <c r="D2" i="28"/>
  <c r="E2" i="28"/>
  <c r="F2" i="28"/>
  <c r="G2" i="28"/>
  <c r="H2" i="28"/>
  <c r="I2" i="28"/>
  <c r="L2" i="28"/>
  <c r="M2" i="28"/>
  <c r="N2" i="28"/>
  <c r="O2" i="28"/>
  <c r="P2" i="28"/>
  <c r="Q2" i="28"/>
  <c r="R2" i="28"/>
  <c r="S2" i="28"/>
  <c r="B3" i="28"/>
  <c r="C3" i="28"/>
  <c r="D3" i="28"/>
  <c r="E3" i="28"/>
  <c r="F3" i="28"/>
  <c r="G3" i="28"/>
  <c r="H3" i="28"/>
  <c r="I3" i="28"/>
  <c r="L3" i="28"/>
  <c r="M3" i="28"/>
  <c r="N3" i="28"/>
  <c r="O3" i="28"/>
  <c r="P3" i="28"/>
  <c r="Q3" i="28"/>
  <c r="R3" i="28"/>
  <c r="S3" i="28"/>
  <c r="B4" i="28"/>
  <c r="C4" i="28"/>
  <c r="D4" i="28"/>
  <c r="E4" i="28"/>
  <c r="F4" i="28"/>
  <c r="G4" i="28"/>
  <c r="H4" i="28"/>
  <c r="I4" i="28"/>
  <c r="K4" i="28"/>
  <c r="L4" i="28"/>
  <c r="M4" i="28"/>
  <c r="O4" i="28"/>
  <c r="P4" i="28"/>
  <c r="Q4" i="28"/>
  <c r="R4" i="28"/>
  <c r="S4" i="28"/>
  <c r="B5" i="28"/>
  <c r="C5" i="28"/>
  <c r="D5" i="28"/>
  <c r="E5" i="28"/>
  <c r="F5" i="28"/>
  <c r="G5" i="28"/>
  <c r="H5" i="28"/>
  <c r="I5" i="28"/>
  <c r="K5" i="28"/>
  <c r="L5" i="28"/>
  <c r="M5" i="28"/>
  <c r="N5" i="28"/>
  <c r="O5" i="28"/>
  <c r="P5" i="28"/>
  <c r="Q5" i="28"/>
  <c r="R5" i="28"/>
  <c r="S5" i="28"/>
  <c r="B6" i="28"/>
  <c r="C6" i="28"/>
  <c r="D6" i="28"/>
  <c r="E6" i="28"/>
  <c r="F6" i="28"/>
  <c r="G6" i="28"/>
  <c r="I6" i="28"/>
  <c r="K6" i="28"/>
  <c r="L6" i="28"/>
  <c r="M6" i="28"/>
  <c r="N6" i="28"/>
  <c r="O6" i="28"/>
  <c r="Q6" i="28"/>
  <c r="R6" i="28"/>
  <c r="S6" i="28"/>
  <c r="B7" i="28"/>
  <c r="C7" i="28"/>
  <c r="D7" i="28"/>
  <c r="E7" i="28"/>
  <c r="F7" i="28"/>
  <c r="G7" i="28"/>
  <c r="I7" i="28"/>
  <c r="K7" i="28"/>
  <c r="L7" i="28"/>
  <c r="M7" i="28"/>
  <c r="N7" i="28"/>
  <c r="O7" i="28"/>
  <c r="P7" i="28"/>
  <c r="Q7" i="28"/>
  <c r="R7" i="28"/>
  <c r="S7" i="28"/>
  <c r="B8" i="28"/>
  <c r="C8" i="28"/>
  <c r="D8" i="28"/>
  <c r="E8" i="28"/>
  <c r="F8" i="28"/>
  <c r="G8" i="28"/>
  <c r="I8" i="28"/>
  <c r="K8" i="28"/>
  <c r="L8" i="28"/>
  <c r="M8" i="28"/>
  <c r="N8" i="28"/>
  <c r="O8" i="28"/>
  <c r="P8" i="28"/>
  <c r="Q8" i="28"/>
  <c r="R8" i="28"/>
  <c r="S8" i="28"/>
  <c r="B9" i="28"/>
  <c r="C9" i="28"/>
  <c r="D9" i="28"/>
  <c r="E9" i="28"/>
  <c r="F9" i="28"/>
  <c r="G9" i="28"/>
  <c r="H9" i="28"/>
  <c r="I9" i="28"/>
  <c r="K9" i="28"/>
  <c r="L9" i="28"/>
  <c r="M9" i="28"/>
  <c r="O9" i="28"/>
  <c r="P9" i="28"/>
  <c r="Q9" i="28"/>
  <c r="R9" i="28"/>
  <c r="S9" i="28"/>
  <c r="B10" i="28"/>
  <c r="C10" i="28"/>
  <c r="D10" i="28"/>
  <c r="E10" i="28"/>
  <c r="F10" i="28"/>
  <c r="G10" i="28"/>
  <c r="H10" i="28"/>
  <c r="I10" i="28"/>
  <c r="K10" i="28"/>
  <c r="L10" i="28"/>
  <c r="M10" i="28"/>
  <c r="N10" i="28"/>
  <c r="O10" i="28"/>
  <c r="P10" i="28"/>
  <c r="Q10" i="28"/>
  <c r="R10" i="28"/>
  <c r="S10" i="28"/>
  <c r="B11" i="28"/>
  <c r="C11" i="28"/>
  <c r="D11" i="28"/>
  <c r="E11" i="28"/>
  <c r="G11" i="28"/>
  <c r="H11" i="28"/>
  <c r="I11" i="28"/>
  <c r="K11" i="28"/>
  <c r="L11" i="28"/>
  <c r="M11" i="28"/>
  <c r="N11" i="28"/>
  <c r="O11" i="28"/>
  <c r="P11" i="28"/>
  <c r="Q11" i="28"/>
  <c r="R11" i="28"/>
  <c r="S11" i="28"/>
  <c r="B12" i="28"/>
  <c r="C12" i="28"/>
  <c r="D12" i="28"/>
  <c r="E12" i="28"/>
  <c r="F12" i="28"/>
  <c r="G12" i="28"/>
  <c r="H12" i="28"/>
  <c r="I12" i="28"/>
  <c r="L12" i="28"/>
  <c r="M12" i="28"/>
  <c r="N12" i="28"/>
  <c r="O12" i="28"/>
  <c r="P12" i="28"/>
  <c r="Q12" i="28"/>
  <c r="R12" i="28"/>
  <c r="S12" i="28"/>
  <c r="B13" i="28"/>
  <c r="C13" i="28"/>
  <c r="D13" i="28"/>
  <c r="E13" i="28"/>
  <c r="F13" i="28"/>
  <c r="G13" i="28"/>
  <c r="H13" i="28"/>
  <c r="I13" i="28"/>
  <c r="K13" i="28"/>
  <c r="L13" i="28"/>
  <c r="M13" i="28"/>
  <c r="N13" i="28"/>
  <c r="O13" i="28"/>
  <c r="P13" i="28"/>
  <c r="Q13" i="28"/>
  <c r="R13" i="28"/>
  <c r="S13" i="28"/>
  <c r="B14" i="28"/>
  <c r="C14" i="28"/>
  <c r="D14" i="28"/>
  <c r="E14" i="28"/>
  <c r="G14" i="28"/>
  <c r="H14" i="28"/>
  <c r="I14" i="28"/>
  <c r="K14" i="28"/>
  <c r="L14" i="28"/>
  <c r="M14" i="28"/>
  <c r="N14" i="28"/>
  <c r="O14" i="28"/>
  <c r="P14" i="28"/>
  <c r="Q14" i="28"/>
  <c r="R14" i="28"/>
  <c r="S14" i="28"/>
  <c r="B15" i="28"/>
  <c r="C15" i="28"/>
  <c r="D15" i="28"/>
  <c r="E15" i="28"/>
  <c r="G15" i="28"/>
  <c r="H15" i="28"/>
  <c r="I15" i="28"/>
  <c r="K15" i="28"/>
  <c r="L15" i="28"/>
  <c r="M15" i="28"/>
  <c r="N15" i="28"/>
  <c r="O15" i="28"/>
  <c r="Q15" i="28"/>
  <c r="R15" i="28"/>
  <c r="S15" i="28"/>
  <c r="B16" i="28"/>
  <c r="C16" i="28"/>
  <c r="D16" i="28"/>
  <c r="E16" i="28"/>
  <c r="F16" i="28"/>
  <c r="G16" i="28"/>
  <c r="H16" i="28"/>
  <c r="I16" i="28"/>
  <c r="K16" i="28"/>
  <c r="M16" i="28"/>
  <c r="N16" i="28"/>
  <c r="O16" i="28"/>
  <c r="Q16" i="28"/>
  <c r="R16" i="28"/>
  <c r="S16" i="28"/>
  <c r="B17" i="28"/>
  <c r="C17" i="28"/>
  <c r="D17" i="28"/>
  <c r="E17" i="28"/>
  <c r="F17" i="28"/>
  <c r="G17" i="28"/>
  <c r="H17" i="28"/>
  <c r="I17" i="28"/>
  <c r="K17" i="28"/>
  <c r="L17" i="28"/>
  <c r="M17" i="28"/>
  <c r="O17" i="28"/>
  <c r="Q17" i="28"/>
  <c r="R17" i="28"/>
  <c r="S17" i="28"/>
  <c r="B18" i="28"/>
  <c r="C18" i="28"/>
  <c r="D18" i="28"/>
  <c r="E18" i="28"/>
  <c r="F18" i="28"/>
  <c r="G18" i="28"/>
  <c r="H18" i="28"/>
  <c r="I18" i="28"/>
  <c r="K18" i="28"/>
  <c r="L18" i="28"/>
  <c r="M18" i="28"/>
  <c r="N18" i="28"/>
  <c r="O18" i="28"/>
  <c r="P18" i="28"/>
  <c r="Q18" i="28"/>
  <c r="R18" i="28"/>
  <c r="S18" i="28"/>
  <c r="B19" i="28"/>
  <c r="C19" i="28"/>
  <c r="D19" i="28"/>
  <c r="E19" i="28"/>
  <c r="F19" i="28"/>
  <c r="G19" i="28"/>
  <c r="H19" i="28"/>
  <c r="I19" i="28"/>
  <c r="K19" i="28"/>
  <c r="L19" i="28"/>
  <c r="M19" i="28"/>
  <c r="O19" i="28"/>
  <c r="Q19" i="28"/>
  <c r="R19" i="28"/>
  <c r="S19" i="28"/>
  <c r="B20" i="28"/>
  <c r="C20" i="28"/>
  <c r="D20" i="28"/>
  <c r="E20" i="28"/>
  <c r="F20" i="28"/>
  <c r="H20" i="28"/>
  <c r="I20" i="28"/>
  <c r="K20" i="28"/>
  <c r="L20" i="28"/>
  <c r="M20" i="28"/>
  <c r="N20" i="28"/>
  <c r="O20" i="28"/>
  <c r="P20" i="28"/>
  <c r="Q20" i="28"/>
  <c r="R20" i="28"/>
  <c r="S20" i="28"/>
  <c r="B21" i="28"/>
  <c r="C21" i="28"/>
  <c r="D21" i="28"/>
  <c r="E21" i="28"/>
  <c r="F21" i="28"/>
  <c r="G21" i="28"/>
  <c r="H21" i="28"/>
  <c r="I21" i="28"/>
  <c r="K21" i="28"/>
  <c r="L21" i="28"/>
  <c r="M21" i="28"/>
  <c r="O21" i="28"/>
  <c r="Q21" i="28"/>
  <c r="R21" i="28"/>
  <c r="S21" i="28"/>
  <c r="B22" i="28"/>
  <c r="C22" i="28"/>
  <c r="D22" i="28"/>
  <c r="E22" i="28"/>
  <c r="F22" i="28"/>
  <c r="H22" i="28"/>
  <c r="I22" i="28"/>
  <c r="K22" i="28"/>
  <c r="L22" i="28"/>
  <c r="M22" i="28"/>
  <c r="O22" i="28"/>
  <c r="P22" i="28"/>
  <c r="Q22" i="28"/>
  <c r="R22" i="28"/>
  <c r="S22" i="28"/>
  <c r="B23" i="28"/>
  <c r="C23" i="28"/>
  <c r="D23" i="28"/>
  <c r="E23" i="28"/>
  <c r="F23" i="28"/>
  <c r="G23" i="28"/>
  <c r="H23" i="28"/>
  <c r="I23" i="28"/>
  <c r="K23" i="28"/>
  <c r="M23" i="28"/>
  <c r="N23" i="28"/>
  <c r="O23" i="28"/>
  <c r="P23" i="28"/>
  <c r="Q23" i="28"/>
  <c r="R23" i="28"/>
  <c r="S23" i="28"/>
  <c r="B24" i="28"/>
  <c r="C24" i="28"/>
  <c r="D24" i="28"/>
  <c r="E24" i="28"/>
  <c r="F24" i="28"/>
  <c r="G24" i="28"/>
  <c r="H24" i="28"/>
  <c r="I24" i="28"/>
  <c r="K24" i="28"/>
  <c r="M24" i="28"/>
  <c r="N24" i="28"/>
  <c r="O24" i="28"/>
  <c r="P24" i="28"/>
  <c r="Q24" i="28"/>
  <c r="R24" i="28"/>
  <c r="S24" i="28"/>
  <c r="B25" i="28"/>
  <c r="C25" i="28"/>
  <c r="D25" i="28"/>
  <c r="E25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B26" i="28"/>
  <c r="C26" i="28"/>
  <c r="D26" i="28"/>
  <c r="E26" i="28"/>
  <c r="F26" i="28"/>
  <c r="G26" i="28"/>
  <c r="I26" i="28"/>
  <c r="K26" i="28"/>
  <c r="L26" i="28"/>
  <c r="M26" i="28"/>
  <c r="N26" i="28"/>
  <c r="O26" i="28"/>
  <c r="P26" i="28"/>
  <c r="Q26" i="28"/>
  <c r="R26" i="28"/>
  <c r="S26" i="28"/>
  <c r="B27" i="28"/>
  <c r="C27" i="28"/>
  <c r="D27" i="28"/>
  <c r="E27" i="28"/>
  <c r="F27" i="28"/>
  <c r="G27" i="28"/>
  <c r="H27" i="28"/>
  <c r="I27" i="28"/>
  <c r="K27" i="28"/>
  <c r="L27" i="28"/>
  <c r="M27" i="28"/>
  <c r="N27" i="28"/>
  <c r="P27" i="28"/>
  <c r="Q27" i="28"/>
  <c r="R27" i="28"/>
  <c r="S27" i="28"/>
  <c r="B28" i="28"/>
  <c r="C28" i="28"/>
  <c r="D28" i="28"/>
  <c r="E28" i="28"/>
  <c r="F28" i="28"/>
  <c r="G28" i="28"/>
  <c r="H28" i="28"/>
  <c r="I28" i="28"/>
  <c r="L28" i="28"/>
  <c r="M28" i="28"/>
  <c r="N28" i="28"/>
  <c r="O28" i="28"/>
  <c r="P28" i="28"/>
  <c r="Q28" i="28"/>
  <c r="R28" i="28"/>
  <c r="S28" i="28"/>
  <c r="B29" i="28"/>
  <c r="C29" i="28"/>
  <c r="D29" i="28"/>
  <c r="E29" i="28"/>
  <c r="F29" i="28"/>
  <c r="G29" i="28"/>
  <c r="I29" i="28"/>
  <c r="K29" i="28"/>
  <c r="L29" i="28"/>
  <c r="M29" i="28"/>
  <c r="N29" i="28"/>
  <c r="O29" i="28"/>
  <c r="P29" i="28"/>
  <c r="Q29" i="28"/>
  <c r="R29" i="28"/>
  <c r="S29" i="28"/>
  <c r="B30" i="28"/>
  <c r="C30" i="28"/>
  <c r="D30" i="28"/>
  <c r="E30" i="28"/>
  <c r="G30" i="28"/>
  <c r="H30" i="28"/>
  <c r="I30" i="28"/>
  <c r="K30" i="28"/>
  <c r="L30" i="28"/>
  <c r="M30" i="28"/>
  <c r="N30" i="28"/>
  <c r="O30" i="28"/>
  <c r="P30" i="28"/>
  <c r="Q30" i="28"/>
  <c r="R30" i="28"/>
  <c r="S30" i="28"/>
  <c r="B31" i="28"/>
  <c r="C31" i="28"/>
  <c r="D31" i="28"/>
  <c r="E31" i="28"/>
  <c r="F31" i="28"/>
  <c r="G31" i="28"/>
  <c r="H31" i="28"/>
  <c r="I31" i="28"/>
  <c r="K31" i="28"/>
  <c r="M31" i="28"/>
  <c r="N31" i="28"/>
  <c r="O31" i="28"/>
  <c r="P31" i="28"/>
  <c r="Q31" i="28"/>
  <c r="R31" i="28"/>
  <c r="S31" i="28"/>
  <c r="B32" i="28"/>
  <c r="C32" i="28"/>
  <c r="D32" i="28"/>
  <c r="E32" i="28"/>
  <c r="F32" i="28"/>
  <c r="G32" i="28"/>
  <c r="H32" i="28"/>
  <c r="I32" i="28"/>
  <c r="K32" i="28"/>
  <c r="L32" i="28"/>
  <c r="M32" i="28"/>
  <c r="P32" i="28"/>
  <c r="Q32" i="28"/>
  <c r="R32" i="28"/>
  <c r="S32" i="28"/>
  <c r="B33" i="28"/>
  <c r="C33" i="28"/>
  <c r="D33" i="28"/>
  <c r="E33" i="28"/>
  <c r="F33" i="28"/>
  <c r="G33" i="28"/>
  <c r="I33" i="28"/>
  <c r="K33" i="28"/>
  <c r="L33" i="28"/>
  <c r="M33" i="28"/>
  <c r="N33" i="28"/>
  <c r="O33" i="28"/>
  <c r="P33" i="28"/>
  <c r="Q33" i="28"/>
  <c r="R33" i="28"/>
  <c r="S33" i="28"/>
  <c r="B2" i="28"/>
  <c r="B3" i="27"/>
  <c r="C3" i="27"/>
  <c r="D3" i="27"/>
  <c r="E3" i="27"/>
  <c r="F3" i="27"/>
  <c r="G3" i="27"/>
  <c r="H3" i="27"/>
  <c r="I3" i="27"/>
  <c r="J3" i="27"/>
  <c r="K3" i="27"/>
  <c r="L3" i="27"/>
  <c r="M3" i="27"/>
  <c r="N3" i="27"/>
  <c r="O3" i="27"/>
  <c r="P3" i="27"/>
  <c r="Q3" i="27"/>
  <c r="R3" i="27"/>
  <c r="S3" i="27"/>
  <c r="B4" i="27"/>
  <c r="C4" i="27"/>
  <c r="D4" i="27"/>
  <c r="E4" i="27"/>
  <c r="F4" i="27"/>
  <c r="G4" i="27"/>
  <c r="H4" i="27"/>
  <c r="I4" i="27"/>
  <c r="J4" i="27"/>
  <c r="K4" i="27"/>
  <c r="L4" i="27"/>
  <c r="M4" i="27"/>
  <c r="N4" i="27"/>
  <c r="O4" i="27"/>
  <c r="P4" i="27"/>
  <c r="Q4" i="27"/>
  <c r="R4" i="27"/>
  <c r="S4" i="27"/>
  <c r="B5" i="27"/>
  <c r="C5" i="27"/>
  <c r="D5" i="27"/>
  <c r="E5" i="27"/>
  <c r="F5" i="27"/>
  <c r="G5" i="27"/>
  <c r="H5" i="27"/>
  <c r="I5" i="27"/>
  <c r="J5" i="27"/>
  <c r="K5" i="27"/>
  <c r="L5" i="27"/>
  <c r="M5" i="27"/>
  <c r="N5" i="27"/>
  <c r="O5" i="27"/>
  <c r="P5" i="27"/>
  <c r="Q5" i="27"/>
  <c r="R5" i="27"/>
  <c r="S5" i="27"/>
  <c r="B6" i="27"/>
  <c r="C6" i="27"/>
  <c r="D6" i="27"/>
  <c r="E6" i="27"/>
  <c r="F6" i="27"/>
  <c r="G6" i="27"/>
  <c r="H6" i="27"/>
  <c r="I6" i="27"/>
  <c r="J6" i="27"/>
  <c r="K6" i="27"/>
  <c r="L6" i="27"/>
  <c r="M6" i="27"/>
  <c r="N6" i="27"/>
  <c r="O6" i="27"/>
  <c r="P6" i="27"/>
  <c r="Q6" i="27"/>
  <c r="R6" i="27"/>
  <c r="S6" i="27"/>
  <c r="B7" i="27"/>
  <c r="C7" i="27"/>
  <c r="D7" i="27"/>
  <c r="E7" i="27"/>
  <c r="F7" i="27"/>
  <c r="G7" i="27"/>
  <c r="H7" i="27"/>
  <c r="I7" i="27"/>
  <c r="J7" i="27"/>
  <c r="K7" i="27"/>
  <c r="L7" i="27"/>
  <c r="M7" i="27"/>
  <c r="N7" i="27"/>
  <c r="O7" i="27"/>
  <c r="P7" i="27"/>
  <c r="Q7" i="27"/>
  <c r="R7" i="27"/>
  <c r="S7" i="27"/>
  <c r="B8" i="27"/>
  <c r="C8" i="27"/>
  <c r="D8" i="27"/>
  <c r="E8" i="27"/>
  <c r="F8" i="27"/>
  <c r="G8" i="27"/>
  <c r="H8" i="27"/>
  <c r="I8" i="27"/>
  <c r="J8" i="27"/>
  <c r="K8" i="27"/>
  <c r="L8" i="27"/>
  <c r="M8" i="27"/>
  <c r="N8" i="27"/>
  <c r="O8" i="27"/>
  <c r="P8" i="27"/>
  <c r="Q8" i="27"/>
  <c r="R8" i="27"/>
  <c r="S8" i="27"/>
  <c r="B9" i="27"/>
  <c r="C9" i="27"/>
  <c r="D9" i="27"/>
  <c r="E9" i="27"/>
  <c r="F9" i="27"/>
  <c r="G9" i="27"/>
  <c r="H9" i="27"/>
  <c r="I9" i="27"/>
  <c r="J9" i="27"/>
  <c r="K9" i="27"/>
  <c r="L9" i="27"/>
  <c r="M9" i="27"/>
  <c r="N9" i="27"/>
  <c r="O9" i="27"/>
  <c r="P9" i="27"/>
  <c r="Q9" i="27"/>
  <c r="R9" i="27"/>
  <c r="S9" i="27"/>
  <c r="B10" i="27"/>
  <c r="C10" i="27"/>
  <c r="D10" i="27"/>
  <c r="E10" i="27"/>
  <c r="F10" i="27"/>
  <c r="G10" i="27"/>
  <c r="H10" i="27"/>
  <c r="I10" i="27"/>
  <c r="J10" i="27"/>
  <c r="K10" i="27"/>
  <c r="L10" i="27"/>
  <c r="M10" i="27"/>
  <c r="N10" i="27"/>
  <c r="O10" i="27"/>
  <c r="P10" i="27"/>
  <c r="Q10" i="27"/>
  <c r="R10" i="27"/>
  <c r="S10" i="27"/>
  <c r="B11" i="27"/>
  <c r="C11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P11" i="27"/>
  <c r="Q11" i="27"/>
  <c r="R11" i="27"/>
  <c r="S11" i="27"/>
  <c r="B12" i="27"/>
  <c r="C12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P12" i="27"/>
  <c r="Q12" i="27"/>
  <c r="R12" i="27"/>
  <c r="S12" i="27"/>
  <c r="B13" i="27"/>
  <c r="C13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P13" i="27"/>
  <c r="Q13" i="27"/>
  <c r="R13" i="27"/>
  <c r="S13" i="27"/>
  <c r="B14" i="27"/>
  <c r="C14" i="27"/>
  <c r="D14" i="27"/>
  <c r="E14" i="27"/>
  <c r="F14" i="27"/>
  <c r="G14" i="27"/>
  <c r="H14" i="27"/>
  <c r="I14" i="27"/>
  <c r="J14" i="27"/>
  <c r="K14" i="27"/>
  <c r="L14" i="27"/>
  <c r="M14" i="27"/>
  <c r="N14" i="27"/>
  <c r="O14" i="27"/>
  <c r="P14" i="27"/>
  <c r="Q14" i="27"/>
  <c r="R14" i="27"/>
  <c r="S14" i="27"/>
  <c r="B15" i="27"/>
  <c r="C15" i="27"/>
  <c r="D15" i="27"/>
  <c r="E15" i="27"/>
  <c r="F15" i="27"/>
  <c r="G15" i="27"/>
  <c r="H15" i="27"/>
  <c r="I15" i="27"/>
  <c r="J15" i="27"/>
  <c r="K15" i="27"/>
  <c r="L15" i="27"/>
  <c r="M15" i="27"/>
  <c r="N15" i="27"/>
  <c r="O15" i="27"/>
  <c r="P15" i="27"/>
  <c r="Q15" i="27"/>
  <c r="R15" i="27"/>
  <c r="S15" i="27"/>
  <c r="B16" i="27"/>
  <c r="C16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B17" i="27"/>
  <c r="C17" i="27"/>
  <c r="D17" i="27"/>
  <c r="E17" i="27"/>
  <c r="F17" i="27"/>
  <c r="G17" i="27"/>
  <c r="H17" i="27"/>
  <c r="I17" i="27"/>
  <c r="J17" i="27"/>
  <c r="K17" i="27"/>
  <c r="L17" i="27"/>
  <c r="M17" i="27"/>
  <c r="N17" i="27"/>
  <c r="O17" i="27"/>
  <c r="P17" i="27"/>
  <c r="Q17" i="27"/>
  <c r="R17" i="27"/>
  <c r="S17" i="27"/>
  <c r="B18" i="27"/>
  <c r="C18" i="27"/>
  <c r="D18" i="27"/>
  <c r="E18" i="27"/>
  <c r="F18" i="27"/>
  <c r="G18" i="27"/>
  <c r="H18" i="27"/>
  <c r="I18" i="27"/>
  <c r="J18" i="27"/>
  <c r="K18" i="27"/>
  <c r="L18" i="27"/>
  <c r="M18" i="27"/>
  <c r="N18" i="27"/>
  <c r="O18" i="27"/>
  <c r="P18" i="27"/>
  <c r="Q18" i="27"/>
  <c r="R18" i="27"/>
  <c r="S18" i="27"/>
  <c r="B19" i="27"/>
  <c r="C19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B20" i="27"/>
  <c r="C20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B21" i="27"/>
  <c r="C21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B22" i="27"/>
  <c r="C22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B23" i="27"/>
  <c r="C23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B24" i="27"/>
  <c r="C24" i="27"/>
  <c r="D24" i="27"/>
  <c r="E24" i="27"/>
  <c r="F24" i="27"/>
  <c r="G24" i="27"/>
  <c r="H24" i="27"/>
  <c r="I24" i="27"/>
  <c r="J24" i="27"/>
  <c r="K24" i="27"/>
  <c r="L24" i="27"/>
  <c r="M24" i="27"/>
  <c r="N24" i="27"/>
  <c r="O24" i="27"/>
  <c r="P24" i="27"/>
  <c r="Q24" i="27"/>
  <c r="R24" i="27"/>
  <c r="S24" i="27"/>
  <c r="B25" i="27"/>
  <c r="C25" i="27"/>
  <c r="D25" i="27"/>
  <c r="E25" i="27"/>
  <c r="F25" i="27"/>
  <c r="G25" i="27"/>
  <c r="H25" i="27"/>
  <c r="I25" i="27"/>
  <c r="J25" i="27"/>
  <c r="K25" i="27"/>
  <c r="L25" i="27"/>
  <c r="M25" i="27"/>
  <c r="N25" i="27"/>
  <c r="O25" i="27"/>
  <c r="P25" i="27"/>
  <c r="Q25" i="27"/>
  <c r="R25" i="27"/>
  <c r="S25" i="27"/>
  <c r="B26" i="27"/>
  <c r="C26" i="27"/>
  <c r="D26" i="27"/>
  <c r="E26" i="27"/>
  <c r="F26" i="27"/>
  <c r="G26" i="27"/>
  <c r="H26" i="27"/>
  <c r="I26" i="27"/>
  <c r="J26" i="27"/>
  <c r="K26" i="27"/>
  <c r="L26" i="27"/>
  <c r="M26" i="27"/>
  <c r="N26" i="27"/>
  <c r="O26" i="27"/>
  <c r="P26" i="27"/>
  <c r="Q26" i="27"/>
  <c r="R26" i="27"/>
  <c r="S26" i="27"/>
  <c r="B27" i="27"/>
  <c r="C27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P27" i="27"/>
  <c r="Q27" i="27"/>
  <c r="R27" i="27"/>
  <c r="S27" i="27"/>
  <c r="B28" i="27"/>
  <c r="C28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P28" i="27"/>
  <c r="Q28" i="27"/>
  <c r="R28" i="27"/>
  <c r="S28" i="27"/>
  <c r="B29" i="27"/>
  <c r="C29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P29" i="27"/>
  <c r="Q29" i="27"/>
  <c r="R29" i="27"/>
  <c r="S29" i="27"/>
  <c r="B30" i="27"/>
  <c r="C30" i="27"/>
  <c r="D30" i="27"/>
  <c r="E30" i="27"/>
  <c r="F30" i="27"/>
  <c r="G30" i="27"/>
  <c r="H30" i="27"/>
  <c r="I30" i="27"/>
  <c r="J30" i="27"/>
  <c r="K30" i="27"/>
  <c r="L30" i="27"/>
  <c r="M30" i="27"/>
  <c r="N30" i="27"/>
  <c r="O30" i="27"/>
  <c r="P30" i="27"/>
  <c r="Q30" i="27"/>
  <c r="R30" i="27"/>
  <c r="S30" i="27"/>
  <c r="B31" i="27"/>
  <c r="C31" i="27"/>
  <c r="D31" i="27"/>
  <c r="E31" i="27"/>
  <c r="F31" i="27"/>
  <c r="G31" i="27"/>
  <c r="H31" i="27"/>
  <c r="I31" i="27"/>
  <c r="J31" i="27"/>
  <c r="K31" i="27"/>
  <c r="L31" i="27"/>
  <c r="M31" i="27"/>
  <c r="N31" i="27"/>
  <c r="O31" i="27"/>
  <c r="P31" i="27"/>
  <c r="Q31" i="27"/>
  <c r="R31" i="27"/>
  <c r="S31" i="27"/>
  <c r="B32" i="27"/>
  <c r="C32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P32" i="27"/>
  <c r="Q32" i="27"/>
  <c r="R32" i="27"/>
  <c r="S32" i="27"/>
  <c r="B33" i="27"/>
  <c r="C33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P33" i="27"/>
  <c r="Q33" i="27"/>
  <c r="R33" i="27"/>
  <c r="S33" i="27"/>
  <c r="C2" i="27"/>
  <c r="D2" i="27"/>
  <c r="E2" i="27"/>
  <c r="F2" i="27"/>
  <c r="G2" i="27"/>
  <c r="H2" i="27"/>
  <c r="I2" i="27"/>
  <c r="J2" i="27"/>
  <c r="K2" i="27"/>
  <c r="L2" i="27"/>
  <c r="M2" i="27"/>
  <c r="N2" i="27"/>
  <c r="O2" i="27"/>
  <c r="P2" i="27"/>
  <c r="Q2" i="27"/>
  <c r="R2" i="27"/>
  <c r="S2" i="27"/>
  <c r="B2" i="27"/>
  <c r="AL34" i="28"/>
  <c r="AK34" i="28"/>
  <c r="AJ34" i="28"/>
  <c r="AI34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N22" i="3"/>
  <c r="I36" i="25"/>
  <c r="C2" i="25"/>
  <c r="D2" i="25"/>
  <c r="E2" i="25"/>
  <c r="F2" i="25"/>
  <c r="G2" i="25"/>
  <c r="H2" i="25"/>
  <c r="J2" i="25"/>
  <c r="L2" i="25"/>
  <c r="M2" i="25"/>
  <c r="N2" i="25"/>
  <c r="O2" i="25"/>
  <c r="P2" i="25"/>
  <c r="Q2" i="25"/>
  <c r="R2" i="25"/>
  <c r="S2" i="25"/>
  <c r="B3" i="25"/>
  <c r="C3" i="25"/>
  <c r="D3" i="25"/>
  <c r="E3" i="25"/>
  <c r="F3" i="25"/>
  <c r="G3" i="25"/>
  <c r="H3" i="25"/>
  <c r="J3" i="25"/>
  <c r="L3" i="25"/>
  <c r="M3" i="25"/>
  <c r="N3" i="25"/>
  <c r="O3" i="25"/>
  <c r="P3" i="25"/>
  <c r="Q3" i="25"/>
  <c r="R3" i="25"/>
  <c r="S3" i="25"/>
  <c r="B4" i="25"/>
  <c r="C4" i="25"/>
  <c r="D4" i="25"/>
  <c r="E4" i="25"/>
  <c r="F4" i="25"/>
  <c r="G4" i="25"/>
  <c r="H4" i="25"/>
  <c r="J4" i="25"/>
  <c r="K4" i="25"/>
  <c r="L4" i="25"/>
  <c r="M4" i="25"/>
  <c r="O4" i="25"/>
  <c r="P4" i="25"/>
  <c r="Q4" i="25"/>
  <c r="R4" i="25"/>
  <c r="S4" i="25"/>
  <c r="B5" i="25"/>
  <c r="C5" i="25"/>
  <c r="D5" i="25"/>
  <c r="E5" i="25"/>
  <c r="F5" i="25"/>
  <c r="G5" i="25"/>
  <c r="K5" i="25"/>
  <c r="L5" i="25"/>
  <c r="M5" i="25"/>
  <c r="N5" i="25"/>
  <c r="O5" i="25"/>
  <c r="P5" i="25"/>
  <c r="Q5" i="25"/>
  <c r="R5" i="25"/>
  <c r="S5" i="25"/>
  <c r="B6" i="25"/>
  <c r="C6" i="25"/>
  <c r="D6" i="25"/>
  <c r="E6" i="25"/>
  <c r="F6" i="25"/>
  <c r="G6" i="25"/>
  <c r="J6" i="25"/>
  <c r="K6" i="25"/>
  <c r="L6" i="25"/>
  <c r="M6" i="25"/>
  <c r="N6" i="25"/>
  <c r="O6" i="25"/>
  <c r="P6" i="25"/>
  <c r="Q6" i="25"/>
  <c r="R6" i="25"/>
  <c r="S6" i="25"/>
  <c r="B7" i="25"/>
  <c r="C7" i="25"/>
  <c r="D7" i="25"/>
  <c r="E7" i="25"/>
  <c r="F7" i="25"/>
  <c r="G7" i="25"/>
  <c r="J7" i="25"/>
  <c r="K7" i="25"/>
  <c r="L7" i="25"/>
  <c r="M7" i="25"/>
  <c r="N7" i="25"/>
  <c r="O7" i="25"/>
  <c r="P7" i="25"/>
  <c r="Q7" i="25"/>
  <c r="R7" i="25"/>
  <c r="S7" i="25"/>
  <c r="B8" i="25"/>
  <c r="C8" i="25"/>
  <c r="D8" i="25"/>
  <c r="E8" i="25"/>
  <c r="F8" i="25"/>
  <c r="G8" i="25"/>
  <c r="J8" i="25"/>
  <c r="K8" i="25"/>
  <c r="L8" i="25"/>
  <c r="M8" i="25"/>
  <c r="N8" i="25"/>
  <c r="O8" i="25"/>
  <c r="P8" i="25"/>
  <c r="Q8" i="25"/>
  <c r="R8" i="25"/>
  <c r="S8" i="25"/>
  <c r="B9" i="25"/>
  <c r="C9" i="25"/>
  <c r="D9" i="25"/>
  <c r="E9" i="25"/>
  <c r="F9" i="25"/>
  <c r="G9" i="25"/>
  <c r="H9" i="25"/>
  <c r="J9" i="25"/>
  <c r="K9" i="25"/>
  <c r="L9" i="25"/>
  <c r="M9" i="25"/>
  <c r="O9" i="25"/>
  <c r="P9" i="25"/>
  <c r="Q9" i="25"/>
  <c r="R9" i="25"/>
  <c r="S9" i="25"/>
  <c r="B10" i="25"/>
  <c r="C10" i="25"/>
  <c r="D10" i="25"/>
  <c r="E10" i="25"/>
  <c r="F10" i="25"/>
  <c r="G10" i="25"/>
  <c r="H10" i="25"/>
  <c r="K10" i="25"/>
  <c r="L10" i="25"/>
  <c r="M10" i="25"/>
  <c r="N10" i="25"/>
  <c r="O10" i="25"/>
  <c r="P10" i="25"/>
  <c r="Q10" i="25"/>
  <c r="R10" i="25"/>
  <c r="S10" i="25"/>
  <c r="B11" i="25"/>
  <c r="C11" i="25"/>
  <c r="D11" i="25"/>
  <c r="E11" i="25"/>
  <c r="G11" i="25"/>
  <c r="H11" i="25"/>
  <c r="J11" i="25"/>
  <c r="K11" i="25"/>
  <c r="L11" i="25"/>
  <c r="M11" i="25"/>
  <c r="N11" i="25"/>
  <c r="O11" i="25"/>
  <c r="P11" i="25"/>
  <c r="Q11" i="25"/>
  <c r="R11" i="25"/>
  <c r="S11" i="25"/>
  <c r="B12" i="25"/>
  <c r="C12" i="25"/>
  <c r="D12" i="25"/>
  <c r="E12" i="25"/>
  <c r="F12" i="25"/>
  <c r="G12" i="25"/>
  <c r="H12" i="25"/>
  <c r="J12" i="25"/>
  <c r="L12" i="25"/>
  <c r="M12" i="25"/>
  <c r="N12" i="25"/>
  <c r="O12" i="25"/>
  <c r="P12" i="25"/>
  <c r="Q12" i="25"/>
  <c r="R12" i="25"/>
  <c r="S12" i="25"/>
  <c r="B13" i="25"/>
  <c r="C13" i="25"/>
  <c r="D13" i="25"/>
  <c r="E13" i="25"/>
  <c r="F13" i="25"/>
  <c r="G13" i="25"/>
  <c r="H13" i="25"/>
  <c r="K13" i="25"/>
  <c r="L13" i="25"/>
  <c r="M13" i="25"/>
  <c r="N13" i="25"/>
  <c r="O13" i="25"/>
  <c r="P13" i="25"/>
  <c r="Q13" i="25"/>
  <c r="R13" i="25"/>
  <c r="S13" i="25"/>
  <c r="B14" i="25"/>
  <c r="C14" i="25"/>
  <c r="D14" i="25"/>
  <c r="E14" i="25"/>
  <c r="G14" i="25"/>
  <c r="H14" i="25"/>
  <c r="J14" i="25"/>
  <c r="K14" i="25"/>
  <c r="L14" i="25"/>
  <c r="M14" i="25"/>
  <c r="N14" i="25"/>
  <c r="O14" i="25"/>
  <c r="P14" i="25"/>
  <c r="Q14" i="25"/>
  <c r="R14" i="25"/>
  <c r="S14" i="25"/>
  <c r="B15" i="25"/>
  <c r="C15" i="25"/>
  <c r="D15" i="25"/>
  <c r="E15" i="25"/>
  <c r="G15" i="25"/>
  <c r="H15" i="25"/>
  <c r="K15" i="25"/>
  <c r="L15" i="25"/>
  <c r="M15" i="25"/>
  <c r="N15" i="25"/>
  <c r="O15" i="25"/>
  <c r="P15" i="25"/>
  <c r="Q15" i="25"/>
  <c r="R15" i="25"/>
  <c r="S15" i="25"/>
  <c r="B16" i="25"/>
  <c r="C16" i="25"/>
  <c r="D16" i="25"/>
  <c r="E16" i="25"/>
  <c r="F16" i="25"/>
  <c r="G16" i="25"/>
  <c r="H16" i="25"/>
  <c r="K16" i="25"/>
  <c r="M16" i="25"/>
  <c r="N16" i="25"/>
  <c r="O16" i="25"/>
  <c r="P16" i="25"/>
  <c r="Q16" i="25"/>
  <c r="R16" i="25"/>
  <c r="S16" i="25"/>
  <c r="B17" i="25"/>
  <c r="C17" i="25"/>
  <c r="D17" i="25"/>
  <c r="E17" i="25"/>
  <c r="F17" i="25"/>
  <c r="G17" i="25"/>
  <c r="J17" i="25"/>
  <c r="K17" i="25"/>
  <c r="L17" i="25"/>
  <c r="M17" i="25"/>
  <c r="O17" i="25"/>
  <c r="P17" i="25"/>
  <c r="Q17" i="25"/>
  <c r="R17" i="25"/>
  <c r="S17" i="25"/>
  <c r="B18" i="25"/>
  <c r="C18" i="25"/>
  <c r="D18" i="25"/>
  <c r="E18" i="25"/>
  <c r="F18" i="25"/>
  <c r="G18" i="25"/>
  <c r="H18" i="25"/>
  <c r="K18" i="25"/>
  <c r="L18" i="25"/>
  <c r="M18" i="25"/>
  <c r="N18" i="25"/>
  <c r="O18" i="25"/>
  <c r="P18" i="25"/>
  <c r="Q18" i="25"/>
  <c r="R18" i="25"/>
  <c r="S18" i="25"/>
  <c r="B19" i="25"/>
  <c r="C19" i="25"/>
  <c r="D19" i="25"/>
  <c r="E19" i="25"/>
  <c r="F19" i="25"/>
  <c r="G19" i="25"/>
  <c r="H19" i="25"/>
  <c r="K19" i="25"/>
  <c r="L19" i="25"/>
  <c r="M19" i="25"/>
  <c r="O19" i="25"/>
  <c r="P19" i="25"/>
  <c r="Q19" i="25"/>
  <c r="R19" i="25"/>
  <c r="S19" i="25"/>
  <c r="B20" i="25"/>
  <c r="C20" i="25"/>
  <c r="D20" i="25"/>
  <c r="E20" i="25"/>
  <c r="F20" i="25"/>
  <c r="H20" i="25"/>
  <c r="J20" i="25"/>
  <c r="K20" i="25"/>
  <c r="L20" i="25"/>
  <c r="M20" i="25"/>
  <c r="N20" i="25"/>
  <c r="O20" i="25"/>
  <c r="P20" i="25"/>
  <c r="Q20" i="25"/>
  <c r="R20" i="25"/>
  <c r="S20" i="25"/>
  <c r="B21" i="25"/>
  <c r="C21" i="25"/>
  <c r="D21" i="25"/>
  <c r="E21" i="25"/>
  <c r="F21" i="25"/>
  <c r="G21" i="25"/>
  <c r="H21" i="25"/>
  <c r="J21" i="25"/>
  <c r="K21" i="25"/>
  <c r="L21" i="25"/>
  <c r="M21" i="25"/>
  <c r="O21" i="25"/>
  <c r="P21" i="25"/>
  <c r="Q21" i="25"/>
  <c r="R21" i="25"/>
  <c r="S21" i="25"/>
  <c r="B22" i="25"/>
  <c r="C22" i="25"/>
  <c r="D22" i="25"/>
  <c r="E22" i="25"/>
  <c r="F22" i="25"/>
  <c r="H22" i="25"/>
  <c r="J22" i="25"/>
  <c r="K22" i="25"/>
  <c r="L22" i="25"/>
  <c r="M22" i="25"/>
  <c r="N22" i="25"/>
  <c r="O22" i="25"/>
  <c r="P22" i="25"/>
  <c r="Q22" i="25"/>
  <c r="R22" i="25"/>
  <c r="S22" i="25"/>
  <c r="B23" i="25"/>
  <c r="C23" i="25"/>
  <c r="D23" i="25"/>
  <c r="E23" i="25"/>
  <c r="F23" i="25"/>
  <c r="G23" i="25"/>
  <c r="H23" i="25"/>
  <c r="J23" i="25"/>
  <c r="K23" i="25"/>
  <c r="M23" i="25"/>
  <c r="N23" i="25"/>
  <c r="O23" i="25"/>
  <c r="P23" i="25"/>
  <c r="Q23" i="25"/>
  <c r="R23" i="25"/>
  <c r="S23" i="25"/>
  <c r="B24" i="25"/>
  <c r="C24" i="25"/>
  <c r="D24" i="25"/>
  <c r="E24" i="25"/>
  <c r="F24" i="25"/>
  <c r="G24" i="25"/>
  <c r="H24" i="25"/>
  <c r="J24" i="25"/>
  <c r="K24" i="25"/>
  <c r="M24" i="25"/>
  <c r="N24" i="25"/>
  <c r="O24" i="25"/>
  <c r="P24" i="25"/>
  <c r="Q24" i="25"/>
  <c r="R24" i="25"/>
  <c r="S24" i="25"/>
  <c r="B25" i="25"/>
  <c r="C25" i="25"/>
  <c r="D25" i="25"/>
  <c r="E25" i="25"/>
  <c r="F25" i="25"/>
  <c r="G25" i="25"/>
  <c r="H25" i="25"/>
  <c r="J25" i="25"/>
  <c r="K25" i="25"/>
  <c r="L25" i="25"/>
  <c r="M25" i="25"/>
  <c r="O25" i="25"/>
  <c r="P25" i="25"/>
  <c r="Q25" i="25"/>
  <c r="R25" i="25"/>
  <c r="S25" i="25"/>
  <c r="B26" i="25"/>
  <c r="C26" i="25"/>
  <c r="D26" i="25"/>
  <c r="E26" i="25"/>
  <c r="F26" i="25"/>
  <c r="G26" i="25"/>
  <c r="J26" i="25"/>
  <c r="K26" i="25"/>
  <c r="L26" i="25"/>
  <c r="M26" i="25"/>
  <c r="N26" i="25"/>
  <c r="O26" i="25"/>
  <c r="P26" i="25"/>
  <c r="Q26" i="25"/>
  <c r="R26" i="25"/>
  <c r="S26" i="25"/>
  <c r="B27" i="25"/>
  <c r="C27" i="25"/>
  <c r="D27" i="25"/>
  <c r="E27" i="25"/>
  <c r="F27" i="25"/>
  <c r="G27" i="25"/>
  <c r="H27" i="25"/>
  <c r="J27" i="25"/>
  <c r="K27" i="25"/>
  <c r="L27" i="25"/>
  <c r="M27" i="25"/>
  <c r="N27" i="25"/>
  <c r="P27" i="25"/>
  <c r="Q27" i="25"/>
  <c r="R27" i="25"/>
  <c r="S27" i="25"/>
  <c r="B28" i="25"/>
  <c r="C28" i="25"/>
  <c r="D28" i="25"/>
  <c r="E28" i="25"/>
  <c r="F28" i="25"/>
  <c r="G28" i="25"/>
  <c r="H28" i="25"/>
  <c r="J28" i="25"/>
  <c r="L28" i="25"/>
  <c r="M28" i="25"/>
  <c r="N28" i="25"/>
  <c r="O28" i="25"/>
  <c r="P28" i="25"/>
  <c r="Q28" i="25"/>
  <c r="R28" i="25"/>
  <c r="S28" i="25"/>
  <c r="B29" i="25"/>
  <c r="C29" i="25"/>
  <c r="D29" i="25"/>
  <c r="E29" i="25"/>
  <c r="F29" i="25"/>
  <c r="G29" i="25"/>
  <c r="J29" i="25"/>
  <c r="K29" i="25"/>
  <c r="L29" i="25"/>
  <c r="M29" i="25"/>
  <c r="N29" i="25"/>
  <c r="O29" i="25"/>
  <c r="P29" i="25"/>
  <c r="Q29" i="25"/>
  <c r="R29" i="25"/>
  <c r="S29" i="25"/>
  <c r="B30" i="25"/>
  <c r="C30" i="25"/>
  <c r="D30" i="25"/>
  <c r="E30" i="25"/>
  <c r="G30" i="25"/>
  <c r="H30" i="25"/>
  <c r="J30" i="25"/>
  <c r="K30" i="25"/>
  <c r="L30" i="25"/>
  <c r="M30" i="25"/>
  <c r="N30" i="25"/>
  <c r="O30" i="25"/>
  <c r="P30" i="25"/>
  <c r="Q30" i="25"/>
  <c r="R30" i="25"/>
  <c r="S30" i="25"/>
  <c r="B31" i="25"/>
  <c r="C31" i="25"/>
  <c r="D31" i="25"/>
  <c r="E31" i="25"/>
  <c r="F31" i="25"/>
  <c r="G31" i="25"/>
  <c r="H31" i="25"/>
  <c r="J31" i="25"/>
  <c r="K31" i="25"/>
  <c r="M31" i="25"/>
  <c r="N31" i="25"/>
  <c r="O31" i="25"/>
  <c r="P31" i="25"/>
  <c r="Q31" i="25"/>
  <c r="R31" i="25"/>
  <c r="S31" i="25"/>
  <c r="B32" i="25"/>
  <c r="C32" i="25"/>
  <c r="D32" i="25"/>
  <c r="E32" i="25"/>
  <c r="F32" i="25"/>
  <c r="G32" i="25"/>
  <c r="H32" i="25"/>
  <c r="K32" i="25"/>
  <c r="L32" i="25"/>
  <c r="M32" i="25"/>
  <c r="N32" i="25"/>
  <c r="P32" i="25"/>
  <c r="Q32" i="25"/>
  <c r="R32" i="25"/>
  <c r="S32" i="25"/>
  <c r="B33" i="25"/>
  <c r="C33" i="25"/>
  <c r="D33" i="25"/>
  <c r="E33" i="25"/>
  <c r="F33" i="25"/>
  <c r="G33" i="25"/>
  <c r="J33" i="25"/>
  <c r="K33" i="25"/>
  <c r="L33" i="25"/>
  <c r="M33" i="25"/>
  <c r="N33" i="25"/>
  <c r="O33" i="25"/>
  <c r="P33" i="25"/>
  <c r="Q33" i="25"/>
  <c r="R33" i="25"/>
  <c r="S33" i="25"/>
  <c r="B2" i="25"/>
  <c r="B3" i="24"/>
  <c r="C3" i="24"/>
  <c r="D3" i="24"/>
  <c r="E3" i="24"/>
  <c r="F3" i="24"/>
  <c r="G3" i="24"/>
  <c r="H3" i="24"/>
  <c r="I3" i="24"/>
  <c r="J3" i="24"/>
  <c r="K3" i="24"/>
  <c r="L3" i="24"/>
  <c r="M3" i="24"/>
  <c r="N3" i="24"/>
  <c r="O3" i="24"/>
  <c r="P3" i="24"/>
  <c r="Q3" i="24"/>
  <c r="R3" i="24"/>
  <c r="S3" i="24"/>
  <c r="B4" i="24"/>
  <c r="C4" i="24"/>
  <c r="D4" i="24"/>
  <c r="E4" i="24"/>
  <c r="F4" i="24"/>
  <c r="G4" i="24"/>
  <c r="H4" i="24"/>
  <c r="I4" i="24"/>
  <c r="J4" i="24"/>
  <c r="K4" i="24"/>
  <c r="L4" i="24"/>
  <c r="M4" i="24"/>
  <c r="N4" i="24"/>
  <c r="O4" i="24"/>
  <c r="P4" i="24"/>
  <c r="Q4" i="24"/>
  <c r="R4" i="24"/>
  <c r="S4" i="24"/>
  <c r="B5" i="24"/>
  <c r="C5" i="24"/>
  <c r="D5" i="24"/>
  <c r="E5" i="24"/>
  <c r="F5" i="24"/>
  <c r="G5" i="24"/>
  <c r="H5" i="24"/>
  <c r="I5" i="24"/>
  <c r="J5" i="24"/>
  <c r="K5" i="24"/>
  <c r="L5" i="24"/>
  <c r="M5" i="24"/>
  <c r="N5" i="24"/>
  <c r="O5" i="24"/>
  <c r="P5" i="24"/>
  <c r="Q5" i="24"/>
  <c r="R5" i="24"/>
  <c r="S5" i="24"/>
  <c r="B6" i="2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B7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B8" i="24"/>
  <c r="C8" i="24"/>
  <c r="D8" i="24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B9" i="24"/>
  <c r="C9" i="24"/>
  <c r="D9" i="24"/>
  <c r="E9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B10" i="24"/>
  <c r="C10" i="24"/>
  <c r="D10" i="24"/>
  <c r="E10" i="24"/>
  <c r="F10" i="24"/>
  <c r="G10" i="24"/>
  <c r="H10" i="24"/>
  <c r="I10" i="24"/>
  <c r="J10" i="24"/>
  <c r="K10" i="24"/>
  <c r="L10" i="24"/>
  <c r="M10" i="24"/>
  <c r="N10" i="24"/>
  <c r="O10" i="24"/>
  <c r="P10" i="24"/>
  <c r="Q10" i="24"/>
  <c r="R10" i="24"/>
  <c r="S10" i="24"/>
  <c r="B11" i="24"/>
  <c r="C11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B12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B13" i="24"/>
  <c r="C13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B14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B15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B16" i="24"/>
  <c r="C16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B17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B18" i="24"/>
  <c r="C18" i="24"/>
  <c r="D18" i="24"/>
  <c r="E18" i="24"/>
  <c r="F18" i="24"/>
  <c r="G18" i="24"/>
  <c r="H18" i="24"/>
  <c r="I18" i="24"/>
  <c r="J18" i="24"/>
  <c r="K18" i="24"/>
  <c r="L18" i="24"/>
  <c r="M18" i="24"/>
  <c r="N18" i="24"/>
  <c r="O18" i="24"/>
  <c r="P18" i="24"/>
  <c r="Q18" i="24"/>
  <c r="R18" i="24"/>
  <c r="S18" i="24"/>
  <c r="B19" i="24"/>
  <c r="C19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B20" i="24"/>
  <c r="C20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B21" i="24"/>
  <c r="C21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B22" i="24"/>
  <c r="C22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B23" i="24"/>
  <c r="C23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S23" i="24"/>
  <c r="B24" i="24"/>
  <c r="C24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B25" i="24"/>
  <c r="C25" i="24"/>
  <c r="D25" i="24"/>
  <c r="E25" i="24"/>
  <c r="F25" i="24"/>
  <c r="G25" i="24"/>
  <c r="H25" i="24"/>
  <c r="I25" i="24"/>
  <c r="J25" i="24"/>
  <c r="K25" i="24"/>
  <c r="L25" i="24"/>
  <c r="M25" i="24"/>
  <c r="N25" i="24"/>
  <c r="O25" i="24"/>
  <c r="P25" i="24"/>
  <c r="Q25" i="24"/>
  <c r="R25" i="24"/>
  <c r="S25" i="24"/>
  <c r="B26" i="24"/>
  <c r="C26" i="24"/>
  <c r="D26" i="24"/>
  <c r="E26" i="24"/>
  <c r="F26" i="24"/>
  <c r="G26" i="24"/>
  <c r="H26" i="24"/>
  <c r="I26" i="24"/>
  <c r="J26" i="24"/>
  <c r="K26" i="24"/>
  <c r="L26" i="24"/>
  <c r="M26" i="24"/>
  <c r="N26" i="24"/>
  <c r="O26" i="24"/>
  <c r="P26" i="24"/>
  <c r="Q26" i="24"/>
  <c r="R26" i="24"/>
  <c r="S26" i="24"/>
  <c r="B27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B28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B29" i="24"/>
  <c r="C29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B30" i="24"/>
  <c r="C30" i="24"/>
  <c r="D30" i="24"/>
  <c r="E30" i="24"/>
  <c r="F30" i="24"/>
  <c r="G30" i="24"/>
  <c r="H30" i="24"/>
  <c r="I30" i="24"/>
  <c r="J30" i="24"/>
  <c r="K30" i="24"/>
  <c r="L30" i="24"/>
  <c r="M30" i="24"/>
  <c r="N30" i="24"/>
  <c r="O30" i="24"/>
  <c r="P30" i="24"/>
  <c r="Q30" i="24"/>
  <c r="R30" i="24"/>
  <c r="S30" i="24"/>
  <c r="B31" i="24"/>
  <c r="C31" i="24"/>
  <c r="D31" i="24"/>
  <c r="E31" i="24"/>
  <c r="F31" i="24"/>
  <c r="G31" i="24"/>
  <c r="H31" i="24"/>
  <c r="I31" i="24"/>
  <c r="J31" i="24"/>
  <c r="K31" i="24"/>
  <c r="L31" i="24"/>
  <c r="M31" i="24"/>
  <c r="N31" i="24"/>
  <c r="O31" i="24"/>
  <c r="P31" i="24"/>
  <c r="Q31" i="24"/>
  <c r="R31" i="24"/>
  <c r="S31" i="24"/>
  <c r="B32" i="24"/>
  <c r="C32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B33" i="24"/>
  <c r="C33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P33" i="24"/>
  <c r="Q33" i="24"/>
  <c r="R33" i="24"/>
  <c r="S33" i="24"/>
  <c r="C2" i="24"/>
  <c r="D2" i="24"/>
  <c r="E2" i="24"/>
  <c r="F2" i="24"/>
  <c r="G2" i="24"/>
  <c r="H2" i="24"/>
  <c r="I2" i="24"/>
  <c r="J2" i="24"/>
  <c r="K2" i="24"/>
  <c r="L2" i="24"/>
  <c r="M2" i="24"/>
  <c r="N2" i="24"/>
  <c r="O2" i="24"/>
  <c r="P2" i="24"/>
  <c r="Q2" i="24"/>
  <c r="R2" i="24"/>
  <c r="S2" i="24"/>
  <c r="B2" i="24"/>
  <c r="AL34" i="25"/>
  <c r="AK34" i="25"/>
  <c r="AJ34" i="25"/>
  <c r="AI34" i="25"/>
  <c r="AH34" i="25"/>
  <c r="AG34" i="25"/>
  <c r="AF34" i="25"/>
  <c r="AE34" i="25"/>
  <c r="AD34" i="25"/>
  <c r="AC34" i="25"/>
  <c r="AB34" i="25"/>
  <c r="AA34" i="25"/>
  <c r="Z34" i="25"/>
  <c r="Y34" i="25"/>
  <c r="X34" i="25"/>
  <c r="W34" i="25"/>
  <c r="V34" i="25"/>
  <c r="U34" i="25"/>
  <c r="O31" i="22"/>
  <c r="B2" i="21"/>
  <c r="I36" i="22"/>
  <c r="C2" i="22"/>
  <c r="D2" i="22"/>
  <c r="E2" i="22"/>
  <c r="F2" i="22"/>
  <c r="G2" i="22"/>
  <c r="I2" i="22"/>
  <c r="J2" i="22"/>
  <c r="L2" i="22"/>
  <c r="M2" i="22"/>
  <c r="N2" i="22"/>
  <c r="O2" i="22"/>
  <c r="P2" i="22"/>
  <c r="Q2" i="22"/>
  <c r="R2" i="22"/>
  <c r="S2" i="22"/>
  <c r="B3" i="22"/>
  <c r="C3" i="22"/>
  <c r="D3" i="22"/>
  <c r="E3" i="22"/>
  <c r="F3" i="22"/>
  <c r="G3" i="22"/>
  <c r="I3" i="22"/>
  <c r="J3" i="22"/>
  <c r="L3" i="22"/>
  <c r="M3" i="22"/>
  <c r="N3" i="22"/>
  <c r="O3" i="22"/>
  <c r="P3" i="22"/>
  <c r="Q3" i="22"/>
  <c r="R3" i="22"/>
  <c r="S3" i="22"/>
  <c r="B4" i="22"/>
  <c r="C4" i="22"/>
  <c r="D4" i="22"/>
  <c r="E4" i="22"/>
  <c r="F4" i="22"/>
  <c r="G4" i="22"/>
  <c r="I4" i="22"/>
  <c r="J4" i="22"/>
  <c r="K4" i="22"/>
  <c r="L4" i="22"/>
  <c r="M4" i="22"/>
  <c r="O4" i="22"/>
  <c r="P4" i="22"/>
  <c r="Q4" i="22"/>
  <c r="R4" i="22"/>
  <c r="S4" i="22"/>
  <c r="B5" i="22"/>
  <c r="C5" i="22"/>
  <c r="D5" i="22"/>
  <c r="E5" i="22"/>
  <c r="F5" i="22"/>
  <c r="G5" i="22"/>
  <c r="I5" i="22"/>
  <c r="K5" i="22"/>
  <c r="L5" i="22"/>
  <c r="M5" i="22"/>
  <c r="N5" i="22"/>
  <c r="O5" i="22"/>
  <c r="P5" i="22"/>
  <c r="Q5" i="22"/>
  <c r="R5" i="22"/>
  <c r="S5" i="22"/>
  <c r="B6" i="22"/>
  <c r="C6" i="22"/>
  <c r="D6" i="22"/>
  <c r="E6" i="22"/>
  <c r="F6" i="22"/>
  <c r="G6" i="22"/>
  <c r="I6" i="22"/>
  <c r="J6" i="22"/>
  <c r="K6" i="22"/>
  <c r="L6" i="22"/>
  <c r="M6" i="22"/>
  <c r="N6" i="22"/>
  <c r="O6" i="22"/>
  <c r="P6" i="22"/>
  <c r="Q6" i="22"/>
  <c r="R6" i="22"/>
  <c r="S6" i="22"/>
  <c r="B7" i="22"/>
  <c r="C7" i="22"/>
  <c r="D7" i="22"/>
  <c r="E7" i="22"/>
  <c r="F7" i="22"/>
  <c r="G7" i="22"/>
  <c r="I7" i="22"/>
  <c r="J7" i="22"/>
  <c r="K7" i="22"/>
  <c r="L7" i="22"/>
  <c r="M7" i="22"/>
  <c r="N7" i="22"/>
  <c r="O7" i="22"/>
  <c r="P7" i="22"/>
  <c r="Q7" i="22"/>
  <c r="R7" i="22"/>
  <c r="S7" i="22"/>
  <c r="B8" i="22"/>
  <c r="C8" i="22"/>
  <c r="D8" i="22"/>
  <c r="E8" i="22"/>
  <c r="F8" i="22"/>
  <c r="G8" i="22"/>
  <c r="I8" i="22"/>
  <c r="J8" i="22"/>
  <c r="K8" i="22"/>
  <c r="L8" i="22"/>
  <c r="M8" i="22"/>
  <c r="N8" i="22"/>
  <c r="O8" i="22"/>
  <c r="P8" i="22"/>
  <c r="Q8" i="22"/>
  <c r="R8" i="22"/>
  <c r="S8" i="22"/>
  <c r="B9" i="22"/>
  <c r="C9" i="22"/>
  <c r="D9" i="22"/>
  <c r="E9" i="22"/>
  <c r="F9" i="22"/>
  <c r="G9" i="22"/>
  <c r="I9" i="22"/>
  <c r="J9" i="22"/>
  <c r="K9" i="22"/>
  <c r="L9" i="22"/>
  <c r="M9" i="22"/>
  <c r="O9" i="22"/>
  <c r="P9" i="22"/>
  <c r="Q9" i="22"/>
  <c r="R9" i="22"/>
  <c r="S9" i="22"/>
  <c r="B10" i="22"/>
  <c r="C10" i="22"/>
  <c r="D10" i="22"/>
  <c r="E10" i="22"/>
  <c r="F10" i="22"/>
  <c r="G10" i="22"/>
  <c r="I10" i="22"/>
  <c r="K10" i="22"/>
  <c r="L10" i="22"/>
  <c r="M10" i="22"/>
  <c r="N10" i="22"/>
  <c r="O10" i="22"/>
  <c r="P10" i="22"/>
  <c r="Q10" i="22"/>
  <c r="R10" i="22"/>
  <c r="S10" i="22"/>
  <c r="B11" i="22"/>
  <c r="C11" i="22"/>
  <c r="D11" i="22"/>
  <c r="E11" i="22"/>
  <c r="G11" i="22"/>
  <c r="I11" i="22"/>
  <c r="J11" i="22"/>
  <c r="K11" i="22"/>
  <c r="L11" i="22"/>
  <c r="M11" i="22"/>
  <c r="N11" i="22"/>
  <c r="O11" i="22"/>
  <c r="P11" i="22"/>
  <c r="Q11" i="22"/>
  <c r="R11" i="22"/>
  <c r="S11" i="22"/>
  <c r="B12" i="22"/>
  <c r="C12" i="22"/>
  <c r="D12" i="22"/>
  <c r="E12" i="22"/>
  <c r="F12" i="22"/>
  <c r="G12" i="22"/>
  <c r="I12" i="22"/>
  <c r="J12" i="22"/>
  <c r="L12" i="22"/>
  <c r="M12" i="22"/>
  <c r="N12" i="22"/>
  <c r="O12" i="22"/>
  <c r="P12" i="22"/>
  <c r="Q12" i="22"/>
  <c r="R12" i="22"/>
  <c r="S12" i="22"/>
  <c r="B13" i="22"/>
  <c r="C13" i="22"/>
  <c r="D13" i="22"/>
  <c r="E13" i="22"/>
  <c r="F13" i="22"/>
  <c r="G13" i="22"/>
  <c r="H13" i="22"/>
  <c r="I13" i="22"/>
  <c r="K13" i="22"/>
  <c r="L13" i="22"/>
  <c r="M13" i="22"/>
  <c r="N13" i="22"/>
  <c r="O13" i="22"/>
  <c r="P13" i="22"/>
  <c r="Q13" i="22"/>
  <c r="R13" i="22"/>
  <c r="S13" i="22"/>
  <c r="B14" i="22"/>
  <c r="C14" i="22"/>
  <c r="D14" i="22"/>
  <c r="E14" i="22"/>
  <c r="G14" i="22"/>
  <c r="I14" i="22"/>
  <c r="J14" i="22"/>
  <c r="K14" i="22"/>
  <c r="L14" i="22"/>
  <c r="M14" i="22"/>
  <c r="N14" i="22"/>
  <c r="O14" i="22"/>
  <c r="P14" i="22"/>
  <c r="Q14" i="22"/>
  <c r="R14" i="22"/>
  <c r="S14" i="22"/>
  <c r="B15" i="22"/>
  <c r="C15" i="22"/>
  <c r="D15" i="22"/>
  <c r="E15" i="22"/>
  <c r="G15" i="22"/>
  <c r="I15" i="22"/>
  <c r="J15" i="22"/>
  <c r="K15" i="22"/>
  <c r="L15" i="22"/>
  <c r="M15" i="22"/>
  <c r="N15" i="22"/>
  <c r="O15" i="22"/>
  <c r="P15" i="22"/>
  <c r="Q15" i="22"/>
  <c r="R15" i="22"/>
  <c r="S15" i="22"/>
  <c r="B16" i="22"/>
  <c r="C16" i="22"/>
  <c r="D16" i="22"/>
  <c r="E16" i="22"/>
  <c r="F16" i="22"/>
  <c r="G16" i="22"/>
  <c r="H16" i="22"/>
  <c r="I16" i="22"/>
  <c r="J16" i="22"/>
  <c r="K16" i="22"/>
  <c r="M16" i="22"/>
  <c r="N16" i="22"/>
  <c r="O16" i="22"/>
  <c r="P16" i="22"/>
  <c r="Q16" i="22"/>
  <c r="R16" i="22"/>
  <c r="S16" i="22"/>
  <c r="B17" i="22"/>
  <c r="C17" i="22"/>
  <c r="D17" i="22"/>
  <c r="E17" i="22"/>
  <c r="F17" i="22"/>
  <c r="G17" i="22"/>
  <c r="I17" i="22"/>
  <c r="J17" i="22"/>
  <c r="K17" i="22"/>
  <c r="L17" i="22"/>
  <c r="M17" i="22"/>
  <c r="O17" i="22"/>
  <c r="P17" i="22"/>
  <c r="Q17" i="22"/>
  <c r="R17" i="22"/>
  <c r="S17" i="22"/>
  <c r="B18" i="22"/>
  <c r="C18" i="22"/>
  <c r="D18" i="22"/>
  <c r="E18" i="22"/>
  <c r="F18" i="22"/>
  <c r="G18" i="22"/>
  <c r="I18" i="22"/>
  <c r="K18" i="22"/>
  <c r="L18" i="22"/>
  <c r="M18" i="22"/>
  <c r="N18" i="22"/>
  <c r="O18" i="22"/>
  <c r="P18" i="22"/>
  <c r="Q18" i="22"/>
  <c r="R18" i="22"/>
  <c r="S18" i="22"/>
  <c r="B19" i="22"/>
  <c r="C19" i="22"/>
  <c r="D19" i="22"/>
  <c r="E19" i="22"/>
  <c r="F19" i="22"/>
  <c r="G19" i="22"/>
  <c r="I19" i="22"/>
  <c r="J19" i="22"/>
  <c r="K19" i="22"/>
  <c r="L19" i="22"/>
  <c r="M19" i="22"/>
  <c r="O19" i="22"/>
  <c r="P19" i="22"/>
  <c r="Q19" i="22"/>
  <c r="R19" i="22"/>
  <c r="S19" i="22"/>
  <c r="B20" i="22"/>
  <c r="C20" i="22"/>
  <c r="D20" i="22"/>
  <c r="E20" i="22"/>
  <c r="F20" i="22"/>
  <c r="I20" i="22"/>
  <c r="J20" i="22"/>
  <c r="K20" i="22"/>
  <c r="L20" i="22"/>
  <c r="M20" i="22"/>
  <c r="N20" i="22"/>
  <c r="O20" i="22"/>
  <c r="P20" i="22"/>
  <c r="Q20" i="22"/>
  <c r="R20" i="22"/>
  <c r="S20" i="22"/>
  <c r="B21" i="22"/>
  <c r="C21" i="22"/>
  <c r="D21" i="22"/>
  <c r="E21" i="22"/>
  <c r="F21" i="22"/>
  <c r="G21" i="22"/>
  <c r="I21" i="22"/>
  <c r="J21" i="22"/>
  <c r="K21" i="22"/>
  <c r="L21" i="22"/>
  <c r="M21" i="22"/>
  <c r="O21" i="22"/>
  <c r="P21" i="22"/>
  <c r="Q21" i="22"/>
  <c r="R21" i="22"/>
  <c r="S21" i="22"/>
  <c r="B22" i="22"/>
  <c r="C22" i="22"/>
  <c r="D22" i="22"/>
  <c r="E22" i="22"/>
  <c r="F22" i="22"/>
  <c r="I22" i="22"/>
  <c r="J22" i="22"/>
  <c r="K22" i="22"/>
  <c r="L22" i="22"/>
  <c r="M22" i="22"/>
  <c r="N22" i="22"/>
  <c r="O22" i="22"/>
  <c r="P22" i="22"/>
  <c r="Q22" i="22"/>
  <c r="R22" i="22"/>
  <c r="S22" i="22"/>
  <c r="B23" i="22"/>
  <c r="C23" i="22"/>
  <c r="D23" i="22"/>
  <c r="E23" i="22"/>
  <c r="F23" i="22"/>
  <c r="G23" i="22"/>
  <c r="I23" i="22"/>
  <c r="J23" i="22"/>
  <c r="K23" i="22"/>
  <c r="M23" i="22"/>
  <c r="N23" i="22"/>
  <c r="O23" i="22"/>
  <c r="P23" i="22"/>
  <c r="Q23" i="22"/>
  <c r="R23" i="22"/>
  <c r="S23" i="22"/>
  <c r="B24" i="22"/>
  <c r="C24" i="22"/>
  <c r="D24" i="22"/>
  <c r="E24" i="22"/>
  <c r="F24" i="22"/>
  <c r="G24" i="22"/>
  <c r="I24" i="22"/>
  <c r="J24" i="22"/>
  <c r="K24" i="22"/>
  <c r="M24" i="22"/>
  <c r="N24" i="22"/>
  <c r="O24" i="22"/>
  <c r="P24" i="22"/>
  <c r="Q24" i="22"/>
  <c r="R24" i="22"/>
  <c r="S24" i="22"/>
  <c r="B25" i="22"/>
  <c r="C25" i="22"/>
  <c r="D25" i="22"/>
  <c r="E25" i="22"/>
  <c r="F25" i="22"/>
  <c r="G25" i="22"/>
  <c r="I25" i="22"/>
  <c r="J25" i="22"/>
  <c r="K25" i="22"/>
  <c r="L25" i="22"/>
  <c r="M25" i="22"/>
  <c r="O25" i="22"/>
  <c r="P25" i="22"/>
  <c r="Q25" i="22"/>
  <c r="R25" i="22"/>
  <c r="S25" i="22"/>
  <c r="B26" i="22"/>
  <c r="C26" i="22"/>
  <c r="D26" i="22"/>
  <c r="E26" i="22"/>
  <c r="F26" i="22"/>
  <c r="G26" i="22"/>
  <c r="I26" i="22"/>
  <c r="J26" i="22"/>
  <c r="K26" i="22"/>
  <c r="L26" i="22"/>
  <c r="M26" i="22"/>
  <c r="N26" i="22"/>
  <c r="O26" i="22"/>
  <c r="P26" i="22"/>
  <c r="Q26" i="22"/>
  <c r="R26" i="22"/>
  <c r="S26" i="22"/>
  <c r="B27" i="22"/>
  <c r="C27" i="22"/>
  <c r="D27" i="22"/>
  <c r="E27" i="22"/>
  <c r="F27" i="22"/>
  <c r="G27" i="22"/>
  <c r="I27" i="22"/>
  <c r="J27" i="22"/>
  <c r="K27" i="22"/>
  <c r="L27" i="22"/>
  <c r="M27" i="22"/>
  <c r="N27" i="22"/>
  <c r="P27" i="22"/>
  <c r="Q27" i="22"/>
  <c r="R27" i="22"/>
  <c r="S27" i="22"/>
  <c r="B28" i="22"/>
  <c r="C28" i="22"/>
  <c r="D28" i="22"/>
  <c r="E28" i="22"/>
  <c r="F28" i="22"/>
  <c r="G28" i="22"/>
  <c r="I28" i="22"/>
  <c r="J28" i="22"/>
  <c r="L28" i="22"/>
  <c r="M28" i="22"/>
  <c r="N28" i="22"/>
  <c r="O28" i="22"/>
  <c r="P28" i="22"/>
  <c r="Q28" i="22"/>
  <c r="R28" i="22"/>
  <c r="S28" i="22"/>
  <c r="B29" i="22"/>
  <c r="C29" i="22"/>
  <c r="D29" i="22"/>
  <c r="E29" i="22"/>
  <c r="F29" i="22"/>
  <c r="G29" i="22"/>
  <c r="I29" i="22"/>
  <c r="J29" i="22"/>
  <c r="K29" i="22"/>
  <c r="L29" i="22"/>
  <c r="M29" i="22"/>
  <c r="N29" i="22"/>
  <c r="O29" i="22"/>
  <c r="P29" i="22"/>
  <c r="Q29" i="22"/>
  <c r="R29" i="22"/>
  <c r="S29" i="22"/>
  <c r="B30" i="22"/>
  <c r="C30" i="22"/>
  <c r="D30" i="22"/>
  <c r="E30" i="22"/>
  <c r="G30" i="22"/>
  <c r="I30" i="22"/>
  <c r="J30" i="22"/>
  <c r="K30" i="22"/>
  <c r="L30" i="22"/>
  <c r="M30" i="22"/>
  <c r="N30" i="22"/>
  <c r="O30" i="22"/>
  <c r="P30" i="22"/>
  <c r="Q30" i="22"/>
  <c r="R30" i="22"/>
  <c r="S30" i="22"/>
  <c r="B31" i="22"/>
  <c r="C31" i="22"/>
  <c r="D31" i="22"/>
  <c r="E31" i="22"/>
  <c r="F31" i="22"/>
  <c r="G31" i="22"/>
  <c r="I31" i="22"/>
  <c r="J31" i="22"/>
  <c r="K31" i="22"/>
  <c r="M31" i="22"/>
  <c r="N31" i="22"/>
  <c r="P31" i="22"/>
  <c r="Q31" i="22"/>
  <c r="R31" i="22"/>
  <c r="S31" i="22"/>
  <c r="B32" i="22"/>
  <c r="C32" i="22"/>
  <c r="D32" i="22"/>
  <c r="E32" i="22"/>
  <c r="F32" i="22"/>
  <c r="G32" i="22"/>
  <c r="I32" i="22"/>
  <c r="J32" i="22"/>
  <c r="K32" i="22"/>
  <c r="L32" i="22"/>
  <c r="M32" i="22"/>
  <c r="N32" i="22"/>
  <c r="P32" i="22"/>
  <c r="Q32" i="22"/>
  <c r="R32" i="22"/>
  <c r="S32" i="22"/>
  <c r="B33" i="22"/>
  <c r="C33" i="22"/>
  <c r="D33" i="22"/>
  <c r="E33" i="22"/>
  <c r="F33" i="22"/>
  <c r="G33" i="22"/>
  <c r="I33" i="22"/>
  <c r="J33" i="22"/>
  <c r="K33" i="22"/>
  <c r="L33" i="22"/>
  <c r="M33" i="22"/>
  <c r="N33" i="22"/>
  <c r="O33" i="22"/>
  <c r="P33" i="22"/>
  <c r="Q33" i="22"/>
  <c r="R33" i="22"/>
  <c r="S33" i="22"/>
  <c r="B2" i="22"/>
  <c r="B3" i="21"/>
  <c r="C3" i="21"/>
  <c r="D3" i="21"/>
  <c r="E3" i="21"/>
  <c r="F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B4" i="21"/>
  <c r="C4" i="21"/>
  <c r="D4" i="21"/>
  <c r="E4" i="21"/>
  <c r="F4" i="21"/>
  <c r="G4" i="21"/>
  <c r="H4" i="21"/>
  <c r="I4" i="21"/>
  <c r="J4" i="21"/>
  <c r="K4" i="21"/>
  <c r="L4" i="21"/>
  <c r="M4" i="21"/>
  <c r="N4" i="21"/>
  <c r="O4" i="21"/>
  <c r="P4" i="21"/>
  <c r="Q4" i="21"/>
  <c r="R4" i="21"/>
  <c r="S4" i="21"/>
  <c r="B5" i="21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B6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B7" i="2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B8" i="21"/>
  <c r="C8" i="21"/>
  <c r="D8" i="21"/>
  <c r="E8" i="21"/>
  <c r="F8" i="21"/>
  <c r="G8" i="21"/>
  <c r="H8" i="21"/>
  <c r="I8" i="21"/>
  <c r="J8" i="21"/>
  <c r="K8" i="21"/>
  <c r="L8" i="21"/>
  <c r="M8" i="21"/>
  <c r="N8" i="21"/>
  <c r="O8" i="21"/>
  <c r="P8" i="21"/>
  <c r="Q8" i="21"/>
  <c r="R8" i="21"/>
  <c r="S8" i="21"/>
  <c r="B9" i="21"/>
  <c r="C9" i="21"/>
  <c r="D9" i="21"/>
  <c r="E9" i="21"/>
  <c r="F9" i="21"/>
  <c r="G9" i="21"/>
  <c r="H9" i="21"/>
  <c r="I9" i="21"/>
  <c r="J9" i="21"/>
  <c r="K9" i="21"/>
  <c r="L9" i="21"/>
  <c r="M9" i="21"/>
  <c r="N9" i="21"/>
  <c r="O9" i="21"/>
  <c r="P9" i="21"/>
  <c r="Q9" i="21"/>
  <c r="R9" i="21"/>
  <c r="S9" i="21"/>
  <c r="B10" i="21"/>
  <c r="C10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B11" i="21"/>
  <c r="C11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B12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B13" i="21"/>
  <c r="C13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B14" i="21"/>
  <c r="C14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B15" i="21"/>
  <c r="C15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B16" i="21"/>
  <c r="C16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B17" i="21"/>
  <c r="C17" i="21"/>
  <c r="D17" i="21"/>
  <c r="E17" i="21"/>
  <c r="F17" i="21"/>
  <c r="G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B18" i="21"/>
  <c r="C18" i="21"/>
  <c r="D18" i="21"/>
  <c r="E18" i="21"/>
  <c r="F18" i="21"/>
  <c r="G18" i="21"/>
  <c r="H18" i="21"/>
  <c r="I18" i="21"/>
  <c r="J18" i="21"/>
  <c r="K18" i="21"/>
  <c r="L18" i="21"/>
  <c r="M18" i="21"/>
  <c r="N18" i="21"/>
  <c r="O18" i="21"/>
  <c r="P18" i="21"/>
  <c r="Q18" i="21"/>
  <c r="R18" i="21"/>
  <c r="S18" i="21"/>
  <c r="B19" i="21"/>
  <c r="C19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B20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B21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B22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B23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B24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B25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B26" i="21"/>
  <c r="C26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B27" i="21"/>
  <c r="C27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B28" i="21"/>
  <c r="C28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B29" i="21"/>
  <c r="C29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B30" i="21"/>
  <c r="C30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B31" i="21"/>
  <c r="C31" i="21"/>
  <c r="D31" i="21"/>
  <c r="E31" i="21"/>
  <c r="F31" i="21"/>
  <c r="G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B32" i="21"/>
  <c r="C32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B33" i="21"/>
  <c r="C33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C2" i="21"/>
  <c r="D2" i="21"/>
  <c r="E2" i="21"/>
  <c r="F2" i="21"/>
  <c r="G2" i="21"/>
  <c r="H2" i="21"/>
  <c r="I2" i="21"/>
  <c r="J2" i="21"/>
  <c r="K2" i="21"/>
  <c r="L2" i="21"/>
  <c r="M2" i="21"/>
  <c r="N2" i="21"/>
  <c r="O2" i="21"/>
  <c r="P2" i="21"/>
  <c r="Q2" i="21"/>
  <c r="R2" i="21"/>
  <c r="S2" i="21"/>
  <c r="AL34" i="22"/>
  <c r="AK34" i="22"/>
  <c r="AJ34" i="22"/>
  <c r="AI34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B2" i="18"/>
  <c r="I36" i="19"/>
  <c r="C2" i="19"/>
  <c r="D2" i="19"/>
  <c r="E2" i="19"/>
  <c r="F2" i="19"/>
  <c r="H2" i="19"/>
  <c r="I2" i="19"/>
  <c r="J2" i="19"/>
  <c r="L2" i="19"/>
  <c r="M2" i="19"/>
  <c r="N2" i="19"/>
  <c r="O2" i="19"/>
  <c r="P2" i="19"/>
  <c r="Q2" i="19"/>
  <c r="R2" i="19"/>
  <c r="S2" i="19"/>
  <c r="B3" i="19"/>
  <c r="C3" i="19"/>
  <c r="D3" i="19"/>
  <c r="E3" i="19"/>
  <c r="F3" i="19"/>
  <c r="H3" i="19"/>
  <c r="I3" i="19"/>
  <c r="J3" i="19"/>
  <c r="L3" i="19"/>
  <c r="M3" i="19"/>
  <c r="N3" i="19"/>
  <c r="O3" i="19"/>
  <c r="P3" i="19"/>
  <c r="Q3" i="19"/>
  <c r="R3" i="19"/>
  <c r="S3" i="19"/>
  <c r="B4" i="19"/>
  <c r="C4" i="19"/>
  <c r="D4" i="19"/>
  <c r="E4" i="19"/>
  <c r="F4" i="19"/>
  <c r="H4" i="19"/>
  <c r="I4" i="19"/>
  <c r="J4" i="19"/>
  <c r="K4" i="19"/>
  <c r="L4" i="19"/>
  <c r="M4" i="19"/>
  <c r="O4" i="19"/>
  <c r="P4" i="19"/>
  <c r="Q4" i="19"/>
  <c r="R4" i="19"/>
  <c r="S4" i="19"/>
  <c r="B5" i="19"/>
  <c r="C5" i="19"/>
  <c r="D5" i="19"/>
  <c r="E5" i="19"/>
  <c r="F5" i="19"/>
  <c r="H5" i="19"/>
  <c r="I5" i="19"/>
  <c r="K5" i="19"/>
  <c r="L5" i="19"/>
  <c r="M5" i="19"/>
  <c r="N5" i="19"/>
  <c r="O5" i="19"/>
  <c r="P5" i="19"/>
  <c r="Q5" i="19"/>
  <c r="R5" i="19"/>
  <c r="S5" i="19"/>
  <c r="B6" i="19"/>
  <c r="C6" i="19"/>
  <c r="D6" i="19"/>
  <c r="E6" i="19"/>
  <c r="F6" i="19"/>
  <c r="I6" i="19"/>
  <c r="J6" i="19"/>
  <c r="K6" i="19"/>
  <c r="L6" i="19"/>
  <c r="M6" i="19"/>
  <c r="N6" i="19"/>
  <c r="O6" i="19"/>
  <c r="P6" i="19"/>
  <c r="Q6" i="19"/>
  <c r="R6" i="19"/>
  <c r="S6" i="19"/>
  <c r="B7" i="19"/>
  <c r="C7" i="19"/>
  <c r="D7" i="19"/>
  <c r="E7" i="19"/>
  <c r="F7" i="19"/>
  <c r="I7" i="19"/>
  <c r="J7" i="19"/>
  <c r="K7" i="19"/>
  <c r="L7" i="19"/>
  <c r="M7" i="19"/>
  <c r="N7" i="19"/>
  <c r="O7" i="19"/>
  <c r="P7" i="19"/>
  <c r="Q7" i="19"/>
  <c r="R7" i="19"/>
  <c r="S7" i="19"/>
  <c r="B8" i="19"/>
  <c r="C8" i="19"/>
  <c r="D8" i="19"/>
  <c r="E8" i="19"/>
  <c r="F8" i="19"/>
  <c r="I8" i="19"/>
  <c r="J8" i="19"/>
  <c r="K8" i="19"/>
  <c r="L8" i="19"/>
  <c r="M8" i="19"/>
  <c r="N8" i="19"/>
  <c r="O8" i="19"/>
  <c r="P8" i="19"/>
  <c r="Q8" i="19"/>
  <c r="R8" i="19"/>
  <c r="S8" i="19"/>
  <c r="B9" i="19"/>
  <c r="C9" i="19"/>
  <c r="D9" i="19"/>
  <c r="E9" i="19"/>
  <c r="F9" i="19"/>
  <c r="H9" i="19"/>
  <c r="I9" i="19"/>
  <c r="J9" i="19"/>
  <c r="K9" i="19"/>
  <c r="L9" i="19"/>
  <c r="M9" i="19"/>
  <c r="O9" i="19"/>
  <c r="P9" i="19"/>
  <c r="Q9" i="19"/>
  <c r="R9" i="19"/>
  <c r="S9" i="19"/>
  <c r="B10" i="19"/>
  <c r="C10" i="19"/>
  <c r="D10" i="19"/>
  <c r="E10" i="19"/>
  <c r="F10" i="19"/>
  <c r="H10" i="19"/>
  <c r="I10" i="19"/>
  <c r="K10" i="19"/>
  <c r="L10" i="19"/>
  <c r="M10" i="19"/>
  <c r="N10" i="19"/>
  <c r="O10" i="19"/>
  <c r="P10" i="19"/>
  <c r="Q10" i="19"/>
  <c r="R10" i="19"/>
  <c r="S10" i="19"/>
  <c r="B11" i="19"/>
  <c r="C11" i="19"/>
  <c r="D11" i="19"/>
  <c r="E11" i="19"/>
  <c r="H11" i="19"/>
  <c r="I11" i="19"/>
  <c r="J11" i="19"/>
  <c r="K11" i="19"/>
  <c r="L11" i="19"/>
  <c r="M11" i="19"/>
  <c r="N11" i="19"/>
  <c r="O11" i="19"/>
  <c r="P11" i="19"/>
  <c r="Q11" i="19"/>
  <c r="R11" i="19"/>
  <c r="S11" i="19"/>
  <c r="B12" i="19"/>
  <c r="C12" i="19"/>
  <c r="D12" i="19"/>
  <c r="E12" i="19"/>
  <c r="F12" i="19"/>
  <c r="H12" i="19"/>
  <c r="I12" i="19"/>
  <c r="J12" i="19"/>
  <c r="L12" i="19"/>
  <c r="M12" i="19"/>
  <c r="N12" i="19"/>
  <c r="O12" i="19"/>
  <c r="P12" i="19"/>
  <c r="Q12" i="19"/>
  <c r="R12" i="19"/>
  <c r="S12" i="19"/>
  <c r="B13" i="19"/>
  <c r="C13" i="19"/>
  <c r="D13" i="19"/>
  <c r="E13" i="19"/>
  <c r="F13" i="19"/>
  <c r="H13" i="19"/>
  <c r="I13" i="19"/>
  <c r="K13" i="19"/>
  <c r="L13" i="19"/>
  <c r="M13" i="19"/>
  <c r="N13" i="19"/>
  <c r="O13" i="19"/>
  <c r="P13" i="19"/>
  <c r="Q13" i="19"/>
  <c r="R13" i="19"/>
  <c r="S13" i="19"/>
  <c r="B14" i="19"/>
  <c r="C14" i="19"/>
  <c r="D14" i="19"/>
  <c r="E14" i="19"/>
  <c r="I14" i="19"/>
  <c r="J14" i="19"/>
  <c r="K14" i="19"/>
  <c r="L14" i="19"/>
  <c r="M14" i="19"/>
  <c r="N14" i="19"/>
  <c r="O14" i="19"/>
  <c r="P14" i="19"/>
  <c r="Q14" i="19"/>
  <c r="R14" i="19"/>
  <c r="S14" i="19"/>
  <c r="B15" i="19"/>
  <c r="C15" i="19"/>
  <c r="D15" i="19"/>
  <c r="E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B16" i="19"/>
  <c r="C16" i="19"/>
  <c r="D16" i="19"/>
  <c r="E16" i="19"/>
  <c r="F16" i="19"/>
  <c r="H16" i="19"/>
  <c r="I16" i="19"/>
  <c r="J16" i="19"/>
  <c r="K16" i="19"/>
  <c r="M16" i="19"/>
  <c r="N16" i="19"/>
  <c r="O16" i="19"/>
  <c r="P16" i="19"/>
  <c r="Q16" i="19"/>
  <c r="R16" i="19"/>
  <c r="S16" i="19"/>
  <c r="B17" i="19"/>
  <c r="C17" i="19"/>
  <c r="D17" i="19"/>
  <c r="E17" i="19"/>
  <c r="F17" i="19"/>
  <c r="H17" i="19"/>
  <c r="I17" i="19"/>
  <c r="J17" i="19"/>
  <c r="K17" i="19"/>
  <c r="L17" i="19"/>
  <c r="M17" i="19"/>
  <c r="O17" i="19"/>
  <c r="P17" i="19"/>
  <c r="Q17" i="19"/>
  <c r="R17" i="19"/>
  <c r="S17" i="19"/>
  <c r="B18" i="19"/>
  <c r="C18" i="19"/>
  <c r="D18" i="19"/>
  <c r="E18" i="19"/>
  <c r="F18" i="19"/>
  <c r="H18" i="19"/>
  <c r="I18" i="19"/>
  <c r="K18" i="19"/>
  <c r="L18" i="19"/>
  <c r="M18" i="19"/>
  <c r="N18" i="19"/>
  <c r="O18" i="19"/>
  <c r="P18" i="19"/>
  <c r="Q18" i="19"/>
  <c r="R18" i="19"/>
  <c r="S18" i="19"/>
  <c r="B19" i="19"/>
  <c r="C19" i="19"/>
  <c r="D19" i="19"/>
  <c r="E19" i="19"/>
  <c r="F19" i="19"/>
  <c r="H19" i="19"/>
  <c r="I19" i="19"/>
  <c r="J19" i="19"/>
  <c r="K19" i="19"/>
  <c r="L19" i="19"/>
  <c r="M19" i="19"/>
  <c r="O19" i="19"/>
  <c r="P19" i="19"/>
  <c r="Q19" i="19"/>
  <c r="R19" i="19"/>
  <c r="S19" i="19"/>
  <c r="B20" i="19"/>
  <c r="C20" i="19"/>
  <c r="D20" i="19"/>
  <c r="E20" i="19"/>
  <c r="F20" i="19"/>
  <c r="H20" i="19"/>
  <c r="I20" i="19"/>
  <c r="J20" i="19"/>
  <c r="K20" i="19"/>
  <c r="L20" i="19"/>
  <c r="M20" i="19"/>
  <c r="N20" i="19"/>
  <c r="O20" i="19"/>
  <c r="P20" i="19"/>
  <c r="Q20" i="19"/>
  <c r="R20" i="19"/>
  <c r="S20" i="19"/>
  <c r="B21" i="19"/>
  <c r="C21" i="19"/>
  <c r="D21" i="19"/>
  <c r="E21" i="19"/>
  <c r="F21" i="19"/>
  <c r="H21" i="19"/>
  <c r="I21" i="19"/>
  <c r="J21" i="19"/>
  <c r="K21" i="19"/>
  <c r="L21" i="19"/>
  <c r="M21" i="19"/>
  <c r="O21" i="19"/>
  <c r="P21" i="19"/>
  <c r="Q21" i="19"/>
  <c r="R21" i="19"/>
  <c r="S21" i="19"/>
  <c r="B22" i="19"/>
  <c r="C22" i="19"/>
  <c r="D22" i="19"/>
  <c r="E22" i="19"/>
  <c r="F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B23" i="19"/>
  <c r="C23" i="19"/>
  <c r="D23" i="19"/>
  <c r="E23" i="19"/>
  <c r="F23" i="19"/>
  <c r="H23" i="19"/>
  <c r="I23" i="19"/>
  <c r="J23" i="19"/>
  <c r="K23" i="19"/>
  <c r="M23" i="19"/>
  <c r="N23" i="19"/>
  <c r="O23" i="19"/>
  <c r="P23" i="19"/>
  <c r="Q23" i="19"/>
  <c r="R23" i="19"/>
  <c r="S23" i="19"/>
  <c r="B24" i="19"/>
  <c r="C24" i="19"/>
  <c r="D24" i="19"/>
  <c r="E24" i="19"/>
  <c r="F24" i="19"/>
  <c r="H24" i="19"/>
  <c r="I24" i="19"/>
  <c r="J24" i="19"/>
  <c r="K24" i="19"/>
  <c r="M24" i="19"/>
  <c r="N24" i="19"/>
  <c r="O24" i="19"/>
  <c r="P24" i="19"/>
  <c r="Q24" i="19"/>
  <c r="R24" i="19"/>
  <c r="S24" i="19"/>
  <c r="B25" i="19"/>
  <c r="C25" i="19"/>
  <c r="D25" i="19"/>
  <c r="E25" i="19"/>
  <c r="F25" i="19"/>
  <c r="H25" i="19"/>
  <c r="I25" i="19"/>
  <c r="J25" i="19"/>
  <c r="K25" i="19"/>
  <c r="L25" i="19"/>
  <c r="M25" i="19"/>
  <c r="O25" i="19"/>
  <c r="P25" i="19"/>
  <c r="Q25" i="19"/>
  <c r="R25" i="19"/>
  <c r="S25" i="19"/>
  <c r="B26" i="19"/>
  <c r="C26" i="19"/>
  <c r="D26" i="19"/>
  <c r="E26" i="19"/>
  <c r="F26" i="19"/>
  <c r="I26" i="19"/>
  <c r="J26" i="19"/>
  <c r="K26" i="19"/>
  <c r="L26" i="19"/>
  <c r="M26" i="19"/>
  <c r="N26" i="19"/>
  <c r="O26" i="19"/>
  <c r="P26" i="19"/>
  <c r="Q26" i="19"/>
  <c r="R26" i="19"/>
  <c r="S26" i="19"/>
  <c r="B27" i="19"/>
  <c r="C27" i="19"/>
  <c r="D27" i="19"/>
  <c r="E27" i="19"/>
  <c r="F27" i="19"/>
  <c r="H27" i="19"/>
  <c r="I27" i="19"/>
  <c r="J27" i="19"/>
  <c r="K27" i="19"/>
  <c r="L27" i="19"/>
  <c r="M27" i="19"/>
  <c r="N27" i="19"/>
  <c r="P27" i="19"/>
  <c r="Q27" i="19"/>
  <c r="R27" i="19"/>
  <c r="S27" i="19"/>
  <c r="B28" i="19"/>
  <c r="C28" i="19"/>
  <c r="D28" i="19"/>
  <c r="E28" i="19"/>
  <c r="F28" i="19"/>
  <c r="H28" i="19"/>
  <c r="I28" i="19"/>
  <c r="J28" i="19"/>
  <c r="L28" i="19"/>
  <c r="M28" i="19"/>
  <c r="N28" i="19"/>
  <c r="O28" i="19"/>
  <c r="P28" i="19"/>
  <c r="Q28" i="19"/>
  <c r="R28" i="19"/>
  <c r="S28" i="19"/>
  <c r="B29" i="19"/>
  <c r="C29" i="19"/>
  <c r="D29" i="19"/>
  <c r="E29" i="19"/>
  <c r="F29" i="19"/>
  <c r="I29" i="19"/>
  <c r="J29" i="19"/>
  <c r="K29" i="19"/>
  <c r="L29" i="19"/>
  <c r="M29" i="19"/>
  <c r="N29" i="19"/>
  <c r="O29" i="19"/>
  <c r="P29" i="19"/>
  <c r="Q29" i="19"/>
  <c r="R29" i="19"/>
  <c r="S29" i="19"/>
  <c r="B30" i="19"/>
  <c r="C30" i="19"/>
  <c r="D30" i="19"/>
  <c r="E30" i="19"/>
  <c r="H30" i="19"/>
  <c r="I30" i="19"/>
  <c r="J30" i="19"/>
  <c r="K30" i="19"/>
  <c r="L30" i="19"/>
  <c r="M30" i="19"/>
  <c r="N30" i="19"/>
  <c r="O30" i="19"/>
  <c r="P30" i="19"/>
  <c r="Q30" i="19"/>
  <c r="R30" i="19"/>
  <c r="S30" i="19"/>
  <c r="B31" i="19"/>
  <c r="C31" i="19"/>
  <c r="D31" i="19"/>
  <c r="E31" i="19"/>
  <c r="F31" i="19"/>
  <c r="H31" i="19"/>
  <c r="I31" i="19"/>
  <c r="J31" i="19"/>
  <c r="K31" i="19"/>
  <c r="M31" i="19"/>
  <c r="N31" i="19"/>
  <c r="O31" i="19"/>
  <c r="P31" i="19"/>
  <c r="Q31" i="19"/>
  <c r="R31" i="19"/>
  <c r="S31" i="19"/>
  <c r="B32" i="19"/>
  <c r="C32" i="19"/>
  <c r="D32" i="19"/>
  <c r="E32" i="19"/>
  <c r="F32" i="19"/>
  <c r="I32" i="19"/>
  <c r="J32" i="19"/>
  <c r="K32" i="19"/>
  <c r="L32" i="19"/>
  <c r="M32" i="19"/>
  <c r="N32" i="19"/>
  <c r="P32" i="19"/>
  <c r="Q32" i="19"/>
  <c r="R32" i="19"/>
  <c r="S32" i="19"/>
  <c r="B33" i="19"/>
  <c r="C33" i="19"/>
  <c r="D33" i="19"/>
  <c r="E33" i="19"/>
  <c r="F33" i="19"/>
  <c r="I33" i="19"/>
  <c r="J33" i="19"/>
  <c r="K33" i="19"/>
  <c r="L33" i="19"/>
  <c r="M33" i="19"/>
  <c r="N33" i="19"/>
  <c r="O33" i="19"/>
  <c r="P33" i="19"/>
  <c r="Q33" i="19"/>
  <c r="R33" i="19"/>
  <c r="S33" i="19"/>
  <c r="B2" i="19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B6" i="18"/>
  <c r="C6" i="18"/>
  <c r="D6" i="18"/>
  <c r="E6" i="18"/>
  <c r="F6" i="18"/>
  <c r="G6" i="18"/>
  <c r="H6" i="18"/>
  <c r="I6" i="18"/>
  <c r="J6" i="18"/>
  <c r="K6" i="18"/>
  <c r="L6" i="18"/>
  <c r="M6" i="18"/>
  <c r="N6" i="18"/>
  <c r="O6" i="18"/>
  <c r="P6" i="18"/>
  <c r="Q6" i="18"/>
  <c r="R6" i="18"/>
  <c r="S6" i="18"/>
  <c r="B7" i="18"/>
  <c r="C7" i="18"/>
  <c r="D7" i="18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B8" i="18"/>
  <c r="C8" i="18"/>
  <c r="D8" i="18"/>
  <c r="E8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B9" i="18"/>
  <c r="C9" i="18"/>
  <c r="D9" i="18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R9" i="18"/>
  <c r="S9" i="18"/>
  <c r="B10" i="18"/>
  <c r="C10" i="18"/>
  <c r="D10" i="18"/>
  <c r="E10" i="18"/>
  <c r="F10" i="18"/>
  <c r="G10" i="18"/>
  <c r="H10" i="18"/>
  <c r="I10" i="18"/>
  <c r="J10" i="18"/>
  <c r="K10" i="18"/>
  <c r="L10" i="18"/>
  <c r="M10" i="18"/>
  <c r="N10" i="18"/>
  <c r="O10" i="18"/>
  <c r="P10" i="18"/>
  <c r="Q10" i="18"/>
  <c r="R10" i="18"/>
  <c r="S10" i="18"/>
  <c r="B11" i="18"/>
  <c r="C11" i="18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S11" i="18"/>
  <c r="B12" i="18"/>
  <c r="C12" i="18"/>
  <c r="D12" i="18"/>
  <c r="E12" i="18"/>
  <c r="F12" i="18"/>
  <c r="G12" i="18"/>
  <c r="H12" i="18"/>
  <c r="I12" i="18"/>
  <c r="J12" i="18"/>
  <c r="K12" i="18"/>
  <c r="L12" i="18"/>
  <c r="M12" i="18"/>
  <c r="N12" i="18"/>
  <c r="O12" i="18"/>
  <c r="P12" i="18"/>
  <c r="Q12" i="18"/>
  <c r="R12" i="18"/>
  <c r="S12" i="18"/>
  <c r="B13" i="18"/>
  <c r="C13" i="18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S13" i="18"/>
  <c r="B14" i="18"/>
  <c r="C14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B15" i="18"/>
  <c r="C15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B16" i="18"/>
  <c r="C16" i="18"/>
  <c r="D16" i="18"/>
  <c r="E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B17" i="18"/>
  <c r="C17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B18" i="18"/>
  <c r="C18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P18" i="18"/>
  <c r="Q18" i="18"/>
  <c r="R18" i="18"/>
  <c r="S18" i="18"/>
  <c r="B19" i="18"/>
  <c r="C19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P19" i="18"/>
  <c r="Q19" i="18"/>
  <c r="R19" i="18"/>
  <c r="S19" i="18"/>
  <c r="B20" i="18"/>
  <c r="C20" i="18"/>
  <c r="D20" i="18"/>
  <c r="E20" i="18"/>
  <c r="F20" i="18"/>
  <c r="G20" i="18"/>
  <c r="H20" i="18"/>
  <c r="I20" i="18"/>
  <c r="J20" i="18"/>
  <c r="K20" i="18"/>
  <c r="L20" i="18"/>
  <c r="M20" i="18"/>
  <c r="N20" i="18"/>
  <c r="O20" i="18"/>
  <c r="P20" i="18"/>
  <c r="Q20" i="18"/>
  <c r="R20" i="18"/>
  <c r="S20" i="18"/>
  <c r="B21" i="18"/>
  <c r="C21" i="18"/>
  <c r="D21" i="18"/>
  <c r="E21" i="18"/>
  <c r="F21" i="18"/>
  <c r="G21" i="18"/>
  <c r="H21" i="18"/>
  <c r="I21" i="18"/>
  <c r="J21" i="18"/>
  <c r="K21" i="18"/>
  <c r="L21" i="18"/>
  <c r="M21" i="18"/>
  <c r="N21" i="18"/>
  <c r="O21" i="18"/>
  <c r="P21" i="18"/>
  <c r="Q21" i="18"/>
  <c r="R21" i="18"/>
  <c r="S21" i="18"/>
  <c r="B22" i="18"/>
  <c r="C22" i="18"/>
  <c r="D22" i="18"/>
  <c r="E22" i="18"/>
  <c r="F22" i="18"/>
  <c r="G22" i="18"/>
  <c r="H22" i="18"/>
  <c r="I22" i="18"/>
  <c r="J22" i="18"/>
  <c r="K22" i="18"/>
  <c r="L22" i="18"/>
  <c r="M22" i="18"/>
  <c r="N22" i="18"/>
  <c r="O22" i="18"/>
  <c r="P22" i="18"/>
  <c r="Q22" i="18"/>
  <c r="R22" i="18"/>
  <c r="S22" i="18"/>
  <c r="B23" i="18"/>
  <c r="C23" i="18"/>
  <c r="D23" i="18"/>
  <c r="E23" i="18"/>
  <c r="F23" i="18"/>
  <c r="G23" i="18"/>
  <c r="H23" i="18"/>
  <c r="I23" i="18"/>
  <c r="J23" i="18"/>
  <c r="K23" i="18"/>
  <c r="L23" i="18"/>
  <c r="M23" i="18"/>
  <c r="N23" i="18"/>
  <c r="O23" i="18"/>
  <c r="P23" i="18"/>
  <c r="Q23" i="18"/>
  <c r="R23" i="18"/>
  <c r="S23" i="18"/>
  <c r="B24" i="18"/>
  <c r="C24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P24" i="18"/>
  <c r="Q24" i="18"/>
  <c r="R24" i="18"/>
  <c r="S24" i="18"/>
  <c r="B25" i="18"/>
  <c r="C25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P25" i="18"/>
  <c r="Q25" i="18"/>
  <c r="R25" i="18"/>
  <c r="S25" i="18"/>
  <c r="B26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B27" i="18"/>
  <c r="C27" i="18"/>
  <c r="D27" i="18"/>
  <c r="E27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S27" i="18"/>
  <c r="B28" i="18"/>
  <c r="C28" i="18"/>
  <c r="D28" i="18"/>
  <c r="E28" i="18"/>
  <c r="F28" i="18"/>
  <c r="G28" i="18"/>
  <c r="H28" i="18"/>
  <c r="I28" i="18"/>
  <c r="J28" i="18"/>
  <c r="K28" i="18"/>
  <c r="L28" i="18"/>
  <c r="M28" i="18"/>
  <c r="N28" i="18"/>
  <c r="O28" i="18"/>
  <c r="P28" i="18"/>
  <c r="Q28" i="18"/>
  <c r="R28" i="18"/>
  <c r="S28" i="18"/>
  <c r="B29" i="18"/>
  <c r="C29" i="18"/>
  <c r="D29" i="18"/>
  <c r="E29" i="18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B30" i="18"/>
  <c r="C30" i="18"/>
  <c r="D30" i="18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B31" i="18"/>
  <c r="C31" i="18"/>
  <c r="D31" i="18"/>
  <c r="E31" i="18"/>
  <c r="F31" i="18"/>
  <c r="G31" i="18"/>
  <c r="H31" i="18"/>
  <c r="I31" i="18"/>
  <c r="J31" i="18"/>
  <c r="K31" i="18"/>
  <c r="L31" i="18"/>
  <c r="M31" i="18"/>
  <c r="N31" i="18"/>
  <c r="O31" i="18"/>
  <c r="P31" i="18"/>
  <c r="Q31" i="18"/>
  <c r="R31" i="18"/>
  <c r="S31" i="18"/>
  <c r="B32" i="18"/>
  <c r="C32" i="18"/>
  <c r="D32" i="18"/>
  <c r="E32" i="18"/>
  <c r="F32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B33" i="18"/>
  <c r="C33" i="18"/>
  <c r="D33" i="18"/>
  <c r="E33" i="18"/>
  <c r="F33" i="18"/>
  <c r="G33" i="18"/>
  <c r="H33" i="18"/>
  <c r="I33" i="18"/>
  <c r="J33" i="18"/>
  <c r="K33" i="18"/>
  <c r="L33" i="18"/>
  <c r="M33" i="18"/>
  <c r="N33" i="18"/>
  <c r="O33" i="18"/>
  <c r="P33" i="18"/>
  <c r="Q33" i="18"/>
  <c r="R33" i="18"/>
  <c r="S33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AL34" i="19"/>
  <c r="AK34" i="19"/>
  <c r="AJ34" i="19"/>
  <c r="AI34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C2" i="16"/>
  <c r="D2" i="16"/>
  <c r="E2" i="16"/>
  <c r="H2" i="16"/>
  <c r="I2" i="16"/>
  <c r="J2" i="16"/>
  <c r="L2" i="16"/>
  <c r="M2" i="16"/>
  <c r="N2" i="16"/>
  <c r="O2" i="16"/>
  <c r="P2" i="16"/>
  <c r="Q2" i="16"/>
  <c r="R2" i="16"/>
  <c r="S2" i="16"/>
  <c r="B3" i="16"/>
  <c r="C3" i="16"/>
  <c r="D3" i="16"/>
  <c r="E3" i="16"/>
  <c r="H3" i="16"/>
  <c r="I3" i="16"/>
  <c r="J3" i="16"/>
  <c r="L3" i="16"/>
  <c r="M3" i="16"/>
  <c r="N3" i="16"/>
  <c r="O3" i="16"/>
  <c r="P3" i="16"/>
  <c r="Q3" i="16"/>
  <c r="R3" i="16"/>
  <c r="S3" i="16"/>
  <c r="B4" i="16"/>
  <c r="C4" i="16"/>
  <c r="D4" i="16"/>
  <c r="E4" i="16"/>
  <c r="H4" i="16"/>
  <c r="I4" i="16"/>
  <c r="J4" i="16"/>
  <c r="K4" i="16"/>
  <c r="L4" i="16"/>
  <c r="M4" i="16"/>
  <c r="O4" i="16"/>
  <c r="P4" i="16"/>
  <c r="Q4" i="16"/>
  <c r="R4" i="16"/>
  <c r="S4" i="16"/>
  <c r="B5" i="16"/>
  <c r="C5" i="16"/>
  <c r="D5" i="16"/>
  <c r="E5" i="16"/>
  <c r="H5" i="16"/>
  <c r="I5" i="16"/>
  <c r="K5" i="16"/>
  <c r="L5" i="16"/>
  <c r="M5" i="16"/>
  <c r="N5" i="16"/>
  <c r="O5" i="16"/>
  <c r="P5" i="16"/>
  <c r="Q5" i="16"/>
  <c r="R5" i="16"/>
  <c r="S5" i="16"/>
  <c r="B6" i="16"/>
  <c r="C6" i="16"/>
  <c r="D6" i="16"/>
  <c r="E6" i="16"/>
  <c r="I6" i="16"/>
  <c r="J6" i="16"/>
  <c r="L6" i="16"/>
  <c r="M6" i="16"/>
  <c r="N6" i="16"/>
  <c r="O6" i="16"/>
  <c r="P6" i="16"/>
  <c r="Q6" i="16"/>
  <c r="R6" i="16"/>
  <c r="S6" i="16"/>
  <c r="B7" i="16"/>
  <c r="C7" i="16"/>
  <c r="D7" i="16"/>
  <c r="E7" i="16"/>
  <c r="I7" i="16"/>
  <c r="J7" i="16"/>
  <c r="K7" i="16"/>
  <c r="L7" i="16"/>
  <c r="M7" i="16"/>
  <c r="N7" i="16"/>
  <c r="O7" i="16"/>
  <c r="P7" i="16"/>
  <c r="Q7" i="16"/>
  <c r="R7" i="16"/>
  <c r="S7" i="16"/>
  <c r="B8" i="16"/>
  <c r="C8" i="16"/>
  <c r="D8" i="16"/>
  <c r="E8" i="16"/>
  <c r="I8" i="16"/>
  <c r="J8" i="16"/>
  <c r="K8" i="16"/>
  <c r="L8" i="16"/>
  <c r="M8" i="16"/>
  <c r="N8" i="16"/>
  <c r="O8" i="16"/>
  <c r="P8" i="16"/>
  <c r="Q8" i="16"/>
  <c r="R8" i="16"/>
  <c r="S8" i="16"/>
  <c r="B9" i="16"/>
  <c r="C9" i="16"/>
  <c r="D9" i="16"/>
  <c r="E9" i="16"/>
  <c r="H9" i="16"/>
  <c r="I9" i="16"/>
  <c r="J9" i="16"/>
  <c r="K9" i="16"/>
  <c r="L9" i="16"/>
  <c r="M9" i="16"/>
  <c r="O9" i="16"/>
  <c r="P9" i="16"/>
  <c r="Q9" i="16"/>
  <c r="R9" i="16"/>
  <c r="S9" i="16"/>
  <c r="B10" i="16"/>
  <c r="C10" i="16"/>
  <c r="D10" i="16"/>
  <c r="E10" i="16"/>
  <c r="H10" i="16"/>
  <c r="I10" i="16"/>
  <c r="K10" i="16"/>
  <c r="M10" i="16"/>
  <c r="N10" i="16"/>
  <c r="O10" i="16"/>
  <c r="P10" i="16"/>
  <c r="Q10" i="16"/>
  <c r="R10" i="16"/>
  <c r="S10" i="16"/>
  <c r="B11" i="16"/>
  <c r="C11" i="16"/>
  <c r="D11" i="16"/>
  <c r="E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B12" i="16"/>
  <c r="C12" i="16"/>
  <c r="D12" i="16"/>
  <c r="E12" i="16"/>
  <c r="H12" i="16"/>
  <c r="I12" i="16"/>
  <c r="J12" i="16"/>
  <c r="L12" i="16"/>
  <c r="M12" i="16"/>
  <c r="N12" i="16"/>
  <c r="O12" i="16"/>
  <c r="P12" i="16"/>
  <c r="Q12" i="16"/>
  <c r="R12" i="16"/>
  <c r="S12" i="16"/>
  <c r="B13" i="16"/>
  <c r="C13" i="16"/>
  <c r="D13" i="16"/>
  <c r="E13" i="16"/>
  <c r="G13" i="16"/>
  <c r="H13" i="16"/>
  <c r="I13" i="16"/>
  <c r="K13" i="16"/>
  <c r="L13" i="16"/>
  <c r="M13" i="16"/>
  <c r="N13" i="16"/>
  <c r="O13" i="16"/>
  <c r="P13" i="16"/>
  <c r="Q13" i="16"/>
  <c r="S13" i="16"/>
  <c r="B14" i="16"/>
  <c r="C14" i="16"/>
  <c r="D14" i="16"/>
  <c r="E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B15" i="16"/>
  <c r="C15" i="16"/>
  <c r="D15" i="16"/>
  <c r="E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B16" i="16"/>
  <c r="C16" i="16"/>
  <c r="D16" i="16"/>
  <c r="E16" i="16"/>
  <c r="H16" i="16"/>
  <c r="I16" i="16"/>
  <c r="J16" i="16"/>
  <c r="K16" i="16"/>
  <c r="M16" i="16"/>
  <c r="N16" i="16"/>
  <c r="O16" i="16"/>
  <c r="P16" i="16"/>
  <c r="Q16" i="16"/>
  <c r="R16" i="16"/>
  <c r="S16" i="16"/>
  <c r="B17" i="16"/>
  <c r="C17" i="16"/>
  <c r="D17" i="16"/>
  <c r="E17" i="16"/>
  <c r="H17" i="16"/>
  <c r="I17" i="16"/>
  <c r="J17" i="16"/>
  <c r="K17" i="16"/>
  <c r="L17" i="16"/>
  <c r="O17" i="16"/>
  <c r="P17" i="16"/>
  <c r="Q17" i="16"/>
  <c r="R17" i="16"/>
  <c r="S17" i="16"/>
  <c r="B18" i="16"/>
  <c r="C18" i="16"/>
  <c r="D18" i="16"/>
  <c r="E18" i="16"/>
  <c r="H18" i="16"/>
  <c r="I18" i="16"/>
  <c r="K18" i="16"/>
  <c r="L18" i="16"/>
  <c r="M18" i="16"/>
  <c r="N18" i="16"/>
  <c r="O18" i="16"/>
  <c r="P18" i="16"/>
  <c r="Q18" i="16"/>
  <c r="R18" i="16"/>
  <c r="S18" i="16"/>
  <c r="B19" i="16"/>
  <c r="C19" i="16"/>
  <c r="D19" i="16"/>
  <c r="E19" i="16"/>
  <c r="H19" i="16"/>
  <c r="I19" i="16"/>
  <c r="J19" i="16"/>
  <c r="K19" i="16"/>
  <c r="O19" i="16"/>
  <c r="P19" i="16"/>
  <c r="Q19" i="16"/>
  <c r="R19" i="16"/>
  <c r="S19" i="16"/>
  <c r="B20" i="16"/>
  <c r="C20" i="16"/>
  <c r="D20" i="16"/>
  <c r="E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B21" i="16"/>
  <c r="C21" i="16"/>
  <c r="D21" i="16"/>
  <c r="E21" i="16"/>
  <c r="H21" i="16"/>
  <c r="I21" i="16"/>
  <c r="J21" i="16"/>
  <c r="K21" i="16"/>
  <c r="L21" i="16"/>
  <c r="M21" i="16"/>
  <c r="O21" i="16"/>
  <c r="P21" i="16"/>
  <c r="Q21" i="16"/>
  <c r="R21" i="16"/>
  <c r="S21" i="16"/>
  <c r="B22" i="16"/>
  <c r="C22" i="16"/>
  <c r="D22" i="16"/>
  <c r="E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B23" i="16"/>
  <c r="C23" i="16"/>
  <c r="D23" i="16"/>
  <c r="E23" i="16"/>
  <c r="H23" i="16"/>
  <c r="I23" i="16"/>
  <c r="J23" i="16"/>
  <c r="K23" i="16"/>
  <c r="M23" i="16"/>
  <c r="N23" i="16"/>
  <c r="O23" i="16"/>
  <c r="P23" i="16"/>
  <c r="Q23" i="16"/>
  <c r="R23" i="16"/>
  <c r="S23" i="16"/>
  <c r="B24" i="16"/>
  <c r="C24" i="16"/>
  <c r="D24" i="16"/>
  <c r="E24" i="16"/>
  <c r="H24" i="16"/>
  <c r="I24" i="16"/>
  <c r="J24" i="16"/>
  <c r="K24" i="16"/>
  <c r="M24" i="16"/>
  <c r="N24" i="16"/>
  <c r="O24" i="16"/>
  <c r="P24" i="16"/>
  <c r="Q24" i="16"/>
  <c r="R24" i="16"/>
  <c r="S24" i="16"/>
  <c r="B25" i="16"/>
  <c r="C25" i="16"/>
  <c r="D25" i="16"/>
  <c r="E25" i="16"/>
  <c r="H25" i="16"/>
  <c r="I25" i="16"/>
  <c r="J25" i="16"/>
  <c r="K25" i="16"/>
  <c r="L25" i="16"/>
  <c r="M25" i="16"/>
  <c r="O25" i="16"/>
  <c r="P25" i="16"/>
  <c r="Q25" i="16"/>
  <c r="R25" i="16"/>
  <c r="S25" i="16"/>
  <c r="B26" i="16"/>
  <c r="C26" i="16"/>
  <c r="D26" i="16"/>
  <c r="E26" i="16"/>
  <c r="I26" i="16"/>
  <c r="J26" i="16"/>
  <c r="K26" i="16"/>
  <c r="L26" i="16"/>
  <c r="M26" i="16"/>
  <c r="N26" i="16"/>
  <c r="O26" i="16"/>
  <c r="P26" i="16"/>
  <c r="Q26" i="16"/>
  <c r="S26" i="16"/>
  <c r="B27" i="16"/>
  <c r="C27" i="16"/>
  <c r="D27" i="16"/>
  <c r="E27" i="16"/>
  <c r="H27" i="16"/>
  <c r="I27" i="16"/>
  <c r="J27" i="16"/>
  <c r="K27" i="16"/>
  <c r="L27" i="16"/>
  <c r="M27" i="16"/>
  <c r="N27" i="16"/>
  <c r="P27" i="16"/>
  <c r="Q27" i="16"/>
  <c r="R27" i="16"/>
  <c r="S27" i="16"/>
  <c r="B28" i="16"/>
  <c r="C28" i="16"/>
  <c r="D28" i="16"/>
  <c r="E28" i="16"/>
  <c r="H28" i="16"/>
  <c r="I28" i="16"/>
  <c r="J28" i="16"/>
  <c r="L28" i="16"/>
  <c r="M28" i="16"/>
  <c r="N28" i="16"/>
  <c r="O28" i="16"/>
  <c r="P28" i="16"/>
  <c r="Q28" i="16"/>
  <c r="R28" i="16"/>
  <c r="S28" i="16"/>
  <c r="B29" i="16"/>
  <c r="C29" i="16"/>
  <c r="D29" i="16"/>
  <c r="E29" i="16"/>
  <c r="I29" i="16"/>
  <c r="J29" i="16"/>
  <c r="K29" i="16"/>
  <c r="L29" i="16"/>
  <c r="M29" i="16"/>
  <c r="N29" i="16"/>
  <c r="O29" i="16"/>
  <c r="P29" i="16"/>
  <c r="Q29" i="16"/>
  <c r="R29" i="16"/>
  <c r="S29" i="16"/>
  <c r="B30" i="16"/>
  <c r="C30" i="16"/>
  <c r="D30" i="16"/>
  <c r="E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B31" i="16"/>
  <c r="C31" i="16"/>
  <c r="D31" i="16"/>
  <c r="E31" i="16"/>
  <c r="G31" i="16"/>
  <c r="H31" i="16"/>
  <c r="I31" i="16"/>
  <c r="J31" i="16"/>
  <c r="K31" i="16"/>
  <c r="M31" i="16"/>
  <c r="N31" i="16"/>
  <c r="O31" i="16"/>
  <c r="P31" i="16"/>
  <c r="Q31" i="16"/>
  <c r="R31" i="16"/>
  <c r="S31" i="16"/>
  <c r="B32" i="16"/>
  <c r="C32" i="16"/>
  <c r="D32" i="16"/>
  <c r="E32" i="16"/>
  <c r="H32" i="16"/>
  <c r="I32" i="16"/>
  <c r="J32" i="16"/>
  <c r="K32" i="16"/>
  <c r="L32" i="16"/>
  <c r="M32" i="16"/>
  <c r="N32" i="16"/>
  <c r="P32" i="16"/>
  <c r="Q32" i="16"/>
  <c r="R32" i="16"/>
  <c r="S32" i="16"/>
  <c r="B33" i="16"/>
  <c r="C33" i="16"/>
  <c r="D33" i="16"/>
  <c r="E33" i="16"/>
  <c r="I33" i="16"/>
  <c r="J33" i="16"/>
  <c r="L33" i="16"/>
  <c r="M33" i="16"/>
  <c r="N33" i="16"/>
  <c r="O33" i="16"/>
  <c r="P33" i="16"/>
  <c r="Q33" i="16"/>
  <c r="R33" i="16"/>
  <c r="S33" i="16"/>
  <c r="B2" i="16"/>
  <c r="B4" i="15"/>
  <c r="C4" i="15"/>
  <c r="D4" i="15"/>
  <c r="E4" i="15"/>
  <c r="F4" i="15"/>
  <c r="G4" i="15"/>
  <c r="H4" i="15"/>
  <c r="I4" i="15"/>
  <c r="J4" i="15"/>
  <c r="K4" i="15"/>
  <c r="L4" i="15"/>
  <c r="M4" i="15"/>
  <c r="N4" i="15"/>
  <c r="O4" i="15"/>
  <c r="P4" i="15"/>
  <c r="Q4" i="15"/>
  <c r="R4" i="15"/>
  <c r="S4" i="15"/>
  <c r="B5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B6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B7" i="15"/>
  <c r="C7" i="15"/>
  <c r="D7" i="15"/>
  <c r="E7" i="15"/>
  <c r="F7" i="15"/>
  <c r="G7" i="15"/>
  <c r="H7" i="15"/>
  <c r="I7" i="15"/>
  <c r="J7" i="15"/>
  <c r="K7" i="15"/>
  <c r="L7" i="15"/>
  <c r="M7" i="15"/>
  <c r="N7" i="15"/>
  <c r="O7" i="15"/>
  <c r="P7" i="15"/>
  <c r="Q7" i="15"/>
  <c r="R7" i="15"/>
  <c r="S7" i="15"/>
  <c r="B8" i="15"/>
  <c r="C8" i="15"/>
  <c r="D8" i="15"/>
  <c r="E8" i="15"/>
  <c r="F8" i="15"/>
  <c r="G8" i="15"/>
  <c r="H8" i="15"/>
  <c r="I8" i="15"/>
  <c r="J8" i="15"/>
  <c r="K8" i="15"/>
  <c r="L8" i="15"/>
  <c r="M8" i="15"/>
  <c r="N8" i="15"/>
  <c r="O8" i="15"/>
  <c r="P8" i="15"/>
  <c r="Q8" i="15"/>
  <c r="R8" i="15"/>
  <c r="S8" i="15"/>
  <c r="B9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B10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B14" i="15"/>
  <c r="C14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P14" i="15"/>
  <c r="Q14" i="15"/>
  <c r="R14" i="15"/>
  <c r="S14" i="15"/>
  <c r="B15" i="15"/>
  <c r="C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B16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B17" i="15"/>
  <c r="C17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P17" i="15"/>
  <c r="Q17" i="15"/>
  <c r="R17" i="15"/>
  <c r="S17" i="15"/>
  <c r="B18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P18" i="15"/>
  <c r="Q18" i="15"/>
  <c r="R18" i="15"/>
  <c r="S18" i="15"/>
  <c r="B19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P19" i="15"/>
  <c r="Q19" i="15"/>
  <c r="R19" i="15"/>
  <c r="S19" i="15"/>
  <c r="B20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S20" i="15"/>
  <c r="B21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P21" i="15"/>
  <c r="Q21" i="15"/>
  <c r="R21" i="15"/>
  <c r="S21" i="15"/>
  <c r="B22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B23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P23" i="15"/>
  <c r="Q23" i="15"/>
  <c r="R23" i="15"/>
  <c r="S23" i="15"/>
  <c r="B24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P24" i="15"/>
  <c r="Q24" i="15"/>
  <c r="R24" i="15"/>
  <c r="S24" i="15"/>
  <c r="B25" i="15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P25" i="15"/>
  <c r="Q25" i="15"/>
  <c r="R25" i="15"/>
  <c r="S25" i="15"/>
  <c r="B26" i="15"/>
  <c r="C26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P26" i="15"/>
  <c r="Q26" i="15"/>
  <c r="R26" i="15"/>
  <c r="S26" i="15"/>
  <c r="B27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P27" i="15"/>
  <c r="Q27" i="15"/>
  <c r="R27" i="15"/>
  <c r="S27" i="15"/>
  <c r="B28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P28" i="15"/>
  <c r="Q28" i="15"/>
  <c r="R28" i="15"/>
  <c r="S28" i="15"/>
  <c r="B29" i="15"/>
  <c r="C29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B30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P30" i="15"/>
  <c r="Q30" i="15"/>
  <c r="R30" i="15"/>
  <c r="S30" i="15"/>
  <c r="B31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B33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C2" i="15"/>
  <c r="D2" i="15"/>
  <c r="E2" i="15"/>
  <c r="F2" i="15"/>
  <c r="G2" i="15"/>
  <c r="H2" i="15"/>
  <c r="I2" i="15"/>
  <c r="J2" i="15"/>
  <c r="K2" i="15"/>
  <c r="L2" i="15"/>
  <c r="M2" i="15"/>
  <c r="N2" i="15"/>
  <c r="O2" i="15"/>
  <c r="P2" i="15"/>
  <c r="Q2" i="15"/>
  <c r="R2" i="15"/>
  <c r="S2" i="15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B2" i="15"/>
  <c r="B3" i="15"/>
  <c r="AL34" i="16"/>
  <c r="AK34" i="16"/>
  <c r="AJ34" i="16"/>
  <c r="AI34" i="16"/>
  <c r="AH34" i="16"/>
  <c r="AG34" i="16"/>
  <c r="AF34" i="16"/>
  <c r="AE34" i="16"/>
  <c r="AD34" i="16"/>
  <c r="AC34" i="16"/>
  <c r="AB34" i="16"/>
  <c r="AA34" i="16"/>
  <c r="Z34" i="16"/>
  <c r="Y34" i="16"/>
  <c r="X34" i="16"/>
  <c r="W34" i="16"/>
  <c r="V34" i="16"/>
  <c r="U34" i="16"/>
  <c r="I37" i="13"/>
  <c r="I35" i="10"/>
  <c r="C2" i="13"/>
  <c r="D2" i="13"/>
  <c r="G2" i="13"/>
  <c r="H2" i="13"/>
  <c r="I2" i="13"/>
  <c r="J2" i="13"/>
  <c r="L2" i="13"/>
  <c r="M2" i="13"/>
  <c r="N2" i="13"/>
  <c r="O2" i="13"/>
  <c r="P2" i="13"/>
  <c r="Q2" i="13"/>
  <c r="R2" i="13"/>
  <c r="S2" i="13"/>
  <c r="B3" i="13"/>
  <c r="C3" i="13"/>
  <c r="D3" i="13"/>
  <c r="G3" i="13"/>
  <c r="H3" i="13"/>
  <c r="I3" i="13"/>
  <c r="J3" i="13"/>
  <c r="L3" i="13"/>
  <c r="M3" i="13"/>
  <c r="N3" i="13"/>
  <c r="O3" i="13"/>
  <c r="P3" i="13"/>
  <c r="Q3" i="13"/>
  <c r="R3" i="13"/>
  <c r="S3" i="13"/>
  <c r="B4" i="13"/>
  <c r="C4" i="13"/>
  <c r="D4" i="13"/>
  <c r="H4" i="13"/>
  <c r="I4" i="13"/>
  <c r="J4" i="13"/>
  <c r="K4" i="13"/>
  <c r="L4" i="13"/>
  <c r="M4" i="13"/>
  <c r="O4" i="13"/>
  <c r="P4" i="13"/>
  <c r="Q4" i="13"/>
  <c r="R4" i="13"/>
  <c r="S4" i="13"/>
  <c r="B5" i="13"/>
  <c r="C5" i="13"/>
  <c r="D5" i="13"/>
  <c r="G5" i="13"/>
  <c r="H5" i="13"/>
  <c r="I5" i="13"/>
  <c r="K5" i="13"/>
  <c r="L5" i="13"/>
  <c r="M5" i="13"/>
  <c r="N5" i="13"/>
  <c r="O5" i="13"/>
  <c r="P5" i="13"/>
  <c r="Q5" i="13"/>
  <c r="R5" i="13"/>
  <c r="S5" i="13"/>
  <c r="B6" i="13"/>
  <c r="C6" i="13"/>
  <c r="D6" i="13"/>
  <c r="G6" i="13"/>
  <c r="I6" i="13"/>
  <c r="J6" i="13"/>
  <c r="K6" i="13"/>
  <c r="L6" i="13"/>
  <c r="M6" i="13"/>
  <c r="N6" i="13"/>
  <c r="O6" i="13"/>
  <c r="P6" i="13"/>
  <c r="Q6" i="13"/>
  <c r="R6" i="13"/>
  <c r="S6" i="13"/>
  <c r="B7" i="13"/>
  <c r="C7" i="13"/>
  <c r="D7" i="13"/>
  <c r="G7" i="13"/>
  <c r="I7" i="13"/>
  <c r="J7" i="13"/>
  <c r="K7" i="13"/>
  <c r="L7" i="13"/>
  <c r="M7" i="13"/>
  <c r="N7" i="13"/>
  <c r="O7" i="13"/>
  <c r="P7" i="13"/>
  <c r="Q7" i="13"/>
  <c r="R7" i="13"/>
  <c r="S7" i="13"/>
  <c r="B8" i="13"/>
  <c r="C8" i="13"/>
  <c r="D8" i="13"/>
  <c r="G8" i="13"/>
  <c r="I8" i="13"/>
  <c r="J8" i="13"/>
  <c r="K8" i="13"/>
  <c r="L8" i="13"/>
  <c r="M8" i="13"/>
  <c r="N8" i="13"/>
  <c r="O8" i="13"/>
  <c r="P8" i="13"/>
  <c r="Q8" i="13"/>
  <c r="R8" i="13"/>
  <c r="S8" i="13"/>
  <c r="B9" i="13"/>
  <c r="C9" i="13"/>
  <c r="D9" i="13"/>
  <c r="G9" i="13"/>
  <c r="H9" i="13"/>
  <c r="I9" i="13"/>
  <c r="J9" i="13"/>
  <c r="K9" i="13"/>
  <c r="L9" i="13"/>
  <c r="M9" i="13"/>
  <c r="O9" i="13"/>
  <c r="P9" i="13"/>
  <c r="Q9" i="13"/>
  <c r="R9" i="13"/>
  <c r="S9" i="13"/>
  <c r="B10" i="13"/>
  <c r="C10" i="13"/>
  <c r="D10" i="13"/>
  <c r="G10" i="13"/>
  <c r="H10" i="13"/>
  <c r="I10" i="13"/>
  <c r="K10" i="13"/>
  <c r="L10" i="13"/>
  <c r="M10" i="13"/>
  <c r="N10" i="13"/>
  <c r="O10" i="13"/>
  <c r="P10" i="13"/>
  <c r="Q10" i="13"/>
  <c r="R10" i="13"/>
  <c r="S10" i="13"/>
  <c r="B11" i="13"/>
  <c r="C11" i="13"/>
  <c r="D11" i="13"/>
  <c r="G11" i="13"/>
  <c r="H11" i="13"/>
  <c r="J11" i="13"/>
  <c r="K11" i="13"/>
  <c r="L11" i="13"/>
  <c r="M11" i="13"/>
  <c r="N11" i="13"/>
  <c r="O11" i="13"/>
  <c r="P11" i="13"/>
  <c r="Q11" i="13"/>
  <c r="R11" i="13"/>
  <c r="S11" i="13"/>
  <c r="B12" i="13"/>
  <c r="C12" i="13"/>
  <c r="D12" i="13"/>
  <c r="G12" i="13"/>
  <c r="H12" i="13"/>
  <c r="I12" i="13"/>
  <c r="J12" i="13"/>
  <c r="L12" i="13"/>
  <c r="M12" i="13"/>
  <c r="N12" i="13"/>
  <c r="O12" i="13"/>
  <c r="P12" i="13"/>
  <c r="Q12" i="13"/>
  <c r="R12" i="13"/>
  <c r="S12" i="13"/>
  <c r="B13" i="13"/>
  <c r="C13" i="13"/>
  <c r="D13" i="13"/>
  <c r="G13" i="13"/>
  <c r="H13" i="13"/>
  <c r="I13" i="13"/>
  <c r="K13" i="13"/>
  <c r="L13" i="13"/>
  <c r="M13" i="13"/>
  <c r="N13" i="13"/>
  <c r="O13" i="13"/>
  <c r="P13" i="13"/>
  <c r="Q13" i="13"/>
  <c r="R13" i="13"/>
  <c r="S13" i="13"/>
  <c r="B14" i="13"/>
  <c r="C14" i="13"/>
  <c r="D14" i="13"/>
  <c r="G14" i="13"/>
  <c r="H14" i="13"/>
  <c r="I14" i="13"/>
  <c r="J14" i="13"/>
  <c r="K14" i="13"/>
  <c r="L14" i="13"/>
  <c r="M14" i="13"/>
  <c r="N14" i="13"/>
  <c r="O14" i="13"/>
  <c r="P14" i="13"/>
  <c r="Q14" i="13"/>
  <c r="R14" i="13"/>
  <c r="S14" i="13"/>
  <c r="B15" i="13"/>
  <c r="C15" i="13"/>
  <c r="D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B16" i="13"/>
  <c r="C16" i="13"/>
  <c r="D16" i="13"/>
  <c r="G16" i="13"/>
  <c r="H16" i="13"/>
  <c r="I16" i="13"/>
  <c r="J16" i="13"/>
  <c r="K16" i="13"/>
  <c r="M16" i="13"/>
  <c r="N16" i="13"/>
  <c r="O16" i="13"/>
  <c r="P16" i="13"/>
  <c r="Q16" i="13"/>
  <c r="R16" i="13"/>
  <c r="S16" i="13"/>
  <c r="B17" i="13"/>
  <c r="C17" i="13"/>
  <c r="D17" i="13"/>
  <c r="G17" i="13"/>
  <c r="H17" i="13"/>
  <c r="I17" i="13"/>
  <c r="J17" i="13"/>
  <c r="K17" i="13"/>
  <c r="L17" i="13"/>
  <c r="M17" i="13"/>
  <c r="O17" i="13"/>
  <c r="P17" i="13"/>
  <c r="Q17" i="13"/>
  <c r="R17" i="13"/>
  <c r="S17" i="13"/>
  <c r="B18" i="13"/>
  <c r="C18" i="13"/>
  <c r="D18" i="13"/>
  <c r="G18" i="13"/>
  <c r="H18" i="13"/>
  <c r="I18" i="13"/>
  <c r="K18" i="13"/>
  <c r="L18" i="13"/>
  <c r="M18" i="13"/>
  <c r="N18" i="13"/>
  <c r="O18" i="13"/>
  <c r="P18" i="13"/>
  <c r="Q18" i="13"/>
  <c r="R18" i="13"/>
  <c r="S18" i="13"/>
  <c r="B19" i="13"/>
  <c r="C19" i="13"/>
  <c r="D19" i="13"/>
  <c r="G19" i="13"/>
  <c r="H19" i="13"/>
  <c r="J19" i="13"/>
  <c r="K19" i="13"/>
  <c r="L19" i="13"/>
  <c r="M19" i="13"/>
  <c r="O19" i="13"/>
  <c r="P19" i="13"/>
  <c r="Q19" i="13"/>
  <c r="R19" i="13"/>
  <c r="S19" i="13"/>
  <c r="B20" i="13"/>
  <c r="C20" i="13"/>
  <c r="D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B21" i="13"/>
  <c r="C21" i="13"/>
  <c r="D21" i="13"/>
  <c r="H21" i="13"/>
  <c r="I21" i="13"/>
  <c r="J21" i="13"/>
  <c r="K21" i="13"/>
  <c r="L21" i="13"/>
  <c r="M21" i="13"/>
  <c r="O21" i="13"/>
  <c r="P21" i="13"/>
  <c r="Q21" i="13"/>
  <c r="R21" i="13"/>
  <c r="S21" i="13"/>
  <c r="B22" i="13"/>
  <c r="C22" i="13"/>
  <c r="D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B23" i="13"/>
  <c r="C23" i="13"/>
  <c r="D23" i="13"/>
  <c r="G23" i="13"/>
  <c r="H23" i="13"/>
  <c r="I23" i="13"/>
  <c r="J23" i="13"/>
  <c r="K23" i="13"/>
  <c r="M23" i="13"/>
  <c r="N23" i="13"/>
  <c r="O23" i="13"/>
  <c r="P23" i="13"/>
  <c r="Q23" i="13"/>
  <c r="R23" i="13"/>
  <c r="S23" i="13"/>
  <c r="B24" i="13"/>
  <c r="C24" i="13"/>
  <c r="D24" i="13"/>
  <c r="G24" i="13"/>
  <c r="H24" i="13"/>
  <c r="I24" i="13"/>
  <c r="J24" i="13"/>
  <c r="K24" i="13"/>
  <c r="M24" i="13"/>
  <c r="N24" i="13"/>
  <c r="O24" i="13"/>
  <c r="P24" i="13"/>
  <c r="Q24" i="13"/>
  <c r="R24" i="13"/>
  <c r="S24" i="13"/>
  <c r="B25" i="13"/>
  <c r="C25" i="13"/>
  <c r="D25" i="13"/>
  <c r="G25" i="13"/>
  <c r="H25" i="13"/>
  <c r="I25" i="13"/>
  <c r="J25" i="13"/>
  <c r="K25" i="13"/>
  <c r="L25" i="13"/>
  <c r="M25" i="13"/>
  <c r="O25" i="13"/>
  <c r="P25" i="13"/>
  <c r="Q25" i="13"/>
  <c r="R25" i="13"/>
  <c r="S25" i="13"/>
  <c r="B26" i="13"/>
  <c r="C26" i="13"/>
  <c r="D26" i="13"/>
  <c r="G26" i="13"/>
  <c r="I26" i="13"/>
  <c r="J26" i="13"/>
  <c r="K26" i="13"/>
  <c r="L26" i="13"/>
  <c r="M26" i="13"/>
  <c r="N26" i="13"/>
  <c r="O26" i="13"/>
  <c r="P26" i="13"/>
  <c r="Q26" i="13"/>
  <c r="R26" i="13"/>
  <c r="S26" i="13"/>
  <c r="B27" i="13"/>
  <c r="C27" i="13"/>
  <c r="D27" i="13"/>
  <c r="G27" i="13"/>
  <c r="H27" i="13"/>
  <c r="I27" i="13"/>
  <c r="J27" i="13"/>
  <c r="K27" i="13"/>
  <c r="L27" i="13"/>
  <c r="M27" i="13"/>
  <c r="N27" i="13"/>
  <c r="P27" i="13"/>
  <c r="Q27" i="13"/>
  <c r="R27" i="13"/>
  <c r="S27" i="13"/>
  <c r="B28" i="13"/>
  <c r="C28" i="13"/>
  <c r="D28" i="13"/>
  <c r="G28" i="13"/>
  <c r="H28" i="13"/>
  <c r="I28" i="13"/>
  <c r="J28" i="13"/>
  <c r="L28" i="13"/>
  <c r="M28" i="13"/>
  <c r="N28" i="13"/>
  <c r="O28" i="13"/>
  <c r="P28" i="13"/>
  <c r="Q28" i="13"/>
  <c r="R28" i="13"/>
  <c r="S28" i="13"/>
  <c r="B29" i="13"/>
  <c r="C29" i="13"/>
  <c r="D29" i="13"/>
  <c r="G29" i="13"/>
  <c r="I29" i="13"/>
  <c r="J29" i="13"/>
  <c r="K29" i="13"/>
  <c r="L29" i="13"/>
  <c r="M29" i="13"/>
  <c r="N29" i="13"/>
  <c r="O29" i="13"/>
  <c r="P29" i="13"/>
  <c r="Q29" i="13"/>
  <c r="R29" i="13"/>
  <c r="S29" i="13"/>
  <c r="B30" i="13"/>
  <c r="C30" i="13"/>
  <c r="D30" i="13"/>
  <c r="G30" i="13"/>
  <c r="H30" i="13"/>
  <c r="I30" i="13"/>
  <c r="J30" i="13"/>
  <c r="K30" i="13"/>
  <c r="L30" i="13"/>
  <c r="M30" i="13"/>
  <c r="N30" i="13"/>
  <c r="O30" i="13"/>
  <c r="P30" i="13"/>
  <c r="Q30" i="13"/>
  <c r="R30" i="13"/>
  <c r="S30" i="13"/>
  <c r="B31" i="13"/>
  <c r="C31" i="13"/>
  <c r="D31" i="13"/>
  <c r="G31" i="13"/>
  <c r="H31" i="13"/>
  <c r="I31" i="13"/>
  <c r="J31" i="13"/>
  <c r="K31" i="13"/>
  <c r="M31" i="13"/>
  <c r="N31" i="13"/>
  <c r="O31" i="13"/>
  <c r="P31" i="13"/>
  <c r="Q31" i="13"/>
  <c r="R31" i="13"/>
  <c r="S31" i="13"/>
  <c r="B32" i="13"/>
  <c r="C32" i="13"/>
  <c r="D32" i="13"/>
  <c r="G32" i="13"/>
  <c r="H32" i="13"/>
  <c r="I32" i="13"/>
  <c r="J32" i="13"/>
  <c r="K32" i="13"/>
  <c r="L32" i="13"/>
  <c r="M32" i="13"/>
  <c r="N32" i="13"/>
  <c r="P32" i="13"/>
  <c r="Q32" i="13"/>
  <c r="R32" i="13"/>
  <c r="S32" i="13"/>
  <c r="B33" i="13"/>
  <c r="C33" i="13"/>
  <c r="D33" i="13"/>
  <c r="G33" i="13"/>
  <c r="I33" i="13"/>
  <c r="J33" i="13"/>
  <c r="K33" i="13"/>
  <c r="L33" i="13"/>
  <c r="M33" i="13"/>
  <c r="N33" i="13"/>
  <c r="O33" i="13"/>
  <c r="P33" i="13"/>
  <c r="Q33" i="13"/>
  <c r="R33" i="13"/>
  <c r="S33" i="13"/>
  <c r="B2" i="13"/>
  <c r="B3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B4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B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B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B8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B9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B2" i="12"/>
  <c r="AL34" i="13"/>
  <c r="AK34" i="13"/>
  <c r="AJ34" i="13"/>
  <c r="AI34" i="13"/>
  <c r="AH34" i="13"/>
  <c r="AG34" i="13"/>
  <c r="AF34" i="13"/>
  <c r="AE34" i="13"/>
  <c r="AD34" i="13"/>
  <c r="AC34" i="13"/>
  <c r="AB34" i="13"/>
  <c r="AA34" i="13"/>
  <c r="Z34" i="13"/>
  <c r="Y34" i="13"/>
  <c r="X34" i="13"/>
  <c r="W34" i="13"/>
  <c r="V34" i="13"/>
  <c r="U34" i="13"/>
  <c r="I37" i="10"/>
  <c r="I36" i="10"/>
  <c r="E7" i="10"/>
  <c r="F7" i="10"/>
  <c r="G7" i="10"/>
  <c r="I7" i="10"/>
  <c r="J7" i="10"/>
  <c r="K7" i="10"/>
  <c r="L7" i="10"/>
  <c r="M7" i="10"/>
  <c r="N7" i="10"/>
  <c r="O7" i="10"/>
  <c r="P7" i="10"/>
  <c r="Q7" i="10"/>
  <c r="R7" i="10"/>
  <c r="S7" i="10"/>
  <c r="B8" i="10"/>
  <c r="C8" i="10"/>
  <c r="E8" i="10"/>
  <c r="F8" i="10"/>
  <c r="G8" i="10"/>
  <c r="I8" i="10"/>
  <c r="J8" i="10"/>
  <c r="K8" i="10"/>
  <c r="L8" i="10"/>
  <c r="M8" i="10"/>
  <c r="N8" i="10"/>
  <c r="O8" i="10"/>
  <c r="P8" i="10"/>
  <c r="Q8" i="10"/>
  <c r="R8" i="10"/>
  <c r="S8" i="10"/>
  <c r="B9" i="10"/>
  <c r="C9" i="10"/>
  <c r="E9" i="10"/>
  <c r="F9" i="10"/>
  <c r="G9" i="10"/>
  <c r="H9" i="10"/>
  <c r="I9" i="10"/>
  <c r="J9" i="10"/>
  <c r="K9" i="10"/>
  <c r="L9" i="10"/>
  <c r="M9" i="10"/>
  <c r="O9" i="10"/>
  <c r="P9" i="10"/>
  <c r="Q9" i="10"/>
  <c r="R9" i="10"/>
  <c r="S9" i="10"/>
  <c r="B10" i="10"/>
  <c r="C10" i="10"/>
  <c r="E10" i="10"/>
  <c r="F10" i="10"/>
  <c r="G10" i="10"/>
  <c r="H10" i="10"/>
  <c r="I10" i="10"/>
  <c r="K10" i="10"/>
  <c r="M10" i="10"/>
  <c r="N10" i="10"/>
  <c r="O10" i="10"/>
  <c r="P10" i="10"/>
  <c r="Q10" i="10"/>
  <c r="R10" i="10"/>
  <c r="S10" i="10"/>
  <c r="B11" i="10"/>
  <c r="C11" i="10"/>
  <c r="E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B12" i="10"/>
  <c r="C12" i="10"/>
  <c r="E12" i="10"/>
  <c r="F12" i="10"/>
  <c r="G12" i="10"/>
  <c r="H12" i="10"/>
  <c r="I12" i="10"/>
  <c r="J12" i="10"/>
  <c r="L12" i="10"/>
  <c r="M12" i="10"/>
  <c r="N12" i="10"/>
  <c r="O12" i="10"/>
  <c r="P12" i="10"/>
  <c r="Q12" i="10"/>
  <c r="R12" i="10"/>
  <c r="S12" i="10"/>
  <c r="B13" i="10"/>
  <c r="C13" i="10"/>
  <c r="E13" i="10"/>
  <c r="F13" i="10"/>
  <c r="G13" i="10"/>
  <c r="H13" i="10"/>
  <c r="I13" i="10"/>
  <c r="K13" i="10"/>
  <c r="L13" i="10"/>
  <c r="M13" i="10"/>
  <c r="N13" i="10"/>
  <c r="O13" i="10"/>
  <c r="P13" i="10"/>
  <c r="Q13" i="10"/>
  <c r="R13" i="10"/>
  <c r="S13" i="10"/>
  <c r="B14" i="10"/>
  <c r="C14" i="10"/>
  <c r="E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B15" i="10"/>
  <c r="C15" i="10"/>
  <c r="E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B16" i="10"/>
  <c r="C16" i="10"/>
  <c r="E16" i="10"/>
  <c r="F16" i="10"/>
  <c r="G16" i="10"/>
  <c r="H16" i="10"/>
  <c r="I16" i="10"/>
  <c r="J16" i="10"/>
  <c r="K16" i="10"/>
  <c r="M16" i="10"/>
  <c r="N16" i="10"/>
  <c r="O16" i="10"/>
  <c r="P16" i="10"/>
  <c r="Q16" i="10"/>
  <c r="R16" i="10"/>
  <c r="S16" i="10"/>
  <c r="B17" i="10"/>
  <c r="C17" i="10"/>
  <c r="E17" i="10"/>
  <c r="F17" i="10"/>
  <c r="G17" i="10"/>
  <c r="H17" i="10"/>
  <c r="I17" i="10"/>
  <c r="J17" i="10"/>
  <c r="K17" i="10"/>
  <c r="L17" i="10"/>
  <c r="M17" i="10"/>
  <c r="O17" i="10"/>
  <c r="P17" i="10"/>
  <c r="Q17" i="10"/>
  <c r="R17" i="10"/>
  <c r="S17" i="10"/>
  <c r="B18" i="10"/>
  <c r="C18" i="10"/>
  <c r="E18" i="10"/>
  <c r="F18" i="10"/>
  <c r="G18" i="10"/>
  <c r="H18" i="10"/>
  <c r="I18" i="10"/>
  <c r="K18" i="10"/>
  <c r="L18" i="10"/>
  <c r="M18" i="10"/>
  <c r="N18" i="10"/>
  <c r="O18" i="10"/>
  <c r="P18" i="10"/>
  <c r="Q18" i="10"/>
  <c r="R18" i="10"/>
  <c r="S18" i="10"/>
  <c r="B19" i="10"/>
  <c r="C19" i="10"/>
  <c r="E19" i="10"/>
  <c r="F19" i="10"/>
  <c r="G19" i="10"/>
  <c r="H19" i="10"/>
  <c r="I19" i="10"/>
  <c r="J19" i="10"/>
  <c r="K19" i="10"/>
  <c r="M19" i="10"/>
  <c r="O19" i="10"/>
  <c r="P19" i="10"/>
  <c r="Q19" i="10"/>
  <c r="R19" i="10"/>
  <c r="S19" i="10"/>
  <c r="B20" i="10"/>
  <c r="C20" i="10"/>
  <c r="E20" i="10"/>
  <c r="F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B21" i="10"/>
  <c r="C21" i="10"/>
  <c r="E21" i="10"/>
  <c r="F21" i="10"/>
  <c r="G21" i="10"/>
  <c r="H21" i="10"/>
  <c r="I21" i="10"/>
  <c r="J21" i="10"/>
  <c r="K21" i="10"/>
  <c r="L21" i="10"/>
  <c r="M21" i="10"/>
  <c r="O21" i="10"/>
  <c r="P21" i="10"/>
  <c r="Q21" i="10"/>
  <c r="R21" i="10"/>
  <c r="S21" i="10"/>
  <c r="B22" i="10"/>
  <c r="C22" i="10"/>
  <c r="E22" i="10"/>
  <c r="F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B23" i="10"/>
  <c r="C23" i="10"/>
  <c r="E23" i="10"/>
  <c r="F23" i="10"/>
  <c r="G23" i="10"/>
  <c r="H23" i="10"/>
  <c r="I23" i="10"/>
  <c r="J23" i="10"/>
  <c r="K23" i="10"/>
  <c r="M23" i="10"/>
  <c r="N23" i="10"/>
  <c r="O23" i="10"/>
  <c r="P23" i="10"/>
  <c r="Q23" i="10"/>
  <c r="R23" i="10"/>
  <c r="S23" i="10"/>
  <c r="B24" i="10"/>
  <c r="C24" i="10"/>
  <c r="E24" i="10"/>
  <c r="F24" i="10"/>
  <c r="G24" i="10"/>
  <c r="H24" i="10"/>
  <c r="I24" i="10"/>
  <c r="J24" i="10"/>
  <c r="K24" i="10"/>
  <c r="M24" i="10"/>
  <c r="N24" i="10"/>
  <c r="O24" i="10"/>
  <c r="P24" i="10"/>
  <c r="Q24" i="10"/>
  <c r="R24" i="10"/>
  <c r="S24" i="10"/>
  <c r="B25" i="10"/>
  <c r="C25" i="10"/>
  <c r="E25" i="10"/>
  <c r="F25" i="10"/>
  <c r="G25" i="10"/>
  <c r="H25" i="10"/>
  <c r="I25" i="10"/>
  <c r="J25" i="10"/>
  <c r="K25" i="10"/>
  <c r="L25" i="10"/>
  <c r="M25" i="10"/>
  <c r="O25" i="10"/>
  <c r="P25" i="10"/>
  <c r="Q25" i="10"/>
  <c r="R25" i="10"/>
  <c r="S25" i="10"/>
  <c r="B26" i="10"/>
  <c r="C26" i="10"/>
  <c r="E26" i="10"/>
  <c r="F26" i="10"/>
  <c r="G26" i="10"/>
  <c r="I26" i="10"/>
  <c r="J26" i="10"/>
  <c r="K26" i="10"/>
  <c r="L26" i="10"/>
  <c r="M26" i="10"/>
  <c r="N26" i="10"/>
  <c r="O26" i="10"/>
  <c r="P26" i="10"/>
  <c r="Q26" i="10"/>
  <c r="R26" i="10"/>
  <c r="S26" i="10"/>
  <c r="B27" i="10"/>
  <c r="C27" i="10"/>
  <c r="E27" i="10"/>
  <c r="F27" i="10"/>
  <c r="G27" i="10"/>
  <c r="H27" i="10"/>
  <c r="I27" i="10"/>
  <c r="J27" i="10"/>
  <c r="K27" i="10"/>
  <c r="L27" i="10"/>
  <c r="M27" i="10"/>
  <c r="N27" i="10"/>
  <c r="P27" i="10"/>
  <c r="Q27" i="10"/>
  <c r="R27" i="10"/>
  <c r="S27" i="10"/>
  <c r="B28" i="10"/>
  <c r="C28" i="10"/>
  <c r="E28" i="10"/>
  <c r="F28" i="10"/>
  <c r="G28" i="10"/>
  <c r="H28" i="10"/>
  <c r="I28" i="10"/>
  <c r="J28" i="10"/>
  <c r="L28" i="10"/>
  <c r="M28" i="10"/>
  <c r="N28" i="10"/>
  <c r="O28" i="10"/>
  <c r="P28" i="10"/>
  <c r="Q28" i="10"/>
  <c r="R28" i="10"/>
  <c r="S28" i="10"/>
  <c r="B29" i="10"/>
  <c r="C29" i="10"/>
  <c r="E29" i="10"/>
  <c r="F29" i="10"/>
  <c r="G29" i="10"/>
  <c r="I29" i="10"/>
  <c r="J29" i="10"/>
  <c r="K29" i="10"/>
  <c r="L29" i="10"/>
  <c r="M29" i="10"/>
  <c r="N29" i="10"/>
  <c r="O29" i="10"/>
  <c r="P29" i="10"/>
  <c r="Q29" i="10"/>
  <c r="R29" i="10"/>
  <c r="S29" i="10"/>
  <c r="B30" i="10"/>
  <c r="C30" i="10"/>
  <c r="E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B31" i="10"/>
  <c r="C31" i="10"/>
  <c r="E31" i="10"/>
  <c r="F31" i="10"/>
  <c r="G31" i="10"/>
  <c r="H31" i="10"/>
  <c r="I31" i="10"/>
  <c r="J31" i="10"/>
  <c r="K31" i="10"/>
  <c r="M31" i="10"/>
  <c r="N31" i="10"/>
  <c r="O31" i="10"/>
  <c r="P31" i="10"/>
  <c r="Q31" i="10"/>
  <c r="R31" i="10"/>
  <c r="S31" i="10"/>
  <c r="B32" i="10"/>
  <c r="C32" i="10"/>
  <c r="F32" i="10"/>
  <c r="G32" i="10"/>
  <c r="H32" i="10"/>
  <c r="I32" i="10"/>
  <c r="J32" i="10"/>
  <c r="K32" i="10"/>
  <c r="L32" i="10"/>
  <c r="M32" i="10"/>
  <c r="N32" i="10"/>
  <c r="P32" i="10"/>
  <c r="Q32" i="10"/>
  <c r="R32" i="10"/>
  <c r="S32" i="10"/>
  <c r="B33" i="10"/>
  <c r="C33" i="10"/>
  <c r="E33" i="10"/>
  <c r="F33" i="10"/>
  <c r="G33" i="10"/>
  <c r="I33" i="10"/>
  <c r="J33" i="10"/>
  <c r="K33" i="10"/>
  <c r="L33" i="10"/>
  <c r="M33" i="10"/>
  <c r="N33" i="10"/>
  <c r="O33" i="10"/>
  <c r="P33" i="10"/>
  <c r="Q33" i="10"/>
  <c r="R33" i="10"/>
  <c r="S33" i="10"/>
  <c r="B2" i="10"/>
  <c r="C2" i="10"/>
  <c r="E2" i="10"/>
  <c r="F2" i="10"/>
  <c r="G2" i="10"/>
  <c r="H2" i="10"/>
  <c r="I2" i="10"/>
  <c r="J2" i="10"/>
  <c r="L2" i="10"/>
  <c r="M2" i="10"/>
  <c r="N2" i="10"/>
  <c r="O2" i="10"/>
  <c r="P2" i="10"/>
  <c r="Q2" i="10"/>
  <c r="R2" i="10"/>
  <c r="S2" i="10"/>
  <c r="B3" i="10"/>
  <c r="C3" i="10"/>
  <c r="E3" i="10"/>
  <c r="F3" i="10"/>
  <c r="G3" i="10"/>
  <c r="H3" i="10"/>
  <c r="I3" i="10"/>
  <c r="J3" i="10"/>
  <c r="L3" i="10"/>
  <c r="M3" i="10"/>
  <c r="N3" i="10"/>
  <c r="O3" i="10"/>
  <c r="P3" i="10"/>
  <c r="Q3" i="10"/>
  <c r="R3" i="10"/>
  <c r="S3" i="10"/>
  <c r="B4" i="10"/>
  <c r="C4" i="10"/>
  <c r="E4" i="10"/>
  <c r="F4" i="10"/>
  <c r="G4" i="10"/>
  <c r="H4" i="10"/>
  <c r="I4" i="10"/>
  <c r="J4" i="10"/>
  <c r="K4" i="10"/>
  <c r="L4" i="10"/>
  <c r="M4" i="10"/>
  <c r="O4" i="10"/>
  <c r="P4" i="10"/>
  <c r="Q4" i="10"/>
  <c r="R4" i="10"/>
  <c r="S4" i="10"/>
  <c r="B5" i="10"/>
  <c r="C5" i="10"/>
  <c r="F5" i="10"/>
  <c r="G5" i="10"/>
  <c r="H5" i="10"/>
  <c r="I5" i="10"/>
  <c r="K5" i="10"/>
  <c r="L5" i="10"/>
  <c r="M5" i="10"/>
  <c r="N5" i="10"/>
  <c r="O5" i="10"/>
  <c r="P5" i="10"/>
  <c r="Q5" i="10"/>
  <c r="R5" i="10"/>
  <c r="S5" i="10"/>
  <c r="B6" i="10"/>
  <c r="C6" i="10"/>
  <c r="E6" i="10"/>
  <c r="F6" i="10"/>
  <c r="G6" i="10"/>
  <c r="I6" i="10"/>
  <c r="J6" i="10"/>
  <c r="K6" i="10"/>
  <c r="L6" i="10"/>
  <c r="M6" i="10"/>
  <c r="N6" i="10"/>
  <c r="O6" i="10"/>
  <c r="P6" i="10"/>
  <c r="Q6" i="10"/>
  <c r="R6" i="10"/>
  <c r="S6" i="10"/>
  <c r="B7" i="10"/>
  <c r="C7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B2" i="9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X34" i="10"/>
  <c r="W34" i="10"/>
  <c r="V34" i="10"/>
  <c r="U34" i="10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B2" i="5"/>
  <c r="C2" i="6"/>
  <c r="D2" i="6"/>
  <c r="E2" i="6"/>
  <c r="F2" i="6"/>
  <c r="G2" i="6"/>
  <c r="H2" i="6"/>
  <c r="I2" i="6"/>
  <c r="J2" i="6"/>
  <c r="L2" i="6"/>
  <c r="M2" i="6"/>
  <c r="N2" i="6"/>
  <c r="O2" i="6"/>
  <c r="P2" i="6"/>
  <c r="Q2" i="6"/>
  <c r="R2" i="6"/>
  <c r="S2" i="6"/>
  <c r="C3" i="6"/>
  <c r="D3" i="6"/>
  <c r="E3" i="6"/>
  <c r="F3" i="6"/>
  <c r="G3" i="6"/>
  <c r="H3" i="6"/>
  <c r="I3" i="6"/>
  <c r="J3" i="6"/>
  <c r="L3" i="6"/>
  <c r="M3" i="6"/>
  <c r="N3" i="6"/>
  <c r="O3" i="6"/>
  <c r="P3" i="6"/>
  <c r="Q3" i="6"/>
  <c r="R3" i="6"/>
  <c r="S3" i="6"/>
  <c r="B4" i="6"/>
  <c r="C4" i="6"/>
  <c r="D4" i="6"/>
  <c r="E4" i="6"/>
  <c r="F4" i="6"/>
  <c r="G4" i="6"/>
  <c r="H4" i="6"/>
  <c r="I4" i="6"/>
  <c r="J4" i="6"/>
  <c r="K4" i="6"/>
  <c r="L4" i="6"/>
  <c r="M4" i="6"/>
  <c r="O4" i="6"/>
  <c r="P4" i="6"/>
  <c r="Q4" i="6"/>
  <c r="R4" i="6"/>
  <c r="S4" i="6"/>
  <c r="B5" i="6"/>
  <c r="C5" i="6"/>
  <c r="D5" i="6"/>
  <c r="E5" i="6"/>
  <c r="F5" i="6"/>
  <c r="G5" i="6"/>
  <c r="H5" i="6"/>
  <c r="I5" i="6"/>
  <c r="K5" i="6"/>
  <c r="L5" i="6"/>
  <c r="M5" i="6"/>
  <c r="N5" i="6"/>
  <c r="O5" i="6"/>
  <c r="P5" i="6"/>
  <c r="Q5" i="6"/>
  <c r="R5" i="6"/>
  <c r="S5" i="6"/>
  <c r="B6" i="6"/>
  <c r="C6" i="6"/>
  <c r="D6" i="6"/>
  <c r="E6" i="6"/>
  <c r="F6" i="6"/>
  <c r="G6" i="6"/>
  <c r="I6" i="6"/>
  <c r="J6" i="6"/>
  <c r="K6" i="6"/>
  <c r="L6" i="6"/>
  <c r="M6" i="6"/>
  <c r="N6" i="6"/>
  <c r="O6" i="6"/>
  <c r="P6" i="6"/>
  <c r="Q6" i="6"/>
  <c r="R6" i="6"/>
  <c r="S6" i="6"/>
  <c r="B7" i="6"/>
  <c r="C7" i="6"/>
  <c r="I36" i="6" s="1"/>
  <c r="D7" i="6"/>
  <c r="E7" i="6"/>
  <c r="F7" i="6"/>
  <c r="G7" i="6"/>
  <c r="I7" i="6"/>
  <c r="J7" i="6"/>
  <c r="K7" i="6"/>
  <c r="L7" i="6"/>
  <c r="M7" i="6"/>
  <c r="N7" i="6"/>
  <c r="O7" i="6"/>
  <c r="P7" i="6"/>
  <c r="Q7" i="6"/>
  <c r="R7" i="6"/>
  <c r="S7" i="6"/>
  <c r="B8" i="6"/>
  <c r="C8" i="6"/>
  <c r="D8" i="6"/>
  <c r="E8" i="6"/>
  <c r="F8" i="6"/>
  <c r="G8" i="6"/>
  <c r="I8" i="6"/>
  <c r="J8" i="6"/>
  <c r="K8" i="6"/>
  <c r="L8" i="6"/>
  <c r="M8" i="6"/>
  <c r="N8" i="6"/>
  <c r="O8" i="6"/>
  <c r="P8" i="6"/>
  <c r="Q8" i="6"/>
  <c r="R8" i="6"/>
  <c r="S8" i="6"/>
  <c r="B9" i="6"/>
  <c r="C9" i="6"/>
  <c r="D9" i="6"/>
  <c r="E9" i="6"/>
  <c r="F9" i="6"/>
  <c r="G9" i="6"/>
  <c r="H9" i="6"/>
  <c r="I9" i="6"/>
  <c r="J9" i="6"/>
  <c r="K9" i="6"/>
  <c r="L9" i="6"/>
  <c r="M9" i="6"/>
  <c r="O9" i="6"/>
  <c r="P9" i="6"/>
  <c r="Q9" i="6"/>
  <c r="R9" i="6"/>
  <c r="S9" i="6"/>
  <c r="B10" i="6"/>
  <c r="C10" i="6"/>
  <c r="D10" i="6"/>
  <c r="E10" i="6"/>
  <c r="F10" i="6"/>
  <c r="G10" i="6"/>
  <c r="H10" i="6"/>
  <c r="I10" i="6"/>
  <c r="K10" i="6"/>
  <c r="L10" i="6"/>
  <c r="M10" i="6"/>
  <c r="N10" i="6"/>
  <c r="O10" i="6"/>
  <c r="P10" i="6"/>
  <c r="Q10" i="6"/>
  <c r="R10" i="6"/>
  <c r="S10" i="6"/>
  <c r="B11" i="6"/>
  <c r="C11" i="6"/>
  <c r="D11" i="6"/>
  <c r="E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B12" i="6"/>
  <c r="C12" i="6"/>
  <c r="D12" i="6"/>
  <c r="E12" i="6"/>
  <c r="F12" i="6"/>
  <c r="G12" i="6"/>
  <c r="H12" i="6"/>
  <c r="I12" i="6"/>
  <c r="J12" i="6"/>
  <c r="L12" i="6"/>
  <c r="M12" i="6"/>
  <c r="N12" i="6"/>
  <c r="O12" i="6"/>
  <c r="P12" i="6"/>
  <c r="Q12" i="6"/>
  <c r="R12" i="6"/>
  <c r="S12" i="6"/>
  <c r="B13" i="6"/>
  <c r="C13" i="6"/>
  <c r="D13" i="6"/>
  <c r="E13" i="6"/>
  <c r="F13" i="6"/>
  <c r="G13" i="6"/>
  <c r="H13" i="6"/>
  <c r="I13" i="6"/>
  <c r="K13" i="6"/>
  <c r="L13" i="6"/>
  <c r="M13" i="6"/>
  <c r="N13" i="6"/>
  <c r="O13" i="6"/>
  <c r="P13" i="6"/>
  <c r="Q13" i="6"/>
  <c r="R13" i="6"/>
  <c r="S13" i="6"/>
  <c r="B14" i="6"/>
  <c r="C14" i="6"/>
  <c r="D14" i="6"/>
  <c r="E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B15" i="6"/>
  <c r="C15" i="6"/>
  <c r="D15" i="6"/>
  <c r="E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B16" i="6"/>
  <c r="C16" i="6"/>
  <c r="D16" i="6"/>
  <c r="E16" i="6"/>
  <c r="F16" i="6"/>
  <c r="G16" i="6"/>
  <c r="H16" i="6"/>
  <c r="I16" i="6"/>
  <c r="J16" i="6"/>
  <c r="K16" i="6"/>
  <c r="M16" i="6"/>
  <c r="N16" i="6"/>
  <c r="O16" i="6"/>
  <c r="P16" i="6"/>
  <c r="Q16" i="6"/>
  <c r="R16" i="6"/>
  <c r="S16" i="6"/>
  <c r="B17" i="6"/>
  <c r="C17" i="6"/>
  <c r="D17" i="6"/>
  <c r="E17" i="6"/>
  <c r="F17" i="6"/>
  <c r="G17" i="6"/>
  <c r="H17" i="6"/>
  <c r="I17" i="6"/>
  <c r="J17" i="6"/>
  <c r="K17" i="6"/>
  <c r="L17" i="6"/>
  <c r="M17" i="6"/>
  <c r="O17" i="6"/>
  <c r="P17" i="6"/>
  <c r="Q17" i="6"/>
  <c r="R17" i="6"/>
  <c r="S17" i="6"/>
  <c r="C18" i="6"/>
  <c r="D18" i="6"/>
  <c r="E18" i="6"/>
  <c r="F18" i="6"/>
  <c r="G18" i="6"/>
  <c r="H18" i="6"/>
  <c r="I18" i="6"/>
  <c r="K18" i="6"/>
  <c r="L18" i="6"/>
  <c r="M18" i="6"/>
  <c r="N18" i="6"/>
  <c r="O18" i="6"/>
  <c r="P18" i="6"/>
  <c r="Q18" i="6"/>
  <c r="R18" i="6"/>
  <c r="S18" i="6"/>
  <c r="C19" i="6"/>
  <c r="D19" i="6"/>
  <c r="E19" i="6"/>
  <c r="F19" i="6"/>
  <c r="G19" i="6"/>
  <c r="H19" i="6"/>
  <c r="I19" i="6"/>
  <c r="J19" i="6"/>
  <c r="K19" i="6"/>
  <c r="L19" i="6"/>
  <c r="M19" i="6"/>
  <c r="O19" i="6"/>
  <c r="P19" i="6"/>
  <c r="Q19" i="6"/>
  <c r="R19" i="6"/>
  <c r="S19" i="6"/>
  <c r="C20" i="6"/>
  <c r="D20" i="6"/>
  <c r="E20" i="6"/>
  <c r="F20" i="6"/>
  <c r="H20" i="6"/>
  <c r="I20" i="6"/>
  <c r="J20" i="6"/>
  <c r="K20" i="6"/>
  <c r="L20" i="6"/>
  <c r="M20" i="6"/>
  <c r="N20" i="6"/>
  <c r="O20" i="6"/>
  <c r="P20" i="6"/>
  <c r="Q20" i="6"/>
  <c r="R20" i="6"/>
  <c r="S20" i="6"/>
  <c r="B21" i="6"/>
  <c r="C21" i="6"/>
  <c r="D21" i="6"/>
  <c r="E21" i="6"/>
  <c r="F21" i="6"/>
  <c r="G21" i="6"/>
  <c r="H21" i="6"/>
  <c r="I21" i="6"/>
  <c r="J21" i="6"/>
  <c r="K21" i="6"/>
  <c r="L21" i="6"/>
  <c r="M21" i="6"/>
  <c r="O21" i="6"/>
  <c r="P21" i="6"/>
  <c r="Q21" i="6"/>
  <c r="R21" i="6"/>
  <c r="S21" i="6"/>
  <c r="B22" i="6"/>
  <c r="C22" i="6"/>
  <c r="D22" i="6"/>
  <c r="E22" i="6"/>
  <c r="F22" i="6"/>
  <c r="H22" i="6"/>
  <c r="I22" i="6"/>
  <c r="J22" i="6"/>
  <c r="K22" i="6"/>
  <c r="L22" i="6"/>
  <c r="M22" i="6"/>
  <c r="N22" i="6"/>
  <c r="O22" i="6"/>
  <c r="P22" i="6"/>
  <c r="Q22" i="6"/>
  <c r="R22" i="6"/>
  <c r="S22" i="6"/>
  <c r="C23" i="6"/>
  <c r="D23" i="6"/>
  <c r="E23" i="6"/>
  <c r="F23" i="6"/>
  <c r="G23" i="6"/>
  <c r="H23" i="6"/>
  <c r="I23" i="6"/>
  <c r="J23" i="6"/>
  <c r="K23" i="6"/>
  <c r="M23" i="6"/>
  <c r="N23" i="6"/>
  <c r="O23" i="6"/>
  <c r="P23" i="6"/>
  <c r="Q23" i="6"/>
  <c r="R23" i="6"/>
  <c r="S23" i="6"/>
  <c r="B24" i="6"/>
  <c r="C24" i="6"/>
  <c r="D24" i="6"/>
  <c r="E24" i="6"/>
  <c r="F24" i="6"/>
  <c r="G24" i="6"/>
  <c r="H24" i="6"/>
  <c r="I24" i="6"/>
  <c r="J24" i="6"/>
  <c r="K24" i="6"/>
  <c r="M24" i="6"/>
  <c r="N24" i="6"/>
  <c r="O24" i="6"/>
  <c r="P24" i="6"/>
  <c r="Q24" i="6"/>
  <c r="R24" i="6"/>
  <c r="S24" i="6"/>
  <c r="C25" i="6"/>
  <c r="D25" i="6"/>
  <c r="E25" i="6"/>
  <c r="F25" i="6"/>
  <c r="G25" i="6"/>
  <c r="H25" i="6"/>
  <c r="I25" i="6"/>
  <c r="J25" i="6"/>
  <c r="K25" i="6"/>
  <c r="L25" i="6"/>
  <c r="M25" i="6"/>
  <c r="O25" i="6"/>
  <c r="P25" i="6"/>
  <c r="Q25" i="6"/>
  <c r="R25" i="6"/>
  <c r="S25" i="6"/>
  <c r="B26" i="6"/>
  <c r="C26" i="6"/>
  <c r="D26" i="6"/>
  <c r="E26" i="6"/>
  <c r="F26" i="6"/>
  <c r="G26" i="6"/>
  <c r="I26" i="6"/>
  <c r="J26" i="6"/>
  <c r="K26" i="6"/>
  <c r="L26" i="6"/>
  <c r="M26" i="6"/>
  <c r="N26" i="6"/>
  <c r="O26" i="6"/>
  <c r="P26" i="6"/>
  <c r="Q26" i="6"/>
  <c r="R26" i="6"/>
  <c r="S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P27" i="6"/>
  <c r="Q27" i="6"/>
  <c r="R27" i="6"/>
  <c r="S27" i="6"/>
  <c r="B28" i="6"/>
  <c r="C28" i="6"/>
  <c r="D28" i="6"/>
  <c r="E28" i="6"/>
  <c r="F28" i="6"/>
  <c r="G28" i="6"/>
  <c r="H28" i="6"/>
  <c r="I28" i="6"/>
  <c r="J28" i="6"/>
  <c r="L28" i="6"/>
  <c r="M28" i="6"/>
  <c r="N28" i="6"/>
  <c r="O28" i="6"/>
  <c r="P28" i="6"/>
  <c r="Q28" i="6"/>
  <c r="R28" i="6"/>
  <c r="S28" i="6"/>
  <c r="B29" i="6"/>
  <c r="C29" i="6"/>
  <c r="D29" i="6"/>
  <c r="E29" i="6"/>
  <c r="F29" i="6"/>
  <c r="G29" i="6"/>
  <c r="I29" i="6"/>
  <c r="J29" i="6"/>
  <c r="K29" i="6"/>
  <c r="L29" i="6"/>
  <c r="M29" i="6"/>
  <c r="N29" i="6"/>
  <c r="O29" i="6"/>
  <c r="P29" i="6"/>
  <c r="Q29" i="6"/>
  <c r="R29" i="6"/>
  <c r="S29" i="6"/>
  <c r="B30" i="6"/>
  <c r="C30" i="6"/>
  <c r="D30" i="6"/>
  <c r="E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B31" i="6"/>
  <c r="C31" i="6"/>
  <c r="D31" i="6"/>
  <c r="E31" i="6"/>
  <c r="F31" i="6"/>
  <c r="G31" i="6"/>
  <c r="H31" i="6"/>
  <c r="I31" i="6"/>
  <c r="J31" i="6"/>
  <c r="K31" i="6"/>
  <c r="M31" i="6"/>
  <c r="N31" i="6"/>
  <c r="O31" i="6"/>
  <c r="P31" i="6"/>
  <c r="Q31" i="6"/>
  <c r="R31" i="6"/>
  <c r="S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P32" i="6"/>
  <c r="Q32" i="6"/>
  <c r="R32" i="6"/>
  <c r="S32" i="6"/>
  <c r="B33" i="6"/>
  <c r="C33" i="6"/>
  <c r="D33" i="6"/>
  <c r="E33" i="6"/>
  <c r="F33" i="6"/>
  <c r="G33" i="6"/>
  <c r="I33" i="6"/>
  <c r="J33" i="6"/>
  <c r="K33" i="6"/>
  <c r="L33" i="6"/>
  <c r="M33" i="6"/>
  <c r="N33" i="6"/>
  <c r="O33" i="6"/>
  <c r="P33" i="6"/>
  <c r="Q33" i="6"/>
  <c r="R33" i="6"/>
  <c r="S33" i="6"/>
  <c r="B2" i="6"/>
  <c r="AB34" i="6"/>
  <c r="AC34" i="6"/>
  <c r="AL34" i="6"/>
  <c r="AK34" i="6"/>
  <c r="AJ34" i="6"/>
  <c r="AI34" i="6"/>
  <c r="AH34" i="6"/>
  <c r="AG34" i="6"/>
  <c r="AF34" i="6"/>
  <c r="AE34" i="6"/>
  <c r="AD34" i="6"/>
  <c r="AA34" i="6"/>
  <c r="Z34" i="6"/>
  <c r="Y34" i="6"/>
  <c r="X34" i="6"/>
  <c r="W34" i="6"/>
  <c r="V34" i="6"/>
  <c r="U34" i="6"/>
  <c r="S9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U34" i="3"/>
  <c r="S22" i="3"/>
  <c r="S23" i="3"/>
  <c r="S8" i="3"/>
  <c r="S27" i="3"/>
  <c r="S7" i="3"/>
  <c r="S12" i="3"/>
  <c r="S4" i="3"/>
  <c r="S11" i="3"/>
  <c r="S2" i="3"/>
  <c r="S25" i="3"/>
  <c r="S18" i="3"/>
  <c r="S21" i="3"/>
  <c r="S3" i="3"/>
  <c r="S33" i="3"/>
  <c r="S31" i="3"/>
  <c r="S15" i="3"/>
  <c r="S6" i="3"/>
  <c r="S29" i="3"/>
  <c r="S13" i="3"/>
  <c r="S20" i="3"/>
  <c r="S19" i="3"/>
  <c r="S24" i="3"/>
  <c r="S16" i="3"/>
  <c r="S17" i="3"/>
  <c r="S10" i="3"/>
  <c r="S32" i="3"/>
  <c r="S14" i="3"/>
  <c r="S30" i="3"/>
  <c r="S26" i="3"/>
  <c r="R20" i="3"/>
  <c r="R17" i="3"/>
  <c r="R18" i="3"/>
  <c r="R11" i="3"/>
  <c r="R6" i="3"/>
  <c r="R2" i="3"/>
  <c r="R22" i="3"/>
  <c r="R14" i="3"/>
  <c r="R33" i="3"/>
  <c r="R29" i="3"/>
  <c r="R12" i="3"/>
  <c r="R9" i="3"/>
  <c r="R27" i="3"/>
  <c r="R5" i="3"/>
  <c r="R30" i="3"/>
  <c r="R16" i="3"/>
  <c r="R31" i="3"/>
  <c r="R25" i="3"/>
  <c r="R28" i="3"/>
  <c r="R21" i="3"/>
  <c r="R24" i="3"/>
  <c r="R19" i="3"/>
  <c r="R10" i="3"/>
  <c r="R7" i="3"/>
  <c r="R15" i="3"/>
  <c r="R8" i="3"/>
  <c r="Q9" i="3"/>
  <c r="Q5" i="3"/>
  <c r="Q23" i="3"/>
  <c r="Q18" i="3"/>
  <c r="Q12" i="3"/>
  <c r="Q7" i="3"/>
  <c r="Q32" i="3"/>
  <c r="Q19" i="3"/>
  <c r="Q30" i="3"/>
  <c r="Q13" i="3"/>
  <c r="Q26" i="3"/>
  <c r="Q20" i="3"/>
  <c r="Q31" i="3"/>
  <c r="Q24" i="3"/>
  <c r="Q29" i="3"/>
  <c r="Q14" i="3"/>
  <c r="Q17" i="3"/>
  <c r="Q10" i="3"/>
  <c r="Q11" i="3"/>
  <c r="Q4" i="3"/>
  <c r="Q22" i="3"/>
  <c r="Q6" i="3"/>
  <c r="Q28" i="3"/>
  <c r="Q16" i="3"/>
  <c r="P23" i="3"/>
  <c r="P2" i="3"/>
  <c r="P14" i="3"/>
  <c r="P9" i="3"/>
  <c r="P7" i="3"/>
  <c r="P4" i="3"/>
  <c r="P13" i="3"/>
  <c r="P3" i="3"/>
  <c r="P28" i="3"/>
  <c r="P27" i="3"/>
  <c r="P33" i="3"/>
  <c r="P29" i="3"/>
  <c r="P12" i="3"/>
  <c r="P8" i="3"/>
  <c r="P31" i="3"/>
  <c r="P22" i="3"/>
  <c r="P30" i="3"/>
  <c r="P20" i="3"/>
  <c r="P18" i="3"/>
  <c r="P10" i="3"/>
  <c r="P21" i="3"/>
  <c r="P16" i="3"/>
  <c r="P19" i="3"/>
  <c r="P15" i="3"/>
  <c r="P26" i="3"/>
  <c r="P24" i="3"/>
  <c r="P25" i="3"/>
  <c r="P11" i="3"/>
  <c r="O21" i="3"/>
  <c r="O20" i="3"/>
  <c r="O7" i="3"/>
  <c r="O3" i="3"/>
  <c r="O18" i="3"/>
  <c r="O11" i="3"/>
  <c r="O4" i="3"/>
  <c r="O2" i="3"/>
  <c r="O14" i="3"/>
  <c r="O5" i="3"/>
  <c r="O25" i="3"/>
  <c r="O17" i="3"/>
  <c r="O15" i="3"/>
  <c r="O13" i="3"/>
  <c r="O19" i="3"/>
  <c r="O10" i="3"/>
  <c r="O26" i="3"/>
  <c r="O16" i="3"/>
  <c r="O30" i="3"/>
  <c r="O24" i="3"/>
  <c r="O23" i="3"/>
  <c r="O22" i="3"/>
  <c r="N13" i="3"/>
  <c r="N6" i="3"/>
  <c r="N28" i="3"/>
  <c r="N15" i="3"/>
  <c r="N5" i="3"/>
  <c r="N3" i="3"/>
  <c r="N33" i="3"/>
  <c r="N18" i="3"/>
  <c r="N30" i="3"/>
  <c r="N26" i="3"/>
  <c r="N27" i="3"/>
  <c r="N12" i="3"/>
  <c r="N16" i="3"/>
  <c r="N10" i="3"/>
  <c r="N31" i="3"/>
  <c r="N29" i="3"/>
  <c r="N23" i="3"/>
  <c r="N11" i="3"/>
  <c r="N14" i="3"/>
  <c r="N7" i="3"/>
  <c r="M19" i="3"/>
  <c r="M17" i="3"/>
  <c r="M11" i="3"/>
  <c r="M9" i="3"/>
  <c r="M4" i="3"/>
  <c r="M3" i="3"/>
  <c r="M18" i="3"/>
  <c r="M15" i="3"/>
  <c r="M32" i="3"/>
  <c r="M28" i="3"/>
  <c r="M31" i="3"/>
  <c r="M30" i="3"/>
  <c r="M23" i="3"/>
  <c r="M21" i="3"/>
  <c r="M24" i="3"/>
  <c r="M16" i="3"/>
  <c r="M29" i="3"/>
  <c r="M26" i="3"/>
  <c r="M22" i="3"/>
  <c r="M6" i="3"/>
  <c r="M12" i="3"/>
  <c r="M8" i="3"/>
  <c r="M14" i="3"/>
  <c r="M5" i="3"/>
  <c r="M20" i="3"/>
  <c r="M10" i="3"/>
  <c r="L17" i="3"/>
  <c r="L18" i="3"/>
  <c r="L28" i="3"/>
  <c r="L14" i="3"/>
  <c r="L8" i="3"/>
  <c r="L4" i="3"/>
  <c r="L33" i="3"/>
  <c r="L32" i="3"/>
  <c r="L26" i="3"/>
  <c r="L7" i="3"/>
  <c r="L27" i="3"/>
  <c r="L21" i="3"/>
  <c r="L20" i="3"/>
  <c r="L11" i="3"/>
  <c r="L22" i="3"/>
  <c r="L15" i="3"/>
  <c r="L6" i="3"/>
  <c r="L9" i="3"/>
  <c r="K25" i="3"/>
  <c r="K8" i="3"/>
  <c r="K27" i="3"/>
  <c r="K14" i="3"/>
  <c r="K32" i="3"/>
  <c r="K24" i="3"/>
  <c r="K11" i="3"/>
  <c r="K10" i="3"/>
  <c r="K13" i="3"/>
  <c r="K5" i="3"/>
  <c r="K17" i="3"/>
  <c r="K16" i="3"/>
  <c r="K30" i="3"/>
  <c r="K29" i="3"/>
  <c r="K15" i="3"/>
  <c r="K9" i="3"/>
  <c r="K22" i="3"/>
  <c r="K20" i="3"/>
  <c r="K31" i="3"/>
  <c r="K23" i="3"/>
  <c r="K26" i="3"/>
  <c r="K19" i="3"/>
  <c r="J11" i="3"/>
  <c r="J8" i="3"/>
  <c r="J6" i="3"/>
  <c r="J4" i="3"/>
  <c r="J7" i="3"/>
  <c r="J3" i="3"/>
  <c r="J25" i="3"/>
  <c r="J21" i="3"/>
  <c r="J31" i="3"/>
  <c r="J26" i="3"/>
  <c r="J19" i="3"/>
  <c r="J16" i="3"/>
  <c r="J14" i="3"/>
  <c r="J9" i="3"/>
  <c r="J27" i="3"/>
  <c r="J23" i="3"/>
  <c r="J24" i="3"/>
  <c r="J17" i="3"/>
  <c r="J33" i="3"/>
  <c r="J30" i="3"/>
  <c r="J28" i="3"/>
  <c r="J20" i="3"/>
  <c r="J29" i="3"/>
  <c r="J22" i="3"/>
  <c r="I18" i="3"/>
  <c r="I2" i="3"/>
  <c r="I6" i="3"/>
  <c r="I5" i="3"/>
  <c r="I15" i="3"/>
  <c r="I14" i="3"/>
  <c r="I22" i="3"/>
  <c r="I13" i="3"/>
  <c r="I27" i="3"/>
  <c r="I3" i="3"/>
  <c r="I31" i="3"/>
  <c r="I16" i="3"/>
  <c r="I21" i="3"/>
  <c r="I8" i="3"/>
  <c r="I29" i="3"/>
  <c r="I24" i="3"/>
  <c r="I33" i="3"/>
  <c r="I26" i="3"/>
  <c r="I20" i="3"/>
  <c r="I17" i="3"/>
  <c r="I23" i="3"/>
  <c r="I12" i="3"/>
  <c r="H17" i="3"/>
  <c r="H5" i="3"/>
  <c r="H12" i="3"/>
  <c r="H3" i="3"/>
  <c r="H20" i="3"/>
  <c r="H18" i="3"/>
  <c r="H28" i="3"/>
  <c r="H22" i="3"/>
  <c r="H10" i="3"/>
  <c r="H9" i="3"/>
  <c r="H30" i="3"/>
  <c r="H24" i="3"/>
  <c r="H31" i="3"/>
  <c r="H15" i="3"/>
  <c r="H23" i="3"/>
  <c r="H4" i="3"/>
  <c r="H13" i="3"/>
  <c r="H16" i="3"/>
  <c r="H25" i="3"/>
  <c r="H19" i="3"/>
  <c r="H27" i="3"/>
  <c r="H21" i="3"/>
  <c r="G11" i="3"/>
  <c r="G7" i="3"/>
  <c r="G8" i="3"/>
  <c r="G3" i="3"/>
  <c r="G32" i="3"/>
  <c r="G28" i="3"/>
  <c r="G25" i="3"/>
  <c r="G23" i="3"/>
  <c r="G30" i="3"/>
  <c r="G10" i="3"/>
  <c r="G19" i="3"/>
  <c r="G17" i="3"/>
  <c r="G33" i="3"/>
  <c r="G16" i="3"/>
  <c r="G27" i="3"/>
  <c r="G24" i="3"/>
  <c r="G15" i="3"/>
  <c r="G5" i="3"/>
  <c r="F25" i="3"/>
  <c r="F20" i="3"/>
  <c r="F7" i="3"/>
  <c r="F5" i="3"/>
  <c r="F17" i="3"/>
  <c r="F2" i="3"/>
  <c r="F18" i="3"/>
  <c r="F8" i="3"/>
  <c r="F16" i="3"/>
  <c r="F23" i="3"/>
  <c r="F31" i="3"/>
  <c r="F29" i="3"/>
  <c r="F22" i="3"/>
  <c r="F9" i="3"/>
  <c r="F33" i="3"/>
  <c r="F24" i="3"/>
  <c r="F13" i="3"/>
  <c r="F4" i="3"/>
  <c r="E8" i="3"/>
  <c r="E2" i="3"/>
  <c r="E26" i="3"/>
  <c r="E17" i="3"/>
  <c r="E15" i="3"/>
  <c r="E9" i="3"/>
  <c r="E19" i="3"/>
  <c r="E18" i="3"/>
  <c r="E31" i="3"/>
  <c r="E28" i="3"/>
  <c r="D25" i="3"/>
  <c r="D22" i="3"/>
  <c r="D17" i="3"/>
  <c r="D11" i="3"/>
  <c r="C15" i="3"/>
  <c r="C26" i="3"/>
  <c r="C20" i="3"/>
  <c r="C24" i="3"/>
  <c r="C23" i="3"/>
  <c r="C22" i="3"/>
  <c r="C16" i="3"/>
  <c r="C12" i="3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D31" i="1"/>
  <c r="E31" i="1"/>
  <c r="F31" i="1"/>
  <c r="G31" i="1"/>
  <c r="H31" i="1"/>
  <c r="I31" i="1"/>
  <c r="J31" i="1"/>
  <c r="K31" i="1"/>
  <c r="L31" i="1"/>
  <c r="M31" i="1"/>
  <c r="N31" i="1"/>
  <c r="O31" i="1"/>
  <c r="O31" i="3" s="1"/>
  <c r="P31" i="1"/>
  <c r="Q31" i="1"/>
  <c r="R31" i="1"/>
  <c r="S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2" i="1"/>
  <c r="B2" i="1"/>
  <c r="B3" i="1"/>
  <c r="B4" i="1"/>
  <c r="B5" i="1"/>
  <c r="B6" i="1"/>
  <c r="B7" i="1"/>
  <c r="B8" i="1"/>
  <c r="B9" i="1"/>
  <c r="B10" i="1"/>
  <c r="B10" i="3" s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2" i="3"/>
  <c r="R7" i="58" l="1"/>
  <c r="E23" i="58"/>
  <c r="E5" i="58"/>
  <c r="E29" i="58"/>
  <c r="E18" i="58"/>
  <c r="E15" i="58"/>
  <c r="E2" i="58"/>
  <c r="E27" i="58"/>
  <c r="E26" i="58"/>
  <c r="E24" i="58"/>
  <c r="E14" i="58"/>
  <c r="E19" i="58"/>
  <c r="E8" i="58"/>
  <c r="E30" i="58"/>
  <c r="E12" i="58"/>
  <c r="E22" i="58"/>
  <c r="E9" i="58"/>
  <c r="E33" i="58"/>
  <c r="E7" i="58"/>
  <c r="E25" i="58"/>
  <c r="E11" i="58"/>
  <c r="E17" i="58"/>
  <c r="E16" i="58"/>
  <c r="E20" i="58"/>
  <c r="E21" i="58"/>
  <c r="E28" i="58"/>
  <c r="E10" i="58"/>
  <c r="I21" i="58"/>
  <c r="S31" i="58"/>
  <c r="Q31" i="58"/>
  <c r="M31" i="58"/>
  <c r="G31" i="58"/>
  <c r="R17" i="58"/>
  <c r="N26" i="58"/>
  <c r="R33" i="58"/>
  <c r="Q33" i="58"/>
  <c r="N33" i="58"/>
  <c r="H33" i="58"/>
  <c r="O29" i="58"/>
  <c r="H29" i="58"/>
  <c r="S14" i="58"/>
  <c r="R14" i="58"/>
  <c r="P14" i="58"/>
  <c r="I14" i="58"/>
  <c r="G14" i="58"/>
  <c r="F14" i="58"/>
  <c r="P32" i="58"/>
  <c r="N32" i="58"/>
  <c r="L32" i="58"/>
  <c r="J32" i="58"/>
  <c r="G32" i="58"/>
  <c r="K20" i="58"/>
  <c r="G20" i="58"/>
  <c r="R28" i="58"/>
  <c r="Q28" i="58"/>
  <c r="M28" i="58"/>
  <c r="K28" i="58"/>
  <c r="J28" i="58"/>
  <c r="I28" i="58"/>
  <c r="H11" i="58"/>
  <c r="G11" i="58"/>
  <c r="F11" i="58"/>
  <c r="S16" i="58"/>
  <c r="L16" i="58"/>
  <c r="K16" i="58"/>
  <c r="J16" i="58"/>
  <c r="I16" i="58"/>
  <c r="F16" i="58"/>
  <c r="P30" i="58"/>
  <c r="M30" i="58"/>
  <c r="L30" i="58"/>
  <c r="I30" i="58"/>
  <c r="F30" i="58"/>
  <c r="R25" i="58"/>
  <c r="P25" i="58"/>
  <c r="O25" i="58"/>
  <c r="N25" i="58"/>
  <c r="M25" i="58"/>
  <c r="L25" i="58"/>
  <c r="J25" i="58"/>
  <c r="I25" i="58"/>
  <c r="S24" i="58"/>
  <c r="R24" i="58"/>
  <c r="Q24" i="58"/>
  <c r="P24" i="58"/>
  <c r="O24" i="58"/>
  <c r="N24" i="58"/>
  <c r="K24" i="58"/>
  <c r="J24" i="58"/>
  <c r="H24" i="58"/>
  <c r="G24" i="58"/>
  <c r="O18" i="58"/>
  <c r="N18" i="58"/>
  <c r="M18" i="58"/>
  <c r="L18" i="58"/>
  <c r="F18" i="58"/>
  <c r="S23" i="58"/>
  <c r="R23" i="58"/>
  <c r="Q23" i="58"/>
  <c r="P23" i="58"/>
  <c r="O23" i="58"/>
  <c r="M23" i="58"/>
  <c r="J23" i="58"/>
  <c r="H23" i="58"/>
  <c r="F23" i="58"/>
  <c r="S19" i="58"/>
  <c r="R19" i="58"/>
  <c r="Q19" i="58"/>
  <c r="O19" i="58"/>
  <c r="N19" i="58"/>
  <c r="K19" i="58"/>
  <c r="I19" i="58"/>
  <c r="H19" i="58"/>
  <c r="G19" i="58"/>
  <c r="F19" i="58"/>
  <c r="S13" i="58"/>
  <c r="R13" i="58"/>
  <c r="P13" i="58"/>
  <c r="N13" i="58"/>
  <c r="M13" i="58"/>
  <c r="L13" i="58"/>
  <c r="K13" i="58"/>
  <c r="I13" i="58"/>
  <c r="H13" i="58"/>
  <c r="F13" i="58"/>
  <c r="S15" i="58"/>
  <c r="R15" i="58"/>
  <c r="Q15" i="58"/>
  <c r="P15" i="58"/>
  <c r="N15" i="58"/>
  <c r="K15" i="58"/>
  <c r="J15" i="58"/>
  <c r="I15" i="58"/>
  <c r="H15" i="58"/>
  <c r="G15" i="58"/>
  <c r="S5" i="58"/>
  <c r="Q5" i="58"/>
  <c r="O5" i="58"/>
  <c r="N5" i="58"/>
  <c r="M5" i="58"/>
  <c r="L5" i="58"/>
  <c r="K5" i="58"/>
  <c r="J5" i="58"/>
  <c r="I5" i="58"/>
  <c r="H5" i="58"/>
  <c r="S4" i="58"/>
  <c r="R4" i="58"/>
  <c r="Q4" i="58"/>
  <c r="P4" i="58"/>
  <c r="M4" i="58"/>
  <c r="L4" i="58"/>
  <c r="J4" i="58"/>
  <c r="I4" i="58"/>
  <c r="H4" i="58"/>
  <c r="G4" i="58"/>
  <c r="S12" i="58"/>
  <c r="Q12" i="58"/>
  <c r="P12" i="58"/>
  <c r="O12" i="58"/>
  <c r="N12" i="58"/>
  <c r="L12" i="58"/>
  <c r="K12" i="58"/>
  <c r="J12" i="58"/>
  <c r="I12" i="58"/>
  <c r="H12" i="58"/>
  <c r="F12" i="58"/>
  <c r="S10" i="58"/>
  <c r="Q10" i="58"/>
  <c r="P10" i="58"/>
  <c r="N10" i="58"/>
  <c r="M10" i="58"/>
  <c r="L10" i="58"/>
  <c r="J10" i="58"/>
  <c r="G10" i="58"/>
  <c r="F10" i="58"/>
  <c r="S7" i="58"/>
  <c r="Q7" i="58"/>
  <c r="P7" i="58"/>
  <c r="O7" i="58"/>
  <c r="N7" i="58"/>
  <c r="L7" i="58"/>
  <c r="K7" i="58"/>
  <c r="J7" i="58"/>
  <c r="H7" i="58"/>
  <c r="G7" i="58"/>
  <c r="F7" i="58"/>
  <c r="S3" i="58"/>
  <c r="R3" i="58"/>
  <c r="Q3" i="58"/>
  <c r="P3" i="58"/>
  <c r="O3" i="58"/>
  <c r="M3" i="58"/>
  <c r="L3" i="58"/>
  <c r="K3" i="58"/>
  <c r="I3" i="58"/>
  <c r="G3" i="58"/>
  <c r="F3" i="58"/>
  <c r="S9" i="58"/>
  <c r="R9" i="58"/>
  <c r="Q9" i="58"/>
  <c r="P9" i="58"/>
  <c r="O9" i="58"/>
  <c r="N9" i="58"/>
  <c r="M9" i="58"/>
  <c r="L9" i="58"/>
  <c r="K9" i="58"/>
  <c r="J9" i="58"/>
  <c r="I9" i="58"/>
  <c r="H9" i="58"/>
  <c r="G9" i="58"/>
  <c r="S2" i="58"/>
  <c r="R2" i="58"/>
  <c r="Q2" i="58"/>
  <c r="P2" i="58"/>
  <c r="O2" i="58"/>
  <c r="N2" i="58"/>
  <c r="M2" i="58"/>
  <c r="K2" i="58"/>
  <c r="J2" i="58"/>
  <c r="I2" i="58"/>
  <c r="H2" i="58"/>
  <c r="F2" i="58"/>
  <c r="S32" i="58"/>
  <c r="S6" i="58"/>
  <c r="R12" i="58"/>
  <c r="R6" i="58"/>
  <c r="Q32" i="58"/>
  <c r="Q6" i="58"/>
  <c r="P5" i="58"/>
  <c r="P6" i="58"/>
  <c r="O17" i="58"/>
  <c r="O6" i="58"/>
  <c r="N3" i="58"/>
  <c r="N6" i="58"/>
  <c r="L2" i="58"/>
  <c r="L6" i="58"/>
  <c r="K21" i="58"/>
  <c r="K6" i="58"/>
  <c r="J13" i="58"/>
  <c r="J6" i="58"/>
  <c r="I23" i="58"/>
  <c r="I6" i="58"/>
  <c r="H31" i="58"/>
  <c r="H6" i="58"/>
  <c r="G12" i="58"/>
  <c r="G6" i="58"/>
  <c r="F8" i="58"/>
  <c r="F6" i="58"/>
  <c r="D26" i="58"/>
  <c r="D7" i="58"/>
  <c r="D19" i="58"/>
  <c r="D6" i="58"/>
  <c r="D14" i="58"/>
  <c r="D2" i="58"/>
  <c r="D27" i="58"/>
  <c r="D5" i="58"/>
  <c r="D10" i="58"/>
  <c r="D4" i="58"/>
  <c r="D3" i="58"/>
  <c r="D17" i="58"/>
  <c r="D33" i="58"/>
  <c r="D29" i="58"/>
  <c r="D23" i="58"/>
  <c r="D13" i="58"/>
  <c r="D16" i="58"/>
  <c r="D21" i="58"/>
  <c r="D28" i="58"/>
  <c r="D18" i="58"/>
  <c r="D25" i="58"/>
  <c r="D8" i="58"/>
  <c r="D22" i="58"/>
  <c r="D30" i="58"/>
  <c r="D15" i="58"/>
  <c r="D20" i="58"/>
  <c r="D24" i="58"/>
  <c r="D9" i="58"/>
  <c r="D11" i="58"/>
  <c r="D31" i="58"/>
  <c r="D12" i="58"/>
  <c r="D32" i="58"/>
  <c r="C14" i="58"/>
  <c r="C9" i="58"/>
  <c r="C16" i="58"/>
  <c r="C8" i="58"/>
  <c r="C2" i="58"/>
  <c r="C7" i="58"/>
  <c r="C30" i="58"/>
  <c r="C20" i="58"/>
  <c r="C17" i="58"/>
  <c r="C27" i="58"/>
  <c r="C3" i="58"/>
  <c r="C25" i="58"/>
  <c r="C31" i="58"/>
  <c r="C12" i="58"/>
  <c r="C24" i="58"/>
  <c r="C10" i="58"/>
  <c r="C18" i="58"/>
  <c r="C19" i="58"/>
  <c r="C33" i="58"/>
  <c r="C15" i="58"/>
  <c r="C11" i="58"/>
  <c r="C21" i="58"/>
  <c r="C29" i="58"/>
  <c r="C4" i="58"/>
  <c r="C23" i="58"/>
  <c r="C32" i="58"/>
  <c r="C5" i="58"/>
  <c r="C22" i="58"/>
  <c r="C26" i="58"/>
  <c r="C28" i="58"/>
  <c r="C13" i="58"/>
  <c r="C6" i="58"/>
  <c r="E4" i="58"/>
  <c r="E6" i="58"/>
  <c r="E31" i="58"/>
  <c r="E13" i="58"/>
  <c r="E3" i="58"/>
  <c r="E32" i="58"/>
  <c r="B3" i="58"/>
  <c r="B12" i="58"/>
  <c r="B17" i="58"/>
  <c r="B5" i="58"/>
  <c r="B10" i="58"/>
  <c r="B18" i="58"/>
  <c r="B22" i="58"/>
  <c r="B26" i="58"/>
  <c r="B23" i="58"/>
  <c r="B30" i="58"/>
  <c r="B15" i="58"/>
  <c r="B29" i="58"/>
  <c r="B19" i="58"/>
  <c r="B13" i="58"/>
  <c r="B7" i="58"/>
  <c r="B32" i="58"/>
  <c r="B21" i="58"/>
  <c r="B8" i="58"/>
  <c r="B25" i="58"/>
  <c r="B28" i="58"/>
  <c r="B14" i="58"/>
  <c r="B20" i="58"/>
  <c r="B24" i="58"/>
  <c r="B33" i="58"/>
  <c r="B27" i="58"/>
  <c r="B6" i="58"/>
  <c r="B16" i="58"/>
  <c r="B31" i="58"/>
  <c r="B11" i="58"/>
  <c r="B9" i="58"/>
  <c r="B4" i="58"/>
  <c r="B2" i="58"/>
  <c r="O37" i="58"/>
  <c r="N37" i="58"/>
  <c r="I38" i="58"/>
  <c r="V42" i="58"/>
  <c r="V40" i="58"/>
  <c r="V41" i="58"/>
  <c r="V39" i="58"/>
  <c r="V38" i="58"/>
  <c r="O38" i="58"/>
  <c r="N38" i="58"/>
  <c r="L32" i="55"/>
  <c r="C31" i="55"/>
  <c r="M30" i="55"/>
  <c r="J30" i="55"/>
  <c r="R29" i="55"/>
  <c r="P29" i="55"/>
  <c r="N29" i="55"/>
  <c r="K29" i="55"/>
  <c r="F29" i="55"/>
  <c r="M28" i="55"/>
  <c r="G28" i="55"/>
  <c r="E28" i="55"/>
  <c r="P27" i="55"/>
  <c r="B27" i="55"/>
  <c r="N26" i="55"/>
  <c r="M26" i="55"/>
  <c r="J26" i="55"/>
  <c r="I26" i="55"/>
  <c r="R25" i="55"/>
  <c r="Q25" i="55"/>
  <c r="M25" i="55"/>
  <c r="Q24" i="55"/>
  <c r="P24" i="55"/>
  <c r="O24" i="55"/>
  <c r="K24" i="55"/>
  <c r="I24" i="55"/>
  <c r="H24" i="55"/>
  <c r="G24" i="55"/>
  <c r="F24" i="55"/>
  <c r="B24" i="55"/>
  <c r="P23" i="55"/>
  <c r="K23" i="55"/>
  <c r="J23" i="55"/>
  <c r="G23" i="55"/>
  <c r="P22" i="55"/>
  <c r="O22" i="55"/>
  <c r="N22" i="55"/>
  <c r="J22" i="55"/>
  <c r="H22" i="55"/>
  <c r="E22" i="55"/>
  <c r="D22" i="55"/>
  <c r="R21" i="55"/>
  <c r="M21" i="55"/>
  <c r="L21" i="55"/>
  <c r="J21" i="55"/>
  <c r="H21" i="55"/>
  <c r="C21" i="55"/>
  <c r="Q20" i="55"/>
  <c r="P20" i="55"/>
  <c r="O20" i="55"/>
  <c r="N20" i="55"/>
  <c r="K20" i="55"/>
  <c r="J20" i="55"/>
  <c r="F20" i="55"/>
  <c r="C20" i="55"/>
  <c r="R19" i="55"/>
  <c r="Q19" i="55"/>
  <c r="K19" i="55"/>
  <c r="H19" i="55"/>
  <c r="F19" i="55"/>
  <c r="D19" i="55"/>
  <c r="C19" i="55"/>
  <c r="B19" i="55"/>
  <c r="Q18" i="55"/>
  <c r="N18" i="55"/>
  <c r="I18" i="55"/>
  <c r="H18" i="55"/>
  <c r="G18" i="55"/>
  <c r="E18" i="55"/>
  <c r="C18" i="55"/>
  <c r="B18" i="55"/>
  <c r="R17" i="55"/>
  <c r="O17" i="55"/>
  <c r="M17" i="55"/>
  <c r="L17" i="55"/>
  <c r="J17" i="55"/>
  <c r="I17" i="55"/>
  <c r="G17" i="55"/>
  <c r="F17" i="55"/>
  <c r="E17" i="55"/>
  <c r="B17" i="55"/>
  <c r="R16" i="55"/>
  <c r="Q16" i="55"/>
  <c r="P16" i="55"/>
  <c r="O16" i="55"/>
  <c r="M16" i="55"/>
  <c r="K16" i="55"/>
  <c r="J16" i="55"/>
  <c r="I16" i="55"/>
  <c r="G16" i="55"/>
  <c r="F16" i="55"/>
  <c r="E16" i="55"/>
  <c r="D16" i="55"/>
  <c r="C16" i="55"/>
  <c r="B16" i="55"/>
  <c r="Q15" i="55"/>
  <c r="P15" i="55"/>
  <c r="N15" i="55"/>
  <c r="M15" i="55"/>
  <c r="L15" i="55"/>
  <c r="J15" i="55"/>
  <c r="H15" i="55"/>
  <c r="D15" i="55"/>
  <c r="C15" i="55"/>
  <c r="R14" i="55"/>
  <c r="Q14" i="55"/>
  <c r="L14" i="55"/>
  <c r="K14" i="55"/>
  <c r="I14" i="55"/>
  <c r="H14" i="55"/>
  <c r="E14" i="55"/>
  <c r="D14" i="55"/>
  <c r="B14" i="55"/>
  <c r="R13" i="55"/>
  <c r="Q13" i="55"/>
  <c r="O13" i="55"/>
  <c r="M13" i="55"/>
  <c r="L13" i="55"/>
  <c r="I13" i="55"/>
  <c r="H13" i="55"/>
  <c r="G13" i="55"/>
  <c r="E13" i="55"/>
  <c r="D13" i="55"/>
  <c r="C13" i="55"/>
  <c r="B13" i="55"/>
  <c r="O12" i="55"/>
  <c r="N12" i="55"/>
  <c r="L12" i="55"/>
  <c r="J12" i="55"/>
  <c r="I12" i="55"/>
  <c r="G12" i="55"/>
  <c r="F12" i="55"/>
  <c r="D12" i="55"/>
  <c r="C12" i="55"/>
  <c r="R11" i="55"/>
  <c r="P11" i="55"/>
  <c r="O11" i="55"/>
  <c r="N11" i="55"/>
  <c r="L11" i="55"/>
  <c r="I11" i="55"/>
  <c r="H11" i="55"/>
  <c r="E11" i="55"/>
  <c r="D11" i="55"/>
  <c r="C11" i="55"/>
  <c r="B11" i="55"/>
  <c r="Q10" i="55"/>
  <c r="P10" i="55"/>
  <c r="O10" i="55"/>
  <c r="N10" i="55"/>
  <c r="M10" i="55"/>
  <c r="L10" i="55"/>
  <c r="K10" i="55"/>
  <c r="I10" i="55"/>
  <c r="G10" i="55"/>
  <c r="F10" i="55"/>
  <c r="E10" i="55"/>
  <c r="D10" i="55"/>
  <c r="C10" i="55"/>
  <c r="B10" i="55"/>
  <c r="R9" i="55"/>
  <c r="P9" i="55"/>
  <c r="O9" i="55"/>
  <c r="M9" i="55"/>
  <c r="K9" i="55"/>
  <c r="J9" i="55"/>
  <c r="I9" i="55"/>
  <c r="H9" i="55"/>
  <c r="G9" i="55"/>
  <c r="F9" i="55"/>
  <c r="E9" i="55"/>
  <c r="D9" i="55"/>
  <c r="B9" i="55"/>
  <c r="R8" i="55"/>
  <c r="Q8" i="55"/>
  <c r="P8" i="55"/>
  <c r="O8" i="55"/>
  <c r="N8" i="55"/>
  <c r="M8" i="55"/>
  <c r="K8" i="55"/>
  <c r="J8" i="55"/>
  <c r="I8" i="55"/>
  <c r="F8" i="55"/>
  <c r="E8" i="55"/>
  <c r="D8" i="55"/>
  <c r="R7" i="55"/>
  <c r="Q7" i="55"/>
  <c r="N7" i="55"/>
  <c r="M7" i="55"/>
  <c r="L7" i="55"/>
  <c r="K7" i="55"/>
  <c r="I7" i="55"/>
  <c r="G7" i="55"/>
  <c r="E7" i="55"/>
  <c r="D7" i="55"/>
  <c r="C7" i="55"/>
  <c r="B7" i="55"/>
  <c r="R6" i="55"/>
  <c r="Q6" i="55"/>
  <c r="P6" i="55"/>
  <c r="O6" i="55"/>
  <c r="N6" i="55"/>
  <c r="M6" i="55"/>
  <c r="L6" i="55"/>
  <c r="K6" i="55"/>
  <c r="G6" i="55"/>
  <c r="F6" i="55"/>
  <c r="E6" i="55"/>
  <c r="D6" i="55"/>
  <c r="C6" i="55"/>
  <c r="B6" i="55"/>
  <c r="R5" i="55"/>
  <c r="Q5" i="55"/>
  <c r="P5" i="55"/>
  <c r="O5" i="55"/>
  <c r="M5" i="55"/>
  <c r="L5" i="55"/>
  <c r="K5" i="55"/>
  <c r="I5" i="55"/>
  <c r="H5" i="55"/>
  <c r="G5" i="55"/>
  <c r="F5" i="55"/>
  <c r="E5" i="55"/>
  <c r="D5" i="55"/>
  <c r="C5" i="55"/>
  <c r="B5" i="55"/>
  <c r="R4" i="55"/>
  <c r="Q4" i="55"/>
  <c r="P4" i="55"/>
  <c r="O4" i="55"/>
  <c r="L4" i="55"/>
  <c r="K4" i="55"/>
  <c r="J4" i="55"/>
  <c r="I4" i="55"/>
  <c r="H4" i="55"/>
  <c r="G4" i="55"/>
  <c r="F4" i="55"/>
  <c r="E4" i="55"/>
  <c r="D4" i="55"/>
  <c r="C4" i="55"/>
  <c r="B4" i="55"/>
  <c r="R3" i="55"/>
  <c r="Q3" i="55"/>
  <c r="P3" i="55"/>
  <c r="O3" i="55"/>
  <c r="N3" i="55"/>
  <c r="M3" i="55"/>
  <c r="L3" i="55"/>
  <c r="J3" i="55"/>
  <c r="I3" i="55"/>
  <c r="H3" i="55"/>
  <c r="G3" i="55"/>
  <c r="F3" i="55"/>
  <c r="E3" i="55"/>
  <c r="D3" i="55"/>
  <c r="C3" i="55"/>
  <c r="B3" i="55"/>
  <c r="S19" i="55"/>
  <c r="S20" i="55"/>
  <c r="S14" i="55"/>
  <c r="S32" i="55"/>
  <c r="S7" i="55"/>
  <c r="S27" i="55"/>
  <c r="S3" i="55"/>
  <c r="S21" i="55"/>
  <c r="S2" i="55"/>
  <c r="S11" i="55"/>
  <c r="S18" i="55"/>
  <c r="S25" i="55"/>
  <c r="S5" i="55"/>
  <c r="S28" i="55"/>
  <c r="S26" i="55"/>
  <c r="S30" i="55"/>
  <c r="S16" i="55"/>
  <c r="S24" i="55"/>
  <c r="S8" i="55"/>
  <c r="S23" i="55"/>
  <c r="S13" i="55"/>
  <c r="S29" i="55"/>
  <c r="S10" i="55"/>
  <c r="S17" i="55"/>
  <c r="S31" i="55"/>
  <c r="S33" i="55"/>
  <c r="S9" i="55"/>
  <c r="S22" i="55"/>
  <c r="S4" i="55"/>
  <c r="S6" i="55"/>
  <c r="I38" i="55" s="1"/>
  <c r="S15" i="55"/>
  <c r="I37" i="55"/>
  <c r="R17" i="52"/>
  <c r="R20" i="52"/>
  <c r="R2" i="52"/>
  <c r="R6" i="52"/>
  <c r="R14" i="52"/>
  <c r="R22" i="52"/>
  <c r="R3" i="52"/>
  <c r="N38" i="52" s="1"/>
  <c r="R32" i="52"/>
  <c r="R9" i="52"/>
  <c r="R12" i="52"/>
  <c r="R25" i="52"/>
  <c r="R31" i="52"/>
  <c r="R5" i="52"/>
  <c r="R27" i="52"/>
  <c r="R19" i="52"/>
  <c r="R24" i="52"/>
  <c r="R4" i="52"/>
  <c r="R23" i="52"/>
  <c r="R21" i="52"/>
  <c r="R28" i="52"/>
  <c r="R16" i="52"/>
  <c r="R30" i="52"/>
  <c r="R7" i="52"/>
  <c r="R10" i="52"/>
  <c r="R8" i="52"/>
  <c r="R15" i="52"/>
  <c r="R11" i="52"/>
  <c r="R18" i="52"/>
  <c r="N37" i="52" s="1"/>
  <c r="R13" i="52"/>
  <c r="R26" i="52"/>
  <c r="R29" i="52"/>
  <c r="R33" i="52"/>
  <c r="O37" i="52"/>
  <c r="I39" i="52"/>
  <c r="I38" i="52"/>
  <c r="I37" i="52"/>
  <c r="I36" i="52"/>
  <c r="V42" i="52"/>
  <c r="V40" i="52"/>
  <c r="V41" i="52"/>
  <c r="V39" i="52"/>
  <c r="V38" i="52"/>
  <c r="O38" i="52"/>
  <c r="Q5" i="49"/>
  <c r="Q9" i="49"/>
  <c r="Q2" i="49"/>
  <c r="Q25" i="49"/>
  <c r="Q7" i="49"/>
  <c r="Q12" i="49"/>
  <c r="Q19" i="49"/>
  <c r="Q32" i="49"/>
  <c r="Q13" i="49"/>
  <c r="Q30" i="49"/>
  <c r="Q8" i="49"/>
  <c r="Q27" i="49"/>
  <c r="Q15" i="49"/>
  <c r="Q33" i="49"/>
  <c r="Q20" i="49"/>
  <c r="Q26" i="49"/>
  <c r="Q24" i="49"/>
  <c r="Q31" i="49"/>
  <c r="Q14" i="49"/>
  <c r="Q29" i="49"/>
  <c r="Q10" i="49"/>
  <c r="Q17" i="49"/>
  <c r="Q4" i="49"/>
  <c r="Q11" i="49"/>
  <c r="R11" i="49"/>
  <c r="R18" i="49"/>
  <c r="Q16" i="49"/>
  <c r="Q28" i="49"/>
  <c r="Q18" i="49"/>
  <c r="Q23" i="49"/>
  <c r="R4" i="49"/>
  <c r="R23" i="49"/>
  <c r="R21" i="49"/>
  <c r="R28" i="49"/>
  <c r="R13" i="49"/>
  <c r="R26" i="49"/>
  <c r="Q3" i="49"/>
  <c r="Q21" i="49"/>
  <c r="I39" i="49"/>
  <c r="I38" i="49"/>
  <c r="I36" i="49"/>
  <c r="V42" i="49"/>
  <c r="V40" i="49"/>
  <c r="V41" i="49"/>
  <c r="V39" i="49"/>
  <c r="V38" i="49"/>
  <c r="P3" i="46"/>
  <c r="P14" i="46"/>
  <c r="R11" i="46"/>
  <c r="R18" i="46"/>
  <c r="I37" i="46" s="1"/>
  <c r="P9" i="46"/>
  <c r="P13" i="46"/>
  <c r="P4" i="46"/>
  <c r="P7" i="46"/>
  <c r="P5" i="46"/>
  <c r="P32" i="46"/>
  <c r="P2" i="46"/>
  <c r="P23" i="46"/>
  <c r="P29" i="46"/>
  <c r="P33" i="46"/>
  <c r="P20" i="46"/>
  <c r="P30" i="46"/>
  <c r="P15" i="46"/>
  <c r="P19" i="46"/>
  <c r="P24" i="46"/>
  <c r="P26" i="46"/>
  <c r="P8" i="46"/>
  <c r="P12" i="46"/>
  <c r="P10" i="46"/>
  <c r="P18" i="46"/>
  <c r="P22" i="46"/>
  <c r="P31" i="46"/>
  <c r="P6" i="46"/>
  <c r="P17" i="46"/>
  <c r="P11" i="46"/>
  <c r="P25" i="46"/>
  <c r="Q3" i="46"/>
  <c r="Q21" i="46"/>
  <c r="P27" i="46"/>
  <c r="P28" i="46"/>
  <c r="P16" i="46"/>
  <c r="P21" i="46"/>
  <c r="I39" i="46"/>
  <c r="I36" i="46"/>
  <c r="V42" i="46"/>
  <c r="V40" i="46"/>
  <c r="V41" i="46"/>
  <c r="V39" i="46"/>
  <c r="V38" i="46"/>
  <c r="O20" i="43"/>
  <c r="O21" i="43"/>
  <c r="O3" i="43"/>
  <c r="O7" i="43"/>
  <c r="O2" i="43"/>
  <c r="O4" i="43"/>
  <c r="O11" i="43"/>
  <c r="O18" i="43"/>
  <c r="O17" i="43"/>
  <c r="O25" i="43"/>
  <c r="O24" i="43"/>
  <c r="O30" i="43"/>
  <c r="O13" i="43"/>
  <c r="O15" i="43"/>
  <c r="O6" i="43"/>
  <c r="O31" i="43"/>
  <c r="O16" i="43"/>
  <c r="O26" i="43"/>
  <c r="O10" i="43"/>
  <c r="O19" i="43"/>
  <c r="P16" i="43"/>
  <c r="P21" i="43"/>
  <c r="P27" i="43"/>
  <c r="P28" i="43"/>
  <c r="O9" i="43"/>
  <c r="O28" i="43"/>
  <c r="O5" i="43"/>
  <c r="O14" i="43"/>
  <c r="O12" i="43"/>
  <c r="O29" i="43"/>
  <c r="O8" i="43"/>
  <c r="O33" i="43"/>
  <c r="O22" i="43"/>
  <c r="O23" i="43"/>
  <c r="I39" i="43"/>
  <c r="I38" i="43"/>
  <c r="I37" i="43"/>
  <c r="I36" i="43"/>
  <c r="V42" i="43"/>
  <c r="V40" i="43"/>
  <c r="V41" i="43"/>
  <c r="V39" i="43"/>
  <c r="V38" i="43"/>
  <c r="N2" i="40"/>
  <c r="N20" i="40"/>
  <c r="N3" i="40"/>
  <c r="N5" i="40"/>
  <c r="N15" i="40"/>
  <c r="N28" i="40"/>
  <c r="N26" i="40"/>
  <c r="N30" i="40"/>
  <c r="N27" i="40"/>
  <c r="N10" i="40"/>
  <c r="N16" i="40"/>
  <c r="N11" i="40"/>
  <c r="N23" i="40"/>
  <c r="N8" i="40"/>
  <c r="N24" i="40"/>
  <c r="N29" i="40"/>
  <c r="N31" i="40"/>
  <c r="N18" i="40"/>
  <c r="N33" i="40"/>
  <c r="N7" i="40"/>
  <c r="N14" i="40"/>
  <c r="V41" i="40"/>
  <c r="R21" i="40"/>
  <c r="R28" i="40"/>
  <c r="L10" i="40"/>
  <c r="L19" i="40"/>
  <c r="O22" i="40"/>
  <c r="O23" i="40"/>
  <c r="N22" i="40"/>
  <c r="N32" i="40"/>
  <c r="N6" i="40"/>
  <c r="N13" i="40"/>
  <c r="I36" i="40"/>
  <c r="M17" i="37"/>
  <c r="M19" i="37"/>
  <c r="M9" i="37"/>
  <c r="M11" i="37"/>
  <c r="M3" i="37"/>
  <c r="M4" i="37"/>
  <c r="M15" i="37"/>
  <c r="M18" i="37"/>
  <c r="M28" i="37"/>
  <c r="M32" i="37"/>
  <c r="M30" i="37"/>
  <c r="M31" i="37"/>
  <c r="M6" i="37"/>
  <c r="M22" i="37"/>
  <c r="M13" i="37"/>
  <c r="M33" i="37"/>
  <c r="M16" i="37"/>
  <c r="M24" i="37"/>
  <c r="M26" i="37"/>
  <c r="M29" i="37"/>
  <c r="M10" i="37"/>
  <c r="M20" i="37"/>
  <c r="M2" i="37"/>
  <c r="M25" i="37"/>
  <c r="N22" i="37"/>
  <c r="N32" i="37"/>
  <c r="N26" i="37"/>
  <c r="N30" i="37"/>
  <c r="M8" i="37"/>
  <c r="M12" i="37"/>
  <c r="M5" i="37"/>
  <c r="M14" i="37"/>
  <c r="M7" i="37"/>
  <c r="M27" i="37"/>
  <c r="I36" i="37"/>
  <c r="L2" i="34"/>
  <c r="L3" i="34"/>
  <c r="L17" i="34"/>
  <c r="L18" i="34"/>
  <c r="L4" i="34"/>
  <c r="L8" i="34"/>
  <c r="L14" i="34"/>
  <c r="L28" i="34"/>
  <c r="L13" i="34"/>
  <c r="L29" i="34"/>
  <c r="L11" i="34"/>
  <c r="L20" i="34"/>
  <c r="L15" i="34"/>
  <c r="L22" i="34"/>
  <c r="N22" i="34"/>
  <c r="N32" i="34"/>
  <c r="L32" i="34"/>
  <c r="L33" i="34"/>
  <c r="M2" i="34"/>
  <c r="M25" i="34"/>
  <c r="M7" i="34"/>
  <c r="M27" i="34"/>
  <c r="L6" i="34"/>
  <c r="L9" i="34"/>
  <c r="M10" i="34"/>
  <c r="M20" i="34"/>
  <c r="M21" i="34"/>
  <c r="M23" i="34"/>
  <c r="P16" i="34"/>
  <c r="P21" i="34"/>
  <c r="Q3" i="34"/>
  <c r="Q21" i="34"/>
  <c r="K4" i="34"/>
  <c r="K18" i="34"/>
  <c r="K4" i="31"/>
  <c r="K18" i="31"/>
  <c r="L5" i="34"/>
  <c r="L30" i="34"/>
  <c r="L12" i="34"/>
  <c r="L25" i="34"/>
  <c r="L10" i="34"/>
  <c r="L19" i="34"/>
  <c r="L7" i="34"/>
  <c r="L26" i="34"/>
  <c r="L21" i="34"/>
  <c r="L27" i="34"/>
  <c r="I36" i="34"/>
  <c r="K8" i="31"/>
  <c r="K25" i="31"/>
  <c r="K14" i="31"/>
  <c r="K27" i="31"/>
  <c r="K10" i="31"/>
  <c r="K11" i="31"/>
  <c r="K24" i="31"/>
  <c r="K32" i="31"/>
  <c r="K5" i="31"/>
  <c r="K13" i="31"/>
  <c r="K20" i="31"/>
  <c r="K22" i="31"/>
  <c r="K9" i="31"/>
  <c r="K15" i="31"/>
  <c r="K29" i="31"/>
  <c r="K30" i="31"/>
  <c r="K16" i="31"/>
  <c r="K17" i="31"/>
  <c r="K23" i="31"/>
  <c r="K31" i="31"/>
  <c r="L10" i="31"/>
  <c r="L19" i="31"/>
  <c r="L21" i="31"/>
  <c r="L27" i="31"/>
  <c r="K7" i="31"/>
  <c r="K21" i="31"/>
  <c r="K19" i="31"/>
  <c r="K26" i="31"/>
  <c r="R13" i="31"/>
  <c r="R26" i="31"/>
  <c r="Q3" i="31"/>
  <c r="Q21" i="31"/>
  <c r="K6" i="31"/>
  <c r="K33" i="31"/>
  <c r="J8" i="28"/>
  <c r="J11" i="28"/>
  <c r="I36" i="28"/>
  <c r="J4" i="28"/>
  <c r="J6" i="28"/>
  <c r="J17" i="28"/>
  <c r="J24" i="28"/>
  <c r="J23" i="28"/>
  <c r="J27" i="28"/>
  <c r="J20" i="28"/>
  <c r="J28" i="28"/>
  <c r="J30" i="28"/>
  <c r="J33" i="28"/>
  <c r="J9" i="28"/>
  <c r="J14" i="28"/>
  <c r="J21" i="28"/>
  <c r="J25" i="28"/>
  <c r="J3" i="28"/>
  <c r="J7" i="28"/>
  <c r="J26" i="28"/>
  <c r="J31" i="28"/>
  <c r="J22" i="28"/>
  <c r="J29" i="28"/>
  <c r="J2" i="28"/>
  <c r="J12" i="28"/>
  <c r="P16" i="28"/>
  <c r="P21" i="28"/>
  <c r="N22" i="28"/>
  <c r="N32" i="28"/>
  <c r="P15" i="28"/>
  <c r="P19" i="28"/>
  <c r="P6" i="28"/>
  <c r="P17" i="28"/>
  <c r="J16" i="28"/>
  <c r="J19" i="28"/>
  <c r="J15" i="28"/>
  <c r="J32" i="28"/>
  <c r="I13" i="25"/>
  <c r="I22" i="25"/>
  <c r="I12" i="25"/>
  <c r="I23" i="25"/>
  <c r="I24" i="25"/>
  <c r="I29" i="25"/>
  <c r="I26" i="25"/>
  <c r="I33" i="25"/>
  <c r="I8" i="25"/>
  <c r="I21" i="25"/>
  <c r="I3" i="25"/>
  <c r="I27" i="25"/>
  <c r="I16" i="25"/>
  <c r="I31" i="25"/>
  <c r="I17" i="25"/>
  <c r="I20" i="25"/>
  <c r="I2" i="25"/>
  <c r="I18" i="25"/>
  <c r="I5" i="25"/>
  <c r="I6" i="25"/>
  <c r="I14" i="25"/>
  <c r="I15" i="25"/>
  <c r="I4" i="25"/>
  <c r="I30" i="25"/>
  <c r="I7" i="25"/>
  <c r="I28" i="25"/>
  <c r="I9" i="25"/>
  <c r="I32" i="25"/>
  <c r="I10" i="25"/>
  <c r="I25" i="25"/>
  <c r="J15" i="25"/>
  <c r="J32" i="25"/>
  <c r="J16" i="25"/>
  <c r="J19" i="25"/>
  <c r="I11" i="25"/>
  <c r="I19" i="25"/>
  <c r="H5" i="25"/>
  <c r="H17" i="25"/>
  <c r="H5" i="22"/>
  <c r="H17" i="22"/>
  <c r="H3" i="22"/>
  <c r="H12" i="22"/>
  <c r="H18" i="22"/>
  <c r="H20" i="22"/>
  <c r="H2" i="22"/>
  <c r="H11" i="22"/>
  <c r="H22" i="22"/>
  <c r="H28" i="22"/>
  <c r="H9" i="22"/>
  <c r="H10" i="22"/>
  <c r="H24" i="22"/>
  <c r="H30" i="22"/>
  <c r="H19" i="22"/>
  <c r="H25" i="22"/>
  <c r="H4" i="22"/>
  <c r="H23" i="22"/>
  <c r="H21" i="22"/>
  <c r="H27" i="22"/>
  <c r="H15" i="22"/>
  <c r="H31" i="22"/>
  <c r="H14" i="22"/>
  <c r="H32" i="22"/>
  <c r="G7" i="19"/>
  <c r="G11" i="19"/>
  <c r="G10" i="19"/>
  <c r="G30" i="19"/>
  <c r="G3" i="19"/>
  <c r="G8" i="19"/>
  <c r="G28" i="19"/>
  <c r="G32" i="19"/>
  <c r="G23" i="19"/>
  <c r="G25" i="19"/>
  <c r="G16" i="19"/>
  <c r="G33" i="19"/>
  <c r="G6" i="19"/>
  <c r="G14" i="19"/>
  <c r="G17" i="19"/>
  <c r="G19" i="19"/>
  <c r="G13" i="19"/>
  <c r="G31" i="19"/>
  <c r="G5" i="19"/>
  <c r="G15" i="19"/>
  <c r="G24" i="19"/>
  <c r="G27" i="19"/>
  <c r="G9" i="19"/>
  <c r="G29" i="19"/>
  <c r="G2" i="19"/>
  <c r="G18" i="19"/>
  <c r="G12" i="19"/>
  <c r="G26" i="19"/>
  <c r="H14" i="19"/>
  <c r="H32" i="19"/>
  <c r="G4" i="19"/>
  <c r="G21" i="19"/>
  <c r="F19" i="16"/>
  <c r="F27" i="16"/>
  <c r="L10" i="16"/>
  <c r="L19" i="16"/>
  <c r="K6" i="16"/>
  <c r="K33" i="16"/>
  <c r="M17" i="16"/>
  <c r="M19" i="16"/>
  <c r="R13" i="16"/>
  <c r="R26" i="16"/>
  <c r="G12" i="16"/>
  <c r="G26" i="16"/>
  <c r="G7" i="16"/>
  <c r="G11" i="16"/>
  <c r="G4" i="16"/>
  <c r="G21" i="16"/>
  <c r="G3" i="16"/>
  <c r="G8" i="16"/>
  <c r="G28" i="16"/>
  <c r="G32" i="16"/>
  <c r="G23" i="16"/>
  <c r="G25" i="16"/>
  <c r="G16" i="16"/>
  <c r="G33" i="16"/>
  <c r="G10" i="16"/>
  <c r="G30" i="16"/>
  <c r="G5" i="16"/>
  <c r="G15" i="16"/>
  <c r="G6" i="16"/>
  <c r="G14" i="16"/>
  <c r="G17" i="16"/>
  <c r="G19" i="16"/>
  <c r="G24" i="16"/>
  <c r="G27" i="16"/>
  <c r="G9" i="16"/>
  <c r="G29" i="16"/>
  <c r="G2" i="16"/>
  <c r="G18" i="16"/>
  <c r="I36" i="16"/>
  <c r="F20" i="16"/>
  <c r="F25" i="16"/>
  <c r="F5" i="16"/>
  <c r="F7" i="16"/>
  <c r="F8" i="16"/>
  <c r="F18" i="16"/>
  <c r="F2" i="16"/>
  <c r="F17" i="16"/>
  <c r="F3" i="16"/>
  <c r="F28" i="16"/>
  <c r="F6" i="16"/>
  <c r="F32" i="16"/>
  <c r="F29" i="16"/>
  <c r="F31" i="16"/>
  <c r="F12" i="16"/>
  <c r="F21" i="16"/>
  <c r="F10" i="16"/>
  <c r="F26" i="16"/>
  <c r="F16" i="16"/>
  <c r="F23" i="16"/>
  <c r="F9" i="16"/>
  <c r="F22" i="16"/>
  <c r="F24" i="16"/>
  <c r="F33" i="16"/>
  <c r="F4" i="16"/>
  <c r="F13" i="16"/>
  <c r="E5" i="13"/>
  <c r="E32" i="13"/>
  <c r="I11" i="13"/>
  <c r="I19" i="13"/>
  <c r="G4" i="13"/>
  <c r="G21" i="13"/>
  <c r="F20" i="13"/>
  <c r="F25" i="13"/>
  <c r="F5" i="13"/>
  <c r="F7" i="13"/>
  <c r="F8" i="13"/>
  <c r="F18" i="13"/>
  <c r="F2" i="13"/>
  <c r="F17" i="13"/>
  <c r="F3" i="13"/>
  <c r="F28" i="13"/>
  <c r="F6" i="13"/>
  <c r="F32" i="13"/>
  <c r="F29" i="13"/>
  <c r="F31" i="13"/>
  <c r="F12" i="13"/>
  <c r="F21" i="13"/>
  <c r="F10" i="13"/>
  <c r="F26" i="13"/>
  <c r="F16" i="13"/>
  <c r="F23" i="13"/>
  <c r="F9" i="13"/>
  <c r="F22" i="13"/>
  <c r="F24" i="13"/>
  <c r="F33" i="13"/>
  <c r="F4" i="13"/>
  <c r="F13" i="13"/>
  <c r="F19" i="13"/>
  <c r="F27" i="13"/>
  <c r="E14" i="13"/>
  <c r="E21" i="13"/>
  <c r="E2" i="13"/>
  <c r="E8" i="13"/>
  <c r="E7" i="13"/>
  <c r="E23" i="13"/>
  <c r="E11" i="13"/>
  <c r="E25" i="13"/>
  <c r="E22" i="13"/>
  <c r="E33" i="13"/>
  <c r="E28" i="13"/>
  <c r="E31" i="13"/>
  <c r="E6" i="13"/>
  <c r="E29" i="13"/>
  <c r="E18" i="13"/>
  <c r="E19" i="13"/>
  <c r="E17" i="13"/>
  <c r="E26" i="13"/>
  <c r="E16" i="13"/>
  <c r="E30" i="13"/>
  <c r="E4" i="13"/>
  <c r="E12" i="13"/>
  <c r="E9" i="13"/>
  <c r="E15" i="13"/>
  <c r="E3" i="13"/>
  <c r="E27" i="13"/>
  <c r="E13" i="13"/>
  <c r="E24" i="13"/>
  <c r="E10" i="13"/>
  <c r="E20" i="13"/>
  <c r="D28" i="10"/>
  <c r="D6" i="10"/>
  <c r="D30" i="10"/>
  <c r="D3" i="10"/>
  <c r="D22" i="10"/>
  <c r="D25" i="10"/>
  <c r="D14" i="10"/>
  <c r="D26" i="10"/>
  <c r="D27" i="10"/>
  <c r="D4" i="10"/>
  <c r="D8" i="10"/>
  <c r="D23" i="10"/>
  <c r="D11" i="10"/>
  <c r="D17" i="10"/>
  <c r="D15" i="10"/>
  <c r="D29" i="10"/>
  <c r="D10" i="10"/>
  <c r="D24" i="10"/>
  <c r="D16" i="10"/>
  <c r="D20" i="10"/>
  <c r="D12" i="10"/>
  <c r="D18" i="10"/>
  <c r="D9" i="10"/>
  <c r="D31" i="10"/>
  <c r="D7" i="10"/>
  <c r="D32" i="10"/>
  <c r="E32" i="10"/>
  <c r="E5" i="10"/>
  <c r="D13" i="10"/>
  <c r="D33" i="10"/>
  <c r="D21" i="10"/>
  <c r="D5" i="10"/>
  <c r="L10" i="10"/>
  <c r="L19" i="10"/>
  <c r="D19" i="10"/>
  <c r="D2" i="10"/>
  <c r="B8" i="3"/>
  <c r="B4" i="3"/>
  <c r="B3" i="6"/>
  <c r="B23" i="6"/>
  <c r="B18" i="6"/>
  <c r="B25" i="6"/>
  <c r="B19" i="6"/>
  <c r="B20" i="6"/>
  <c r="I35" i="6"/>
  <c r="S28" i="3"/>
  <c r="S5" i="3"/>
  <c r="R23" i="3"/>
  <c r="R4" i="3"/>
  <c r="R26" i="3"/>
  <c r="R13" i="3"/>
  <c r="R32" i="3"/>
  <c r="R3" i="3"/>
  <c r="Q21" i="3"/>
  <c r="Q3" i="3"/>
  <c r="Q25" i="3"/>
  <c r="Q2" i="3"/>
  <c r="Q27" i="3"/>
  <c r="Q8" i="3"/>
  <c r="Q33" i="3"/>
  <c r="Q15" i="3"/>
  <c r="P32" i="3"/>
  <c r="P5" i="3"/>
  <c r="P17" i="3"/>
  <c r="P6" i="3"/>
  <c r="O29" i="3"/>
  <c r="O12" i="3"/>
  <c r="O6" i="3"/>
  <c r="O28" i="3"/>
  <c r="O9" i="3"/>
  <c r="O33" i="3"/>
  <c r="O8" i="3"/>
  <c r="N20" i="3"/>
  <c r="N2" i="3"/>
  <c r="N24" i="3"/>
  <c r="N8" i="3"/>
  <c r="N32" i="3"/>
  <c r="M25" i="3"/>
  <c r="M2" i="3"/>
  <c r="M33" i="3"/>
  <c r="M13" i="3"/>
  <c r="M27" i="3"/>
  <c r="M7" i="3"/>
  <c r="L30" i="3"/>
  <c r="L5" i="3"/>
  <c r="L25" i="3"/>
  <c r="L12" i="3"/>
  <c r="L29" i="3"/>
  <c r="L13" i="3"/>
  <c r="L19" i="3"/>
  <c r="L10" i="3"/>
  <c r="K18" i="3"/>
  <c r="K4" i="3"/>
  <c r="K21" i="3"/>
  <c r="K7" i="3"/>
  <c r="K6" i="3"/>
  <c r="K33" i="3"/>
  <c r="J32" i="3"/>
  <c r="J15" i="3"/>
  <c r="J12" i="3"/>
  <c r="J2" i="3"/>
  <c r="I25" i="3"/>
  <c r="I10" i="3"/>
  <c r="I19" i="3"/>
  <c r="I11" i="3"/>
  <c r="I32" i="3"/>
  <c r="I9" i="3"/>
  <c r="I28" i="3"/>
  <c r="I7" i="3"/>
  <c r="I30" i="3"/>
  <c r="I4" i="3"/>
  <c r="H11" i="3"/>
  <c r="H2" i="3"/>
  <c r="H32" i="3"/>
  <c r="H14" i="3"/>
  <c r="G21" i="3"/>
  <c r="G4" i="3"/>
  <c r="G31" i="3"/>
  <c r="G13" i="3"/>
  <c r="G26" i="3"/>
  <c r="G12" i="3"/>
  <c r="G14" i="3"/>
  <c r="G6" i="3"/>
  <c r="G9" i="3"/>
  <c r="G29" i="3"/>
  <c r="G18" i="3"/>
  <c r="G2" i="3"/>
  <c r="F32" i="3"/>
  <c r="F6" i="3"/>
  <c r="F28" i="3"/>
  <c r="F3" i="3"/>
  <c r="F21" i="3"/>
  <c r="F12" i="3"/>
  <c r="F26" i="3"/>
  <c r="F10" i="3"/>
  <c r="F27" i="3"/>
  <c r="F19" i="3"/>
  <c r="E21" i="3"/>
  <c r="E14" i="3"/>
  <c r="E25" i="3"/>
  <c r="E11" i="3"/>
  <c r="E23" i="3"/>
  <c r="E7" i="3"/>
  <c r="E32" i="3"/>
  <c r="E5" i="3"/>
  <c r="E33" i="3"/>
  <c r="E22" i="3"/>
  <c r="E30" i="3"/>
  <c r="E16" i="3"/>
  <c r="E12" i="3"/>
  <c r="E4" i="3"/>
  <c r="E27" i="3"/>
  <c r="E3" i="3"/>
  <c r="E29" i="3"/>
  <c r="E6" i="3"/>
  <c r="E24" i="3"/>
  <c r="E13" i="3"/>
  <c r="E20" i="3"/>
  <c r="E10" i="3"/>
  <c r="D28" i="3"/>
  <c r="D6" i="3"/>
  <c r="D30" i="3"/>
  <c r="D3" i="3"/>
  <c r="D19" i="3"/>
  <c r="D2" i="3"/>
  <c r="D32" i="3"/>
  <c r="D7" i="3"/>
  <c r="D26" i="3"/>
  <c r="D14" i="3"/>
  <c r="D31" i="3"/>
  <c r="D9" i="3"/>
  <c r="D29" i="3"/>
  <c r="D15" i="3"/>
  <c r="D12" i="3"/>
  <c r="D18" i="3"/>
  <c r="D20" i="3"/>
  <c r="D16" i="3"/>
  <c r="D23" i="3"/>
  <c r="D8" i="3"/>
  <c r="D33" i="3"/>
  <c r="D13" i="3"/>
  <c r="D27" i="3"/>
  <c r="D4" i="3"/>
  <c r="D24" i="3"/>
  <c r="D10" i="3"/>
  <c r="D5" i="3"/>
  <c r="D21" i="3"/>
  <c r="C27" i="3"/>
  <c r="C18" i="3"/>
  <c r="C8" i="3"/>
  <c r="C7" i="3"/>
  <c r="C28" i="3"/>
  <c r="C5" i="3"/>
  <c r="C32" i="3"/>
  <c r="C21" i="3"/>
  <c r="C13" i="3"/>
  <c r="C2" i="3"/>
  <c r="C29" i="3"/>
  <c r="C11" i="3"/>
  <c r="C25" i="3"/>
  <c r="C4" i="3"/>
  <c r="C9" i="3"/>
  <c r="C6" i="3"/>
  <c r="C30" i="3"/>
  <c r="C19" i="3"/>
  <c r="C14" i="3"/>
  <c r="C10" i="3"/>
  <c r="C17" i="3"/>
  <c r="C3" i="3"/>
  <c r="B23" i="3"/>
  <c r="B3" i="3"/>
  <c r="B12" i="3"/>
  <c r="B11" i="3"/>
  <c r="B25" i="3"/>
  <c r="B18" i="3"/>
  <c r="B30" i="3"/>
  <c r="B17" i="3"/>
  <c r="B15" i="3"/>
  <c r="B6" i="3"/>
  <c r="C33" i="3"/>
  <c r="C31" i="3"/>
  <c r="B21" i="3"/>
  <c r="B7" i="3"/>
  <c r="B28" i="3"/>
  <c r="B14" i="3"/>
  <c r="B20" i="3"/>
  <c r="B19" i="3"/>
  <c r="B32" i="3"/>
  <c r="B27" i="3"/>
  <c r="B22" i="3"/>
  <c r="B5" i="3"/>
  <c r="B29" i="3"/>
  <c r="B16" i="3"/>
  <c r="B31" i="3"/>
  <c r="B13" i="3"/>
  <c r="B26" i="3"/>
  <c r="B24" i="3"/>
  <c r="B33" i="3"/>
  <c r="B9" i="3"/>
  <c r="L3" i="3"/>
  <c r="L2" i="3"/>
  <c r="L37" i="55" l="1"/>
  <c r="L40" i="55"/>
  <c r="L36" i="55"/>
  <c r="L38" i="55"/>
  <c r="L39" i="55"/>
  <c r="I37" i="58"/>
  <c r="I36" i="58"/>
  <c r="I39" i="58"/>
  <c r="O38" i="49"/>
  <c r="N38" i="49"/>
  <c r="O37" i="49"/>
  <c r="I37" i="49"/>
  <c r="N37" i="49"/>
  <c r="I38" i="46"/>
  <c r="V39" i="40"/>
  <c r="I37" i="40"/>
  <c r="I38" i="40"/>
  <c r="I39" i="40"/>
  <c r="V40" i="40"/>
  <c r="V42" i="40"/>
  <c r="V38" i="40"/>
  <c r="J35" i="34"/>
  <c r="I35" i="34"/>
  <c r="U37" i="34"/>
  <c r="U36" i="34"/>
  <c r="U35" i="34"/>
  <c r="I37" i="34"/>
  <c r="I35" i="31"/>
  <c r="I37" i="31"/>
  <c r="I37" i="28"/>
  <c r="I35" i="28"/>
  <c r="I37" i="25"/>
  <c r="I35" i="25"/>
  <c r="I37" i="22"/>
  <c r="I35" i="22"/>
  <c r="I37" i="19"/>
  <c r="I35" i="19"/>
  <c r="I37" i="16"/>
  <c r="I35" i="16"/>
  <c r="I35" i="13"/>
  <c r="I36" i="13"/>
  <c r="I36" i="3"/>
  <c r="I35" i="3"/>
  <c r="K40" i="55" l="1"/>
</calcChain>
</file>

<file path=xl/sharedStrings.xml><?xml version="1.0" encoding="utf-8"?>
<sst xmlns="http://schemas.openxmlformats.org/spreadsheetml/2006/main" count="2422" uniqueCount="48">
  <si>
    <t>Play Count</t>
  </si>
  <si>
    <t>KC</t>
  </si>
  <si>
    <t>PHI</t>
  </si>
  <si>
    <t>BUF</t>
  </si>
  <si>
    <t>SF</t>
  </si>
  <si>
    <t>CIN</t>
  </si>
  <si>
    <t>DAL</t>
  </si>
  <si>
    <t>NYJ</t>
  </si>
  <si>
    <t>BAL</t>
  </si>
  <si>
    <t>DET</t>
  </si>
  <si>
    <t>LAC</t>
  </si>
  <si>
    <t>MIA</t>
  </si>
  <si>
    <t>JAX</t>
  </si>
  <si>
    <t>SEA</t>
  </si>
  <si>
    <t>CLE</t>
  </si>
  <si>
    <t>NO</t>
  </si>
  <si>
    <t>MIN</t>
  </si>
  <si>
    <t>DEN</t>
  </si>
  <si>
    <t>CHI</t>
  </si>
  <si>
    <t>GB</t>
  </si>
  <si>
    <t>NYG</t>
  </si>
  <si>
    <t>PIT</t>
  </si>
  <si>
    <t>NE</t>
  </si>
  <si>
    <t>ATL</t>
  </si>
  <si>
    <t>LV</t>
  </si>
  <si>
    <t>CAR</t>
  </si>
  <si>
    <t>WAS</t>
  </si>
  <si>
    <t>LAR</t>
  </si>
  <si>
    <t>TEN</t>
  </si>
  <si>
    <t>TB</t>
  </si>
  <si>
    <t>IND</t>
  </si>
  <si>
    <t>ARI</t>
  </si>
  <si>
    <t>HOU</t>
  </si>
  <si>
    <t>Key</t>
  </si>
  <si>
    <t>Win Prob</t>
  </si>
  <si>
    <t>Result</t>
  </si>
  <si>
    <t>Finish out</t>
  </si>
  <si>
    <t>X</t>
  </si>
  <si>
    <t>Play Win</t>
  </si>
  <si>
    <t>Chances So Far</t>
  </si>
  <si>
    <t>Defer Win</t>
  </si>
  <si>
    <t>Total Chance</t>
  </si>
  <si>
    <t>Loss</t>
  </si>
  <si>
    <t>Total</t>
  </si>
  <si>
    <t>Finish</t>
  </si>
  <si>
    <t>So Far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</si>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</sst>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444444"/>
      <name val="Consolas"/>
      <charset val="1"/>
    </font>
    <font>
      <sz val="11"/>
      <color rgb="FFEB5E60"/>
      <name val="Consolas"/>
      <charset val="1"/>
    </font>
    <font>
      <sz val="11"/>
      <color rgb="FFFFC000"/>
      <name val="Calibri"/>
      <family val="2"/>
      <scheme val="minor"/>
    </font>
    <font>
      <sz val="11"/>
      <color rgb="FF00FF73"/>
      <name val="Calibri"/>
      <family val="2"/>
      <scheme val="minor"/>
    </font>
    <font>
      <sz val="11"/>
      <color rgb="FF0095FF"/>
      <name val="Calibri"/>
      <family val="2"/>
      <scheme val="minor"/>
    </font>
    <font>
      <sz val="11"/>
      <color rgb="FF9000FF"/>
      <name val="Calibri"/>
      <family val="2"/>
      <scheme val="minor"/>
    </font>
    <font>
      <sz val="11"/>
      <color rgb="FFFF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10" fontId="1" fillId="2" borderId="0" xfId="0" applyNumberFormat="1" applyFont="1" applyFill="1"/>
    <xf numFmtId="10" fontId="1" fillId="3" borderId="0" xfId="0" applyNumberFormat="1" applyFont="1" applyFill="1"/>
    <xf numFmtId="10" fontId="2" fillId="0" borderId="0" xfId="0" applyNumberFormat="1" applyFont="1"/>
    <xf numFmtId="10" fontId="3" fillId="0" borderId="0" xfId="0" applyNumberFormat="1" applyFont="1"/>
    <xf numFmtId="0" fontId="4" fillId="0" borderId="0" xfId="0" applyFont="1"/>
    <xf numFmtId="0" fontId="5" fillId="0" borderId="0" xfId="0" applyFont="1"/>
    <xf numFmtId="10" fontId="1" fillId="4" borderId="0" xfId="0" applyNumberFormat="1" applyFont="1" applyFill="1"/>
    <xf numFmtId="10" fontId="4" fillId="0" borderId="0" xfId="0" applyNumberFormat="1" applyFont="1"/>
    <xf numFmtId="10" fontId="1" fillId="5" borderId="0" xfId="0" applyNumberFormat="1" applyFont="1" applyFill="1"/>
    <xf numFmtId="0" fontId="0" fillId="5" borderId="0" xfId="0" applyFill="1"/>
    <xf numFmtId="0" fontId="0" fillId="0" borderId="0" xfId="0" applyFont="1"/>
    <xf numFmtId="0" fontId="0" fillId="2" borderId="0" xfId="0" applyFill="1"/>
    <xf numFmtId="0" fontId="0" fillId="4" borderId="0" xfId="0" applyFill="1"/>
    <xf numFmtId="9" fontId="6" fillId="0" borderId="0" xfId="0" applyNumberFormat="1" applyFont="1"/>
    <xf numFmtId="9" fontId="7" fillId="0" borderId="0" xfId="0" applyNumberFormat="1" applyFont="1"/>
    <xf numFmtId="9" fontId="8" fillId="0" borderId="0" xfId="0" applyNumberFormat="1" applyFont="1"/>
    <xf numFmtId="9" fontId="9" fillId="0" borderId="0" xfId="0" applyNumberFormat="1" applyFont="1"/>
    <xf numFmtId="9" fontId="10" fillId="0" borderId="0" xfId="0" applyNumberFormat="1" applyFont="1"/>
  </cellXfs>
  <cellStyles count="1">
    <cellStyle name="Normal" xfId="0" builtinId="0"/>
  </cellStyles>
  <dxfs count="72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FF00FF"/>
      </font>
    </dxf>
    <dxf>
      <font>
        <color rgb="FF00FF00"/>
      </font>
    </dxf>
    <dxf>
      <font>
        <color theme="7"/>
      </font>
    </dxf>
    <dxf>
      <font>
        <color rgb="FF0095FF"/>
      </font>
    </dxf>
    <dxf>
      <font>
        <color rgb="FF9000FF"/>
      </font>
    </dxf>
    <dxf>
      <font>
        <color rgb="FF00B050"/>
      </font>
    </dxf>
    <dxf>
      <font>
        <color theme="7"/>
      </font>
    </dxf>
    <dxf>
      <font>
        <color rgb="FF00B050"/>
      </font>
    </dxf>
    <dxf>
      <font>
        <color theme="7"/>
      </font>
    </dxf>
    <dxf>
      <font>
        <color rgb="FF00B050"/>
      </font>
    </dxf>
    <dxf>
      <font>
        <color theme="7"/>
      </font>
    </dxf>
    <dxf>
      <font>
        <color rgb="FF00B050"/>
      </font>
    </dxf>
    <dxf>
      <font>
        <color theme="7"/>
      </font>
    </dxf>
    <dxf>
      <font>
        <color rgb="FF00B050"/>
      </font>
    </dxf>
    <dxf>
      <font>
        <color theme="7"/>
      </font>
    </dxf>
    <dxf>
      <font>
        <color rgb="FF00B050"/>
      </font>
    </dxf>
    <dxf>
      <font>
        <color theme="7"/>
      </font>
    </dxf>
    <dxf>
      <font>
        <color rgb="FF00B050"/>
      </font>
    </dxf>
    <dxf>
      <font>
        <color theme="7"/>
      </font>
    </dxf>
    <dxf>
      <font>
        <color rgb="FF00B050"/>
      </font>
    </dxf>
    <dxf>
      <font>
        <color theme="7"/>
      </font>
    </dxf>
    <dxf>
      <font>
        <color rgb="FF00B050"/>
      </font>
    </dxf>
    <dxf>
      <font>
        <color theme="7"/>
      </font>
    </dxf>
    <dxf>
      <font>
        <color rgb="FF0070C0"/>
      </font>
    </dxf>
    <dxf>
      <font>
        <color rgb="FF7030A0"/>
      </font>
    </dxf>
    <dxf>
      <font>
        <color rgb="FFFF00FF"/>
      </font>
    </dxf>
    <dxf>
      <font>
        <color rgb="FF00B050"/>
      </font>
    </dxf>
    <dxf>
      <font>
        <color theme="7"/>
      </font>
    </dxf>
    <dxf>
      <font>
        <color rgb="FF0070C0"/>
      </font>
    </dxf>
    <dxf>
      <font>
        <color rgb="FF7030A0"/>
      </font>
    </dxf>
    <dxf>
      <font>
        <color rgb="FFFF00FF"/>
      </font>
    </dxf>
    <dxf>
      <font>
        <color rgb="FF00B050"/>
      </font>
    </dxf>
    <dxf>
      <font>
        <color theme="7"/>
      </font>
    </dxf>
    <dxf>
      <font>
        <color rgb="FF0070C0"/>
      </font>
    </dxf>
    <dxf>
      <font>
        <color rgb="FF7030A0"/>
      </font>
    </dxf>
    <dxf>
      <font>
        <color rgb="FFFF00FF"/>
      </font>
    </dxf>
    <dxf>
      <font>
        <color rgb="FF00B050"/>
      </font>
    </dxf>
    <dxf>
      <font>
        <color theme="7"/>
      </font>
    </dxf>
    <dxf>
      <font>
        <color rgb="FF0070C0"/>
      </font>
    </dxf>
    <dxf>
      <font>
        <color rgb="FF7030A0"/>
      </font>
    </dxf>
    <dxf>
      <font>
        <color rgb="FFFF00FF"/>
      </font>
    </dxf>
    <dxf>
      <font>
        <color rgb="FF00B050"/>
      </font>
    </dxf>
    <dxf>
      <font>
        <color theme="7"/>
      </font>
    </dxf>
    <dxf>
      <font>
        <color rgb="FF0070C0"/>
      </font>
    </dxf>
    <dxf>
      <font>
        <color rgb="FF7030A0"/>
      </font>
    </dxf>
    <dxf>
      <font>
        <color rgb="FFFF00FF"/>
      </font>
    </dxf>
    <dxf>
      <font>
        <color rgb="FF00B050"/>
      </font>
    </dxf>
    <dxf>
      <font>
        <color theme="7"/>
      </font>
    </dxf>
    <dxf>
      <font>
        <color rgb="FF0070C0"/>
      </font>
    </dxf>
    <dxf>
      <font>
        <color rgb="FF7030A0"/>
      </font>
    </dxf>
    <dxf>
      <font>
        <color rgb="FFFF00FF"/>
      </font>
    </dxf>
    <dxf>
      <font>
        <color rgb="FF00B050"/>
      </font>
    </dxf>
    <dxf>
      <font>
        <color theme="7"/>
      </font>
    </dxf>
    <dxf>
      <font>
        <color rgb="FF0070C0"/>
      </font>
    </dxf>
    <dxf>
      <font>
        <color rgb="FF7030A0"/>
      </font>
    </dxf>
    <dxf>
      <font>
        <color rgb="FFFF00FF"/>
      </font>
    </dxf>
    <dxf>
      <font>
        <color rgb="FF00B050"/>
      </font>
    </dxf>
    <dxf>
      <font>
        <color theme="7"/>
      </font>
    </dxf>
    <dxf>
      <font>
        <color rgb="FF0070C0"/>
      </font>
    </dxf>
    <dxf>
      <font>
        <color rgb="FF7030A0"/>
      </font>
    </dxf>
    <dxf>
      <font>
        <color rgb="FFFF00FF"/>
      </font>
    </dxf>
    <dxf>
      <font>
        <color rgb="FF00B050"/>
      </font>
    </dxf>
    <dxf>
      <font>
        <color theme="7"/>
      </font>
    </dxf>
    <dxf>
      <font>
        <color rgb="FF0070C0"/>
      </font>
    </dxf>
    <dxf>
      <font>
        <color rgb="FF7030A0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FF00FF"/>
      </font>
    </dxf>
    <dxf>
      <font>
        <color rgb="FF00FF00"/>
      </font>
    </dxf>
    <dxf>
      <font>
        <color theme="7"/>
      </font>
    </dxf>
    <dxf>
      <font>
        <color rgb="FF0095FF"/>
      </font>
    </dxf>
    <dxf>
      <font>
        <color rgb="FF9000FF"/>
      </font>
    </dxf>
  </dxfs>
  <tableStyles count="0" defaultTableStyle="TableStyleMedium2" defaultPivotStyle="PivotStyleMedium9"/>
  <colors>
    <mruColors>
      <color rgb="FFFF00FF"/>
      <color rgb="FF9000FF"/>
      <color rgb="FF0095FF"/>
      <color rgb="FF00FF7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D14E-D02C-498E-9938-AAB5779A5195}">
  <dimension ref="A1:AL49"/>
  <sheetViews>
    <sheetView workbookViewId="0">
      <pane xSplit="1" topLeftCell="B1" activePane="topRight" state="frozen"/>
      <selection pane="topRight" activeCell="T5" sqref="T5"/>
    </sheetView>
  </sheetViews>
  <sheetFormatPr defaultColWidth="7.140625" defaultRowHeight="15"/>
  <cols>
    <col min="1" max="1" width="4.5703125" customWidth="1"/>
    <col min="2" max="3" width="7.140625" customWidth="1"/>
    <col min="4" max="4" width="7" customWidth="1"/>
    <col min="5" max="19" width="7.140625" customWidth="1"/>
    <col min="20" max="20" width="10.140625" bestFit="1" customWidth="1"/>
    <col min="21" max="21" width="7.140625" customWidth="1"/>
  </cols>
  <sheetData>
    <row r="1" spans="1:3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 t="s">
        <v>0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</row>
    <row r="2" spans="1:38">
      <c r="A2" t="s">
        <v>1</v>
      </c>
      <c r="B2" s="1">
        <f>'JuicedOdds Week (18)'!B2/('JuicedOdds Week (18)'!B2+'JuicedOdds Week (18)'!B10)</f>
        <v>0.61643835616438358</v>
      </c>
      <c r="C2" s="1">
        <f>'JuicedOdds Week (18)'!C2/('JuicedOdds Week (18)'!C2+'JuicedOdds Week (18)'!C13)</f>
        <v>0.5720596355604638</v>
      </c>
      <c r="D2" s="3">
        <f>'JuicedOdds Week (18)'!D2/('JuicedOdds Week (18)'!D2+'JuicedOdds Week (18)'!D19)</f>
        <v>0.85245901639344268</v>
      </c>
      <c r="E2" s="1">
        <f>'JuicedOdds Week (18)'!E2/('JuicedOdds Week (18)'!E2+'JuicedOdds Week (18)'!E8)</f>
        <v>0.77683315621679072</v>
      </c>
      <c r="F2" s="1">
        <f>'JuicedOdds Week (18)'!F2/('JuicedOdds Week (18)'!F2+'JuicedOdds Week (18)'!F17)</f>
        <v>0.61643835616438358</v>
      </c>
      <c r="G2" s="1">
        <f>'JuicedOdds Week (18)'!G2/('JuicedOdds Week (18)'!G2+'JuicedOdds Week (18)'!G18)</f>
        <v>0.83164983164983153</v>
      </c>
      <c r="H2" s="1">
        <f>'JuicedOdds Week (18)'!H2/('JuicedOdds Week (18)'!H2+'JuicedOdds Week (18)'!H11)</f>
        <v>0.70503316426063201</v>
      </c>
      <c r="I2" s="1">
        <f>'JuicedOdds Week (18)'!I2/('JuicedOdds Week (18)'!I2+'JuicedOdds Week (18)'!I18)</f>
        <v>0.74087161366313303</v>
      </c>
      <c r="J2" s="1">
        <f>'JuicedOdds Week (18)'!J2/('JuicedOdds Week (18)'!J2+'JuicedOdds Week (18)'!J12)</f>
        <v>0.48263587428372978</v>
      </c>
      <c r="K2" s="1"/>
      <c r="L2" s="1">
        <f>'JuicedOdds Week (18)'!L2/('JuicedOdds Week (18)'!L2+'JuicedOdds Week (18)'!L3)</f>
        <v>0.55259400285578297</v>
      </c>
      <c r="M2" s="1">
        <f>'JuicedOdds Week (18)'!M2/('JuicedOdds Week (18)'!M2+'JuicedOdds Week (18)'!M25)</f>
        <v>0.80429292929292939</v>
      </c>
      <c r="N2" s="1">
        <f>'JuicedOdds Week (18)'!N2/('JuicedOdds Week (18)'!N2+'JuicedOdds Week (18)'!N20)</f>
        <v>0.69576995207334869</v>
      </c>
      <c r="O2" s="1">
        <f>'JuicedOdds Week (18)'!O2/('JuicedOdds Week (18)'!O2+'JuicedOdds Week (18)'!O4)</f>
        <v>0.53246753246753253</v>
      </c>
      <c r="P2" s="1">
        <f>'JuicedOdds Week (18)'!P2/('JuicedOdds Week (18)'!P2+'JuicedOdds Week (18)'!P23)</f>
        <v>0.81186685962373362</v>
      </c>
      <c r="Q2" s="1">
        <f>'JuicedOdds Week (18)'!Q2/('JuicedOdds Week (18)'!Q2+'JuicedOdds Week (18)'!Q25)</f>
        <v>0.81725888324873097</v>
      </c>
      <c r="R2" s="1">
        <f>'JuicedOdds Week (18)'!R2/('JuicedOdds Week (18)'!R2+'JuicedOdds Week (18)'!R6)</f>
        <v>0.74778270509977829</v>
      </c>
      <c r="S2" s="1">
        <f>'JuicedOdds Week (18)'!S2/('JuicedOdds Week (18)'!S2+'JuicedOdds Week (18)'!S11)</f>
        <v>0.4170073589533933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2</v>
      </c>
      <c r="B3" s="1">
        <f>'JuicedOdds Week (18)'!B3/('JuicedOdds Week (18)'!B3+'JuicedOdds Week (18)'!B23)</f>
        <v>0.62246655186117372</v>
      </c>
      <c r="C3" s="1">
        <f>'JuicedOdds Week (18)'!C3/('JuicedOdds Week (18)'!C3+'JuicedOdds Week (18)'!C17)</f>
        <v>0.68055555555555558</v>
      </c>
      <c r="D3" s="1">
        <f>'JuicedOdds Week (18)'!D3/('JuicedOdds Week (18)'!D3+'JuicedOdds Week (18)'!D30)</f>
        <v>0.6853932584269663</v>
      </c>
      <c r="E3" s="1">
        <f>'JuicedOdds Week (18)'!E3/('JuicedOdds Week (18)'!E3+'JuicedOdds Week (18)'!E27)</f>
        <v>0.77683315621679072</v>
      </c>
      <c r="F3" s="1">
        <f>'JuicedOdds Week (18)'!F3/('JuicedOdds Week (18)'!F3+'JuicedOdds Week (18)'!F28)</f>
        <v>0.63690418169412233</v>
      </c>
      <c r="G3" s="1">
        <f>'JuicedOdds Week (18)'!G3/('JuicedOdds Week (18)'!G3+'JuicedOdds Week (18)'!G8)</f>
        <v>0.72207925887802371</v>
      </c>
      <c r="H3" s="1">
        <f>'JuicedOdds Week (18)'!H3/('JuicedOdds Week (18)'!H3+'JuicedOdds Week (18)'!H12)</f>
        <v>0.58299264104660675</v>
      </c>
      <c r="I3" s="1">
        <f>'JuicedOdds Week (18)'!I3/('JuicedOdds Week (18)'!I3+'JuicedOdds Week (18)'!I27)</f>
        <v>0.71355123026074185</v>
      </c>
      <c r="J3" s="1">
        <f>'JuicedOdds Week (18)'!J3/('JuicedOdds Week (18)'!J3+'JuicedOdds Week (18)'!J7)</f>
        <v>0.60923623445825936</v>
      </c>
      <c r="K3" s="1"/>
      <c r="L3" s="1">
        <f>'JuicedOdds Week (18)'!L3/('JuicedOdds Week (18)'!L3+'JuicedOdds Week (18)'!L2)</f>
        <v>0.44740599714421703</v>
      </c>
      <c r="M3" s="1">
        <f>'JuicedOdds Week (18)'!M3/('JuicedOdds Week (18)'!M3+'JuicedOdds Week (18)'!M4)</f>
        <v>0.56349206349206349</v>
      </c>
      <c r="N3" s="1">
        <f>'JuicedOdds Week (18)'!N3/('JuicedOdds Week (18)'!N3+'JuicedOdds Week (18)'!N5)</f>
        <v>0.4170073589533933</v>
      </c>
      <c r="O3" s="1">
        <f>'JuicedOdds Week (18)'!O3/('JuicedOdds Week (18)'!O3+'JuicedOdds Week (18)'!O7)</f>
        <v>0.38356164383561653</v>
      </c>
      <c r="P3" s="1">
        <f>'JuicedOdds Week (18)'!P3/('JuicedOdds Week (18)'!P3+'JuicedOdds Week (18)'!P14)</f>
        <v>0.6853932584269663</v>
      </c>
      <c r="Q3" s="3">
        <f>'JuicedOdds Week (18)'!Q3/('JuicedOdds Week (18)'!Q3+'JuicedOdds Week (18)'!Q21)</f>
        <v>0.85794392523364493</v>
      </c>
      <c r="R3" s="1">
        <f>'JuicedOdds Week (18)'!R3/('JuicedOdds Week (18)'!R3+'JuicedOdds Week (18)'!R32)</f>
        <v>0.84650112866817162</v>
      </c>
      <c r="S3" s="1">
        <f>'JuicedOdds Week (18)'!S3/('JuicedOdds Week (18)'!S3+'JuicedOdds Week (18)'!S21)</f>
        <v>0.6853932584269663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</row>
    <row r="4" spans="1:38">
      <c r="A4" t="s">
        <v>3</v>
      </c>
      <c r="B4" s="1">
        <f>'JuicedOdds Week (18)'!B4/('JuicedOdds Week (18)'!B4+'JuicedOdds Week (18)'!B8)</f>
        <v>0.551441114716549</v>
      </c>
      <c r="C4" s="1">
        <f>'JuicedOdds Week (18)'!C4/('JuicedOdds Week (18)'!C4+'JuicedOdds Week (18)'!C25)</f>
        <v>0.7508125677139762</v>
      </c>
      <c r="D4" s="1">
        <f>'JuicedOdds Week (18)'!D4/('JuicedOdds Week (18)'!D4+'JuicedOdds Week (18)'!D27)</f>
        <v>0.68055555555555558</v>
      </c>
      <c r="E4" s="1">
        <f>'JuicedOdds Week (18)'!E4/('JuicedOdds Week (18)'!E4+'JuicedOdds Week (18)'!E12)</f>
        <v>0.56349206349206349</v>
      </c>
      <c r="F4" s="1">
        <f>'JuicedOdds Week (18)'!F4/('JuicedOdds Week (18)'!F4+'JuicedOdds Week (18)'!F13)</f>
        <v>0.6853932584269663</v>
      </c>
      <c r="G4" s="3">
        <f>'JuicedOdds Week (18)'!G4/('JuicedOdds Week (18)'!G4+'JuicedOdds Week (18)'!G21)</f>
        <v>0.88695652173913042</v>
      </c>
      <c r="H4" s="1">
        <f>'JuicedOdds Week (18)'!H4/('JuicedOdds Week (18)'!H4+'JuicedOdds Week (18)'!H23)</f>
        <v>0.76590210451643415</v>
      </c>
      <c r="I4" s="1">
        <f>'JuicedOdds Week (18)'!I4/('JuicedOdds Week (18)'!I4+'JuicedOdds Week (18)'!I30)</f>
        <v>0.80429292929292939</v>
      </c>
      <c r="J4" s="1">
        <f>'JuicedOdds Week (18)'!J4/('JuicedOdds Week (18)'!J4+'JuicedOdds Week (18)'!J6)</f>
        <v>0.46753246753246752</v>
      </c>
      <c r="K4" s="1">
        <f>'JuicedOdds Week (18)'!K4/('JuicedOdds Week (18)'!K4+'JuicedOdds Week (18)'!K18)</f>
        <v>0.771505376344086</v>
      </c>
      <c r="L4" s="1">
        <f>'JuicedOdds Week (18)'!L4/('JuicedOdds Week (18)'!L4+'JuicedOdds Week (18)'!L8)</f>
        <v>0.76000000000000012</v>
      </c>
      <c r="M4" s="1">
        <f>'JuicedOdds Week (18)'!M4/('JuicedOdds Week (18)'!M4+'JuicedOdds Week (18)'!M3)</f>
        <v>0.43650793650793646</v>
      </c>
      <c r="N4" s="1"/>
      <c r="O4" s="1">
        <f>'JuicedOdds Week (18)'!O4/('JuicedOdds Week (18)'!O4+'JuicedOdds Week (18)'!O2)</f>
        <v>0.46753246753246752</v>
      </c>
      <c r="P4" s="1">
        <f>'JuicedOdds Week (18)'!P4/('JuicedOdds Week (18)'!P4+'JuicedOdds Week (18)'!P7)</f>
        <v>0.55827067669172936</v>
      </c>
      <c r="Q4" s="1">
        <f>'JuicedOdds Week (18)'!Q4/('JuicedOdds Week (18)'!Q4+'JuicedOdds Week (18)'!Q11)</f>
        <v>0.85245901639344268</v>
      </c>
      <c r="R4" s="1">
        <f>'JuicedOdds Week (18)'!R4/('JuicedOdds Week (18)'!R4+'JuicedOdds Week (18)'!R23)</f>
        <v>0.88695652173913042</v>
      </c>
      <c r="S4" s="1">
        <f>'JuicedOdds Week (18)'!S4/('JuicedOdds Week (18)'!S4+'JuicedOdds Week (18)'!S12)</f>
        <v>0.58299264104660675</v>
      </c>
      <c r="U4">
        <v>0</v>
      </c>
      <c r="V4">
        <v>0</v>
      </c>
      <c r="W4">
        <v>0</v>
      </c>
      <c r="X4">
        <v>0</v>
      </c>
      <c r="Y4">
        <v>0</v>
      </c>
      <c r="Z4">
        <v>25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4</v>
      </c>
      <c r="B5" s="1">
        <f>'JuicedOdds Week (18)'!B5/('JuicedOdds Week (18)'!B5+'JuicedOdds Week (18)'!B22)</f>
        <v>0.52173913043478259</v>
      </c>
      <c r="C5" s="1">
        <f>'JuicedOdds Week (18)'!C5/('JuicedOdds Week (18)'!C5+'JuicedOdds Week (18)'!C28)</f>
        <v>0.73354231974921635</v>
      </c>
      <c r="D5" s="1">
        <f>'JuicedOdds Week (18)'!D5/('JuicedOdds Week (18)'!D5+'JuicedOdds Week (18)'!D21)</f>
        <v>0.84650112866817162</v>
      </c>
      <c r="E5" s="3">
        <f>'JuicedOdds Week (18)'!E5/('JuicedOdds Week (18)'!E5+'JuicedOdds Week (18)'!E32)</f>
        <v>0.87617765814266502</v>
      </c>
      <c r="F5" s="1">
        <f>'JuicedOdds Week (18)'!F5/('JuicedOdds Week (18)'!F5+'JuicedOdds Week (18)'!F7)</f>
        <v>0.60923623445825936</v>
      </c>
      <c r="G5" s="1">
        <f>'JuicedOdds Week (18)'!G5/('JuicedOdds Week (18)'!G5+'JuicedOdds Week (18)'!G15)</f>
        <v>0.79136163982430452</v>
      </c>
      <c r="H5" s="1">
        <f>'JuicedOdds Week (18)'!H5/('JuicedOdds Week (18)'!H5+'JuicedOdds Week (18)'!H17)</f>
        <v>0.72575250836120397</v>
      </c>
      <c r="I5" s="1">
        <f>'JuicedOdds Week (18)'!I5/('JuicedOdds Week (18)'!I5+'JuicedOdds Week (18)'!I6)</f>
        <v>0.65747522619560528</v>
      </c>
      <c r="J5" s="1"/>
      <c r="K5" s="1">
        <f>'JuicedOdds Week (18)'!K5/('JuicedOdds Week (18)'!K5+'JuicedOdds Week (18)'!K13)</f>
        <v>0.59336975415942395</v>
      </c>
      <c r="L5" s="1">
        <f>'JuicedOdds Week (18)'!L5/('JuicedOdds Week (18)'!L5+'JuicedOdds Week (18)'!L30)</f>
        <v>0.86301369863013699</v>
      </c>
      <c r="M5" s="1">
        <f>'JuicedOdds Week (18)'!M5/('JuicedOdds Week (18)'!M5+'JuicedOdds Week (18)'!M14)</f>
        <v>0.74778270509977829</v>
      </c>
      <c r="N5" s="1">
        <f>'JuicedOdds Week (18)'!N5/('JuicedOdds Week (18)'!N5+'JuicedOdds Week (18)'!N3)</f>
        <v>0.58299264104660675</v>
      </c>
      <c r="O5" s="1">
        <f>'JuicedOdds Week (18)'!O5/('JuicedOdds Week (18)'!O5+'JuicedOdds Week (18)'!O14)</f>
        <v>0.87617765814266502</v>
      </c>
      <c r="P5" s="1">
        <f>'JuicedOdds Week (18)'!P5/('JuicedOdds Week (18)'!P5+'JuicedOdds Week (18)'!P32)</f>
        <v>0.85794392523364493</v>
      </c>
      <c r="Q5" s="1">
        <f>'JuicedOdds Week (18)'!Q5/('JuicedOdds Week (18)'!Q5+'JuicedOdds Week (18)'!Q9)</f>
        <v>0.73354231974921635</v>
      </c>
      <c r="R5" s="1">
        <f>'JuicedOdds Week (18)'!R5/('JuicedOdds Week (18)'!R5+'JuicedOdds Week (18)'!R27)</f>
        <v>0.88000000000000012</v>
      </c>
      <c r="S5" s="1">
        <f>'JuicedOdds Week (18)'!S5/('JuicedOdds Week (18)'!S5+'JuicedOdds Week (18)'!S28)</f>
        <v>0.68055555555555558</v>
      </c>
      <c r="U5">
        <v>0</v>
      </c>
      <c r="V5">
        <v>0</v>
      </c>
      <c r="W5">
        <v>0</v>
      </c>
      <c r="X5">
        <v>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5</v>
      </c>
      <c r="B6" s="1">
        <f>'JuicedOdds Week (18)'!B6/('JuicedOdds Week (18)'!B6+'JuicedOdds Week (18)'!B15)</f>
        <v>0.50432975406996894</v>
      </c>
      <c r="C6" s="1">
        <f>'JuicedOdds Week (18)'!C6/('JuicedOdds Week (18)'!C6+'JuicedOdds Week (18)'!C9)</f>
        <v>0.60923623445825936</v>
      </c>
      <c r="D6" s="1">
        <f>'JuicedOdds Week (18)'!D6/('JuicedOdds Week (18)'!D6+'JuicedOdds Week (18)'!D28)</f>
        <v>0.58299264104660675</v>
      </c>
      <c r="E6" s="1">
        <f>'JuicedOdds Week (18)'!E6/('JuicedOdds Week (18)'!E6+'JuicedOdds Week (18)'!E29)</f>
        <v>0.59336975415942395</v>
      </c>
      <c r="F6" s="1">
        <f>'JuicedOdds Week (18)'!F6/('JuicedOdds Week (18)'!F6+'JuicedOdds Week (18)'!F32)</f>
        <v>0.60375697094217784</v>
      </c>
      <c r="G6" s="1">
        <f>'JuicedOdds Week (18)'!G6/('JuicedOdds Week (18)'!G6+'JuicedOdds Week (18)'!G14)</f>
        <v>0.58299264104660675</v>
      </c>
      <c r="H6" s="1"/>
      <c r="I6" s="1">
        <f>'JuicedOdds Week (18)'!I6/('JuicedOdds Week (18)'!I6+'JuicedOdds Week (18)'!I5)</f>
        <v>0.34252477380439461</v>
      </c>
      <c r="J6" s="1">
        <f>'JuicedOdds Week (18)'!J6/('JuicedOdds Week (18)'!J6+'JuicedOdds Week (18)'!J4)</f>
        <v>0.53246753246753253</v>
      </c>
      <c r="K6" s="1">
        <f>'JuicedOdds Week (18)'!K6/('JuicedOdds Week (18)'!K6+'JuicedOdds Week (18)'!K33)</f>
        <v>0.68055555555555558</v>
      </c>
      <c r="L6" s="1">
        <f>'JuicedOdds Week (18)'!L6/('JuicedOdds Week (18)'!L6+'JuicedOdds Week (18)'!L9)</f>
        <v>0.36309581830587778</v>
      </c>
      <c r="M6" s="1">
        <f>'JuicedOdds Week (18)'!M6/('JuicedOdds Week (18)'!M6+'JuicedOdds Week (18)'!M22)</f>
        <v>0.43650793650793646</v>
      </c>
      <c r="N6" s="1">
        <f>'JuicedOdds Week (18)'!N6/('JuicedOdds Week (18)'!N6+'JuicedOdds Week (18)'!N13)</f>
        <v>0.19570707070707072</v>
      </c>
      <c r="O6" s="1">
        <f>'JuicedOdds Week (18)'!O6/('JuicedOdds Week (18)'!O6+'JuicedOdds Week (18)'!O31)</f>
        <v>0.59336975415942395</v>
      </c>
      <c r="P6" s="1">
        <f>'JuicedOdds Week (18)'!P6/('JuicedOdds Week (18)'!P6+'JuicedOdds Week (18)'!P17)</f>
        <v>0.60375697094217784</v>
      </c>
      <c r="Q6" s="1">
        <f>'JuicedOdds Week (18)'!Q6/('JuicedOdds Week (18)'!Q6+'JuicedOdds Week (18)'!Q22)</f>
        <v>0.54274353876739567</v>
      </c>
      <c r="R6" s="1">
        <f>'JuicedOdds Week (18)'!R6/('JuicedOdds Week (18)'!R6+'JuicedOdds Week (18)'!R2)</f>
        <v>0.25221729490022171</v>
      </c>
      <c r="S6" s="3">
        <f>'JuicedOdds Week (18)'!S6/('JuicedOdds Week (18)'!S6+'JuicedOdds Week (18)'!S15)</f>
        <v>0.75718849840255587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</row>
    <row r="7" spans="1:38">
      <c r="A7" t="s">
        <v>6</v>
      </c>
      <c r="B7" s="1">
        <f>'JuicedOdds Week (18)'!B7/('JuicedOdds Week (18)'!B7+'JuicedOdds Week (18)'!B21)</f>
        <v>0.60375697094217784</v>
      </c>
      <c r="C7" s="3">
        <f>'JuicedOdds Week (18)'!C7/('JuicedOdds Week (18)'!C7+'JuicedOdds Week (18)'!C8)</f>
        <v>0.76000000000000012</v>
      </c>
      <c r="D7" s="1">
        <f>'JuicedOdds Week (18)'!D7/('JuicedOdds Week (18)'!D7+'JuicedOdds Week (18)'!D32)</f>
        <v>0.83164983164983153</v>
      </c>
      <c r="E7" s="1">
        <f>'JuicedOdds Week (18)'!E7/('JuicedOdds Week (18)'!E7+'JuicedOdds Week (18)'!E23)</f>
        <v>0.70954356846473021</v>
      </c>
      <c r="F7" s="1">
        <f>'JuicedOdds Week (18)'!F7/('JuicedOdds Week (18)'!F7+'JuicedOdds Week (18)'!F5)</f>
        <v>0.39076376554174075</v>
      </c>
      <c r="G7" s="1">
        <f>'JuicedOdds Week (18)'!G7/('JuicedOdds Week (18)'!G7+'JuicedOdds Week (18)'!G11)</f>
        <v>0.53246753246753253</v>
      </c>
      <c r="H7" s="1"/>
      <c r="I7" s="1">
        <f>'JuicedOdds Week (18)'!I7/('JuicedOdds Week (18)'!I7+'JuicedOdds Week (18)'!I28)</f>
        <v>0.72575250836120397</v>
      </c>
      <c r="J7" s="1">
        <f>'JuicedOdds Week (18)'!J7/('JuicedOdds Week (18)'!J7+'JuicedOdds Week (18)'!J3)</f>
        <v>0.39076376554174075</v>
      </c>
      <c r="K7" s="1">
        <f>'JuicedOdds Week (18)'!K7/('JuicedOdds Week (18)'!K7+'JuicedOdds Week (18)'!K21)</f>
        <v>0.9258160237388724</v>
      </c>
      <c r="L7" s="1">
        <f>'JuicedOdds Week (18)'!L7/('JuicedOdds Week (18)'!L7+'JuicedOdds Week (18)'!L26)</f>
        <v>0.82712369597615498</v>
      </c>
      <c r="M7" s="1">
        <f>'JuicedOdds Week (18)'!M7/('JuicedOdds Week (18)'!M7+'JuicedOdds Week (18)'!M27)</f>
        <v>0.85245901639344268</v>
      </c>
      <c r="N7" s="1">
        <f>'JuicedOdds Week (18)'!N7/('JuicedOdds Week (18)'!N7+'JuicedOdds Week (18)'!N14)</f>
        <v>0.79999999999999993</v>
      </c>
      <c r="O7" s="1">
        <f>'JuicedOdds Week (18)'!O7/('JuicedOdds Week (18)'!O7+'JuicedOdds Week (18)'!O3)</f>
        <v>0.61643835616438358</v>
      </c>
      <c r="P7" s="1">
        <f>'JuicedOdds Week (18)'!P7/('JuicedOdds Week (18)'!P7+'JuicedOdds Week (18)'!P4)</f>
        <v>0.44172932330827064</v>
      </c>
      <c r="Q7" s="1">
        <f>'JuicedOdds Week (18)'!Q7/('JuicedOdds Week (18)'!Q7+'JuicedOdds Week (18)'!Q12)</f>
        <v>0.48916576381365112</v>
      </c>
      <c r="R7" s="1">
        <f>'JuicedOdds Week (18)'!R7/('JuicedOdds Week (18)'!R7+'JuicedOdds Week (18)'!R10)</f>
        <v>0.66900702106318954</v>
      </c>
      <c r="S7" s="1">
        <f>'JuicedOdds Week (18)'!S7/('JuicedOdds Week (18)'!S7+'JuicedOdds Week (18)'!S27)</f>
        <v>0.86301369863013699</v>
      </c>
      <c r="U7">
        <v>0</v>
      </c>
      <c r="V7">
        <v>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7</v>
      </c>
      <c r="B8" s="1">
        <f>'JuicedOdds Week (18)'!B8/('JuicedOdds Week (18)'!B8+'JuicedOdds Week (18)'!B4)</f>
        <v>0.448558885283451</v>
      </c>
      <c r="C8" s="1">
        <f>'JuicedOdds Week (18)'!C8/('JuicedOdds Week (18)'!C8+'JuicedOdds Week (18)'!C7)</f>
        <v>0.24000000000000005</v>
      </c>
      <c r="D8" s="1">
        <f>'JuicedOdds Week (18)'!D8/('JuicedOdds Week (18)'!D8+'JuicedOdds Week (18)'!D23)</f>
        <v>0.42794036443953615</v>
      </c>
      <c r="E8" s="1">
        <f>'JuicedOdds Week (18)'!E8/('JuicedOdds Week (18)'!E8+'JuicedOdds Week (18)'!E2)</f>
        <v>0.22316684378320936</v>
      </c>
      <c r="F8" s="1">
        <f>'JuicedOdds Week (18)'!F8/('JuicedOdds Week (18)'!F8+'JuicedOdds Week (18)'!F18)</f>
        <v>0.448558885283451</v>
      </c>
      <c r="G8" s="1">
        <f>'JuicedOdds Week (18)'!G8/('JuicedOdds Week (18)'!G8+'JuicedOdds Week (18)'!G3)</f>
        <v>0.27792074112197634</v>
      </c>
      <c r="H8" s="1"/>
      <c r="I8" s="1">
        <f>'JuicedOdds Week (18)'!I8/('JuicedOdds Week (18)'!I8+'JuicedOdds Week (18)'!I21)</f>
        <v>0.59336975415942395</v>
      </c>
      <c r="J8" s="1">
        <f>'JuicedOdds Week (18)'!J8/('JuicedOdds Week (18)'!J8+'JuicedOdds Week (18)'!J11)</f>
        <v>0.39076376554174075</v>
      </c>
      <c r="K8" s="1">
        <f>'JuicedOdds Week (18)'!K8/('JuicedOdds Week (18)'!K8+'JuicedOdds Week (18)'!K25)</f>
        <v>0.50432975406996894</v>
      </c>
      <c r="L8" s="1">
        <f>'JuicedOdds Week (18)'!L8/('JuicedOdds Week (18)'!L8+'JuicedOdds Week (18)'!L4)</f>
        <v>0.24000000000000005</v>
      </c>
      <c r="M8" s="1">
        <f>'JuicedOdds Week (18)'!M8/('JuicedOdds Week (18)'!M8+'JuicedOdds Week (18)'!M12)</f>
        <v>0.19999999999999998</v>
      </c>
      <c r="N8" s="1">
        <f>'JuicedOdds Week (18)'!N8/('JuicedOdds Week (18)'!N8+'JuicedOdds Week (18)'!N24)</f>
        <v>0.45725646123260438</v>
      </c>
      <c r="O8" s="1">
        <f>'JuicedOdds Week (18)'!O8/('JuicedOdds Week (18)'!O8+'JuicedOdds Week (18)'!O33)</f>
        <v>0.37753344813882639</v>
      </c>
      <c r="P8" s="1">
        <f>'JuicedOdds Week (18)'!P8/('JuicedOdds Week (18)'!P8+'JuicedOdds Week (18)'!P12)</f>
        <v>0.25912838633686691</v>
      </c>
      <c r="Q8" s="1">
        <f>'JuicedOdds Week (18)'!Q8/('JuicedOdds Week (18)'!Q8+'JuicedOdds Week (18)'!Q27)</f>
        <v>0.59963877182420233</v>
      </c>
      <c r="R8" s="1">
        <f>'JuicedOdds Week (18)'!R8/('JuicedOdds Week (18)'!R8+'JuicedOdds Week (18)'!R15)</f>
        <v>0.25912838633686691</v>
      </c>
      <c r="S8" s="1">
        <f>'JuicedOdds Week (18)'!S8/('JuicedOdds Week (18)'!S8+'JuicedOdds Week (18)'!S23)</f>
        <v>0.43650793650793646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8</v>
      </c>
      <c r="B9" s="3">
        <f>'JuicedOdds Week (18)'!B9/('JuicedOdds Week (18)'!B9+'JuicedOdds Week (18)'!B33)</f>
        <v>0.79136163982430452</v>
      </c>
      <c r="C9" s="1">
        <f>'JuicedOdds Week (18)'!C9/('JuicedOdds Week (18)'!C9+'JuicedOdds Week (18)'!C6)</f>
        <v>0.39076376554174075</v>
      </c>
      <c r="D9" s="1">
        <f>'JuicedOdds Week (18)'!D9/('JuicedOdds Week (18)'!D9+'JuicedOdds Week (18)'!D31)</f>
        <v>0.74087161366313303</v>
      </c>
      <c r="E9" s="1">
        <f>'JuicedOdds Week (18)'!E9/('JuicedOdds Week (18)'!E9+'JuicedOdds Week (18)'!E15)</f>
        <v>0.39076376554174075</v>
      </c>
      <c r="F9" s="1">
        <f>'JuicedOdds Week (18)'!F9/('JuicedOdds Week (18)'!F9+'JuicedOdds Week (18)'!F22)</f>
        <v>0.66900702106318954</v>
      </c>
      <c r="G9" s="1">
        <f>'JuicedOdds Week (18)'!G9/('JuicedOdds Week (18)'!G9+'JuicedOdds Week (18)'!G29)</f>
        <v>0.6853932584269663</v>
      </c>
      <c r="H9" s="1">
        <f>'JuicedOdds Week (18)'!H9/('JuicedOdds Week (18)'!H9+'JuicedOdds Week (18)'!H10)</f>
        <v>0.58299264104660675</v>
      </c>
      <c r="I9" s="1">
        <f>'JuicedOdds Week (18)'!I9/('JuicedOdds Week (18)'!I9+'JuicedOdds Week (18)'!I32)</f>
        <v>0.80429292929292939</v>
      </c>
      <c r="J9" s="1">
        <f>'JuicedOdds Week (18)'!J9/('JuicedOdds Week (18)'!J9+'JuicedOdds Week (18)'!J14)</f>
        <v>0.68055555555555558</v>
      </c>
      <c r="K9" s="1">
        <f>'JuicedOdds Week (18)'!K9/('JuicedOdds Week (18)'!K9+'JuicedOdds Week (18)'!K15)</f>
        <v>0.69079288305406805</v>
      </c>
      <c r="L9" s="1">
        <f>'JuicedOdds Week (18)'!L9/('JuicedOdds Week (18)'!L9+'JuicedOdds Week (18)'!L6)</f>
        <v>0.63690418169412233</v>
      </c>
      <c r="M9" s="1">
        <f>'JuicedOdds Week (18)'!M9/('JuicedOdds Week (18)'!M9+'JuicedOdds Week (18)'!M11)</f>
        <v>0.59963877182420233</v>
      </c>
      <c r="N9" s="1"/>
      <c r="O9" s="1">
        <f>'JuicedOdds Week (18)'!O9/('JuicedOdds Week (18)'!O9+'JuicedOdds Week (18)'!O28)</f>
        <v>0.7508125677139762</v>
      </c>
      <c r="P9" s="1">
        <f>'JuicedOdds Week (18)'!P9/('JuicedOdds Week (18)'!P9+'JuicedOdds Week (18)'!P13)</f>
        <v>0.65747522619560528</v>
      </c>
      <c r="Q9" s="1">
        <f>'JuicedOdds Week (18)'!Q9/('JuicedOdds Week (18)'!Q9+'JuicedOdds Week (18)'!Q5)</f>
        <v>0.26645768025078376</v>
      </c>
      <c r="R9" s="1">
        <f>'JuicedOdds Week (18)'!R9/('JuicedOdds Week (18)'!R9+'JuicedOdds Week (18)'!R12)</f>
        <v>0.60923623445825936</v>
      </c>
      <c r="S9" s="1">
        <f>'JuicedOdds Week (18)'!S9/('JuicedOdds Week (18)'!S9+'JuicedOdds Week (18)'!S22)</f>
        <v>0.4170073589533933</v>
      </c>
      <c r="U9">
        <v>25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9</v>
      </c>
      <c r="B10" s="1">
        <f>'JuicedOdds Week (18)'!B10/('JuicedOdds Week (18)'!B10+'JuicedOdds Week (18)'!B2)</f>
        <v>0.38356164383561653</v>
      </c>
      <c r="C10" s="1">
        <f>'JuicedOdds Week (18)'!C10/('JuicedOdds Week (18)'!C10+'JuicedOdds Week (18)'!C14)</f>
        <v>0.65747522619560528</v>
      </c>
      <c r="D10" s="1">
        <f>'JuicedOdds Week (18)'!D10/('JuicedOdds Week (18)'!D10+'JuicedOdds Week (18)'!D24)</f>
        <v>0.58299264104660675</v>
      </c>
      <c r="E10" s="1">
        <f>'JuicedOdds Week (18)'!E10/('JuicedOdds Week (18)'!E10+'JuicedOdds Week (18)'!E20)</f>
        <v>0.56349206349206349</v>
      </c>
      <c r="F10" s="1">
        <f>'JuicedOdds Week (18)'!F10/('JuicedOdds Week (18)'!F10+'JuicedOdds Week (18)'!F26)</f>
        <v>0.78190630048465271</v>
      </c>
      <c r="G10" s="1">
        <f>'JuicedOdds Week (18)'!G10/('JuicedOdds Week (18)'!G10+'JuicedOdds Week (18)'!G30)</f>
        <v>0.59336975415942395</v>
      </c>
      <c r="H10" s="1">
        <f>'JuicedOdds Week (18)'!H10/('JuicedOdds Week (18)'!H10+'JuicedOdds Week (18)'!H9)</f>
        <v>0.4170073589533933</v>
      </c>
      <c r="I10" s="1">
        <f>'JuicedOdds Week (18)'!I10/('JuicedOdds Week (18)'!I10+'JuicedOdds Week (18)'!I25)</f>
        <v>0.7508125677139762</v>
      </c>
      <c r="J10" s="1"/>
      <c r="K10" s="1">
        <f>'JuicedOdds Week (18)'!K10/('JuicedOdds Week (18)'!K10+'JuicedOdds Week (18)'!K11)</f>
        <v>0.551441114716549</v>
      </c>
      <c r="L10" s="1">
        <f>'JuicedOdds Week (18)'!L10/('JuicedOdds Week (18)'!L10+'JuicedOdds Week (18)'!L19)</f>
        <v>0.78190630048465271</v>
      </c>
      <c r="M10" s="1">
        <f>'JuicedOdds Week (18)'!M10/('JuicedOdds Week (18)'!M10+'JuicedOdds Week (18)'!M20)</f>
        <v>0.77683315621679072</v>
      </c>
      <c r="N10" s="1">
        <f>'JuicedOdds Week (18)'!N10/('JuicedOdds Week (18)'!N10+'JuicedOdds Week (18)'!N16)</f>
        <v>0.64472917880023306</v>
      </c>
      <c r="O10" s="1">
        <f>'JuicedOdds Week (18)'!O10/('JuicedOdds Week (18)'!O10+'JuicedOdds Week (18)'!O19)</f>
        <v>0.59336975415942395</v>
      </c>
      <c r="P10" s="1">
        <f>'JuicedOdds Week (18)'!P10/('JuicedOdds Week (18)'!P10+'JuicedOdds Week (18)'!P18)</f>
        <v>0.68055555555555558</v>
      </c>
      <c r="Q10" s="1">
        <f>'JuicedOdds Week (18)'!Q10/('JuicedOdds Week (18)'!Q10+'JuicedOdds Week (18)'!Q17)</f>
        <v>0.551441114716549</v>
      </c>
      <c r="R10" s="1">
        <f>'JuicedOdds Week (18)'!R10/('JuicedOdds Week (18)'!R10+'JuicedOdds Week (18)'!R7)</f>
        <v>0.33099297893681046</v>
      </c>
      <c r="S10" s="1">
        <f>'JuicedOdds Week (18)'!S10/('JuicedOdds Week (18)'!S10+'JuicedOdds Week (18)'!S17)</f>
        <v>0.65747522619560528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10</v>
      </c>
      <c r="B11" s="1">
        <f>'JuicedOdds Week (18)'!B11/('JuicedOdds Week (18)'!B11+'JuicedOdds Week (18)'!B12)</f>
        <v>0.59336975415942395</v>
      </c>
      <c r="C11" s="1">
        <f>'JuicedOdds Week (18)'!C11/('JuicedOdds Week (18)'!C11+'JuicedOdds Week (18)'!C29)</f>
        <v>0.5720596355604638</v>
      </c>
      <c r="D11" s="1">
        <f>'JuicedOdds Week (18)'!D11/('JuicedOdds Week (18)'!D11+'JuicedOdds Week (18)'!D17)</f>
        <v>0.49567024593003117</v>
      </c>
      <c r="E11" s="1">
        <f>'JuicedOdds Week (18)'!E11/('JuicedOdds Week (18)'!E11+'JuicedOdds Week (18)'!E25)</f>
        <v>0.73354231974921635</v>
      </c>
      <c r="F11" s="1"/>
      <c r="G11" s="1">
        <f>'JuicedOdds Week (18)'!G11/('JuicedOdds Week (18)'!G11+'JuicedOdds Week (18)'!G7)</f>
        <v>0.46753246753246752</v>
      </c>
      <c r="H11" s="1">
        <f>'JuicedOdds Week (18)'!H11/('JuicedOdds Week (18)'!H11+'JuicedOdds Week (18)'!H2)</f>
        <v>0.29496683573936788</v>
      </c>
      <c r="I11" s="3">
        <f>'JuicedOdds Week (18)'!I11/('JuicedOdds Week (18)'!I11+'JuicedOdds Week (18)'!I19)</f>
        <v>0.79136163982430452</v>
      </c>
      <c r="J11" s="1">
        <f>'JuicedOdds Week (18)'!J11/('JuicedOdds Week (18)'!J11+'JuicedOdds Week (18)'!J8)</f>
        <v>0.60923623445825936</v>
      </c>
      <c r="K11" s="1">
        <f>'JuicedOdds Week (18)'!K11/('JuicedOdds Week (18)'!K11+'JuicedOdds Week (18)'!K10)</f>
        <v>0.448558885283451</v>
      </c>
      <c r="L11" s="1">
        <f>'JuicedOdds Week (18)'!L11/('JuicedOdds Week (18)'!L11+'JuicedOdds Week (18)'!L20)</f>
        <v>0.59336975415942395</v>
      </c>
      <c r="M11" s="1">
        <f>'JuicedOdds Week (18)'!M11/('JuicedOdds Week (18)'!M11+'JuicedOdds Week (18)'!M9)</f>
        <v>0.40036122817579772</v>
      </c>
      <c r="N11" s="1">
        <f>'JuicedOdds Week (18)'!N11/('JuicedOdds Week (18)'!N11+'JuicedOdds Week (18)'!N23)</f>
        <v>0.64472917880023306</v>
      </c>
      <c r="O11" s="1">
        <f>'JuicedOdds Week (18)'!O11/('JuicedOdds Week (18)'!O11+'JuicedOdds Week (18)'!O18)</f>
        <v>0.59336975415942395</v>
      </c>
      <c r="P11" s="1">
        <f>'JuicedOdds Week (18)'!P11/('JuicedOdds Week (18)'!P11+'JuicedOdds Week (18)'!P25)</f>
        <v>0.40663024584057611</v>
      </c>
      <c r="Q11" s="1">
        <f>'JuicedOdds Week (18)'!Q11/('JuicedOdds Week (18)'!Q11+'JuicedOdds Week (18)'!Q4)</f>
        <v>0.1475409836065574</v>
      </c>
      <c r="R11" s="1">
        <f>'JuicedOdds Week (18)'!R11/('JuicedOdds Week (18)'!R11+'JuicedOdds Week (18)'!R18)</f>
        <v>0.35527082119976705</v>
      </c>
      <c r="S11" s="1">
        <f>'JuicedOdds Week (18)'!S11/('JuicedOdds Week (18)'!S11+'JuicedOdds Week (18)'!S2)</f>
        <v>0.58299264104660675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11</v>
      </c>
      <c r="B12" s="1">
        <f>'JuicedOdds Week (18)'!B12/('JuicedOdds Week (18)'!B12+'JuicedOdds Week (18)'!B11)</f>
        <v>0.40663024584057611</v>
      </c>
      <c r="C12" s="1">
        <f>'JuicedOdds Week (18)'!C12/('JuicedOdds Week (18)'!C12+'JuicedOdds Week (18)'!C23)</f>
        <v>0.56349206349206349</v>
      </c>
      <c r="D12" s="1">
        <f>'JuicedOdds Week (18)'!D12/('JuicedOdds Week (18)'!D12+'JuicedOdds Week (18)'!D18)</f>
        <v>0.71355123026074185</v>
      </c>
      <c r="E12" s="1">
        <f>'JuicedOdds Week (18)'!E12/('JuicedOdds Week (18)'!E12+'JuicedOdds Week (18)'!E4)</f>
        <v>0.43650793650793646</v>
      </c>
      <c r="F12" s="3">
        <f>'JuicedOdds Week (18)'!F12/('JuicedOdds Week (18)'!F12+'JuicedOdds Week (18)'!F21)</f>
        <v>0.83709931686810291</v>
      </c>
      <c r="G12" s="1">
        <f>'JuicedOdds Week (18)'!G12/('JuicedOdds Week (18)'!G12+'JuicedOdds Week (18)'!G26)</f>
        <v>0.88000000000000012</v>
      </c>
      <c r="H12" s="1">
        <f>'JuicedOdds Week (18)'!H12/('JuicedOdds Week (18)'!H12+'JuicedOdds Week (18)'!H3)</f>
        <v>0.4170073589533933</v>
      </c>
      <c r="I12" s="1">
        <f>'JuicedOdds Week (18)'!I12/('JuicedOdds Week (18)'!I12+'JuicedOdds Week (18)'!I23)</f>
        <v>0.78674351585014402</v>
      </c>
      <c r="J12" s="1">
        <f>'JuicedOdds Week (18)'!J12/('JuicedOdds Week (18)'!J12+'JuicedOdds Week (18)'!J2)</f>
        <v>0.51736412571627011</v>
      </c>
      <c r="K12" s="1"/>
      <c r="L12" s="1">
        <f>'JuicedOdds Week (18)'!L12/('JuicedOdds Week (18)'!L12+'JuicedOdds Week (18)'!L25)</f>
        <v>0.88000000000000012</v>
      </c>
      <c r="M12" s="1">
        <f>'JuicedOdds Week (18)'!M12/('JuicedOdds Week (18)'!M12+'JuicedOdds Week (18)'!M8)</f>
        <v>0.79999999999999993</v>
      </c>
      <c r="N12" s="1">
        <f>'JuicedOdds Week (18)'!N12/('JuicedOdds Week (18)'!N12+'JuicedOdds Week (18)'!N27)</f>
        <v>0.771505376344086</v>
      </c>
      <c r="O12" s="1">
        <f>'JuicedOdds Week (18)'!O12/('JuicedOdds Week (18)'!O12+'JuicedOdds Week (18)'!O29)</f>
        <v>0.86771653543307092</v>
      </c>
      <c r="P12" s="1">
        <f>'JuicedOdds Week (18)'!P12/('JuicedOdds Week (18)'!P12+'JuicedOdds Week (18)'!P8)</f>
        <v>0.74087161366313303</v>
      </c>
      <c r="Q12" s="1">
        <f>'JuicedOdds Week (18)'!Q12/('JuicedOdds Week (18)'!Q12+'JuicedOdds Week (18)'!Q7)</f>
        <v>0.51083423618634893</v>
      </c>
      <c r="R12" s="1">
        <f>'JuicedOdds Week (18)'!R12/('JuicedOdds Week (18)'!R12+'JuicedOdds Week (18)'!R9)</f>
        <v>0.39076376554174075</v>
      </c>
      <c r="S12" s="1">
        <f>'JuicedOdds Week (18)'!S12/('JuicedOdds Week (18)'!S12+'JuicedOdds Week (18)'!S4)</f>
        <v>0.4170073589533933</v>
      </c>
      <c r="U12">
        <v>0</v>
      </c>
      <c r="V12">
        <v>0</v>
      </c>
      <c r="W12">
        <v>0</v>
      </c>
      <c r="X12">
        <v>0</v>
      </c>
      <c r="Y12">
        <v>25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12</v>
      </c>
      <c r="B13" s="1">
        <f>'JuicedOdds Week (18)'!B13/('JuicedOdds Week (18)'!B13+'JuicedOdds Week (18)'!B31)</f>
        <v>0.63690418169412233</v>
      </c>
      <c r="C13" s="1">
        <f>'JuicedOdds Week (18)'!C13/('JuicedOdds Week (18)'!C13+'JuicedOdds Week (18)'!C2)</f>
        <v>0.42794036443953615</v>
      </c>
      <c r="D13" s="1">
        <f>'JuicedOdds Week (18)'!D13/('JuicedOdds Week (18)'!D13+'JuicedOdds Week (18)'!D33)</f>
        <v>0.76000000000000012</v>
      </c>
      <c r="E13" s="1">
        <f>'JuicedOdds Week (18)'!E13/('JuicedOdds Week (18)'!E13+'JuicedOdds Week (18)'!E24)</f>
        <v>0.62246655186117372</v>
      </c>
      <c r="F13" s="1">
        <f>'JuicedOdds Week (18)'!F13/('JuicedOdds Week (18)'!F13+'JuicedOdds Week (18)'!F4)</f>
        <v>0.31460674157303364</v>
      </c>
      <c r="G13" s="1">
        <f>'JuicedOdds Week (18)'!G13/('JuicedOdds Week (18)'!G13+'JuicedOdds Week (18)'!G31)</f>
        <v>0.64472917880023306</v>
      </c>
      <c r="H13" s="1">
        <f>'JuicedOdds Week (18)'!H13/('JuicedOdds Week (18)'!H13+'JuicedOdds Week (18)'!H16)</f>
        <v>0.48916576381365112</v>
      </c>
      <c r="I13" s="1">
        <f>'JuicedOdds Week (18)'!I13/('JuicedOdds Week (18)'!I13+'JuicedOdds Week (18)'!I22)</f>
        <v>0.551441114716549</v>
      </c>
      <c r="J13" s="1"/>
      <c r="K13" s="1">
        <f>'JuicedOdds Week (18)'!K13/('JuicedOdds Week (18)'!K13+'JuicedOdds Week (18)'!K5)</f>
        <v>0.40663024584057611</v>
      </c>
      <c r="L13" s="1">
        <f>'JuicedOdds Week (18)'!L13/('JuicedOdds Week (18)'!L13+'JuicedOdds Week (18)'!L29)</f>
        <v>0.71797052154195007</v>
      </c>
      <c r="M13" s="1">
        <f>'JuicedOdds Week (18)'!M13/('JuicedOdds Week (18)'!M13+'JuicedOdds Week (18)'!M33)</f>
        <v>0.50432975406996894</v>
      </c>
      <c r="N13" s="9">
        <f>'JuicedOdds Week (18)'!N13/('JuicedOdds Week (18)'!N13+'JuicedOdds Week (18)'!N6)</f>
        <v>0.80429292929292939</v>
      </c>
      <c r="O13" s="1">
        <f>'JuicedOdds Week (18)'!O13/('JuicedOdds Week (18)'!O13+'JuicedOdds Week (18)'!O15)</f>
        <v>0.43650793650793646</v>
      </c>
      <c r="P13" s="1">
        <f>'JuicedOdds Week (18)'!P13/('JuicedOdds Week (18)'!P13+'JuicedOdds Week (18)'!P9)</f>
        <v>0.34252477380439461</v>
      </c>
      <c r="Q13" s="1">
        <f>'JuicedOdds Week (18)'!Q13/('JuicedOdds Week (18)'!Q13+'JuicedOdds Week (18)'!Q30)</f>
        <v>0.56349206349206349</v>
      </c>
      <c r="R13" s="1">
        <f>'JuicedOdds Week (18)'!R13/('JuicedOdds Week (18)'!R13+'JuicedOdds Week (18)'!R26)</f>
        <v>0.63094034378159758</v>
      </c>
      <c r="S13" s="1">
        <f>'JuicedOdds Week (18)'!S13/('JuicedOdds Week (18)'!S13+'JuicedOdds Week (18)'!S29)</f>
        <v>0.62246655186117372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13</v>
      </c>
      <c r="B14" s="1">
        <f>'JuicedOdds Week (18)'!B14/('JuicedOdds Week (18)'!B14+'JuicedOdds Week (18)'!B28)</f>
        <v>0.65747522619560528</v>
      </c>
      <c r="C14" s="1">
        <f>'JuicedOdds Week (18)'!C14/('JuicedOdds Week (18)'!C14+'JuicedOdds Week (18)'!C10)</f>
        <v>0.34252477380439461</v>
      </c>
      <c r="D14" s="1">
        <f>'JuicedOdds Week (18)'!D14/('JuicedOdds Week (18)'!D14+'JuicedOdds Week (18)'!D26)</f>
        <v>0.6636481241914618</v>
      </c>
      <c r="E14" s="1">
        <f>'JuicedOdds Week (18)'!E14/('JuicedOdds Week (18)'!E14+'JuicedOdds Week (18)'!E21)</f>
        <v>0.56349206349206349</v>
      </c>
      <c r="F14" s="1"/>
      <c r="G14" s="1">
        <f>'JuicedOdds Week (18)'!G14/('JuicedOdds Week (18)'!G14+'JuicedOdds Week (18)'!G6)</f>
        <v>0.4170073589533933</v>
      </c>
      <c r="H14" s="3">
        <f>'JuicedOdds Week (18)'!H14/('JuicedOdds Week (18)'!H14+'JuicedOdds Week (18)'!H32)</f>
        <v>0.78674351585014402</v>
      </c>
      <c r="I14" s="1">
        <f>'JuicedOdds Week (18)'!I14/('JuicedOdds Week (18)'!I14+'JuicedOdds Week (18)'!I15)</f>
        <v>0.64472917880023306</v>
      </c>
      <c r="J14" s="1">
        <f>'JuicedOdds Week (18)'!J14/('JuicedOdds Week (18)'!J14+'JuicedOdds Week (18)'!J9)</f>
        <v>0.31944444444444442</v>
      </c>
      <c r="K14" s="1">
        <f>'JuicedOdds Week (18)'!K14/('JuicedOdds Week (18)'!K14+'JuicedOdds Week (18)'!K27)</f>
        <v>0.70016207455429491</v>
      </c>
      <c r="L14" s="1">
        <f>'JuicedOdds Week (18)'!L14/('JuicedOdds Week (18)'!L14+'JuicedOdds Week (18)'!L28)</f>
        <v>0.448558885283451</v>
      </c>
      <c r="M14" s="1">
        <f>'JuicedOdds Week (18)'!M14/('JuicedOdds Week (18)'!M14+'JuicedOdds Week (18)'!M5)</f>
        <v>0.25221729490022171</v>
      </c>
      <c r="N14" s="1">
        <f>'JuicedOdds Week (18)'!N14/('JuicedOdds Week (18)'!N14+'JuicedOdds Week (18)'!N7)</f>
        <v>0.19999999999999998</v>
      </c>
      <c r="O14" s="1">
        <f>'JuicedOdds Week (18)'!O14/('JuicedOdds Week (18)'!O14+'JuicedOdds Week (18)'!O5)</f>
        <v>0.12382234185733514</v>
      </c>
      <c r="P14" s="1">
        <f>'JuicedOdds Week (18)'!P14/('JuicedOdds Week (18)'!P14+'JuicedOdds Week (18)'!P3)</f>
        <v>0.31460674157303364</v>
      </c>
      <c r="Q14" s="1">
        <f>'JuicedOdds Week (18)'!Q14/('JuicedOdds Week (18)'!Q14+'JuicedOdds Week (18)'!Q29)</f>
        <v>0.59336975415942395</v>
      </c>
      <c r="R14" s="1">
        <f>'JuicedOdds Week (18)'!R14/('JuicedOdds Week (18)'!R14+'JuicedOdds Week (18)'!R22)</f>
        <v>0.6636481241914618</v>
      </c>
      <c r="S14" s="1">
        <f>'JuicedOdds Week (18)'!S14/('JuicedOdds Week (18)'!S14+'JuicedOdds Week (18)'!S32)</f>
        <v>0.58299264104660675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14</v>
      </c>
      <c r="B15" s="1">
        <f>'JuicedOdds Week (18)'!B15/('JuicedOdds Week (18)'!B15+'JuicedOdds Week (18)'!B6)</f>
        <v>0.49567024593003117</v>
      </c>
      <c r="C15" s="1">
        <f>'JuicedOdds Week (18)'!C15/('JuicedOdds Week (18)'!C15+'JuicedOdds Week (18)'!C22)</f>
        <v>0.551441114716549</v>
      </c>
      <c r="D15" s="1">
        <f>'JuicedOdds Week (18)'!D15/('JuicedOdds Week (18)'!D15+'JuicedOdds Week (18)'!D29)</f>
        <v>0.59336975415942395</v>
      </c>
      <c r="E15" s="1">
        <f>'JuicedOdds Week (18)'!E15/('JuicedOdds Week (18)'!E15+'JuicedOdds Week (18)'!E9)</f>
        <v>0.60923623445825936</v>
      </c>
      <c r="F15" s="1"/>
      <c r="G15" s="1">
        <f>'JuicedOdds Week (18)'!G15/('JuicedOdds Week (18)'!G15+'JuicedOdds Week (18)'!G5)</f>
        <v>0.20863836017569545</v>
      </c>
      <c r="H15" s="1">
        <f>'JuicedOdds Week (18)'!H15/('JuicedOdds Week (18)'!H15+'JuicedOdds Week (18)'!H31)</f>
        <v>0.60375697094217784</v>
      </c>
      <c r="I15" s="1">
        <f>'JuicedOdds Week (18)'!I15/('JuicedOdds Week (18)'!I15+'JuicedOdds Week (18)'!I14)</f>
        <v>0.35527082119976705</v>
      </c>
      <c r="J15" s="3">
        <f>'JuicedOdds Week (18)'!J15/('JuicedOdds Week (18)'!J15+'JuicedOdds Week (18)'!J32)</f>
        <v>0.84650112866817162</v>
      </c>
      <c r="K15" s="1">
        <f>'JuicedOdds Week (18)'!K15/('JuicedOdds Week (18)'!K15+'JuicedOdds Week (18)'!K9)</f>
        <v>0.30920711694593195</v>
      </c>
      <c r="L15" s="1">
        <f>'JuicedOdds Week (18)'!L15/('JuicedOdds Week (18)'!L15+'JuicedOdds Week (18)'!L22)</f>
        <v>0.56349206349206349</v>
      </c>
      <c r="M15" s="1">
        <f>'JuicedOdds Week (18)'!M15/('JuicedOdds Week (18)'!M15+'JuicedOdds Week (18)'!M18)</f>
        <v>0.45725646123260438</v>
      </c>
      <c r="N15" s="1">
        <f>'JuicedOdds Week (18)'!N15/('JuicedOdds Week (18)'!N15+'JuicedOdds Week (18)'!N28)</f>
        <v>0.36905965621840248</v>
      </c>
      <c r="O15" s="1">
        <f>'JuicedOdds Week (18)'!O15/('JuicedOdds Week (18)'!O15+'JuicedOdds Week (18)'!O13)</f>
        <v>0.56349206349206349</v>
      </c>
      <c r="P15" s="1">
        <f>'JuicedOdds Week (18)'!P15/('JuicedOdds Week (18)'!P15+'JuicedOdds Week (18)'!P19)</f>
        <v>0.5720596355604638</v>
      </c>
      <c r="Q15" s="1">
        <f>'JuicedOdds Week (18)'!Q15/('JuicedOdds Week (18)'!Q15+'JuicedOdds Week (18)'!Q33)</f>
        <v>0.58299264104660675</v>
      </c>
      <c r="R15" s="1">
        <f>'JuicedOdds Week (18)'!R15/('JuicedOdds Week (18)'!R15+'JuicedOdds Week (18)'!R8)</f>
        <v>0.74087161366313303</v>
      </c>
      <c r="S15" s="1">
        <f>'JuicedOdds Week (18)'!S15/('JuicedOdds Week (18)'!S15+'JuicedOdds Week (18)'!S6)</f>
        <v>0.24281150159744411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3" t="s">
        <v>15</v>
      </c>
      <c r="B16" s="1">
        <f>'JuicedOdds Week (18)'!B16/('JuicedOdds Week (18)'!B16+'JuicedOdds Week (18)'!B29)</f>
        <v>0.5720596355604638</v>
      </c>
      <c r="C16" s="1">
        <f>'JuicedOdds Week (18)'!C16/('JuicedOdds Week (18)'!C16+'JuicedOdds Week (18)'!C26)</f>
        <v>0.58299264104660675</v>
      </c>
      <c r="D16" s="1">
        <f>'JuicedOdds Week (18)'!D16/('JuicedOdds Week (18)'!D16+'JuicedOdds Week (18)'!D20)</f>
        <v>0.5260865852617197</v>
      </c>
      <c r="E16" s="1">
        <f>'JuicedOdds Week (18)'!E16/('JuicedOdds Week (18)'!E16+'JuicedOdds Week (18)'!E30)</f>
        <v>0.65747522619560528</v>
      </c>
      <c r="F16" s="1">
        <f>'JuicedOdds Week (18)'!F16/('JuicedOdds Week (18)'!F16+'JuicedOdds Week (18)'!F23)</f>
        <v>0.448558885283451</v>
      </c>
      <c r="G16" s="1">
        <f>'JuicedOdds Week (18)'!G16/('JuicedOdds Week (18)'!G16+'JuicedOdds Week (18)'!G33)</f>
        <v>0.54274353876739567</v>
      </c>
      <c r="H16" s="1">
        <f>'JuicedOdds Week (18)'!H16/('JuicedOdds Week (18)'!H16+'JuicedOdds Week (18)'!H13)</f>
        <v>0.51083423618634893</v>
      </c>
      <c r="I16" s="1">
        <f>'JuicedOdds Week (18)'!I16/('JuicedOdds Week (18)'!I16+'JuicedOdds Week (18)'!I31)</f>
        <v>0.54274353876739567</v>
      </c>
      <c r="J16" s="1">
        <f>'JuicedOdds Week (18)'!J16/('JuicedOdds Week (18)'!J16+'JuicedOdds Week (18)'!J19)</f>
        <v>0.78190630048465271</v>
      </c>
      <c r="K16" s="1">
        <f>'JuicedOdds Week (18)'!K16/('JuicedOdds Week (18)'!K16+'JuicedOdds Week (18)'!K17)</f>
        <v>0.5720596355604638</v>
      </c>
      <c r="L16" s="1"/>
      <c r="M16" s="1">
        <f>'JuicedOdds Week (18)'!M16/('JuicedOdds Week (18)'!M16+'JuicedOdds Week (18)'!M24)</f>
        <v>0.551441114716549</v>
      </c>
      <c r="N16" s="1">
        <f>'JuicedOdds Week (18)'!N16/('JuicedOdds Week (18)'!N16+'JuicedOdds Week (18)'!N10)</f>
        <v>0.35527082119976705</v>
      </c>
      <c r="O16" s="1">
        <f>'JuicedOdds Week (18)'!O16/('JuicedOdds Week (18)'!O16+'JuicedOdds Week (18)'!O26)</f>
        <v>0.69576995207334869</v>
      </c>
      <c r="P16" s="1">
        <f>'JuicedOdds Week (18)'!P16/('JuicedOdds Week (18)'!P16+'JuicedOdds Week (18)'!P21)</f>
        <v>0.69079288305406805</v>
      </c>
      <c r="Q16" s="1">
        <f>'JuicedOdds Week (18)'!Q16/('JuicedOdds Week (18)'!Q16+'JuicedOdds Week (18)'!Q28)</f>
        <v>0.33635187580853815</v>
      </c>
      <c r="R16" s="1">
        <f>'JuicedOdds Week (18)'!R16/('JuicedOdds Week (18)'!R16+'JuicedOdds Week (18)'!R30)</f>
        <v>0.42794036443953615</v>
      </c>
      <c r="S16" s="1">
        <f>'JuicedOdds Week (18)'!S16/('JuicedOdds Week (18)'!S16+'JuicedOdds Week (18)'!S24)</f>
        <v>0.61643835616438358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16</v>
      </c>
      <c r="B17" s="1">
        <f>'JuicedOdds Week (18)'!B17/('JuicedOdds Week (18)'!B17+'JuicedOdds Week (18)'!B30)</f>
        <v>0.65747522619560528</v>
      </c>
      <c r="C17" s="1">
        <f>'JuicedOdds Week (18)'!C17/('JuicedOdds Week (18)'!C17+'JuicedOdds Week (18)'!C3)</f>
        <v>0.31944444444444442</v>
      </c>
      <c r="D17" s="1">
        <f>'JuicedOdds Week (18)'!D17/('JuicedOdds Week (18)'!D17+'JuicedOdds Week (18)'!D11)</f>
        <v>0.50432975406996894</v>
      </c>
      <c r="E17" s="1">
        <f>'JuicedOdds Week (18)'!E17/('JuicedOdds Week (18)'!E17+'JuicedOdds Week (18)'!E26)</f>
        <v>0.6636481241914618</v>
      </c>
      <c r="F17" s="1">
        <f>'JuicedOdds Week (18)'!F17/('JuicedOdds Week (18)'!F17+'JuicedOdds Week (18)'!F2)</f>
        <v>0.38356164383561653</v>
      </c>
      <c r="G17" s="1">
        <f>'JuicedOdds Week (18)'!G17/('JuicedOdds Week (18)'!G17+'JuicedOdds Week (18)'!G19)</f>
        <v>0.59963877182420233</v>
      </c>
      <c r="H17" s="1">
        <f>'JuicedOdds Week (18)'!H17/('JuicedOdds Week (18)'!H17+'JuicedOdds Week (18)'!H5)</f>
        <v>0.27424749163879597</v>
      </c>
      <c r="I17" s="1">
        <f>'JuicedOdds Week (18)'!I17/('JuicedOdds Week (18)'!I17+'JuicedOdds Week (18)'!I20)</f>
        <v>0.50432975406996894</v>
      </c>
      <c r="J17" s="1">
        <f>'JuicedOdds Week (18)'!J17/('JuicedOdds Week (18)'!J17+'JuicedOdds Week (18)'!J24)</f>
        <v>0.37206266318537862</v>
      </c>
      <c r="K17" s="1">
        <f>'JuicedOdds Week (18)'!K17/('JuicedOdds Week (18)'!K17+'JuicedOdds Week (18)'!K16)</f>
        <v>0.42794036443953615</v>
      </c>
      <c r="L17" s="1">
        <f>'JuicedOdds Week (18)'!L17/('JuicedOdds Week (18)'!L17+'JuicedOdds Week (18)'!L18)</f>
        <v>0.43650793650793646</v>
      </c>
      <c r="M17" s="1">
        <f>'JuicedOdds Week (18)'!M17/('JuicedOdds Week (18)'!M17+'JuicedOdds Week (18)'!M19)</f>
        <v>0.60375697094217784</v>
      </c>
      <c r="N17" s="1"/>
      <c r="O17" s="1">
        <f>'JuicedOdds Week (18)'!O17/('JuicedOdds Week (18)'!O17+'JuicedOdds Week (18)'!O25)</f>
        <v>0.59336975415942395</v>
      </c>
      <c r="P17" s="1">
        <f>'JuicedOdds Week (18)'!P17/('JuicedOdds Week (18)'!P17+'JuicedOdds Week (18)'!P6)</f>
        <v>0.3962430290578221</v>
      </c>
      <c r="Q17" s="1">
        <f>'JuicedOdds Week (18)'!Q17/('JuicedOdds Week (18)'!Q17+'JuicedOdds Week (18)'!Q10)</f>
        <v>0.448558885283451</v>
      </c>
      <c r="R17" s="1">
        <f>'JuicedOdds Week (18)'!R17/('JuicedOdds Week (18)'!R17+'JuicedOdds Week (18)'!R20)</f>
        <v>0.51083423618634893</v>
      </c>
      <c r="S17" s="1">
        <f>'JuicedOdds Week (18)'!S17/('JuicedOdds Week (18)'!S17+'JuicedOdds Week (18)'!S10)</f>
        <v>0.34252477380439461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17</v>
      </c>
      <c r="B18" s="1">
        <f>'JuicedOdds Week (18)'!B18/('JuicedOdds Week (18)'!B18+'JuicedOdds Week (18)'!B25)</f>
        <v>0.59963877182420233</v>
      </c>
      <c r="C18" s="1">
        <f>'JuicedOdds Week (18)'!C18/('JuicedOdds Week (18)'!C18+'JuicedOdds Week (18)'!C27)</f>
        <v>0.63690418169412233</v>
      </c>
      <c r="D18" s="1">
        <f>'JuicedOdds Week (18)'!D18/('JuicedOdds Week (18)'!D18+'JuicedOdds Week (18)'!D12)</f>
        <v>0.28644876973925815</v>
      </c>
      <c r="E18" s="1">
        <f>'JuicedOdds Week (18)'!E18/('JuicedOdds Week (18)'!E18+'JuicedOdds Week (18)'!E19)</f>
        <v>0.59336975415942395</v>
      </c>
      <c r="F18" s="1">
        <f>'JuicedOdds Week (18)'!F18/('JuicedOdds Week (18)'!F18+'JuicedOdds Week (18)'!F8)</f>
        <v>0.551441114716549</v>
      </c>
      <c r="G18" s="1">
        <f>'JuicedOdds Week (18)'!G18/('JuicedOdds Week (18)'!G18+'JuicedOdds Week (18)'!G2)</f>
        <v>0.16835016835016833</v>
      </c>
      <c r="H18" s="1">
        <f>'JuicedOdds Week (18)'!H18/('JuicedOdds Week (18)'!H18+'JuicedOdds Week (18)'!H20)</f>
        <v>0.53246753246753253</v>
      </c>
      <c r="I18" s="1">
        <f>'JuicedOdds Week (18)'!I18/('JuicedOdds Week (18)'!I18+'JuicedOdds Week (18)'!I2)</f>
        <v>0.25912838633686691</v>
      </c>
      <c r="J18" s="1"/>
      <c r="K18" s="1">
        <f>'JuicedOdds Week (18)'!K18/('JuicedOdds Week (18)'!K18+'JuicedOdds Week (18)'!K4)</f>
        <v>0.22849462365591394</v>
      </c>
      <c r="L18" s="1">
        <f>'JuicedOdds Week (18)'!L18/('JuicedOdds Week (18)'!L18+'JuicedOdds Week (18)'!L17)</f>
        <v>0.56349206349206349</v>
      </c>
      <c r="M18" s="1">
        <f>'JuicedOdds Week (18)'!M18/('JuicedOdds Week (18)'!M18+'JuicedOdds Week (18)'!M15)</f>
        <v>0.54274353876739567</v>
      </c>
      <c r="N18" s="1">
        <f>'JuicedOdds Week (18)'!N18/('JuicedOdds Week (18)'!N18+'JuicedOdds Week (18)'!N33)</f>
        <v>0.39076376554174075</v>
      </c>
      <c r="O18" s="1">
        <f>'JuicedOdds Week (18)'!O18/('JuicedOdds Week (18)'!O18+'JuicedOdds Week (18)'!O11)</f>
        <v>0.40663024584057611</v>
      </c>
      <c r="P18" s="1">
        <f>'JuicedOdds Week (18)'!P18/('JuicedOdds Week (18)'!P18+'JuicedOdds Week (18)'!P10)</f>
        <v>0.31944444444444442</v>
      </c>
      <c r="Q18" s="1">
        <f>'JuicedOdds Week (18)'!Q18/('JuicedOdds Week (18)'!Q18+'JuicedOdds Week (18)'!Q23)</f>
        <v>0.74087161366313303</v>
      </c>
      <c r="R18" s="1">
        <f>'JuicedOdds Week (18)'!R18/('JuicedOdds Week (18)'!R18+'JuicedOdds Week (18)'!R11)</f>
        <v>0.64472917880023306</v>
      </c>
      <c r="S18" s="1">
        <f>'JuicedOdds Week (18)'!S18/('JuicedOdds Week (18)'!S18+'JuicedOdds Week (18)'!S25)</f>
        <v>0.39076376554174075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18</v>
      </c>
      <c r="B19" s="1">
        <f>'JuicedOdds Week (18)'!B19/('JuicedOdds Week (18)'!B19+'JuicedOdds Week (18)'!B20)</f>
        <v>0.51736412571627011</v>
      </c>
      <c r="C19" s="1">
        <f>'JuicedOdds Week (18)'!C19/('JuicedOdds Week (18)'!C19+'JuicedOdds Week (18)'!C30)</f>
        <v>0.46753246753246752</v>
      </c>
      <c r="D19" s="1">
        <f>'JuicedOdds Week (18)'!D19/('JuicedOdds Week (18)'!D19+'JuicedOdds Week (18)'!D2)</f>
        <v>0.1475409836065574</v>
      </c>
      <c r="E19" s="1">
        <f>'JuicedOdds Week (18)'!E19/('JuicedOdds Week (18)'!E19+'JuicedOdds Week (18)'!E18)</f>
        <v>0.40663024584057611</v>
      </c>
      <c r="F19" s="1">
        <f>'JuicedOdds Week (18)'!F19/('JuicedOdds Week (18)'!F19+'JuicedOdds Week (18)'!F27)</f>
        <v>0.30920711694593195</v>
      </c>
      <c r="G19" s="1">
        <f>'JuicedOdds Week (18)'!G19/('JuicedOdds Week (18)'!G19+'JuicedOdds Week (18)'!G17)</f>
        <v>0.40036122817579772</v>
      </c>
      <c r="H19" s="1">
        <f>'JuicedOdds Week (18)'!H19/('JuicedOdds Week (18)'!H19+'JuicedOdds Week (18)'!H25)</f>
        <v>0.43650793650793646</v>
      </c>
      <c r="I19" s="1">
        <f>'JuicedOdds Week (18)'!I19/('JuicedOdds Week (18)'!I19+'JuicedOdds Week (18)'!I11)</f>
        <v>0.20863836017569545</v>
      </c>
      <c r="J19" s="1">
        <f>'JuicedOdds Week (18)'!J19/('JuicedOdds Week (18)'!J19+'JuicedOdds Week (18)'!J16)</f>
        <v>0.21809369951534732</v>
      </c>
      <c r="K19" s="11">
        <f>'JuicedOdds Week (18)'!K19/('JuicedOdds Week (18)'!K19+'JuicedOdds Week (18)'!K26)</f>
        <v>0.61643835616438358</v>
      </c>
      <c r="L19" s="1">
        <f>'JuicedOdds Week (18)'!L19/('JuicedOdds Week (18)'!L19+'JuicedOdds Week (18)'!L10)</f>
        <v>0.21809369951534732</v>
      </c>
      <c r="M19" s="1">
        <f>'JuicedOdds Week (18)'!M19/('JuicedOdds Week (18)'!M19+'JuicedOdds Week (18)'!M17)</f>
        <v>0.3962430290578221</v>
      </c>
      <c r="N19" s="1"/>
      <c r="O19" s="1">
        <f>'JuicedOdds Week (18)'!O19/('JuicedOdds Week (18)'!O19+'JuicedOdds Week (18)'!O10)</f>
        <v>0.40663024584057611</v>
      </c>
      <c r="P19" s="1">
        <f>'JuicedOdds Week (18)'!P19/('JuicedOdds Week (18)'!P19+'JuicedOdds Week (18)'!P15)</f>
        <v>0.42794036443953615</v>
      </c>
      <c r="Q19" s="1">
        <f>'JuicedOdds Week (18)'!Q19/('JuicedOdds Week (18)'!Q19+'JuicedOdds Week (18)'!Q32)</f>
        <v>0.65301478953356085</v>
      </c>
      <c r="R19" s="1">
        <f>'JuicedOdds Week (18)'!R19/('JuicedOdds Week (18)'!R19+'JuicedOdds Week (18)'!R24)</f>
        <v>0.5720596355604638</v>
      </c>
      <c r="S19" s="1">
        <f>'JuicedOdds Week (18)'!S19/('JuicedOdds Week (18)'!S19+'JuicedOdds Week (18)'!S20)</f>
        <v>0.42794036443953615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19</v>
      </c>
      <c r="B20" s="1">
        <f>'JuicedOdds Week (18)'!B20/('JuicedOdds Week (18)'!B20+'JuicedOdds Week (18)'!B19)</f>
        <v>0.48263587428372978</v>
      </c>
      <c r="C20" s="1">
        <f>'JuicedOdds Week (18)'!C20/('JuicedOdds Week (18)'!C20+'JuicedOdds Week (18)'!C24)</f>
        <v>0.42794036443953615</v>
      </c>
      <c r="D20" s="1">
        <f>'JuicedOdds Week (18)'!D20/('JuicedOdds Week (18)'!D20+'JuicedOdds Week (18)'!D16)</f>
        <v>0.47391341473828025</v>
      </c>
      <c r="E20" s="1">
        <f>'JuicedOdds Week (18)'!E20/('JuicedOdds Week (18)'!E20+'JuicedOdds Week (18)'!E10)</f>
        <v>0.43650793650793646</v>
      </c>
      <c r="F20" s="1">
        <f>'JuicedOdds Week (18)'!F20/('JuicedOdds Week (18)'!F20+'JuicedOdds Week (18)'!F25)</f>
        <v>0.47391341473828025</v>
      </c>
      <c r="G20" s="1"/>
      <c r="H20" s="1">
        <f>'JuicedOdds Week (18)'!H20/('JuicedOdds Week (18)'!H20+'JuicedOdds Week (18)'!H18)</f>
        <v>0.46753246753246752</v>
      </c>
      <c r="I20" s="1">
        <f>'JuicedOdds Week (18)'!I20/('JuicedOdds Week (18)'!I20+'JuicedOdds Week (18)'!I17)</f>
        <v>0.49567024593003117</v>
      </c>
      <c r="J20" s="1">
        <f>'JuicedOdds Week (18)'!J20/('JuicedOdds Week (18)'!J20+'JuicedOdds Week (18)'!J28)</f>
        <v>0.63690418169412233</v>
      </c>
      <c r="K20" s="1">
        <f>'JuicedOdds Week (18)'!K20/('JuicedOdds Week (18)'!K20+'JuicedOdds Week (18)'!K22)</f>
        <v>0.39076376554174075</v>
      </c>
      <c r="L20" s="1">
        <f>'JuicedOdds Week (18)'!L20/('JuicedOdds Week (18)'!L20+'JuicedOdds Week (18)'!L11)</f>
        <v>0.40663024584057611</v>
      </c>
      <c r="M20" s="11">
        <f>'JuicedOdds Week (18)'!M20/('JuicedOdds Week (18)'!M20+'JuicedOdds Week (18)'!M10)</f>
        <v>0.22316684378320936</v>
      </c>
      <c r="N20" s="1">
        <f>'JuicedOdds Week (18)'!N20/('JuicedOdds Week (18)'!N20+'JuicedOdds Week (18)'!N2)</f>
        <v>0.30423004792665137</v>
      </c>
      <c r="O20" s="1">
        <f>'JuicedOdds Week (18)'!O20/('JuicedOdds Week (18)'!O20+'JuicedOdds Week (18)'!O21)</f>
        <v>0.70954356846473021</v>
      </c>
      <c r="P20" s="1">
        <f>'JuicedOdds Week (18)'!P20/('JuicedOdds Week (18)'!P20+'JuicedOdds Week (18)'!P30)</f>
        <v>0.65747522619560528</v>
      </c>
      <c r="Q20" s="1">
        <f>'JuicedOdds Week (18)'!Q20/('JuicedOdds Week (18)'!Q20+'JuicedOdds Week (18)'!Q26)</f>
        <v>0.63690418169412233</v>
      </c>
      <c r="R20" s="1">
        <f>'JuicedOdds Week (18)'!R20/('JuicedOdds Week (18)'!R20+'JuicedOdds Week (18)'!R17)</f>
        <v>0.48916576381365112</v>
      </c>
      <c r="S20" s="1">
        <f>'JuicedOdds Week (18)'!S20/('JuicedOdds Week (18)'!S20+'JuicedOdds Week (18)'!S19)</f>
        <v>0.5720596355604638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20</v>
      </c>
      <c r="B21" s="1">
        <f>'JuicedOdds Week (18)'!B21/('JuicedOdds Week (18)'!B21+'JuicedOdds Week (18)'!B7)</f>
        <v>0.3962430290578221</v>
      </c>
      <c r="C21" s="1">
        <f>'JuicedOdds Week (18)'!C21/('JuicedOdds Week (18)'!C21+'JuicedOdds Week (18)'!C32)</f>
        <v>0.65747522619560528</v>
      </c>
      <c r="D21" s="1">
        <f>'JuicedOdds Week (18)'!D21/('JuicedOdds Week (18)'!D21+'JuicedOdds Week (18)'!D5)</f>
        <v>0.15349887133182846</v>
      </c>
      <c r="E21" s="1">
        <f>'JuicedOdds Week (18)'!E21/('JuicedOdds Week (18)'!E21+'JuicedOdds Week (18)'!E14)</f>
        <v>0.43650793650793646</v>
      </c>
      <c r="F21" s="1">
        <f>'JuicedOdds Week (18)'!F21/('JuicedOdds Week (18)'!F21+'JuicedOdds Week (18)'!F12)</f>
        <v>0.16290068313189698</v>
      </c>
      <c r="G21" s="1">
        <f>'JuicedOdds Week (18)'!G21/('JuicedOdds Week (18)'!G21+'JuicedOdds Week (18)'!G4)</f>
        <v>0.11304347826086955</v>
      </c>
      <c r="H21" s="1">
        <f>'JuicedOdds Week (18)'!H21/('JuicedOdds Week (18)'!H21+'JuicedOdds Week (18)'!H27)</f>
        <v>0.40663024584057611</v>
      </c>
      <c r="I21" s="1">
        <f>'JuicedOdds Week (18)'!I21/('JuicedOdds Week (18)'!I21+'JuicedOdds Week (18)'!I8)</f>
        <v>0.40663024584057611</v>
      </c>
      <c r="J21" s="1">
        <f>'JuicedOdds Week (18)'!J21/('JuicedOdds Week (18)'!J21+'JuicedOdds Week (18)'!J25)</f>
        <v>0.50432975406996894</v>
      </c>
      <c r="K21" s="1">
        <f>'JuicedOdds Week (18)'!K21/('JuicedOdds Week (18)'!K21+'JuicedOdds Week (18)'!K7)</f>
        <v>7.4183976261127604E-2</v>
      </c>
      <c r="L21" s="1">
        <f>'JuicedOdds Week (18)'!L21/('JuicedOdds Week (18)'!L21+'JuicedOdds Week (18)'!L27)</f>
        <v>0.23409789548356585</v>
      </c>
      <c r="M21" s="1">
        <f>'JuicedOdds Week (18)'!M21/('JuicedOdds Week (18)'!M21+'JuicedOdds Week (18)'!M23)</f>
        <v>0.33635187580853815</v>
      </c>
      <c r="N21" s="1"/>
      <c r="O21" s="1">
        <f>'JuicedOdds Week (18)'!O21/('JuicedOdds Week (18)'!O21+'JuicedOdds Week (18)'!O20)</f>
        <v>0.29045643153526968</v>
      </c>
      <c r="P21" s="1">
        <f>'JuicedOdds Week (18)'!P21/('JuicedOdds Week (18)'!P21+'JuicedOdds Week (18)'!P16)</f>
        <v>0.30920711694593195</v>
      </c>
      <c r="Q21" s="1">
        <f>'JuicedOdds Week (18)'!Q21/('JuicedOdds Week (18)'!Q21+'JuicedOdds Week (18)'!Q3)</f>
        <v>0.14205607476635515</v>
      </c>
      <c r="R21" s="1">
        <f>'JuicedOdds Week (18)'!R21/('JuicedOdds Week (18)'!R21+'JuicedOdds Week (18)'!R28)</f>
        <v>0.27792074112197634</v>
      </c>
      <c r="S21" s="1">
        <f>'JuicedOdds Week (18)'!S21/('JuicedOdds Week (18)'!S21+'JuicedOdds Week (18)'!S3)</f>
        <v>0.31460674157303364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21</v>
      </c>
      <c r="B22" s="1">
        <f>'JuicedOdds Week (18)'!B22/('JuicedOdds Week (18)'!B22+'JuicedOdds Week (18)'!B5)</f>
        <v>0.47826086956521741</v>
      </c>
      <c r="C22" s="1">
        <f>'JuicedOdds Week (18)'!C22/('JuicedOdds Week (18)'!C22+'JuicedOdds Week (18)'!C15)</f>
        <v>0.448558885283451</v>
      </c>
      <c r="D22" s="1">
        <f>'JuicedOdds Week (18)'!D22/('JuicedOdds Week (18)'!D22+'JuicedOdds Week (18)'!D25)</f>
        <v>0.42794036443953615</v>
      </c>
      <c r="E22" s="1">
        <f>'JuicedOdds Week (18)'!E22/('JuicedOdds Week (18)'!E22+'JuicedOdds Week (18)'!E33)</f>
        <v>0.58299264104660675</v>
      </c>
      <c r="F22" s="1">
        <f>'JuicedOdds Week (18)'!F22/('JuicedOdds Week (18)'!F22+'JuicedOdds Week (18)'!F9)</f>
        <v>0.33099297893681046</v>
      </c>
      <c r="G22" s="1"/>
      <c r="H22" s="1">
        <f>'JuicedOdds Week (18)'!H22/('JuicedOdds Week (18)'!H22+'JuicedOdds Week (18)'!H28)</f>
        <v>0.38356164383561653</v>
      </c>
      <c r="I22" s="1">
        <f>'JuicedOdds Week (18)'!I22/('JuicedOdds Week (18)'!I22+'JuicedOdds Week (18)'!I13)</f>
        <v>0.448558885283451</v>
      </c>
      <c r="J22" s="1">
        <f>'JuicedOdds Week (18)'!J22/('JuicedOdds Week (18)'!J22+'JuicedOdds Week (18)'!J29)</f>
        <v>0.61643835616438358</v>
      </c>
      <c r="K22" s="1">
        <f>'JuicedOdds Week (18)'!K22/('JuicedOdds Week (18)'!K22+'JuicedOdds Week (18)'!K20)</f>
        <v>0.60923623445825936</v>
      </c>
      <c r="L22" s="1">
        <f>'JuicedOdds Week (18)'!L22/('JuicedOdds Week (18)'!L22+'JuicedOdds Week (18)'!L15)</f>
        <v>0.43650793650793646</v>
      </c>
      <c r="M22" s="1">
        <f>'JuicedOdds Week (18)'!M22/('JuicedOdds Week (18)'!M22+'JuicedOdds Week (18)'!M6)</f>
        <v>0.56349206349206349</v>
      </c>
      <c r="N22" s="1">
        <f>'JuicedOdds Week (18)'!N22/('JuicedOdds Week (18)'!N22+'JuicedOdds Week (18)'!N32)</f>
        <v>0.69576995207334869</v>
      </c>
      <c r="O22" s="1">
        <f>'JuicedOdds Week (18)'!O22/('JuicedOdds Week (18)'!O22+'JuicedOdds Week (18)'!O23)</f>
        <v>0.69576995207334869</v>
      </c>
      <c r="P22" s="1">
        <f>'JuicedOdds Week (18)'!P22/('JuicedOdds Week (18)'!P22+'JuicedOdds Week (18)'!P31)</f>
        <v>0.46753246753246752</v>
      </c>
      <c r="Q22" s="1">
        <f>'JuicedOdds Week (18)'!Q22/('JuicedOdds Week (18)'!Q22+'JuicedOdds Week (18)'!Q6)</f>
        <v>0.45725646123260438</v>
      </c>
      <c r="R22" s="1">
        <f>'JuicedOdds Week (18)'!R22/('JuicedOdds Week (18)'!R22+'JuicedOdds Week (18)'!R14)</f>
        <v>0.33635187580853815</v>
      </c>
      <c r="S22" s="1">
        <f>'JuicedOdds Week (18)'!S22/('JuicedOdds Week (18)'!S22+'JuicedOdds Week (18)'!S9)</f>
        <v>0.58299264104660675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22</v>
      </c>
      <c r="B23" s="1">
        <f>'JuicedOdds Week (18)'!B23/('JuicedOdds Week (18)'!B23+'JuicedOdds Week (18)'!B3)</f>
        <v>0.37753344813882639</v>
      </c>
      <c r="C23" s="1">
        <f>'JuicedOdds Week (18)'!C23/('JuicedOdds Week (18)'!C23+'JuicedOdds Week (18)'!C12)</f>
        <v>0.43650793650793646</v>
      </c>
      <c r="D23" s="1">
        <f>'JuicedOdds Week (18)'!D23/('JuicedOdds Week (18)'!D23+'JuicedOdds Week (18)'!D8)</f>
        <v>0.5720596355604638</v>
      </c>
      <c r="E23" s="1">
        <f>'JuicedOdds Week (18)'!E23/('JuicedOdds Week (18)'!E23+'JuicedOdds Week (18)'!E7)</f>
        <v>0.29045643153526968</v>
      </c>
      <c r="F23" s="1">
        <f>'JuicedOdds Week (18)'!F23/('JuicedOdds Week (18)'!F23+'JuicedOdds Week (18)'!F16)</f>
        <v>0.551441114716549</v>
      </c>
      <c r="G23" s="1">
        <f>'JuicedOdds Week (18)'!G23/('JuicedOdds Week (18)'!G23+'JuicedOdds Week (18)'!G25)</f>
        <v>0.42794036443953615</v>
      </c>
      <c r="H23" s="1">
        <f>'JuicedOdds Week (18)'!H23/('JuicedOdds Week (18)'!H23+'JuicedOdds Week (18)'!H4)</f>
        <v>0.23409789548356585</v>
      </c>
      <c r="I23" s="1">
        <f>'JuicedOdds Week (18)'!I23/('JuicedOdds Week (18)'!I23+'JuicedOdds Week (18)'!I12)</f>
        <v>0.21325648414985587</v>
      </c>
      <c r="J23" s="1">
        <f>'JuicedOdds Week (18)'!J23/('JuicedOdds Week (18)'!J23+'JuicedOdds Week (18)'!J27)</f>
        <v>0.58299264104660675</v>
      </c>
      <c r="K23" s="1">
        <f>'JuicedOdds Week (18)'!K23/('JuicedOdds Week (18)'!K23+'JuicedOdds Week (18)'!K31)</f>
        <v>0.47391341473828025</v>
      </c>
      <c r="L23" s="1"/>
      <c r="M23" s="1">
        <f>'JuicedOdds Week (18)'!M23/('JuicedOdds Week (18)'!M23+'JuicedOdds Week (18)'!M21)</f>
        <v>0.6636481241914618</v>
      </c>
      <c r="N23" s="1">
        <f>'JuicedOdds Week (18)'!N23/('JuicedOdds Week (18)'!N23+'JuicedOdds Week (18)'!N11)</f>
        <v>0.35527082119976705</v>
      </c>
      <c r="O23" s="11">
        <f>'JuicedOdds Week (18)'!O23/('JuicedOdds Week (18)'!O23+'JuicedOdds Week (18)'!O22)</f>
        <v>0.30423004792665137</v>
      </c>
      <c r="P23" s="1">
        <f>'JuicedOdds Week (18)'!P23/('JuicedOdds Week (18)'!P23+'JuicedOdds Week (18)'!P2)</f>
        <v>0.18813314037626627</v>
      </c>
      <c r="Q23" s="1">
        <f>'JuicedOdds Week (18)'!Q23/('JuicedOdds Week (18)'!Q23+'JuicedOdds Week (18)'!Q18)</f>
        <v>0.25912838633686691</v>
      </c>
      <c r="R23" s="1">
        <f>'JuicedOdds Week (18)'!R23/('JuicedOdds Week (18)'!R23+'JuicedOdds Week (18)'!R4)</f>
        <v>0.11304347826086955</v>
      </c>
      <c r="S23" s="1">
        <f>'JuicedOdds Week (18)'!S23/('JuicedOdds Week (18)'!S23+'JuicedOdds Week (18)'!S8)</f>
        <v>0.56349206349206349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23</v>
      </c>
      <c r="B24" s="1">
        <f>'JuicedOdds Week (18)'!B24/('JuicedOdds Week (18)'!B24+'JuicedOdds Week (18)'!B26)</f>
        <v>0.62246655186117372</v>
      </c>
      <c r="C24" s="1">
        <f>'JuicedOdds Week (18)'!C24/('JuicedOdds Week (18)'!C24+'JuicedOdds Week (18)'!C20)</f>
        <v>0.5720596355604638</v>
      </c>
      <c r="D24" s="1">
        <f>'JuicedOdds Week (18)'!D24/('JuicedOdds Week (18)'!D24+'JuicedOdds Week (18)'!D10)</f>
        <v>0.4170073589533933</v>
      </c>
      <c r="E24" s="1">
        <f>'JuicedOdds Week (18)'!E24/('JuicedOdds Week (18)'!E24+'JuicedOdds Week (18)'!E13)</f>
        <v>0.37753344813882639</v>
      </c>
      <c r="F24" s="1">
        <f>'JuicedOdds Week (18)'!F24/('JuicedOdds Week (18)'!F24+'JuicedOdds Week (18)'!F33)</f>
        <v>0.551441114716549</v>
      </c>
      <c r="G24" s="1">
        <f>'JuicedOdds Week (18)'!G24/('JuicedOdds Week (18)'!G24+'JuicedOdds Week (18)'!G27)</f>
        <v>0.53246753246753253</v>
      </c>
      <c r="H24" s="1">
        <f>'JuicedOdds Week (18)'!H24/('JuicedOdds Week (18)'!H24+'JuicedOdds Week (18)'!H30)</f>
        <v>0.42794036443953615</v>
      </c>
      <c r="I24" s="1">
        <f>'JuicedOdds Week (18)'!I24/('JuicedOdds Week (18)'!I24+'JuicedOdds Week (18)'!I29)</f>
        <v>0.54274353876739567</v>
      </c>
      <c r="J24" s="1">
        <f>'JuicedOdds Week (18)'!J24/('JuicedOdds Week (18)'!J24+'JuicedOdds Week (18)'!J17)</f>
        <v>0.62793733681462138</v>
      </c>
      <c r="K24" s="1">
        <f>'JuicedOdds Week (18)'!K24/('JuicedOdds Week (18)'!K24+'JuicedOdds Week (18)'!K32)</f>
        <v>0.54676952748312446</v>
      </c>
      <c r="L24" s="1"/>
      <c r="M24" s="1">
        <f>'JuicedOdds Week (18)'!M24/('JuicedOdds Week (18)'!M24+'JuicedOdds Week (18)'!M16)</f>
        <v>0.448558885283451</v>
      </c>
      <c r="N24" s="1">
        <f>'JuicedOdds Week (18)'!N24/('JuicedOdds Week (18)'!N24+'JuicedOdds Week (18)'!N8)</f>
        <v>0.54274353876739567</v>
      </c>
      <c r="O24" s="1">
        <f>'JuicedOdds Week (18)'!O24/('JuicedOdds Week (18)'!O24+'JuicedOdds Week (18)'!O30)</f>
        <v>0.54274353876739567</v>
      </c>
      <c r="P24" s="1">
        <f>'JuicedOdds Week (18)'!P24/('JuicedOdds Week (18)'!P24+'JuicedOdds Week (18)'!P26)</f>
        <v>0.58299264104660675</v>
      </c>
      <c r="Q24" s="1">
        <f>'JuicedOdds Week (18)'!Q24/('JuicedOdds Week (18)'!Q24+'JuicedOdds Week (18)'!Q31)</f>
        <v>0.56349206349206349</v>
      </c>
      <c r="R24" s="1">
        <f>'JuicedOdds Week (18)'!R24/('JuicedOdds Week (18)'!R24+'JuicedOdds Week (18)'!R19)</f>
        <v>0.42794036443953615</v>
      </c>
      <c r="S24" s="1">
        <f>'JuicedOdds Week (18)'!S24/('JuicedOdds Week (18)'!S24+'JuicedOdds Week (18)'!S16)</f>
        <v>0.38356164383561653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24</v>
      </c>
      <c r="B25" s="1">
        <f>'JuicedOdds Week (18)'!B25/('JuicedOdds Week (18)'!B25+'JuicedOdds Week (18)'!B18)</f>
        <v>0.40036122817579772</v>
      </c>
      <c r="C25" s="1">
        <f>'JuicedOdds Week (18)'!C25/('JuicedOdds Week (18)'!C25+'JuicedOdds Week (18)'!C4)</f>
        <v>0.2491874322860238</v>
      </c>
      <c r="D25" s="1">
        <f>'JuicedOdds Week (18)'!D25/('JuicedOdds Week (18)'!D25+'JuicedOdds Week (18)'!D22)</f>
        <v>0.5720596355604638</v>
      </c>
      <c r="E25" s="1">
        <f>'JuicedOdds Week (18)'!E25/('JuicedOdds Week (18)'!E25+'JuicedOdds Week (18)'!E11)</f>
        <v>0.26645768025078376</v>
      </c>
      <c r="F25" s="1">
        <f>'JuicedOdds Week (18)'!F25/('JuicedOdds Week (18)'!F25+'JuicedOdds Week (18)'!F20)</f>
        <v>0.5260865852617197</v>
      </c>
      <c r="G25" s="1">
        <f>'JuicedOdds Week (18)'!G25/('JuicedOdds Week (18)'!G25+'JuicedOdds Week (18)'!G23)</f>
        <v>0.5720596355604638</v>
      </c>
      <c r="H25" s="1">
        <f>'JuicedOdds Week (18)'!H25/('JuicedOdds Week (18)'!H25+'JuicedOdds Week (18)'!H19)</f>
        <v>0.56349206349206349</v>
      </c>
      <c r="I25" s="1">
        <f>'JuicedOdds Week (18)'!I25/('JuicedOdds Week (18)'!I25+'JuicedOdds Week (18)'!I10)</f>
        <v>0.2491874322860238</v>
      </c>
      <c r="J25" s="1">
        <f>'JuicedOdds Week (18)'!J25/('JuicedOdds Week (18)'!J25+'JuicedOdds Week (18)'!J21)</f>
        <v>0.49567024593003117</v>
      </c>
      <c r="K25" s="1">
        <f>'JuicedOdds Week (18)'!K25/('JuicedOdds Week (18)'!K25+'JuicedOdds Week (18)'!K8)</f>
        <v>0.49567024593003117</v>
      </c>
      <c r="L25" s="1">
        <f>'JuicedOdds Week (18)'!L25/('JuicedOdds Week (18)'!L25+'JuicedOdds Week (18)'!L12)</f>
        <v>0.12000000000000002</v>
      </c>
      <c r="M25" s="1">
        <f>'JuicedOdds Week (18)'!M25/('JuicedOdds Week (18)'!M25+'JuicedOdds Week (18)'!M2)</f>
        <v>0.19570707070707072</v>
      </c>
      <c r="N25" s="1"/>
      <c r="O25" s="1">
        <f>'JuicedOdds Week (18)'!O25/('JuicedOdds Week (18)'!O25+'JuicedOdds Week (18)'!O17)</f>
        <v>0.40663024584057611</v>
      </c>
      <c r="P25" s="1">
        <f>'JuicedOdds Week (18)'!P25/('JuicedOdds Week (18)'!P25+'JuicedOdds Week (18)'!P11)</f>
        <v>0.59336975415942395</v>
      </c>
      <c r="Q25" s="1">
        <f>'JuicedOdds Week (18)'!Q25/('JuicedOdds Week (18)'!Q25+'JuicedOdds Week (18)'!Q2)</f>
        <v>0.18274111675126903</v>
      </c>
      <c r="R25" s="1">
        <f>'JuicedOdds Week (18)'!R25/('JuicedOdds Week (18)'!R25+'JuicedOdds Week (18)'!R31)</f>
        <v>0.38356164383561653</v>
      </c>
      <c r="S25" s="1">
        <f>'JuicedOdds Week (18)'!S25/('JuicedOdds Week (18)'!S25+'JuicedOdds Week (18)'!S18)</f>
        <v>0.60923623445825936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25</v>
      </c>
      <c r="B26" s="1">
        <f>'JuicedOdds Week (18)'!B26/('JuicedOdds Week (18)'!B26+'JuicedOdds Week (18)'!B24)</f>
        <v>0.37753344813882639</v>
      </c>
      <c r="C26" s="1">
        <f>'JuicedOdds Week (18)'!C26/('JuicedOdds Week (18)'!C26+'JuicedOdds Week (18)'!C16)</f>
        <v>0.4170073589533933</v>
      </c>
      <c r="D26" s="1">
        <f>'JuicedOdds Week (18)'!D26/('JuicedOdds Week (18)'!D26+'JuicedOdds Week (18)'!D14)</f>
        <v>0.33635187580853815</v>
      </c>
      <c r="E26" s="1">
        <f>'JuicedOdds Week (18)'!E26/('JuicedOdds Week (18)'!E26+'JuicedOdds Week (18)'!E17)</f>
        <v>0.33635187580853815</v>
      </c>
      <c r="F26" s="1">
        <f>'JuicedOdds Week (18)'!F26/('JuicedOdds Week (18)'!F26+'JuicedOdds Week (18)'!F10)</f>
        <v>0.21809369951534732</v>
      </c>
      <c r="G26" s="1">
        <f>'JuicedOdds Week (18)'!G26/('JuicedOdds Week (18)'!G26+'JuicedOdds Week (18)'!G12)</f>
        <v>0.12000000000000002</v>
      </c>
      <c r="H26" s="1"/>
      <c r="I26" s="1">
        <f>'JuicedOdds Week (18)'!I26/('JuicedOdds Week (18)'!I26+'JuicedOdds Week (18)'!I33)</f>
        <v>0.40036122817579772</v>
      </c>
      <c r="J26" s="1">
        <f>'JuicedOdds Week (18)'!J26/('JuicedOdds Week (18)'!J26+'JuicedOdds Week (18)'!J31)</f>
        <v>0.46753246753246752</v>
      </c>
      <c r="K26" s="1">
        <f>'JuicedOdds Week (18)'!K26/('JuicedOdds Week (18)'!K26+'JuicedOdds Week (18)'!K19)</f>
        <v>0.38356164383561653</v>
      </c>
      <c r="L26" s="1">
        <f>'JuicedOdds Week (18)'!L26/('JuicedOdds Week (18)'!L26+'JuicedOdds Week (18)'!L7)</f>
        <v>0.17287630402384502</v>
      </c>
      <c r="M26" s="1">
        <f>'JuicedOdds Week (18)'!M26/('JuicedOdds Week (18)'!M26+'JuicedOdds Week (18)'!M29)</f>
        <v>0.39076376554174075</v>
      </c>
      <c r="N26" s="1">
        <f>'JuicedOdds Week (18)'!N26/('JuicedOdds Week (18)'!N26+'JuicedOdds Week (18)'!N30)</f>
        <v>0.36905965621840248</v>
      </c>
      <c r="O26" s="1">
        <f>'JuicedOdds Week (18)'!O26/('JuicedOdds Week (18)'!O26+'JuicedOdds Week (18)'!O16)</f>
        <v>0.30423004792665137</v>
      </c>
      <c r="P26" s="1">
        <f>'JuicedOdds Week (18)'!P26/('JuicedOdds Week (18)'!P26+'JuicedOdds Week (18)'!P24)</f>
        <v>0.4170073589533933</v>
      </c>
      <c r="Q26" s="1">
        <f>'JuicedOdds Week (18)'!Q26/('JuicedOdds Week (18)'!Q26+'JuicedOdds Week (18)'!Q20)</f>
        <v>0.36309581830587778</v>
      </c>
      <c r="R26" s="1">
        <f>'JuicedOdds Week (18)'!R26/('JuicedOdds Week (18)'!R26+'JuicedOdds Week (18)'!R13)</f>
        <v>0.36905965621840248</v>
      </c>
      <c r="S26" s="1">
        <f>'JuicedOdds Week (18)'!S26/('JuicedOdds Week (18)'!S26+'JuicedOdds Week (18)'!S30)</f>
        <v>0.33099297893681046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26</v>
      </c>
      <c r="B27" s="1">
        <f>'JuicedOdds Week (18)'!B27/('JuicedOdds Week (18)'!B27+'JuicedOdds Week (18)'!B32)</f>
        <v>0.73354231974921635</v>
      </c>
      <c r="C27" s="1">
        <f>'JuicedOdds Week (18)'!C27/('JuicedOdds Week (18)'!C27+'JuicedOdds Week (18)'!C18)</f>
        <v>0.36309581830587778</v>
      </c>
      <c r="D27" s="1">
        <f>'JuicedOdds Week (18)'!D27/('JuicedOdds Week (18)'!D27+'JuicedOdds Week (18)'!D4)</f>
        <v>0.31944444444444442</v>
      </c>
      <c r="E27" s="1">
        <f>'JuicedOdds Week (18)'!E27/('JuicedOdds Week (18)'!E27+'JuicedOdds Week (18)'!E3)</f>
        <v>0.22316684378320936</v>
      </c>
      <c r="F27" s="1">
        <f>'JuicedOdds Week (18)'!F27/('JuicedOdds Week (18)'!F27+'JuicedOdds Week (18)'!F19)</f>
        <v>0.69079288305406805</v>
      </c>
      <c r="G27" s="1">
        <f>'JuicedOdds Week (18)'!G27/('JuicedOdds Week (18)'!G27+'JuicedOdds Week (18)'!G24)</f>
        <v>0.46753246753246752</v>
      </c>
      <c r="H27" s="1">
        <f>'JuicedOdds Week (18)'!H27/('JuicedOdds Week (18)'!H27+'JuicedOdds Week (18)'!H21)</f>
        <v>0.59336975415942395</v>
      </c>
      <c r="I27" s="1">
        <f>'JuicedOdds Week (18)'!I27/('JuicedOdds Week (18)'!I27+'JuicedOdds Week (18)'!I3)</f>
        <v>0.28644876973925815</v>
      </c>
      <c r="J27" s="1">
        <f>'JuicedOdds Week (18)'!J27/('JuicedOdds Week (18)'!J27+'JuicedOdds Week (18)'!J23)</f>
        <v>0.4170073589533933</v>
      </c>
      <c r="K27" s="1">
        <f>'JuicedOdds Week (18)'!K27/('JuicedOdds Week (18)'!K27+'JuicedOdds Week (18)'!K14)</f>
        <v>0.29983792544570498</v>
      </c>
      <c r="L27" s="9">
        <f>'JuicedOdds Week (18)'!L27/('JuicedOdds Week (18)'!L27+'JuicedOdds Week (18)'!L21)</f>
        <v>0.76590210451643415</v>
      </c>
      <c r="M27" s="1">
        <f>'JuicedOdds Week (18)'!M27/('JuicedOdds Week (18)'!M27+'JuicedOdds Week (18)'!M7)</f>
        <v>0.1475409836065574</v>
      </c>
      <c r="N27" s="1">
        <f>'JuicedOdds Week (18)'!N27/('JuicedOdds Week (18)'!N27+'JuicedOdds Week (18)'!N12)</f>
        <v>0.22849462365591394</v>
      </c>
      <c r="O27" s="1"/>
      <c r="P27" s="1">
        <f>'JuicedOdds Week (18)'!P27/('JuicedOdds Week (18)'!P27+'JuicedOdds Week (18)'!P28)</f>
        <v>0.28644876973925815</v>
      </c>
      <c r="Q27" s="1">
        <f>'JuicedOdds Week (18)'!Q27/('JuicedOdds Week (18)'!Q27+'JuicedOdds Week (18)'!Q8)</f>
        <v>0.40036122817579772</v>
      </c>
      <c r="R27" s="1">
        <f>'JuicedOdds Week (18)'!R27/('JuicedOdds Week (18)'!R27+'JuicedOdds Week (18)'!R5)</f>
        <v>0.12000000000000002</v>
      </c>
      <c r="S27" s="1">
        <f>'JuicedOdds Week (18)'!S27/('JuicedOdds Week (18)'!S27+'JuicedOdds Week (18)'!S7)</f>
        <v>0.13698630136986301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27</v>
      </c>
      <c r="B28" s="1">
        <f>'JuicedOdds Week (18)'!B28/('JuicedOdds Week (18)'!B28+'JuicedOdds Week (18)'!B14)</f>
        <v>0.34252477380439461</v>
      </c>
      <c r="C28" s="1">
        <f>'JuicedOdds Week (18)'!C28/('JuicedOdds Week (18)'!C28+'JuicedOdds Week (18)'!C5)</f>
        <v>0.26645768025078376</v>
      </c>
      <c r="D28" s="1">
        <f>'JuicedOdds Week (18)'!D28/('JuicedOdds Week (18)'!D28+'JuicedOdds Week (18)'!D6)</f>
        <v>0.4170073589533933</v>
      </c>
      <c r="E28" s="1">
        <f>'JuicedOdds Week (18)'!E28/('JuicedOdds Week (18)'!E28+'JuicedOdds Week (18)'!E31)</f>
        <v>0.51083423618634893</v>
      </c>
      <c r="F28" s="1">
        <f>'JuicedOdds Week (18)'!F28/('JuicedOdds Week (18)'!F28+'JuicedOdds Week (18)'!F3)</f>
        <v>0.36309581830587778</v>
      </c>
      <c r="G28" s="1">
        <f>'JuicedOdds Week (18)'!G28/('JuicedOdds Week (18)'!G28+'JuicedOdds Week (18)'!G32)</f>
        <v>0.74406901509705248</v>
      </c>
      <c r="H28" s="1">
        <f>'JuicedOdds Week (18)'!H28/('JuicedOdds Week (18)'!H28+'JuicedOdds Week (18)'!H22)</f>
        <v>0.61643835616438358</v>
      </c>
      <c r="I28" s="1">
        <f>'JuicedOdds Week (18)'!I28/('JuicedOdds Week (18)'!I28+'JuicedOdds Week (18)'!I7)</f>
        <v>0.27424749163879597</v>
      </c>
      <c r="J28" s="1">
        <f>'JuicedOdds Week (18)'!J28/('JuicedOdds Week (18)'!J28+'JuicedOdds Week (18)'!J20)</f>
        <v>0.36309581830587778</v>
      </c>
      <c r="K28" s="1"/>
      <c r="L28" s="1">
        <f>'JuicedOdds Week (18)'!L28/('JuicedOdds Week (18)'!L28+'JuicedOdds Week (18)'!L14)</f>
        <v>0.551441114716549</v>
      </c>
      <c r="M28" s="1">
        <f>'JuicedOdds Week (18)'!M28/('JuicedOdds Week (18)'!M28+'JuicedOdds Week (18)'!M32)</f>
        <v>0.5720596355604638</v>
      </c>
      <c r="N28" s="1">
        <f>'JuicedOdds Week (18)'!N28/('JuicedOdds Week (18)'!N28+'JuicedOdds Week (18)'!N15)</f>
        <v>0.63094034378159758</v>
      </c>
      <c r="O28" s="1">
        <f>'JuicedOdds Week (18)'!O28/('JuicedOdds Week (18)'!O28+'JuicedOdds Week (18)'!O9)</f>
        <v>0.2491874322860238</v>
      </c>
      <c r="P28" s="3">
        <f>'JuicedOdds Week (18)'!P28/('JuicedOdds Week (18)'!P28+'JuicedOdds Week (18)'!P27)</f>
        <v>0.71355123026074185</v>
      </c>
      <c r="Q28" s="1">
        <f>'JuicedOdds Week (18)'!Q28/('JuicedOdds Week (18)'!Q28+'JuicedOdds Week (18)'!Q16)</f>
        <v>0.6636481241914618</v>
      </c>
      <c r="R28" s="1">
        <f>'JuicedOdds Week (18)'!R28/('JuicedOdds Week (18)'!R28+'JuicedOdds Week (18)'!R21)</f>
        <v>0.72207925887802371</v>
      </c>
      <c r="S28" s="1">
        <f>'JuicedOdds Week (18)'!S28/('JuicedOdds Week (18)'!S28+'JuicedOdds Week (18)'!S5)</f>
        <v>0.31944444444444442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</row>
    <row r="29" spans="1:38">
      <c r="A29" t="s">
        <v>28</v>
      </c>
      <c r="B29" s="1">
        <f>'JuicedOdds Week (18)'!B29/('JuicedOdds Week (18)'!B29+'JuicedOdds Week (18)'!B16)</f>
        <v>0.42794036443953615</v>
      </c>
      <c r="C29" s="1">
        <f>'JuicedOdds Week (18)'!C29/('JuicedOdds Week (18)'!C29+'JuicedOdds Week (18)'!C11)</f>
        <v>0.42794036443953615</v>
      </c>
      <c r="D29" s="1">
        <f>'JuicedOdds Week (18)'!D29/('JuicedOdds Week (18)'!D29+'JuicedOdds Week (18)'!D15)</f>
        <v>0.40663024584057611</v>
      </c>
      <c r="E29" s="1">
        <f>'JuicedOdds Week (18)'!E29/('JuicedOdds Week (18)'!E29+'JuicedOdds Week (18)'!E6)</f>
        <v>0.40663024584057611</v>
      </c>
      <c r="F29" s="1">
        <f>'JuicedOdds Week (18)'!F29/('JuicedOdds Week (18)'!F29+'JuicedOdds Week (18)'!F31)</f>
        <v>0.551441114716549</v>
      </c>
      <c r="G29" s="1">
        <f>'JuicedOdds Week (18)'!G29/('JuicedOdds Week (18)'!G29+'JuicedOdds Week (18)'!G9)</f>
        <v>0.31460674157303364</v>
      </c>
      <c r="H29" s="1"/>
      <c r="I29" s="1">
        <f>'JuicedOdds Week (18)'!I29/('JuicedOdds Week (18)'!I29+'JuicedOdds Week (18)'!I24)</f>
        <v>0.45725646123260438</v>
      </c>
      <c r="J29" s="1">
        <f>'JuicedOdds Week (18)'!J29/('JuicedOdds Week (18)'!J29+'JuicedOdds Week (18)'!J22)</f>
        <v>0.38356164383561653</v>
      </c>
      <c r="K29" s="1">
        <f>'JuicedOdds Week (18)'!K29/('JuicedOdds Week (18)'!K29+'JuicedOdds Week (18)'!K30)</f>
        <v>0.43650793650793646</v>
      </c>
      <c r="L29" s="1">
        <f>'JuicedOdds Week (18)'!L29/('JuicedOdds Week (18)'!L29+'JuicedOdds Week (18)'!L13)</f>
        <v>0.28202947845804988</v>
      </c>
      <c r="M29" s="1">
        <f>'JuicedOdds Week (18)'!M29/('JuicedOdds Week (18)'!M29+'JuicedOdds Week (18)'!M26)</f>
        <v>0.60923623445825936</v>
      </c>
      <c r="N29" s="1">
        <f>'JuicedOdds Week (18)'!N29/('JuicedOdds Week (18)'!N29+'JuicedOdds Week (18)'!N31)</f>
        <v>0.48916576381365112</v>
      </c>
      <c r="O29" s="1">
        <f>'JuicedOdds Week (18)'!O29/('JuicedOdds Week (18)'!O29+'JuicedOdds Week (18)'!O12)</f>
        <v>0.13228346456692913</v>
      </c>
      <c r="P29" s="1">
        <f>'JuicedOdds Week (18)'!P29/('JuicedOdds Week (18)'!P29+'JuicedOdds Week (18)'!P33)</f>
        <v>0.60375697094217784</v>
      </c>
      <c r="Q29" s="1">
        <f>'JuicedOdds Week (18)'!Q29/('JuicedOdds Week (18)'!Q29+'JuicedOdds Week (18)'!Q14)</f>
        <v>0.40663024584057611</v>
      </c>
      <c r="R29" s="1">
        <f>'JuicedOdds Week (18)'!R29/('JuicedOdds Week (18)'!R29+'JuicedOdds Week (18)'!R33)</f>
        <v>0.33635187580853815</v>
      </c>
      <c r="S29" s="1">
        <f>'JuicedOdds Week (18)'!S29/('JuicedOdds Week (18)'!S29+'JuicedOdds Week (18)'!S13)</f>
        <v>0.37753344813882639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</row>
    <row r="30" spans="1:38">
      <c r="A30" t="s">
        <v>29</v>
      </c>
      <c r="B30" s="1">
        <f>'JuicedOdds Week (18)'!B30/('JuicedOdds Week (18)'!B30+'JuicedOdds Week (18)'!B17)</f>
        <v>0.34252477380439461</v>
      </c>
      <c r="C30" s="1">
        <f>'JuicedOdds Week (18)'!C30/('JuicedOdds Week (18)'!C30+'JuicedOdds Week (18)'!C19)</f>
        <v>0.53246753246753253</v>
      </c>
      <c r="D30" s="1">
        <f>'JuicedOdds Week (18)'!D30/('JuicedOdds Week (18)'!D30+'JuicedOdds Week (18)'!D3)</f>
        <v>0.31460674157303364</v>
      </c>
      <c r="E30" s="1">
        <f>'JuicedOdds Week (18)'!E30/('JuicedOdds Week (18)'!E30+'JuicedOdds Week (18)'!E16)</f>
        <v>0.34252477380439461</v>
      </c>
      <c r="F30" s="1"/>
      <c r="G30" s="1">
        <f>'JuicedOdds Week (18)'!G30/('JuicedOdds Week (18)'!G30+'JuicedOdds Week (18)'!G10)</f>
        <v>0.40663024584057611</v>
      </c>
      <c r="H30" s="1">
        <f>'JuicedOdds Week (18)'!H30/('JuicedOdds Week (18)'!H30+'JuicedOdds Week (18)'!H24)</f>
        <v>0.5720596355604638</v>
      </c>
      <c r="I30" s="1">
        <f>'JuicedOdds Week (18)'!I30/('JuicedOdds Week (18)'!I30+'JuicedOdds Week (18)'!I4)</f>
        <v>0.19570707070707072</v>
      </c>
      <c r="J30" s="1">
        <f>'JuicedOdds Week (18)'!J30/('JuicedOdds Week (18)'!J30+'JuicedOdds Week (18)'!J33)</f>
        <v>0.42794036443953615</v>
      </c>
      <c r="K30" s="1">
        <f>'JuicedOdds Week (18)'!K30/('JuicedOdds Week (18)'!K30+'JuicedOdds Week (18)'!K29)</f>
        <v>0.56349206349206349</v>
      </c>
      <c r="L30" s="1">
        <f>'JuicedOdds Week (18)'!L30/('JuicedOdds Week (18)'!L30+'JuicedOdds Week (18)'!L5)</f>
        <v>0.13698630136986301</v>
      </c>
      <c r="M30" s="1">
        <f>'JuicedOdds Week (18)'!M30/('JuicedOdds Week (18)'!M30+'JuicedOdds Week (18)'!M31)</f>
        <v>0.42794036443953615</v>
      </c>
      <c r="N30" s="1">
        <f>'JuicedOdds Week (18)'!N30/('JuicedOdds Week (18)'!N30+'JuicedOdds Week (18)'!N26)</f>
        <v>0.63094034378159758</v>
      </c>
      <c r="O30" s="1">
        <f>'JuicedOdds Week (18)'!O30/('JuicedOdds Week (18)'!O30+'JuicedOdds Week (18)'!O24)</f>
        <v>0.45725646123260438</v>
      </c>
      <c r="P30" s="1">
        <f>'JuicedOdds Week (18)'!P30/('JuicedOdds Week (18)'!P30+'JuicedOdds Week (18)'!P20)</f>
        <v>0.34252477380439461</v>
      </c>
      <c r="Q30" s="1">
        <f>'JuicedOdds Week (18)'!Q30/('JuicedOdds Week (18)'!Q30+'JuicedOdds Week (18)'!Q13)</f>
        <v>0.43650793650793646</v>
      </c>
      <c r="R30" s="1">
        <f>'JuicedOdds Week (18)'!R30/('JuicedOdds Week (18)'!R30+'JuicedOdds Week (18)'!R16)</f>
        <v>0.5720596355604638</v>
      </c>
      <c r="S30" s="1">
        <f>'JuicedOdds Week (18)'!S30/('JuicedOdds Week (18)'!S30+'JuicedOdds Week (18)'!S26)</f>
        <v>0.66900702106318954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30</v>
      </c>
      <c r="B31" s="1">
        <f>'JuicedOdds Week (18)'!B31/('JuicedOdds Week (18)'!B31+'JuicedOdds Week (18)'!B13)</f>
        <v>0.36309581830587778</v>
      </c>
      <c r="C31" s="1">
        <f>'JuicedOdds Week (18)'!C31/('JuicedOdds Week (18)'!C31+'JuicedOdds Week (18)'!C33)</f>
        <v>0.46753246753246752</v>
      </c>
      <c r="D31" s="1">
        <f>'JuicedOdds Week (18)'!D31/('JuicedOdds Week (18)'!D31+'JuicedOdds Week (18)'!D9)</f>
        <v>0.25912838633686691</v>
      </c>
      <c r="E31" s="1">
        <f>'JuicedOdds Week (18)'!E31/('JuicedOdds Week (18)'!E31+'JuicedOdds Week (18)'!E28)</f>
        <v>0.48916576381365112</v>
      </c>
      <c r="F31" s="1">
        <f>'JuicedOdds Week (18)'!F31/('JuicedOdds Week (18)'!F31+'JuicedOdds Week (18)'!F29)</f>
        <v>0.448558885283451</v>
      </c>
      <c r="G31" s="1">
        <f>'JuicedOdds Week (18)'!G31/('JuicedOdds Week (18)'!G31+'JuicedOdds Week (18)'!G13)</f>
        <v>0.35527082119976705</v>
      </c>
      <c r="H31" s="1">
        <f>'JuicedOdds Week (18)'!H31/('JuicedOdds Week (18)'!H31+'JuicedOdds Week (18)'!H15)</f>
        <v>0.3962430290578221</v>
      </c>
      <c r="I31" s="1">
        <f>'JuicedOdds Week (18)'!I31/('JuicedOdds Week (18)'!I31+'JuicedOdds Week (18)'!I16)</f>
        <v>0.45725646123260438</v>
      </c>
      <c r="J31" s="1">
        <f>'JuicedOdds Week (18)'!J31/('JuicedOdds Week (18)'!J31+'JuicedOdds Week (18)'!J26)</f>
        <v>0.53246753246753253</v>
      </c>
      <c r="K31" s="1">
        <f>'JuicedOdds Week (18)'!K31/('JuicedOdds Week (18)'!K31+'JuicedOdds Week (18)'!K23)</f>
        <v>0.5260865852617197</v>
      </c>
      <c r="L31" s="1"/>
      <c r="M31" s="1">
        <f>'JuicedOdds Week (18)'!M31/('JuicedOdds Week (18)'!M31+'JuicedOdds Week (18)'!M30)</f>
        <v>0.5720596355604638</v>
      </c>
      <c r="N31" s="1">
        <f>'JuicedOdds Week (18)'!N31/('JuicedOdds Week (18)'!N31+'JuicedOdds Week (18)'!N29)</f>
        <v>0.51083423618634893</v>
      </c>
      <c r="O31" s="1">
        <f>'JuicedOdds Week (18)'!O31/('JuicedOdds Week (18)'!O31+'JuicedOdds Week (18)'!O6)</f>
        <v>0.40663024584057611</v>
      </c>
      <c r="P31" s="1">
        <f>'JuicedOdds Week (18)'!P31/('JuicedOdds Week (18)'!P31+'JuicedOdds Week (18)'!P22)</f>
        <v>0.53246753246753253</v>
      </c>
      <c r="Q31" s="1">
        <f>'JuicedOdds Week (18)'!Q31/('JuicedOdds Week (18)'!Q31+'JuicedOdds Week (18)'!Q24)</f>
        <v>0.43650793650793646</v>
      </c>
      <c r="R31" s="1">
        <f>'JuicedOdds Week (18)'!R31/('JuicedOdds Week (18)'!R31+'JuicedOdds Week (18)'!R25)</f>
        <v>0.61643835616438358</v>
      </c>
      <c r="S31" s="1">
        <f>'JuicedOdds Week (18)'!S31/('JuicedOdds Week (18)'!S31+'JuicedOdds Week (18)'!S33)</f>
        <v>0.49567024593003117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31</v>
      </c>
      <c r="B32" s="1">
        <f>'JuicedOdds Week (18)'!B32/('JuicedOdds Week (18)'!B32+'JuicedOdds Week (18)'!B27)</f>
        <v>0.26645768025078376</v>
      </c>
      <c r="C32" s="1">
        <f>'JuicedOdds Week (18)'!C32/('JuicedOdds Week (18)'!C32+'JuicedOdds Week (18)'!C21)</f>
        <v>0.34252477380439461</v>
      </c>
      <c r="D32" s="1">
        <f>'JuicedOdds Week (18)'!D32/('JuicedOdds Week (18)'!D32+'JuicedOdds Week (18)'!D7)</f>
        <v>0.16835016835016833</v>
      </c>
      <c r="E32" s="1">
        <f>'JuicedOdds Week (18)'!E32/('JuicedOdds Week (18)'!E32+'JuicedOdds Week (18)'!E5)</f>
        <v>0.12382234185733514</v>
      </c>
      <c r="F32" s="1">
        <f>'JuicedOdds Week (18)'!F32/('JuicedOdds Week (18)'!F32+'JuicedOdds Week (18)'!F6)</f>
        <v>0.3962430290578221</v>
      </c>
      <c r="G32" s="1">
        <f>'JuicedOdds Week (18)'!G32/('JuicedOdds Week (18)'!G32+'JuicedOdds Week (18)'!G28)</f>
        <v>0.25593098490294752</v>
      </c>
      <c r="H32" s="1">
        <f>'JuicedOdds Week (18)'!H32/('JuicedOdds Week (18)'!H32+'JuicedOdds Week (18)'!H14)</f>
        <v>0.21325648414985587</v>
      </c>
      <c r="I32" s="1">
        <f>'JuicedOdds Week (18)'!I32/('JuicedOdds Week (18)'!I32+'JuicedOdds Week (18)'!I9)</f>
        <v>0.19570707070707072</v>
      </c>
      <c r="J32" s="1">
        <f>'JuicedOdds Week (18)'!J32/('JuicedOdds Week (18)'!J32+'JuicedOdds Week (18)'!J15)</f>
        <v>0.15349887133182846</v>
      </c>
      <c r="K32" s="1">
        <f>'JuicedOdds Week (18)'!K32/('JuicedOdds Week (18)'!K32+'JuicedOdds Week (18)'!K24)</f>
        <v>0.45323047251687559</v>
      </c>
      <c r="L32" s="1">
        <f>'JuicedOdds Week (18)'!L32/('JuicedOdds Week (18)'!L32+'JuicedOdds Week (18)'!L33)</f>
        <v>0.30920711694593195</v>
      </c>
      <c r="M32" s="1">
        <f>'JuicedOdds Week (18)'!M32/('JuicedOdds Week (18)'!M32+'JuicedOdds Week (18)'!M28)</f>
        <v>0.42794036443953615</v>
      </c>
      <c r="N32" s="1">
        <f>'JuicedOdds Week (18)'!N32/('JuicedOdds Week (18)'!N32+'JuicedOdds Week (18)'!N22)</f>
        <v>0.30423004792665137</v>
      </c>
      <c r="O32" s="1"/>
      <c r="P32" s="1">
        <f>'JuicedOdds Week (18)'!P32/('JuicedOdds Week (18)'!P32+'JuicedOdds Week (18)'!P5)</f>
        <v>0.14205607476635515</v>
      </c>
      <c r="Q32" s="1">
        <f>'JuicedOdds Week (18)'!Q32/('JuicedOdds Week (18)'!Q32+'JuicedOdds Week (18)'!Q19)</f>
        <v>0.3469852104664391</v>
      </c>
      <c r="R32" s="1">
        <f>'JuicedOdds Week (18)'!R32/('JuicedOdds Week (18)'!R32+'JuicedOdds Week (18)'!R3)</f>
        <v>0.15349887133182846</v>
      </c>
      <c r="S32" s="1">
        <f>'JuicedOdds Week (18)'!S32/('JuicedOdds Week (18)'!S32+'JuicedOdds Week (18)'!S14)</f>
        <v>0.4170073589533933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32</v>
      </c>
      <c r="B33" s="1">
        <f>'JuicedOdds Week (18)'!B33/('JuicedOdds Week (18)'!B33+'JuicedOdds Week (18)'!B9)</f>
        <v>0.20863836017569545</v>
      </c>
      <c r="C33" s="1">
        <f>'JuicedOdds Week (18)'!C33/('JuicedOdds Week (18)'!C33+'JuicedOdds Week (18)'!C31)</f>
        <v>0.53246753246753253</v>
      </c>
      <c r="D33" s="1">
        <f>'JuicedOdds Week (18)'!D33/('JuicedOdds Week (18)'!D33+'JuicedOdds Week (18)'!D13)</f>
        <v>0.24000000000000005</v>
      </c>
      <c r="E33" s="1">
        <f>'JuicedOdds Week (18)'!E33/('JuicedOdds Week (18)'!E33+'JuicedOdds Week (18)'!E22)</f>
        <v>0.4170073589533933</v>
      </c>
      <c r="F33" s="1">
        <f>'JuicedOdds Week (18)'!F33/('JuicedOdds Week (18)'!F33+'JuicedOdds Week (18)'!F24)</f>
        <v>0.448558885283451</v>
      </c>
      <c r="G33" s="1">
        <f>'JuicedOdds Week (18)'!G33/('JuicedOdds Week (18)'!G33+'JuicedOdds Week (18)'!G16)</f>
        <v>0.45725646123260438</v>
      </c>
      <c r="H33" s="1"/>
      <c r="I33" s="1">
        <f>'JuicedOdds Week (18)'!I33/('JuicedOdds Week (18)'!I33+'JuicedOdds Week (18)'!I26)</f>
        <v>0.59963877182420233</v>
      </c>
      <c r="J33" s="1">
        <f>'JuicedOdds Week (18)'!J33/('JuicedOdds Week (18)'!J33+'JuicedOdds Week (18)'!J30)</f>
        <v>0.5720596355604638</v>
      </c>
      <c r="K33" s="1">
        <f>'JuicedOdds Week (18)'!K33/('JuicedOdds Week (18)'!K33+'JuicedOdds Week (18)'!K6)</f>
        <v>0.31944444444444442</v>
      </c>
      <c r="L33" s="1">
        <f>'JuicedOdds Week (18)'!L33/('JuicedOdds Week (18)'!L33+'JuicedOdds Week (18)'!L32)</f>
        <v>0.69079288305406805</v>
      </c>
      <c r="M33" s="1">
        <f>'JuicedOdds Week (18)'!M33/('JuicedOdds Week (18)'!M33+'JuicedOdds Week (18)'!M13)</f>
        <v>0.49567024593003117</v>
      </c>
      <c r="N33" s="1">
        <f>'JuicedOdds Week (18)'!N33/('JuicedOdds Week (18)'!N33+'JuicedOdds Week (18)'!N18)</f>
        <v>0.60923623445825936</v>
      </c>
      <c r="O33" s="1">
        <f>'JuicedOdds Week (18)'!O33/('JuicedOdds Week (18)'!O33+'JuicedOdds Week (18)'!O8)</f>
        <v>0.62246655186117372</v>
      </c>
      <c r="P33" s="1">
        <f>'JuicedOdds Week (18)'!P33/('JuicedOdds Week (18)'!P33+'JuicedOdds Week (18)'!P29)</f>
        <v>0.3962430290578221</v>
      </c>
      <c r="Q33" s="1">
        <f>'JuicedOdds Week (18)'!Q33/('JuicedOdds Week (18)'!Q33+'JuicedOdds Week (18)'!Q15)</f>
        <v>0.4170073589533933</v>
      </c>
      <c r="R33" s="11">
        <f>'JuicedOdds Week (18)'!R33/('JuicedOdds Week (18)'!R33+'JuicedOdds Week (18)'!R29)</f>
        <v>0.6636481241914618</v>
      </c>
      <c r="S33" s="1">
        <f>'JuicedOdds Week (18)'!S33/('JuicedOdds Week (18)'!S33+'JuicedOdds Week (18)'!S31)</f>
        <v>0.50432975406996894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</row>
    <row r="34" spans="1:38">
      <c r="U34">
        <f>SUM(U2:U33)</f>
        <v>25</v>
      </c>
      <c r="V34">
        <f>SUM(V2:V33)</f>
        <v>25</v>
      </c>
      <c r="W34">
        <f>SUM(W2:W33)</f>
        <v>25</v>
      </c>
      <c r="X34">
        <f>SUM(X2:X33)</f>
        <v>25</v>
      </c>
      <c r="Y34">
        <f>SUM(Y2:Y33)</f>
        <v>25</v>
      </c>
      <c r="Z34">
        <f>SUM(Z2:Z33)</f>
        <v>25</v>
      </c>
      <c r="AA34">
        <f>SUM(AA2:AA33)</f>
        <v>25</v>
      </c>
      <c r="AB34">
        <f>SUM(AB2:AB33)</f>
        <v>25</v>
      </c>
      <c r="AC34">
        <f>SUM(AC2:AC33)</f>
        <v>25</v>
      </c>
      <c r="AD34">
        <f>SUM(AD2:AD33)</f>
        <v>25</v>
      </c>
      <c r="AE34">
        <f>SUM(AE2:AE33)</f>
        <v>13</v>
      </c>
      <c r="AF34">
        <f>SUM(AF2:AF33)</f>
        <v>13</v>
      </c>
      <c r="AG34">
        <f>SUM(AG2:AG33)</f>
        <v>4</v>
      </c>
      <c r="AH34">
        <f>SUM(AH2:AH33)</f>
        <v>4</v>
      </c>
      <c r="AI34">
        <f>SUM(AI2:AI33)</f>
        <v>2</v>
      </c>
      <c r="AJ34">
        <f>SUM(AJ2:AJ33)</f>
        <v>2</v>
      </c>
      <c r="AK34">
        <f>SUM(AK2:AK33)</f>
        <v>2</v>
      </c>
      <c r="AL34">
        <f>SUM(AL2:AL33)</f>
        <v>1</v>
      </c>
    </row>
    <row r="35" spans="1:38">
      <c r="B35" t="s">
        <v>33</v>
      </c>
    </row>
    <row r="36" spans="1:38">
      <c r="B36" t="s">
        <v>34</v>
      </c>
      <c r="D36" t="s">
        <v>35</v>
      </c>
      <c r="G36" t="s">
        <v>36</v>
      </c>
      <c r="I36" s="1" t="s">
        <v>37</v>
      </c>
      <c r="J36" s="1"/>
      <c r="K36">
        <v>0.875</v>
      </c>
      <c r="L36">
        <f>COUNTIF(B2:S33,"&gt;.85")-COUNTIF(B2:S33,"&gt;=.95")</f>
        <v>16</v>
      </c>
      <c r="M36">
        <f>1-1/16</f>
        <v>0.9375</v>
      </c>
    </row>
    <row r="37" spans="1:38">
      <c r="B37" s="16">
        <v>0.7</v>
      </c>
      <c r="D37" s="14"/>
      <c r="E37" t="s">
        <v>38</v>
      </c>
      <c r="G37" t="s">
        <v>39</v>
      </c>
      <c r="I37" s="1">
        <f>B9*C7*D2*E5*F12*G4*H14*I11*J15</f>
        <v>0.17577993421576152</v>
      </c>
      <c r="K37">
        <v>0.82499999999999996</v>
      </c>
      <c r="L37">
        <f>COUNTIF(B2:S33,"&gt;=.8")-COUNTIF(B2:S33,"&gt;=.85")</f>
        <v>15</v>
      </c>
      <c r="M37">
        <f>1-4/15</f>
        <v>0.73333333333333339</v>
      </c>
    </row>
    <row r="38" spans="1:38">
      <c r="B38" s="17">
        <v>0.75</v>
      </c>
      <c r="D38" s="12"/>
      <c r="E38" t="s">
        <v>40</v>
      </c>
      <c r="G38" t="s">
        <v>41</v>
      </c>
      <c r="I38" s="1">
        <f>B9*C7*D2*E5*F12*G4*H14*J15*I11*L27*((N13*P28*Q3-N13*P28*Q3*S6)*M10+N13*P28*Q3*S6)</f>
        <v>6.2696880686715112E-2</v>
      </c>
      <c r="K38">
        <v>0.77500000000000002</v>
      </c>
      <c r="L38">
        <f>COUNTIF(B2:S33,"&gt;.75")-COUNTIF(B2:S33,"&gt;=.8")</f>
        <v>22</v>
      </c>
      <c r="M38">
        <f>1-5/22</f>
        <v>0.77272727272727271</v>
      </c>
      <c r="W38" s="10"/>
    </row>
    <row r="39" spans="1:38">
      <c r="B39" s="18">
        <v>0.8</v>
      </c>
      <c r="D39" s="15"/>
      <c r="E39" t="s">
        <v>42</v>
      </c>
      <c r="K39">
        <v>0.72499999999999998</v>
      </c>
      <c r="L39">
        <f>COUNTIF(B2:S33,"&gt;.7")-COUNTIF(B2:S33,"&gt;=.75")</f>
        <v>24</v>
      </c>
      <c r="M39">
        <f>1-6/24</f>
        <v>0.75</v>
      </c>
    </row>
    <row r="40" spans="1:38">
      <c r="B40" s="19">
        <v>0.85</v>
      </c>
      <c r="K40">
        <f>(K36*L36+K37*L37+K38*L38+K39*L39)/77</f>
        <v>0.78993506493506493</v>
      </c>
      <c r="L40">
        <f>COUNTIF(B2:S33,"&gt;.7")-COUNTIF(B2:S33,"&gt;=.95")</f>
        <v>77</v>
      </c>
      <c r="M40">
        <f>1-15/77</f>
        <v>0.80519480519480524</v>
      </c>
    </row>
    <row r="41" spans="1:38">
      <c r="B41" s="20">
        <v>0.9</v>
      </c>
    </row>
    <row r="49" spans="12:12">
      <c r="L49">
        <f>5-10*-5</f>
        <v>55</v>
      </c>
    </row>
  </sheetData>
  <conditionalFormatting sqref="B2:S33">
    <cfRule type="cellIs" dxfId="71" priority="3" operator="greaterThan">
      <formula>0.85</formula>
    </cfRule>
    <cfRule type="cellIs" dxfId="70" priority="4" operator="greaterThan">
      <formula>0.8</formula>
    </cfRule>
    <cfRule type="cellIs" dxfId="69" priority="5" operator="between">
      <formula>0.7</formula>
      <formula>0.75</formula>
    </cfRule>
    <cfRule type="cellIs" dxfId="68" priority="6" operator="greaterThanOrEqual">
      <formula>0.75</formula>
    </cfRule>
  </conditionalFormatting>
  <conditionalFormatting sqref="B2:S33">
    <cfRule type="cellIs" dxfId="67" priority="2" operator="greaterThan">
      <formula>0.9</formula>
    </cfRule>
  </conditionalFormatting>
  <conditionalFormatting sqref="U2:AL33">
    <cfRule type="cellIs" dxfId="66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1FA5-D412-4EEC-8D4D-8567E4866F49}">
  <dimension ref="A1:S33"/>
  <sheetViews>
    <sheetView workbookViewId="0">
      <selection activeCell="H32" sqref="H32"/>
    </sheetView>
  </sheetViews>
  <sheetFormatPr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f>IF('BettingLines Week (18)'!B2&lt;-100,1+100/('BettingLines Week (18)'!B2-100),100/('BettingLines Week (18)'!B2+100))</f>
        <v>0.64285714285714279</v>
      </c>
      <c r="C2">
        <f>IF('BettingLines Week (18)'!C2&lt;-100,1+100/('BettingLines Week (18)'!C2-100),100/('BettingLines Week (18)'!C2+100))</f>
        <v>0.59677419354838712</v>
      </c>
      <c r="D2">
        <f>IF('BettingLines Week (18)'!D2&lt;-100,1+100/('BettingLines Week (18)'!D2-100),100/('BettingLines Week (18)'!D2+100))</f>
        <v>0.88888888888888884</v>
      </c>
      <c r="E2">
        <f>IF('BettingLines Week (18)'!E2&lt;-100,1+100/('BettingLines Week (18)'!E2-100),100/('BettingLines Week (18)'!E2+100))</f>
        <v>0.80952380952380953</v>
      </c>
      <c r="F2">
        <f>IF('BettingLines Week (18)'!F2&lt;-100,1+100/('BettingLines Week (18)'!F2-100),100/('BettingLines Week (18)'!F2+100))</f>
        <v>0.64285714285714279</v>
      </c>
      <c r="G2">
        <f>IF('BettingLines Week (18)'!G2&lt;-100,1+100/('BettingLines Week (18)'!G2-100),100/('BettingLines Week (18)'!G2+100))</f>
        <v>0.8666666666666667</v>
      </c>
      <c r="H2">
        <f>IF('BettingLines Week (18)'!H2&lt;-100,1+100/('BettingLines Week (18)'!H2-100),100/('BettingLines Week (18)'!H2+100))</f>
        <v>0.73544973544973546</v>
      </c>
      <c r="I2">
        <f>IF('BettingLines Week (18)'!I2&lt;-100,1+100/('BettingLines Week (18)'!I2-100),100/('BettingLines Week (18)'!I2+100))</f>
        <v>0.77272727272727271</v>
      </c>
      <c r="J2">
        <f>IF('BettingLines Week (18)'!J2&lt;-100,1+100/('BettingLines Week (18)'!J2-100),100/('BettingLines Week (18)'!J2+100))</f>
        <v>0.50495049504950495</v>
      </c>
      <c r="K2">
        <f>IF('BettingLines Week (18)'!K2&lt;-100,1+100/('BettingLines Week (18)'!K2-100),100/('BettingLines Week (18)'!K2+100))</f>
        <v>1</v>
      </c>
      <c r="L2">
        <f>IF('BettingLines Week (18)'!L2&lt;-100,1+100/('BettingLines Week (18)'!L2-100),100/('BettingLines Week (18)'!L2+100))</f>
        <v>0.57446808510638303</v>
      </c>
      <c r="M2">
        <f>IF('BettingLines Week (18)'!M2&lt;-100,1+100/('BettingLines Week (18)'!M2-100),100/('BettingLines Week (18)'!M2+100))</f>
        <v>0.83870967741935487</v>
      </c>
      <c r="N2">
        <f>IF('BettingLines Week (18)'!N2&lt;-100,1+100/('BettingLines Week (18)'!N2-100),100/('BettingLines Week (18)'!N2+100))</f>
        <v>0.72602739726027399</v>
      </c>
      <c r="O2">
        <f>IF('BettingLines Week (18)'!O2&lt;-100,1+100/('BettingLines Week (18)'!O2-100),100/('BettingLines Week (18)'!O2+100))</f>
        <v>0.55555555555555558</v>
      </c>
      <c r="P2">
        <f>IF('BettingLines Week (18)'!P2&lt;-100,1+100/('BettingLines Week (18)'!P2-100),100/('BettingLines Week (18)'!P2+100))</f>
        <v>0.84615384615384615</v>
      </c>
      <c r="Q2">
        <f>IF('BettingLines Week (18)'!Q2&lt;-100,1+100/('BettingLines Week (18)'!Q2-100),100/('BettingLines Week (18)'!Q2+100))</f>
        <v>0.85185185185185186</v>
      </c>
      <c r="R2">
        <f>IF('BettingLines Week (18)'!R2&lt;-100,1+100/('BettingLines Week (18)'!R2-100),100/('BettingLines Week (18)'!R2+100))</f>
        <v>0.78021978021978022</v>
      </c>
      <c r="S2">
        <f>IF('BettingLines Week (18)'!S2&lt;-100,1+100/('BettingLines Week (18)'!S2-100),100/('BettingLines Week (18)'!S2+100))</f>
        <v>0.43478260869565216</v>
      </c>
    </row>
    <row r="3" spans="1:19" ht="14.45">
      <c r="A3" t="s">
        <v>2</v>
      </c>
      <c r="B3">
        <f>IF('BettingLines Week (18)'!B3&lt;-100,1+100/('BettingLines Week (18)'!B3-100),100/('BettingLines Week (18)'!B3+100))</f>
        <v>0.64912280701754388</v>
      </c>
      <c r="C3">
        <f>IF('BettingLines Week (18)'!C3&lt;-100,1+100/('BettingLines Week (18)'!C3-100),100/('BettingLines Week (18)'!C3+100))</f>
        <v>0.71014492753623193</v>
      </c>
      <c r="D3">
        <f>IF('BettingLines Week (18)'!D3&lt;-100,1+100/('BettingLines Week (18)'!D3-100),100/('BettingLines Week (18)'!D3+100))</f>
        <v>0.7142857142857143</v>
      </c>
      <c r="E3">
        <f>IF('BettingLines Week (18)'!E3&lt;-100,1+100/('BettingLines Week (18)'!E3-100),100/('BettingLines Week (18)'!E3+100))</f>
        <v>0.80952380952380953</v>
      </c>
      <c r="F3">
        <f>IF('BettingLines Week (18)'!F3&lt;-100,1+100/('BettingLines Week (18)'!F3-100),100/('BettingLines Week (18)'!F3+100))</f>
        <v>0.66442953020134232</v>
      </c>
      <c r="G3">
        <f>IF('BettingLines Week (18)'!G3&lt;-100,1+100/('BettingLines Week (18)'!G3-100),100/('BettingLines Week (18)'!G3+100))</f>
        <v>0.75308641975308643</v>
      </c>
      <c r="H3">
        <f>IF('BettingLines Week (18)'!H3&lt;-100,1+100/('BettingLines Week (18)'!H3-100),100/('BettingLines Week (18)'!H3+100))</f>
        <v>0.60784313725490202</v>
      </c>
      <c r="I3">
        <f>IF('BettingLines Week (18)'!I3&lt;-100,1+100/('BettingLines Week (18)'!I3-100),100/('BettingLines Week (18)'!I3+100))</f>
        <v>0.74358974358974361</v>
      </c>
      <c r="J3">
        <f>IF('BettingLines Week (18)'!J3&lt;-100,1+100/('BettingLines Week (18)'!J3-100),100/('BettingLines Week (18)'!J3+100))</f>
        <v>0.63636363636363635</v>
      </c>
      <c r="K3">
        <f>IF('BettingLines Week (18)'!K3&lt;-100,1+100/('BettingLines Week (18)'!K3-100),100/('BettingLines Week (18)'!K3+100))</f>
        <v>1</v>
      </c>
      <c r="L3">
        <f>IF('BettingLines Week (18)'!L3&lt;-100,1+100/('BettingLines Week (18)'!L3-100),100/('BettingLines Week (18)'!L3+100))</f>
        <v>0.46511627906976744</v>
      </c>
      <c r="M3">
        <f>IF('BettingLines Week (18)'!M3&lt;-100,1+100/('BettingLines Week (18)'!M3-100),100/('BettingLines Week (18)'!M3+100))</f>
        <v>0.58677685950413228</v>
      </c>
      <c r="N3">
        <f>IF('BettingLines Week (18)'!N3&lt;-100,1+100/('BettingLines Week (18)'!N3-100),100/('BettingLines Week (18)'!N3+100))</f>
        <v>0.43478260869565216</v>
      </c>
      <c r="O3">
        <f>IF('BettingLines Week (18)'!O3&lt;-100,1+100/('BettingLines Week (18)'!O3-100),100/('BettingLines Week (18)'!O3+100))</f>
        <v>0.4</v>
      </c>
      <c r="P3">
        <f>IF('BettingLines Week (18)'!P3&lt;-100,1+100/('BettingLines Week (18)'!P3-100),100/('BettingLines Week (18)'!P3+100))</f>
        <v>0.7142857142857143</v>
      </c>
      <c r="Q3">
        <f>IF('BettingLines Week (18)'!Q3&lt;-100,1+100/('BettingLines Week (18)'!Q3-100),100/('BettingLines Week (18)'!Q3+100))</f>
        <v>0.89473684210526316</v>
      </c>
      <c r="R3">
        <f>IF('BettingLines Week (18)'!R3&lt;-100,1+100/('BettingLines Week (18)'!R3-100),100/('BettingLines Week (18)'!R3+100))</f>
        <v>0.88235294117647056</v>
      </c>
      <c r="S3">
        <f>IF('BettingLines Week (18)'!S3&lt;-100,1+100/('BettingLines Week (18)'!S3-100),100/('BettingLines Week (18)'!S3+100))</f>
        <v>0.7142857142857143</v>
      </c>
    </row>
    <row r="4" spans="1:19" ht="14.45">
      <c r="A4" t="s">
        <v>3</v>
      </c>
      <c r="B4">
        <f>IF('BettingLines Week (18)'!B4&lt;-100,1+100/('BettingLines Week (18)'!B4-100),100/('BettingLines Week (18)'!B4+100))</f>
        <v>0.57446808510638303</v>
      </c>
      <c r="C4">
        <f>IF('BettingLines Week (18)'!C4&lt;-100,1+100/('BettingLines Week (18)'!C4-100),100/('BettingLines Week (18)'!C4+100))</f>
        <v>0.78260869565217395</v>
      </c>
      <c r="D4">
        <f>IF('BettingLines Week (18)'!D4&lt;-100,1+100/('BettingLines Week (18)'!D4-100),100/('BettingLines Week (18)'!D4+100))</f>
        <v>0.71014492753623193</v>
      </c>
      <c r="E4">
        <f>IF('BettingLines Week (18)'!E4&lt;-100,1+100/('BettingLines Week (18)'!E4-100),100/('BettingLines Week (18)'!E4+100))</f>
        <v>0.58677685950413228</v>
      </c>
      <c r="F4">
        <f>IF('BettingLines Week (18)'!F4&lt;-100,1+100/('BettingLines Week (18)'!F4-100),100/('BettingLines Week (18)'!F4+100))</f>
        <v>0.7142857142857143</v>
      </c>
      <c r="G4">
        <f>IF('BettingLines Week (18)'!G4&lt;-100,1+100/('BettingLines Week (18)'!G4-100),100/('BettingLines Week (18)'!G4+100))</f>
        <v>0.92307692307692313</v>
      </c>
      <c r="H4">
        <f>IF('BettingLines Week (18)'!H4&lt;-100,1+100/('BettingLines Week (18)'!H4-100),100/('BettingLines Week (18)'!H4+100))</f>
        <v>0.79797979797979801</v>
      </c>
      <c r="I4">
        <f>IF('BettingLines Week (18)'!I4&lt;-100,1+100/('BettingLines Week (18)'!I4-100),100/('BettingLines Week (18)'!I4+100))</f>
        <v>0.83870967741935487</v>
      </c>
      <c r="J4">
        <f>IF('BettingLines Week (18)'!J4&lt;-100,1+100/('BettingLines Week (18)'!J4-100),100/('BettingLines Week (18)'!J4+100))</f>
        <v>0.48780487804878048</v>
      </c>
      <c r="K4">
        <f>IF('BettingLines Week (18)'!K4&lt;-100,1+100/('BettingLines Week (18)'!K4-100),100/('BettingLines Week (18)'!K4+100))</f>
        <v>0.80392156862745101</v>
      </c>
      <c r="L4">
        <f>IF('BettingLines Week (18)'!L4&lt;-100,1+100/('BettingLines Week (18)'!L4-100),100/('BettingLines Week (18)'!L4+100))</f>
        <v>0.79166666666666663</v>
      </c>
      <c r="M4">
        <f>IF('BettingLines Week (18)'!M4&lt;-100,1+100/('BettingLines Week (18)'!M4-100),100/('BettingLines Week (18)'!M4+100))</f>
        <v>0.45454545454545453</v>
      </c>
      <c r="N4">
        <f>IF('BettingLines Week (18)'!N4&lt;-100,1+100/('BettingLines Week (18)'!N4-100),100/('BettingLines Week (18)'!N4+100))</f>
        <v>1</v>
      </c>
      <c r="O4">
        <f>IF('BettingLines Week (18)'!O4&lt;-100,1+100/('BettingLines Week (18)'!O4-100),100/('BettingLines Week (18)'!O4+100))</f>
        <v>0.48780487804878048</v>
      </c>
      <c r="P4">
        <f>IF('BettingLines Week (18)'!P4&lt;-100,1+100/('BettingLines Week (18)'!P4-100),100/('BettingLines Week (18)'!P4+100))</f>
        <v>0.57446808510638303</v>
      </c>
      <c r="Q4">
        <f>IF('BettingLines Week (18)'!Q4&lt;-100,1+100/('BettingLines Week (18)'!Q4-100),100/('BettingLines Week (18)'!Q4+100))</f>
        <v>0.88888888888888884</v>
      </c>
      <c r="R4">
        <f>IF('BettingLines Week (18)'!R4&lt;-100,1+100/('BettingLines Week (18)'!R4-100),100/('BettingLines Week (18)'!R4+100))</f>
        <v>0.92307692307692313</v>
      </c>
      <c r="S4">
        <f>IF('BettingLines Week (18)'!S4&lt;-100,1+100/('BettingLines Week (18)'!S4-100),100/('BettingLines Week (18)'!S4+100))</f>
        <v>0.60784313725490202</v>
      </c>
    </row>
    <row r="5" spans="1:19" ht="14.45">
      <c r="A5" t="s">
        <v>4</v>
      </c>
      <c r="B5">
        <f>IF('BettingLines Week (18)'!B5&lt;-100,1+100/('BettingLines Week (18)'!B5-100),100/('BettingLines Week (18)'!B5+100))</f>
        <v>0.54545454545454541</v>
      </c>
      <c r="C5">
        <f>IF('BettingLines Week (18)'!C5&lt;-100,1+100/('BettingLines Week (18)'!C5-100),100/('BettingLines Week (18)'!C5+100))</f>
        <v>0.76470588235294112</v>
      </c>
      <c r="D5">
        <f>IF('BettingLines Week (18)'!D5&lt;-100,1+100/('BettingLines Week (18)'!D5-100),100/('BettingLines Week (18)'!D5+100))</f>
        <v>0.88235294117647056</v>
      </c>
      <c r="E5">
        <f>IF('BettingLines Week (18)'!E5&lt;-100,1+100/('BettingLines Week (18)'!E5-100),100/('BettingLines Week (18)'!E5+100))</f>
        <v>0.91304347826086962</v>
      </c>
      <c r="F5">
        <f>IF('BettingLines Week (18)'!F5&lt;-100,1+100/('BettingLines Week (18)'!F5-100),100/('BettingLines Week (18)'!F5+100))</f>
        <v>0.63636363636363635</v>
      </c>
      <c r="G5">
        <f>IF('BettingLines Week (18)'!G5&lt;-100,1+100/('BettingLines Week (18)'!G5-100),100/('BettingLines Week (18)'!G5+100))</f>
        <v>0.82456140350877194</v>
      </c>
      <c r="H5">
        <f>IF('BettingLines Week (18)'!H5&lt;-100,1+100/('BettingLines Week (18)'!H5-100),100/('BettingLines Week (18)'!H5+100))</f>
        <v>0.75609756097560976</v>
      </c>
      <c r="I5">
        <f>IF('BettingLines Week (18)'!I5&lt;-100,1+100/('BettingLines Week (18)'!I5-100),100/('BettingLines Week (18)'!I5+100))</f>
        <v>0.68553459119496862</v>
      </c>
      <c r="J5">
        <f>IF('BettingLines Week (18)'!J5&lt;-100,1+100/('BettingLines Week (18)'!J5-100),100/('BettingLines Week (18)'!J5+100))</f>
        <v>1</v>
      </c>
      <c r="K5">
        <f>IF('BettingLines Week (18)'!K5&lt;-100,1+100/('BettingLines Week (18)'!K5-100),100/('BettingLines Week (18)'!K5+100))</f>
        <v>0.61832061068702293</v>
      </c>
      <c r="L5">
        <f>IF('BettingLines Week (18)'!L5&lt;-100,1+100/('BettingLines Week (18)'!L5-100),100/('BettingLines Week (18)'!L5+100))</f>
        <v>0.9</v>
      </c>
      <c r="M5">
        <f>IF('BettingLines Week (18)'!M5&lt;-100,1+100/('BettingLines Week (18)'!M5-100),100/('BettingLines Week (18)'!M5+100))</f>
        <v>0.78021978021978022</v>
      </c>
      <c r="N5">
        <f>IF('BettingLines Week (18)'!N5&lt;-100,1+100/('BettingLines Week (18)'!N5-100),100/('BettingLines Week (18)'!N5+100))</f>
        <v>0.60784313725490202</v>
      </c>
      <c r="O5">
        <f>IF('BettingLines Week (18)'!O5&lt;-100,1+100/('BettingLines Week (18)'!O5-100),100/('BettingLines Week (18)'!O5+100))</f>
        <v>0.91304347826086962</v>
      </c>
      <c r="P5">
        <f>IF('BettingLines Week (18)'!P5&lt;-100,1+100/('BettingLines Week (18)'!P5-100),100/('BettingLines Week (18)'!P5+100))</f>
        <v>0.89473684210526316</v>
      </c>
      <c r="Q5">
        <f>IF('BettingLines Week (18)'!Q5&lt;-100,1+100/('BettingLines Week (18)'!Q5-100),100/('BettingLines Week (18)'!Q5+100))</f>
        <v>0.76470588235294112</v>
      </c>
      <c r="R5">
        <f>IF('BettingLines Week (18)'!R5&lt;-100,1+100/('BettingLines Week (18)'!R5-100),100/('BettingLines Week (18)'!R5+100))</f>
        <v>0.91666666666666663</v>
      </c>
      <c r="S5">
        <f>IF('BettingLines Week (18)'!S5&lt;-100,1+100/('BettingLines Week (18)'!S5-100),100/('BettingLines Week (18)'!S5+100))</f>
        <v>0.71014492753623193</v>
      </c>
    </row>
    <row r="6" spans="1:19" ht="14.45">
      <c r="A6" t="s">
        <v>5</v>
      </c>
      <c r="B6">
        <f>IF('BettingLines Week (18)'!B6&lt;-100,1+100/('BettingLines Week (18)'!B6-100),100/('BettingLines Week (18)'!B6+100))</f>
        <v>0.52830188679245282</v>
      </c>
      <c r="C6">
        <f>IF('BettingLines Week (18)'!C6&lt;-100,1+100/('BettingLines Week (18)'!C6-100),100/('BettingLines Week (18)'!C6+100))</f>
        <v>0.63636363636363635</v>
      </c>
      <c r="D6">
        <f>IF('BettingLines Week (18)'!D6&lt;-100,1+100/('BettingLines Week (18)'!D6-100),100/('BettingLines Week (18)'!D6+100))</f>
        <v>0.60784313725490202</v>
      </c>
      <c r="E6">
        <f>IF('BettingLines Week (18)'!E6&lt;-100,1+100/('BettingLines Week (18)'!E6-100),100/('BettingLines Week (18)'!E6+100))</f>
        <v>0.61832061068702293</v>
      </c>
      <c r="F6">
        <f>IF('BettingLines Week (18)'!F6&lt;-100,1+100/('BettingLines Week (18)'!F6-100),100/('BettingLines Week (18)'!F6+100))</f>
        <v>0.62962962962962965</v>
      </c>
      <c r="G6">
        <f>IF('BettingLines Week (18)'!G6&lt;-100,1+100/('BettingLines Week (18)'!G6-100),100/('BettingLines Week (18)'!G6+100))</f>
        <v>0.60784313725490202</v>
      </c>
      <c r="H6">
        <f>IF('BettingLines Week (18)'!H6&lt;-100,1+100/('BettingLines Week (18)'!H6-100),100/('BettingLines Week (18)'!H6+100))</f>
        <v>1</v>
      </c>
      <c r="I6">
        <f>IF('BettingLines Week (18)'!I6&lt;-100,1+100/('BettingLines Week (18)'!I6-100),100/('BettingLines Week (18)'!I6+100))</f>
        <v>0.35714285714285715</v>
      </c>
      <c r="J6">
        <f>IF('BettingLines Week (18)'!J6&lt;-100,1+100/('BettingLines Week (18)'!J6-100),100/('BettingLines Week (18)'!J6+100))</f>
        <v>0.55555555555555558</v>
      </c>
      <c r="K6">
        <f>IF('BettingLines Week (18)'!K6&lt;-100,1+100/('BettingLines Week (18)'!K6-100),100/('BettingLines Week (18)'!K6+100))</f>
        <v>0.71014492753623193</v>
      </c>
      <c r="L6">
        <f>IF('BettingLines Week (18)'!L6&lt;-100,1+100/('BettingLines Week (18)'!L6-100),100/('BettingLines Week (18)'!L6+100))</f>
        <v>0.37878787878787878</v>
      </c>
      <c r="M6">
        <f>IF('BettingLines Week (18)'!M6&lt;-100,1+100/('BettingLines Week (18)'!M6-100),100/('BettingLines Week (18)'!M6+100))</f>
        <v>0.45454545454545453</v>
      </c>
      <c r="N6">
        <f>IF('BettingLines Week (18)'!N6&lt;-100,1+100/('BettingLines Week (18)'!N6-100),100/('BettingLines Week (18)'!N6+100))</f>
        <v>0.20408163265306123</v>
      </c>
      <c r="O6">
        <f>IF('BettingLines Week (18)'!O6&lt;-100,1+100/('BettingLines Week (18)'!O6-100),100/('BettingLines Week (18)'!O6+100))</f>
        <v>0.61832061068702293</v>
      </c>
      <c r="P6">
        <f>IF('BettingLines Week (18)'!P6&lt;-100,1+100/('BettingLines Week (18)'!P6-100),100/('BettingLines Week (18)'!P6+100))</f>
        <v>0.62962962962962965</v>
      </c>
      <c r="Q6">
        <f>IF('BettingLines Week (18)'!Q6&lt;-100,1+100/('BettingLines Week (18)'!Q6-100),100/('BettingLines Week (18)'!Q6+100))</f>
        <v>0.56521739130434789</v>
      </c>
      <c r="R6">
        <f>IF('BettingLines Week (18)'!R6&lt;-100,1+100/('BettingLines Week (18)'!R6-100),100/('BettingLines Week (18)'!R6+100))</f>
        <v>0.26315789473684209</v>
      </c>
      <c r="S6">
        <f>IF('BettingLines Week (18)'!S6&lt;-100,1+100/('BettingLines Week (18)'!S6-100),100/('BettingLines Week (18)'!S6+100))</f>
        <v>0.78947368421052633</v>
      </c>
    </row>
    <row r="7" spans="1:19" ht="14.45">
      <c r="A7" t="s">
        <v>6</v>
      </c>
      <c r="B7">
        <f>IF('BettingLines Week (18)'!B7&lt;-100,1+100/('BettingLines Week (18)'!B7-100),100/('BettingLines Week (18)'!B7+100))</f>
        <v>0.62962962962962965</v>
      </c>
      <c r="C7">
        <f>IF('BettingLines Week (18)'!C7&lt;-100,1+100/('BettingLines Week (18)'!C7-100),100/('BettingLines Week (18)'!C7+100))</f>
        <v>0.79166666666666663</v>
      </c>
      <c r="D7">
        <f>IF('BettingLines Week (18)'!D7&lt;-100,1+100/('BettingLines Week (18)'!D7-100),100/('BettingLines Week (18)'!D7+100))</f>
        <v>0.8666666666666667</v>
      </c>
      <c r="E7">
        <f>IF('BettingLines Week (18)'!E7&lt;-100,1+100/('BettingLines Week (18)'!E7-100),100/('BettingLines Week (18)'!E7+100))</f>
        <v>0.74025974025974028</v>
      </c>
      <c r="F7">
        <f>IF('BettingLines Week (18)'!F7&lt;-100,1+100/('BettingLines Week (18)'!F7-100),100/('BettingLines Week (18)'!F7+100))</f>
        <v>0.40816326530612246</v>
      </c>
      <c r="G7">
        <f>IF('BettingLines Week (18)'!G7&lt;-100,1+100/('BettingLines Week (18)'!G7-100),100/('BettingLines Week (18)'!G7+100))</f>
        <v>0.55555555555555558</v>
      </c>
      <c r="H7">
        <f>IF('BettingLines Week (18)'!H7&lt;-100,1+100/('BettingLines Week (18)'!H7-100),100/('BettingLines Week (18)'!H7+100))</f>
        <v>1</v>
      </c>
      <c r="I7">
        <f>IF('BettingLines Week (18)'!I7&lt;-100,1+100/('BettingLines Week (18)'!I7-100),100/('BettingLines Week (18)'!I7+100))</f>
        <v>0.75609756097560976</v>
      </c>
      <c r="J7">
        <f>IF('BettingLines Week (18)'!J7&lt;-100,1+100/('BettingLines Week (18)'!J7-100),100/('BettingLines Week (18)'!J7+100))</f>
        <v>0.40816326530612246</v>
      </c>
      <c r="K7">
        <f>IF('BettingLines Week (18)'!K7&lt;-100,1+100/('BettingLines Week (18)'!K7-100),100/('BettingLines Week (18)'!K7+100))</f>
        <v>0.96</v>
      </c>
      <c r="L7">
        <f>IF('BettingLines Week (18)'!L7&lt;-100,1+100/('BettingLines Week (18)'!L7-100),100/('BettingLines Week (18)'!L7+100))</f>
        <v>0.86206896551724133</v>
      </c>
      <c r="M7">
        <f>IF('BettingLines Week (18)'!M7&lt;-100,1+100/('BettingLines Week (18)'!M7-100),100/('BettingLines Week (18)'!M7+100))</f>
        <v>0.88888888888888884</v>
      </c>
      <c r="N7">
        <f>IF('BettingLines Week (18)'!N7&lt;-100,1+100/('BettingLines Week (18)'!N7-100),100/('BettingLines Week (18)'!N7+100))</f>
        <v>0.83333333333333337</v>
      </c>
      <c r="O7">
        <f>IF('BettingLines Week (18)'!O7&lt;-100,1+100/('BettingLines Week (18)'!O7-100),100/('BettingLines Week (18)'!O7+100))</f>
        <v>0.64285714285714279</v>
      </c>
      <c r="P7">
        <f>IF('BettingLines Week (18)'!P7&lt;-100,1+100/('BettingLines Week (18)'!P7-100),100/('BettingLines Week (18)'!P7+100))</f>
        <v>0.45454545454545453</v>
      </c>
      <c r="Q7">
        <f>IF('BettingLines Week (18)'!Q7&lt;-100,1+100/('BettingLines Week (18)'!Q7-100),100/('BettingLines Week (18)'!Q7+100))</f>
        <v>0.51219512195121952</v>
      </c>
      <c r="R7">
        <f>IF('BettingLines Week (18)'!R7&lt;-100,1+100/('BettingLines Week (18)'!R7-100),100/('BettingLines Week (18)'!R7+100))</f>
        <v>0.69696969696969702</v>
      </c>
      <c r="S7">
        <f>IF('BettingLines Week (18)'!S7&lt;-100,1+100/('BettingLines Week (18)'!S7-100),100/('BettingLines Week (18)'!S7+100))</f>
        <v>0.9</v>
      </c>
    </row>
    <row r="8" spans="1:19" ht="14.45">
      <c r="A8" t="s">
        <v>7</v>
      </c>
      <c r="B8">
        <f>IF('BettingLines Week (18)'!B8&lt;-100,1+100/('BettingLines Week (18)'!B8-100),100/('BettingLines Week (18)'!B8+100))</f>
        <v>0.46728971962616822</v>
      </c>
      <c r="C8">
        <f>IF('BettingLines Week (18)'!C8&lt;-100,1+100/('BettingLines Week (18)'!C8-100),100/('BettingLines Week (18)'!C8+100))</f>
        <v>0.25</v>
      </c>
      <c r="D8">
        <f>IF('BettingLines Week (18)'!D8&lt;-100,1+100/('BettingLines Week (18)'!D8-100),100/('BettingLines Week (18)'!D8+100))</f>
        <v>0.44642857142857145</v>
      </c>
      <c r="E8">
        <f>IF('BettingLines Week (18)'!E8&lt;-100,1+100/('BettingLines Week (18)'!E8-100),100/('BettingLines Week (18)'!E8+100))</f>
        <v>0.23255813953488372</v>
      </c>
      <c r="F8">
        <f>IF('BettingLines Week (18)'!F8&lt;-100,1+100/('BettingLines Week (18)'!F8-100),100/('BettingLines Week (18)'!F8+100))</f>
        <v>0.46728971962616822</v>
      </c>
      <c r="G8">
        <f>IF('BettingLines Week (18)'!G8&lt;-100,1+100/('BettingLines Week (18)'!G8-100),100/('BettingLines Week (18)'!G8+100))</f>
        <v>0.28985507246376813</v>
      </c>
      <c r="H8">
        <f>IF('BettingLines Week (18)'!H8&lt;-100,1+100/('BettingLines Week (18)'!H8-100),100/('BettingLines Week (18)'!H8+100))</f>
        <v>1</v>
      </c>
      <c r="I8">
        <f>IF('BettingLines Week (18)'!I8&lt;-100,1+100/('BettingLines Week (18)'!I8-100),100/('BettingLines Week (18)'!I8+100))</f>
        <v>0.61832061068702293</v>
      </c>
      <c r="J8">
        <f>IF('BettingLines Week (18)'!J8&lt;-100,1+100/('BettingLines Week (18)'!J8-100),100/('BettingLines Week (18)'!J8+100))</f>
        <v>0.40816326530612246</v>
      </c>
      <c r="K8">
        <f>IF('BettingLines Week (18)'!K8&lt;-100,1+100/('BettingLines Week (18)'!K8-100),100/('BettingLines Week (18)'!K8+100))</f>
        <v>0.52830188679245282</v>
      </c>
      <c r="L8">
        <f>IF('BettingLines Week (18)'!L8&lt;-100,1+100/('BettingLines Week (18)'!L8-100),100/('BettingLines Week (18)'!L8+100))</f>
        <v>0.25</v>
      </c>
      <c r="M8">
        <f>IF('BettingLines Week (18)'!M8&lt;-100,1+100/('BettingLines Week (18)'!M8-100),100/('BettingLines Week (18)'!M8+100))</f>
        <v>0.20833333333333334</v>
      </c>
      <c r="N8">
        <f>IF('BettingLines Week (18)'!N8&lt;-100,1+100/('BettingLines Week (18)'!N8-100),100/('BettingLines Week (18)'!N8+100))</f>
        <v>0.47619047619047616</v>
      </c>
      <c r="O8">
        <f>IF('BettingLines Week (18)'!O8&lt;-100,1+100/('BettingLines Week (18)'!O8-100),100/('BettingLines Week (18)'!O8+100))</f>
        <v>0.39370078740157483</v>
      </c>
      <c r="P8">
        <f>IF('BettingLines Week (18)'!P8&lt;-100,1+100/('BettingLines Week (18)'!P8-100),100/('BettingLines Week (18)'!P8+100))</f>
        <v>0.27027027027027029</v>
      </c>
      <c r="Q8">
        <f>IF('BettingLines Week (18)'!Q8&lt;-100,1+100/('BettingLines Week (18)'!Q8-100),100/('BettingLines Week (18)'!Q8+100))</f>
        <v>0.62406015037593987</v>
      </c>
      <c r="R8">
        <f>IF('BettingLines Week (18)'!R8&lt;-100,1+100/('BettingLines Week (18)'!R8-100),100/('BettingLines Week (18)'!R8+100))</f>
        <v>0.27027027027027029</v>
      </c>
      <c r="S8">
        <f>IF('BettingLines Week (18)'!S8&lt;-100,1+100/('BettingLines Week (18)'!S8-100),100/('BettingLines Week (18)'!S8+100))</f>
        <v>0.45454545454545453</v>
      </c>
    </row>
    <row r="9" spans="1:19" ht="14.45">
      <c r="A9" t="s">
        <v>8</v>
      </c>
      <c r="B9">
        <f>IF('BettingLines Week (18)'!B9&lt;-100,1+100/('BettingLines Week (18)'!B9-100),100/('BettingLines Week (18)'!B9+100))</f>
        <v>0.82456140350877194</v>
      </c>
      <c r="C9">
        <f>IF('BettingLines Week (18)'!C9&lt;-100,1+100/('BettingLines Week (18)'!C9-100),100/('BettingLines Week (18)'!C9+100))</f>
        <v>0.40816326530612246</v>
      </c>
      <c r="D9">
        <f>IF('BettingLines Week (18)'!D9&lt;-100,1+100/('BettingLines Week (18)'!D9-100),100/('BettingLines Week (18)'!D9+100))</f>
        <v>0.77272727272727271</v>
      </c>
      <c r="E9">
        <f>IF('BettingLines Week (18)'!E9&lt;-100,1+100/('BettingLines Week (18)'!E9-100),100/('BettingLines Week (18)'!E9+100))</f>
        <v>0.40816326530612246</v>
      </c>
      <c r="F9">
        <f>IF('BettingLines Week (18)'!F9&lt;-100,1+100/('BettingLines Week (18)'!F9-100),100/('BettingLines Week (18)'!F9+100))</f>
        <v>0.69696969696969702</v>
      </c>
      <c r="G9">
        <f>IF('BettingLines Week (18)'!G9&lt;-100,1+100/('BettingLines Week (18)'!G9-100),100/('BettingLines Week (18)'!G9+100))</f>
        <v>0.7142857142857143</v>
      </c>
      <c r="H9">
        <f>IF('BettingLines Week (18)'!H9&lt;-100,1+100/('BettingLines Week (18)'!H9-100),100/('BettingLines Week (18)'!H9+100))</f>
        <v>0.60784313725490202</v>
      </c>
      <c r="I9">
        <f>IF('BettingLines Week (18)'!I9&lt;-100,1+100/('BettingLines Week (18)'!I9-100),100/('BettingLines Week (18)'!I9+100))</f>
        <v>0.83870967741935487</v>
      </c>
      <c r="J9">
        <f>IF('BettingLines Week (18)'!J9&lt;-100,1+100/('BettingLines Week (18)'!J9-100),100/('BettingLines Week (18)'!J9+100))</f>
        <v>0.71014492753623193</v>
      </c>
      <c r="K9">
        <f>IF('BettingLines Week (18)'!K9&lt;-100,1+100/('BettingLines Week (18)'!K9-100),100/('BettingLines Week (18)'!K9+100))</f>
        <v>0.72067039106145248</v>
      </c>
      <c r="L9">
        <f>IF('BettingLines Week (18)'!L9&lt;-100,1+100/('BettingLines Week (18)'!L9-100),100/('BettingLines Week (18)'!L9+100))</f>
        <v>0.66442953020134232</v>
      </c>
      <c r="M9">
        <f>IF('BettingLines Week (18)'!M9&lt;-100,1+100/('BettingLines Week (18)'!M9-100),100/('BettingLines Week (18)'!M9+100))</f>
        <v>0.62406015037593987</v>
      </c>
      <c r="N9">
        <f>IF('BettingLines Week (18)'!N9&lt;-100,1+100/('BettingLines Week (18)'!N9-100),100/('BettingLines Week (18)'!N9+100))</f>
        <v>1</v>
      </c>
      <c r="O9">
        <f>IF('BettingLines Week (18)'!O9&lt;-100,1+100/('BettingLines Week (18)'!O9-100),100/('BettingLines Week (18)'!O9+100))</f>
        <v>0.78260869565217395</v>
      </c>
      <c r="P9">
        <f>IF('BettingLines Week (18)'!P9&lt;-100,1+100/('BettingLines Week (18)'!P9-100),100/('BettingLines Week (18)'!P9+100))</f>
        <v>0.68553459119496862</v>
      </c>
      <c r="Q9">
        <f>IF('BettingLines Week (18)'!Q9&lt;-100,1+100/('BettingLines Week (18)'!Q9-100),100/('BettingLines Week (18)'!Q9+100))</f>
        <v>0.27777777777777779</v>
      </c>
      <c r="R9">
        <f>IF('BettingLines Week (18)'!R9&lt;-100,1+100/('BettingLines Week (18)'!R9-100),100/('BettingLines Week (18)'!R9+100))</f>
        <v>0.63636363636363635</v>
      </c>
      <c r="S9">
        <f>IF('BettingLines Week (18)'!S9&lt;-100,1+100/('BettingLines Week (18)'!S9-100),100/('BettingLines Week (18)'!S9+100))</f>
        <v>0.43478260869565216</v>
      </c>
    </row>
    <row r="10" spans="1:19" ht="14.45">
      <c r="A10" t="s">
        <v>9</v>
      </c>
      <c r="B10">
        <f>IF('BettingLines Week (18)'!B10&lt;-100,1+100/('BettingLines Week (18)'!B10-100),100/('BettingLines Week (18)'!B10+100))</f>
        <v>0.4</v>
      </c>
      <c r="C10">
        <f>IF('BettingLines Week (18)'!C10&lt;-100,1+100/('BettingLines Week (18)'!C10-100),100/('BettingLines Week (18)'!C10+100))</f>
        <v>0.68553459119496862</v>
      </c>
      <c r="D10">
        <f>IF('BettingLines Week (18)'!D10&lt;-100,1+100/('BettingLines Week (18)'!D10-100),100/('BettingLines Week (18)'!D10+100))</f>
        <v>0.60784313725490202</v>
      </c>
      <c r="E10">
        <f>IF('BettingLines Week (18)'!E10&lt;-100,1+100/('BettingLines Week (18)'!E10-100),100/('BettingLines Week (18)'!E10+100))</f>
        <v>0.58677685950413228</v>
      </c>
      <c r="F10">
        <f>IF('BettingLines Week (18)'!F10&lt;-100,1+100/('BettingLines Week (18)'!F10-100),100/('BettingLines Week (18)'!F10+100))</f>
        <v>0.81481481481481488</v>
      </c>
      <c r="G10">
        <f>IF('BettingLines Week (18)'!G10&lt;-100,1+100/('BettingLines Week (18)'!G10-100),100/('BettingLines Week (18)'!G10+100))</f>
        <v>0.61832061068702293</v>
      </c>
      <c r="H10">
        <f>IF('BettingLines Week (18)'!H10&lt;-100,1+100/('BettingLines Week (18)'!H10-100),100/('BettingLines Week (18)'!H10+100))</f>
        <v>0.43478260869565216</v>
      </c>
      <c r="I10">
        <f>IF('BettingLines Week (18)'!I10&lt;-100,1+100/('BettingLines Week (18)'!I10-100),100/('BettingLines Week (18)'!I10+100))</f>
        <v>0.78260869565217395</v>
      </c>
      <c r="J10">
        <f>IF('BettingLines Week (18)'!J10&lt;-100,1+100/('BettingLines Week (18)'!J10-100),100/('BettingLines Week (18)'!J10+100))</f>
        <v>1</v>
      </c>
      <c r="K10">
        <f>IF('BettingLines Week (18)'!K10&lt;-100,1+100/('BettingLines Week (18)'!K10-100),100/('BettingLines Week (18)'!K10+100))</f>
        <v>0.57446808510638303</v>
      </c>
      <c r="L10">
        <f>IF('BettingLines Week (18)'!L10&lt;-100,1+100/('BettingLines Week (18)'!L10-100),100/('BettingLines Week (18)'!L10+100))</f>
        <v>0.81481481481481488</v>
      </c>
      <c r="M10">
        <f>IF('BettingLines Week (18)'!M10&lt;-100,1+100/('BettingLines Week (18)'!M10-100),100/('BettingLines Week (18)'!M10+100))</f>
        <v>0.80952380952380953</v>
      </c>
      <c r="N10">
        <f>IF('BettingLines Week (18)'!N10&lt;-100,1+100/('BettingLines Week (18)'!N10-100),100/('BettingLines Week (18)'!N10+100))</f>
        <v>0.67213114754098369</v>
      </c>
      <c r="O10">
        <f>IF('BettingLines Week (18)'!O10&lt;-100,1+100/('BettingLines Week (18)'!O10-100),100/('BettingLines Week (18)'!O10+100))</f>
        <v>0.61832061068702293</v>
      </c>
      <c r="P10">
        <f>IF('BettingLines Week (18)'!P10&lt;-100,1+100/('BettingLines Week (18)'!P10-100),100/('BettingLines Week (18)'!P10+100))</f>
        <v>0.71014492753623193</v>
      </c>
      <c r="Q10">
        <f>IF('BettingLines Week (18)'!Q10&lt;-100,1+100/('BettingLines Week (18)'!Q10-100),100/('BettingLines Week (18)'!Q10+100))</f>
        <v>0.57446808510638303</v>
      </c>
      <c r="R10">
        <f>IF('BettingLines Week (18)'!R10&lt;-100,1+100/('BettingLines Week (18)'!R10-100),100/('BettingLines Week (18)'!R10+100))</f>
        <v>0.34482758620689657</v>
      </c>
      <c r="S10">
        <f>IF('BettingLines Week (18)'!S10&lt;-100,1+100/('BettingLines Week (18)'!S10-100),100/('BettingLines Week (18)'!S10+100))</f>
        <v>0.68553459119496862</v>
      </c>
    </row>
    <row r="11" spans="1:19" ht="14.45">
      <c r="A11" t="s">
        <v>10</v>
      </c>
      <c r="B11">
        <f>IF('BettingLines Week (18)'!B11&lt;-100,1+100/('BettingLines Week (18)'!B11-100),100/('BettingLines Week (18)'!B11+100))</f>
        <v>0.61832061068702293</v>
      </c>
      <c r="C11">
        <f>IF('BettingLines Week (18)'!C11&lt;-100,1+100/('BettingLines Week (18)'!C11-100),100/('BettingLines Week (18)'!C11+100))</f>
        <v>0.59677419354838712</v>
      </c>
      <c r="D11">
        <f>IF('BettingLines Week (18)'!D11&lt;-100,1+100/('BettingLines Week (18)'!D11-100),100/('BettingLines Week (18)'!D11+100))</f>
        <v>0.51923076923076916</v>
      </c>
      <c r="E11">
        <f>IF('BettingLines Week (18)'!E11&lt;-100,1+100/('BettingLines Week (18)'!E11-100),100/('BettingLines Week (18)'!E11+100))</f>
        <v>0.76470588235294112</v>
      </c>
      <c r="F11">
        <f>IF('BettingLines Week (18)'!F11&lt;-100,1+100/('BettingLines Week (18)'!F11-100),100/('BettingLines Week (18)'!F11+100))</f>
        <v>1</v>
      </c>
      <c r="G11">
        <f>IF('BettingLines Week (18)'!G11&lt;-100,1+100/('BettingLines Week (18)'!G11-100),100/('BettingLines Week (18)'!G11+100))</f>
        <v>0.48780487804878048</v>
      </c>
      <c r="H11">
        <f>IF('BettingLines Week (18)'!H11&lt;-100,1+100/('BettingLines Week (18)'!H11-100),100/('BettingLines Week (18)'!H11+100))</f>
        <v>0.30769230769230771</v>
      </c>
      <c r="I11">
        <f>IF('BettingLines Week (18)'!I11&lt;-100,1+100/('BettingLines Week (18)'!I11-100),100/('BettingLines Week (18)'!I11+100))</f>
        <v>0.82456140350877194</v>
      </c>
      <c r="J11">
        <f>IF('BettingLines Week (18)'!J11&lt;-100,1+100/('BettingLines Week (18)'!J11-100),100/('BettingLines Week (18)'!J11+100))</f>
        <v>0.63636363636363635</v>
      </c>
      <c r="K11">
        <f>IF('BettingLines Week (18)'!K11&lt;-100,1+100/('BettingLines Week (18)'!K11-100),100/('BettingLines Week (18)'!K11+100))</f>
        <v>0.46728971962616822</v>
      </c>
      <c r="L11">
        <f>IF('BettingLines Week (18)'!L11&lt;-100,1+100/('BettingLines Week (18)'!L11-100),100/('BettingLines Week (18)'!L11+100))</f>
        <v>0.61832061068702293</v>
      </c>
      <c r="M11">
        <f>IF('BettingLines Week (18)'!M11&lt;-100,1+100/('BettingLines Week (18)'!M11-100),100/('BettingLines Week (18)'!M11+100))</f>
        <v>0.41666666666666669</v>
      </c>
      <c r="N11">
        <f>IF('BettingLines Week (18)'!N11&lt;-100,1+100/('BettingLines Week (18)'!N11-100),100/('BettingLines Week (18)'!N11+100))</f>
        <v>0.67213114754098369</v>
      </c>
      <c r="O11">
        <f>IF('BettingLines Week (18)'!O11&lt;-100,1+100/('BettingLines Week (18)'!O11-100),100/('BettingLines Week (18)'!O11+100))</f>
        <v>0.61832061068702293</v>
      </c>
      <c r="P11">
        <f>IF('BettingLines Week (18)'!P11&lt;-100,1+100/('BettingLines Week (18)'!P11-100),100/('BettingLines Week (18)'!P11+100))</f>
        <v>0.42372881355932202</v>
      </c>
      <c r="Q11">
        <f>IF('BettingLines Week (18)'!Q11&lt;-100,1+100/('BettingLines Week (18)'!Q11-100),100/('BettingLines Week (18)'!Q11+100))</f>
        <v>0.15384615384615385</v>
      </c>
      <c r="R11">
        <f>IF('BettingLines Week (18)'!R11&lt;-100,1+100/('BettingLines Week (18)'!R11-100),100/('BettingLines Week (18)'!R11+100))</f>
        <v>0.37037037037037035</v>
      </c>
      <c r="S11">
        <f>IF('BettingLines Week (18)'!S11&lt;-100,1+100/('BettingLines Week (18)'!S11-100),100/('BettingLines Week (18)'!S11+100))</f>
        <v>0.60784313725490202</v>
      </c>
    </row>
    <row r="12" spans="1:19" ht="14.45">
      <c r="A12" t="s">
        <v>11</v>
      </c>
      <c r="B12">
        <f>IF('BettingLines Week (18)'!B12&lt;-100,1+100/('BettingLines Week (18)'!B12-100),100/('BettingLines Week (18)'!B12+100))</f>
        <v>0.42372881355932202</v>
      </c>
      <c r="C12">
        <f>IF('BettingLines Week (18)'!C12&lt;-100,1+100/('BettingLines Week (18)'!C12-100),100/('BettingLines Week (18)'!C12+100))</f>
        <v>0.58677685950413228</v>
      </c>
      <c r="D12">
        <f>IF('BettingLines Week (18)'!D12&lt;-100,1+100/('BettingLines Week (18)'!D12-100),100/('BettingLines Week (18)'!D12+100))</f>
        <v>0.74358974358974361</v>
      </c>
      <c r="E12">
        <f>IF('BettingLines Week (18)'!E12&lt;-100,1+100/('BettingLines Week (18)'!E12-100),100/('BettingLines Week (18)'!E12+100))</f>
        <v>0.45454545454545453</v>
      </c>
      <c r="F12">
        <f>IF('BettingLines Week (18)'!F12&lt;-100,1+100/('BettingLines Week (18)'!F12-100),100/('BettingLines Week (18)'!F12+100))</f>
        <v>0.87096774193548387</v>
      </c>
      <c r="G12">
        <f>IF('BettingLines Week (18)'!G12&lt;-100,1+100/('BettingLines Week (18)'!G12-100),100/('BettingLines Week (18)'!G12+100))</f>
        <v>0.91666666666666663</v>
      </c>
      <c r="H12">
        <f>IF('BettingLines Week (18)'!H12&lt;-100,1+100/('BettingLines Week (18)'!H12-100),100/('BettingLines Week (18)'!H12+100))</f>
        <v>0.43478260869565216</v>
      </c>
      <c r="I12">
        <f>IF('BettingLines Week (18)'!I12&lt;-100,1+100/('BettingLines Week (18)'!I12-100),100/('BettingLines Week (18)'!I12+100))</f>
        <v>0.81981981981981988</v>
      </c>
      <c r="J12">
        <f>IF('BettingLines Week (18)'!J12&lt;-100,1+100/('BettingLines Week (18)'!J12-100),100/('BettingLines Week (18)'!J12+100))</f>
        <v>0.54128440366972475</v>
      </c>
      <c r="K12">
        <f>IF('BettingLines Week (18)'!K12&lt;-100,1+100/('BettingLines Week (18)'!K12-100),100/('BettingLines Week (18)'!K12+100))</f>
        <v>1</v>
      </c>
      <c r="L12">
        <f>IF('BettingLines Week (18)'!L12&lt;-100,1+100/('BettingLines Week (18)'!L12-100),100/('BettingLines Week (18)'!L12+100))</f>
        <v>0.91666666666666663</v>
      </c>
      <c r="M12">
        <f>IF('BettingLines Week (18)'!M12&lt;-100,1+100/('BettingLines Week (18)'!M12-100),100/('BettingLines Week (18)'!M12+100))</f>
        <v>0.83333333333333337</v>
      </c>
      <c r="N12">
        <f>IF('BettingLines Week (18)'!N12&lt;-100,1+100/('BettingLines Week (18)'!N12-100),100/('BettingLines Week (18)'!N12+100))</f>
        <v>0.80392156862745101</v>
      </c>
      <c r="O12">
        <f>IF('BettingLines Week (18)'!O12&lt;-100,1+100/('BettingLines Week (18)'!O12-100),100/('BettingLines Week (18)'!O12+100))</f>
        <v>0.90476190476190477</v>
      </c>
      <c r="P12">
        <f>IF('BettingLines Week (18)'!P12&lt;-100,1+100/('BettingLines Week (18)'!P12-100),100/('BettingLines Week (18)'!P12+100))</f>
        <v>0.77272727272727271</v>
      </c>
      <c r="Q12">
        <f>IF('BettingLines Week (18)'!Q12&lt;-100,1+100/('BettingLines Week (18)'!Q12-100),100/('BettingLines Week (18)'!Q12+100))</f>
        <v>0.53488372093023262</v>
      </c>
      <c r="R12">
        <f>IF('BettingLines Week (18)'!R12&lt;-100,1+100/('BettingLines Week (18)'!R12-100),100/('BettingLines Week (18)'!R12+100))</f>
        <v>0.40816326530612246</v>
      </c>
      <c r="S12">
        <f>IF('BettingLines Week (18)'!S12&lt;-100,1+100/('BettingLines Week (18)'!S12-100),100/('BettingLines Week (18)'!S12+100))</f>
        <v>0.43478260869565216</v>
      </c>
    </row>
    <row r="13" spans="1:19" ht="14.45">
      <c r="A13" t="s">
        <v>12</v>
      </c>
      <c r="B13">
        <f>IF('BettingLines Week (18)'!B13&lt;-100,1+100/('BettingLines Week (18)'!B13-100),100/('BettingLines Week (18)'!B13+100))</f>
        <v>0.66442953020134232</v>
      </c>
      <c r="C13">
        <f>IF('BettingLines Week (18)'!C13&lt;-100,1+100/('BettingLines Week (18)'!C13-100),100/('BettingLines Week (18)'!C13+100))</f>
        <v>0.44642857142857145</v>
      </c>
      <c r="D13">
        <f>IF('BettingLines Week (18)'!D13&lt;-100,1+100/('BettingLines Week (18)'!D13-100),100/('BettingLines Week (18)'!D13+100))</f>
        <v>0.79166666666666663</v>
      </c>
      <c r="E13">
        <f>IF('BettingLines Week (18)'!E13&lt;-100,1+100/('BettingLines Week (18)'!E13-100),100/('BettingLines Week (18)'!E13+100))</f>
        <v>0.64912280701754388</v>
      </c>
      <c r="F13">
        <f>IF('BettingLines Week (18)'!F13&lt;-100,1+100/('BettingLines Week (18)'!F13-100),100/('BettingLines Week (18)'!F13+100))</f>
        <v>0.32786885245901637</v>
      </c>
      <c r="G13">
        <f>IF('BettingLines Week (18)'!G13&lt;-100,1+100/('BettingLines Week (18)'!G13-100),100/('BettingLines Week (18)'!G13+100))</f>
        <v>0.67213114754098369</v>
      </c>
      <c r="H13">
        <f>IF('BettingLines Week (18)'!H13&lt;-100,1+100/('BettingLines Week (18)'!H13-100),100/('BettingLines Week (18)'!H13+100))</f>
        <v>0.51219512195121952</v>
      </c>
      <c r="I13">
        <f>IF('BettingLines Week (18)'!I13&lt;-100,1+100/('BettingLines Week (18)'!I13-100),100/('BettingLines Week (18)'!I13+100))</f>
        <v>0.57446808510638303</v>
      </c>
      <c r="J13">
        <f>IF('BettingLines Week (18)'!J13&lt;-100,1+100/('BettingLines Week (18)'!J13-100),100/('BettingLines Week (18)'!J13+100))</f>
        <v>1</v>
      </c>
      <c r="K13">
        <f>IF('BettingLines Week (18)'!K13&lt;-100,1+100/('BettingLines Week (18)'!K13-100),100/('BettingLines Week (18)'!K13+100))</f>
        <v>0.42372881355932202</v>
      </c>
      <c r="L13">
        <f>IF('BettingLines Week (18)'!L13&lt;-100,1+100/('BettingLines Week (18)'!L13-100),100/('BettingLines Week (18)'!L13+100))</f>
        <v>0.74874371859296485</v>
      </c>
      <c r="M13">
        <f>IF('BettingLines Week (18)'!M13&lt;-100,1+100/('BettingLines Week (18)'!M13-100),100/('BettingLines Week (18)'!M13+100))</f>
        <v>0.52830188679245282</v>
      </c>
      <c r="N13">
        <f>IF('BettingLines Week (18)'!N13&lt;-100,1+100/('BettingLines Week (18)'!N13-100),100/('BettingLines Week (18)'!N13+100))</f>
        <v>0.83870967741935487</v>
      </c>
      <c r="O13">
        <f>IF('BettingLines Week (18)'!O13&lt;-100,1+100/('BettingLines Week (18)'!O13-100),100/('BettingLines Week (18)'!O13+100))</f>
        <v>0.45454545454545453</v>
      </c>
      <c r="P13">
        <f>IF('BettingLines Week (18)'!P13&lt;-100,1+100/('BettingLines Week (18)'!P13-100),100/('BettingLines Week (18)'!P13+100))</f>
        <v>0.35714285714285715</v>
      </c>
      <c r="Q13">
        <f>IF('BettingLines Week (18)'!Q13&lt;-100,1+100/('BettingLines Week (18)'!Q13-100),100/('BettingLines Week (18)'!Q13+100))</f>
        <v>0.58677685950413228</v>
      </c>
      <c r="R13">
        <f>IF('BettingLines Week (18)'!R13&lt;-100,1+100/('BettingLines Week (18)'!R13-100),100/('BettingLines Week (18)'!R13+100))</f>
        <v>0.65753424657534243</v>
      </c>
      <c r="S13">
        <f>IF('BettingLines Week (18)'!S13&lt;-100,1+100/('BettingLines Week (18)'!S13-100),100/('BettingLines Week (18)'!S13+100))</f>
        <v>0.64912280701754388</v>
      </c>
    </row>
    <row r="14" spans="1:19" ht="14.45">
      <c r="A14" t="s">
        <v>13</v>
      </c>
      <c r="B14">
        <f>IF('BettingLines Week (18)'!B14&lt;-100,1+100/('BettingLines Week (18)'!B14-100),100/('BettingLines Week (18)'!B14+100))</f>
        <v>0.68553459119496862</v>
      </c>
      <c r="C14">
        <f>IF('BettingLines Week (18)'!C14&lt;-100,1+100/('BettingLines Week (18)'!C14-100),100/('BettingLines Week (18)'!C14+100))</f>
        <v>0.35714285714285715</v>
      </c>
      <c r="D14">
        <f>IF('BettingLines Week (18)'!D14&lt;-100,1+100/('BettingLines Week (18)'!D14-100),100/('BettingLines Week (18)'!D14+100))</f>
        <v>0.69230769230769229</v>
      </c>
      <c r="E14">
        <f>IF('BettingLines Week (18)'!E14&lt;-100,1+100/('BettingLines Week (18)'!E14-100),100/('BettingLines Week (18)'!E14+100))</f>
        <v>0.58677685950413228</v>
      </c>
      <c r="F14">
        <f>IF('BettingLines Week (18)'!F14&lt;-100,1+100/('BettingLines Week (18)'!F14-100),100/('BettingLines Week (18)'!F14+100))</f>
        <v>1</v>
      </c>
      <c r="G14">
        <f>IF('BettingLines Week (18)'!G14&lt;-100,1+100/('BettingLines Week (18)'!G14-100),100/('BettingLines Week (18)'!G14+100))</f>
        <v>0.43478260869565216</v>
      </c>
      <c r="H14">
        <f>IF('BettingLines Week (18)'!H14&lt;-100,1+100/('BettingLines Week (18)'!H14-100),100/('BettingLines Week (18)'!H14+100))</f>
        <v>0.81981981981981988</v>
      </c>
      <c r="I14">
        <f>IF('BettingLines Week (18)'!I14&lt;-100,1+100/('BettingLines Week (18)'!I14-100),100/('BettingLines Week (18)'!I14+100))</f>
        <v>0.67213114754098369</v>
      </c>
      <c r="J14">
        <f>IF('BettingLines Week (18)'!J14&lt;-100,1+100/('BettingLines Week (18)'!J14-100),100/('BettingLines Week (18)'!J14+100))</f>
        <v>0.33333333333333331</v>
      </c>
      <c r="K14">
        <f>IF('BettingLines Week (18)'!K14&lt;-100,1+100/('BettingLines Week (18)'!K14-100),100/('BettingLines Week (18)'!K14+100))</f>
        <v>0.72972972972972971</v>
      </c>
      <c r="L14">
        <f>IF('BettingLines Week (18)'!L14&lt;-100,1+100/('BettingLines Week (18)'!L14-100),100/('BettingLines Week (18)'!L14+100))</f>
        <v>0.46728971962616822</v>
      </c>
      <c r="M14">
        <f>IF('BettingLines Week (18)'!M14&lt;-100,1+100/('BettingLines Week (18)'!M14-100),100/('BettingLines Week (18)'!M14+100))</f>
        <v>0.26315789473684209</v>
      </c>
      <c r="N14">
        <f>IF('BettingLines Week (18)'!N14&lt;-100,1+100/('BettingLines Week (18)'!N14-100),100/('BettingLines Week (18)'!N14+100))</f>
        <v>0.20833333333333334</v>
      </c>
      <c r="O14">
        <f>IF('BettingLines Week (18)'!O14&lt;-100,1+100/('BettingLines Week (18)'!O14-100),100/('BettingLines Week (18)'!O14+100))</f>
        <v>0.12903225806451613</v>
      </c>
      <c r="P14">
        <f>IF('BettingLines Week (18)'!P14&lt;-100,1+100/('BettingLines Week (18)'!P14-100),100/('BettingLines Week (18)'!P14+100))</f>
        <v>0.32786885245901637</v>
      </c>
      <c r="Q14">
        <f>IF('BettingLines Week (18)'!Q14&lt;-100,1+100/('BettingLines Week (18)'!Q14-100),100/('BettingLines Week (18)'!Q14+100))</f>
        <v>0.61832061068702293</v>
      </c>
      <c r="R14">
        <f>IF('BettingLines Week (18)'!R14&lt;-100,1+100/('BettingLines Week (18)'!R14-100),100/('BettingLines Week (18)'!R14+100))</f>
        <v>0.69230769230769229</v>
      </c>
      <c r="S14">
        <f>IF('BettingLines Week (18)'!S14&lt;-100,1+100/('BettingLines Week (18)'!S14-100),100/('BettingLines Week (18)'!S14+100))</f>
        <v>0.60784313725490202</v>
      </c>
    </row>
    <row r="15" spans="1:19" ht="14.45">
      <c r="A15" t="s">
        <v>14</v>
      </c>
      <c r="B15">
        <f>IF('BettingLines Week (18)'!B15&lt;-100,1+100/('BettingLines Week (18)'!B15-100),100/('BettingLines Week (18)'!B15+100))</f>
        <v>0.51923076923076916</v>
      </c>
      <c r="C15">
        <f>IF('BettingLines Week (18)'!C15&lt;-100,1+100/('BettingLines Week (18)'!C15-100),100/('BettingLines Week (18)'!C15+100))</f>
        <v>0.57446808510638303</v>
      </c>
      <c r="D15">
        <f>IF('BettingLines Week (18)'!D15&lt;-100,1+100/('BettingLines Week (18)'!D15-100),100/('BettingLines Week (18)'!D15+100))</f>
        <v>0.61832061068702293</v>
      </c>
      <c r="E15">
        <f>IF('BettingLines Week (18)'!E15&lt;-100,1+100/('BettingLines Week (18)'!E15-100),100/('BettingLines Week (18)'!E15+100))</f>
        <v>0.63636363636363635</v>
      </c>
      <c r="F15">
        <f>IF('BettingLines Week (18)'!F15&lt;-100,1+100/('BettingLines Week (18)'!F15-100),100/('BettingLines Week (18)'!F15+100))</f>
        <v>1</v>
      </c>
      <c r="G15">
        <f>IF('BettingLines Week (18)'!G15&lt;-100,1+100/('BettingLines Week (18)'!G15-100),100/('BettingLines Week (18)'!G15+100))</f>
        <v>0.21739130434782608</v>
      </c>
      <c r="H15">
        <f>IF('BettingLines Week (18)'!H15&lt;-100,1+100/('BettingLines Week (18)'!H15-100),100/('BettingLines Week (18)'!H15+100))</f>
        <v>0.62962962962962965</v>
      </c>
      <c r="I15">
        <f>IF('BettingLines Week (18)'!I15&lt;-100,1+100/('BettingLines Week (18)'!I15-100),100/('BettingLines Week (18)'!I15+100))</f>
        <v>0.37037037037037035</v>
      </c>
      <c r="J15">
        <f>IF('BettingLines Week (18)'!J15&lt;-100,1+100/('BettingLines Week (18)'!J15-100),100/('BettingLines Week (18)'!J15+100))</f>
        <v>0.88235294117647056</v>
      </c>
      <c r="K15">
        <f>IF('BettingLines Week (18)'!K15&lt;-100,1+100/('BettingLines Week (18)'!K15-100),100/('BettingLines Week (18)'!K15+100))</f>
        <v>0.32258064516129031</v>
      </c>
      <c r="L15">
        <f>IF('BettingLines Week (18)'!L15&lt;-100,1+100/('BettingLines Week (18)'!L15-100),100/('BettingLines Week (18)'!L15+100))</f>
        <v>0.58677685950413228</v>
      </c>
      <c r="M15">
        <f>IF('BettingLines Week (18)'!M15&lt;-100,1+100/('BettingLines Week (18)'!M15-100),100/('BettingLines Week (18)'!M15+100))</f>
        <v>0.47619047619047616</v>
      </c>
      <c r="N15">
        <f>IF('BettingLines Week (18)'!N15&lt;-100,1+100/('BettingLines Week (18)'!N15-100),100/('BettingLines Week (18)'!N15+100))</f>
        <v>0.38461538461538464</v>
      </c>
      <c r="O15">
        <f>IF('BettingLines Week (18)'!O15&lt;-100,1+100/('BettingLines Week (18)'!O15-100),100/('BettingLines Week (18)'!O15+100))</f>
        <v>0.58677685950413228</v>
      </c>
      <c r="P15">
        <f>IF('BettingLines Week (18)'!P15&lt;-100,1+100/('BettingLines Week (18)'!P15-100),100/('BettingLines Week (18)'!P15+100))</f>
        <v>0.59677419354838712</v>
      </c>
      <c r="Q15">
        <f>IF('BettingLines Week (18)'!Q15&lt;-100,1+100/('BettingLines Week (18)'!Q15-100),100/('BettingLines Week (18)'!Q15+100))</f>
        <v>0.60784313725490202</v>
      </c>
      <c r="R15">
        <f>IF('BettingLines Week (18)'!R15&lt;-100,1+100/('BettingLines Week (18)'!R15-100),100/('BettingLines Week (18)'!R15+100))</f>
        <v>0.77272727272727271</v>
      </c>
      <c r="S15">
        <f>IF('BettingLines Week (18)'!S15&lt;-100,1+100/('BettingLines Week (18)'!S15-100),100/('BettingLines Week (18)'!S15+100))</f>
        <v>0.25316455696202533</v>
      </c>
    </row>
    <row r="16" spans="1:19" ht="14.45">
      <c r="A16" t="s">
        <v>15</v>
      </c>
      <c r="B16">
        <f>IF('BettingLines Week (18)'!B16&lt;-100,1+100/('BettingLines Week (18)'!B16-100),100/('BettingLines Week (18)'!B16+100))</f>
        <v>0.59677419354838712</v>
      </c>
      <c r="C16">
        <f>IF('BettingLines Week (18)'!C16&lt;-100,1+100/('BettingLines Week (18)'!C16-100),100/('BettingLines Week (18)'!C16+100))</f>
        <v>0.60784313725490202</v>
      </c>
      <c r="D16">
        <f>IF('BettingLines Week (18)'!D16&lt;-100,1+100/('BettingLines Week (18)'!D16-100),100/('BettingLines Week (18)'!D16+100))</f>
        <v>0.54954954954954949</v>
      </c>
      <c r="E16">
        <f>IF('BettingLines Week (18)'!E16&lt;-100,1+100/('BettingLines Week (18)'!E16-100),100/('BettingLines Week (18)'!E16+100))</f>
        <v>0.68553459119496862</v>
      </c>
      <c r="F16">
        <f>IF('BettingLines Week (18)'!F16&lt;-100,1+100/('BettingLines Week (18)'!F16-100),100/('BettingLines Week (18)'!F16+100))</f>
        <v>0.46728971962616822</v>
      </c>
      <c r="G16">
        <f>IF('BettingLines Week (18)'!G16&lt;-100,1+100/('BettingLines Week (18)'!G16-100),100/('BettingLines Week (18)'!G16+100))</f>
        <v>0.56521739130434789</v>
      </c>
      <c r="H16">
        <f>IF('BettingLines Week (18)'!H16&lt;-100,1+100/('BettingLines Week (18)'!H16-100),100/('BettingLines Week (18)'!H16+100))</f>
        <v>0.53488372093023262</v>
      </c>
      <c r="I16">
        <f>IF('BettingLines Week (18)'!I16&lt;-100,1+100/('BettingLines Week (18)'!I16-100),100/('BettingLines Week (18)'!I16+100))</f>
        <v>0.56521739130434789</v>
      </c>
      <c r="J16">
        <f>IF('BettingLines Week (18)'!J16&lt;-100,1+100/('BettingLines Week (18)'!J16-100),100/('BettingLines Week (18)'!J16+100))</f>
        <v>0.81481481481481488</v>
      </c>
      <c r="K16">
        <f>IF('BettingLines Week (18)'!K16&lt;-100,1+100/('BettingLines Week (18)'!K16-100),100/('BettingLines Week (18)'!K16+100))</f>
        <v>0.59677419354838712</v>
      </c>
      <c r="L16">
        <f>IF('BettingLines Week (18)'!L16&lt;-100,1+100/('BettingLines Week (18)'!L16-100),100/('BettingLines Week (18)'!L16+100))</f>
        <v>1</v>
      </c>
      <c r="M16">
        <f>IF('BettingLines Week (18)'!M16&lt;-100,1+100/('BettingLines Week (18)'!M16-100),100/('BettingLines Week (18)'!M16+100))</f>
        <v>0.57446808510638303</v>
      </c>
      <c r="N16">
        <f>IF('BettingLines Week (18)'!N16&lt;-100,1+100/('BettingLines Week (18)'!N16-100),100/('BettingLines Week (18)'!N16+100))</f>
        <v>0.37037037037037035</v>
      </c>
      <c r="O16">
        <f>IF('BettingLines Week (18)'!O16&lt;-100,1+100/('BettingLines Week (18)'!O16-100),100/('BettingLines Week (18)'!O16+100))</f>
        <v>0.72602739726027399</v>
      </c>
      <c r="P16">
        <f>IF('BettingLines Week (18)'!P16&lt;-100,1+100/('BettingLines Week (18)'!P16-100),100/('BettingLines Week (18)'!P16+100))</f>
        <v>0.72067039106145248</v>
      </c>
      <c r="Q16">
        <f>IF('BettingLines Week (18)'!Q16&lt;-100,1+100/('BettingLines Week (18)'!Q16-100),100/('BettingLines Week (18)'!Q16+100))</f>
        <v>0.35087719298245612</v>
      </c>
      <c r="R16">
        <f>IF('BettingLines Week (18)'!R16&lt;-100,1+100/('BettingLines Week (18)'!R16-100),100/('BettingLines Week (18)'!R16+100))</f>
        <v>0.44642857142857145</v>
      </c>
      <c r="S16">
        <f>IF('BettingLines Week (18)'!S16&lt;-100,1+100/('BettingLines Week (18)'!S16-100),100/('BettingLines Week (18)'!S16+100))</f>
        <v>0.64285714285714279</v>
      </c>
    </row>
    <row r="17" spans="1:19" ht="14.45">
      <c r="A17" t="s">
        <v>16</v>
      </c>
      <c r="B17">
        <f>IF('BettingLines Week (18)'!B17&lt;-100,1+100/('BettingLines Week (18)'!B17-100),100/('BettingLines Week (18)'!B17+100))</f>
        <v>0.68553459119496862</v>
      </c>
      <c r="C17">
        <f>IF('BettingLines Week (18)'!C17&lt;-100,1+100/('BettingLines Week (18)'!C17-100),100/('BettingLines Week (18)'!C17+100))</f>
        <v>0.33333333333333331</v>
      </c>
      <c r="D17">
        <f>IF('BettingLines Week (18)'!D17&lt;-100,1+100/('BettingLines Week (18)'!D17-100),100/('BettingLines Week (18)'!D17+100))</f>
        <v>0.52830188679245282</v>
      </c>
      <c r="E17">
        <f>IF('BettingLines Week (18)'!E17&lt;-100,1+100/('BettingLines Week (18)'!E17-100),100/('BettingLines Week (18)'!E17+100))</f>
        <v>0.69230769230769229</v>
      </c>
      <c r="F17">
        <f>IF('BettingLines Week (18)'!F17&lt;-100,1+100/('BettingLines Week (18)'!F17-100),100/('BettingLines Week (18)'!F17+100))</f>
        <v>0.4</v>
      </c>
      <c r="G17">
        <f>IF('BettingLines Week (18)'!G17&lt;-100,1+100/('BettingLines Week (18)'!G17-100),100/('BettingLines Week (18)'!G17+100))</f>
        <v>0.62406015037593987</v>
      </c>
      <c r="H17">
        <f>IF('BettingLines Week (18)'!H17&lt;-100,1+100/('BettingLines Week (18)'!H17-100),100/('BettingLines Week (18)'!H17+100))</f>
        <v>0.2857142857142857</v>
      </c>
      <c r="I17">
        <f>IF('BettingLines Week (18)'!I17&lt;-100,1+100/('BettingLines Week (18)'!I17-100),100/('BettingLines Week (18)'!I17+100))</f>
        <v>0.52830188679245282</v>
      </c>
      <c r="J17">
        <f>IF('BettingLines Week (18)'!J17&lt;-100,1+100/('BettingLines Week (18)'!J17-100),100/('BettingLines Week (18)'!J17+100))</f>
        <v>0.38461538461538464</v>
      </c>
      <c r="K17">
        <f>IF('BettingLines Week (18)'!K17&lt;-100,1+100/('BettingLines Week (18)'!K17-100),100/('BettingLines Week (18)'!K17+100))</f>
        <v>0.44642857142857145</v>
      </c>
      <c r="L17">
        <f>IF('BettingLines Week (18)'!L17&lt;-100,1+100/('BettingLines Week (18)'!L17-100),100/('BettingLines Week (18)'!L17+100))</f>
        <v>0.45454545454545453</v>
      </c>
      <c r="M17">
        <f>IF('BettingLines Week (18)'!M17&lt;-100,1+100/('BettingLines Week (18)'!M17-100),100/('BettingLines Week (18)'!M17+100))</f>
        <v>0.62962962962962965</v>
      </c>
      <c r="N17">
        <f>IF('BettingLines Week (18)'!N17&lt;-100,1+100/('BettingLines Week (18)'!N17-100),100/('BettingLines Week (18)'!N17+100))</f>
        <v>1</v>
      </c>
      <c r="O17">
        <f>IF('BettingLines Week (18)'!O17&lt;-100,1+100/('BettingLines Week (18)'!O17-100),100/('BettingLines Week (18)'!O17+100))</f>
        <v>0.61832061068702293</v>
      </c>
      <c r="P17">
        <f>IF('BettingLines Week (18)'!P17&lt;-100,1+100/('BettingLines Week (18)'!P17-100),100/('BettingLines Week (18)'!P17+100))</f>
        <v>0.41322314049586778</v>
      </c>
      <c r="Q17">
        <f>IF('BettingLines Week (18)'!Q17&lt;-100,1+100/('BettingLines Week (18)'!Q17-100),100/('BettingLines Week (18)'!Q17+100))</f>
        <v>0.46728971962616822</v>
      </c>
      <c r="R17">
        <f>IF('BettingLines Week (18)'!R17&lt;-100,1+100/('BettingLines Week (18)'!R17-100),100/('BettingLines Week (18)'!R17+100))</f>
        <v>0.53488372093023262</v>
      </c>
      <c r="S17">
        <f>IF('BettingLines Week (18)'!S17&lt;-100,1+100/('BettingLines Week (18)'!S17-100),100/('BettingLines Week (18)'!S17+100))</f>
        <v>0.35714285714285715</v>
      </c>
    </row>
    <row r="18" spans="1:19" ht="14.45">
      <c r="A18" t="s">
        <v>17</v>
      </c>
      <c r="B18">
        <f>IF('BettingLines Week (18)'!B18&lt;-100,1+100/('BettingLines Week (18)'!B18-100),100/('BettingLines Week (18)'!B18+100))</f>
        <v>0.62406015037593987</v>
      </c>
      <c r="C18">
        <f>IF('BettingLines Week (18)'!C18&lt;-100,1+100/('BettingLines Week (18)'!C18-100),100/('BettingLines Week (18)'!C18+100))</f>
        <v>0.66442953020134232</v>
      </c>
      <c r="D18">
        <f>IF('BettingLines Week (18)'!D18&lt;-100,1+100/('BettingLines Week (18)'!D18-100),100/('BettingLines Week (18)'!D18+100))</f>
        <v>0.29850746268656714</v>
      </c>
      <c r="E18">
        <f>IF('BettingLines Week (18)'!E18&lt;-100,1+100/('BettingLines Week (18)'!E18-100),100/('BettingLines Week (18)'!E18+100))</f>
        <v>0.61832061068702293</v>
      </c>
      <c r="F18">
        <f>IF('BettingLines Week (18)'!F18&lt;-100,1+100/('BettingLines Week (18)'!F18-100),100/('BettingLines Week (18)'!F18+100))</f>
        <v>0.57446808510638303</v>
      </c>
      <c r="G18">
        <f>IF('BettingLines Week (18)'!G18&lt;-100,1+100/('BettingLines Week (18)'!G18-100),100/('BettingLines Week (18)'!G18+100))</f>
        <v>0.17543859649122806</v>
      </c>
      <c r="H18">
        <f>IF('BettingLines Week (18)'!H18&lt;-100,1+100/('BettingLines Week (18)'!H18-100),100/('BettingLines Week (18)'!H18+100))</f>
        <v>0.55555555555555558</v>
      </c>
      <c r="I18">
        <f>IF('BettingLines Week (18)'!I18&lt;-100,1+100/('BettingLines Week (18)'!I18-100),100/('BettingLines Week (18)'!I18+100))</f>
        <v>0.27027027027027029</v>
      </c>
      <c r="J18">
        <f>IF('BettingLines Week (18)'!J18&lt;-100,1+100/('BettingLines Week (18)'!J18-100),100/('BettingLines Week (18)'!J18+100))</f>
        <v>1</v>
      </c>
      <c r="K18">
        <f>IF('BettingLines Week (18)'!K18&lt;-100,1+100/('BettingLines Week (18)'!K18-100),100/('BettingLines Week (18)'!K18+100))</f>
        <v>0.23809523809523808</v>
      </c>
      <c r="L18">
        <f>IF('BettingLines Week (18)'!L18&lt;-100,1+100/('BettingLines Week (18)'!L18-100),100/('BettingLines Week (18)'!L18+100))</f>
        <v>0.58677685950413228</v>
      </c>
      <c r="M18">
        <f>IF('BettingLines Week (18)'!M18&lt;-100,1+100/('BettingLines Week (18)'!M18-100),100/('BettingLines Week (18)'!M18+100))</f>
        <v>0.56521739130434789</v>
      </c>
      <c r="N18">
        <f>IF('BettingLines Week (18)'!N18&lt;-100,1+100/('BettingLines Week (18)'!N18-100),100/('BettingLines Week (18)'!N18+100))</f>
        <v>0.40816326530612246</v>
      </c>
      <c r="O18">
        <f>IF('BettingLines Week (18)'!O18&lt;-100,1+100/('BettingLines Week (18)'!O18-100),100/('BettingLines Week (18)'!O18+100))</f>
        <v>0.42372881355932202</v>
      </c>
      <c r="P18">
        <f>IF('BettingLines Week (18)'!P18&lt;-100,1+100/('BettingLines Week (18)'!P18-100),100/('BettingLines Week (18)'!P18+100))</f>
        <v>0.33333333333333331</v>
      </c>
      <c r="Q18">
        <f>IF('BettingLines Week (18)'!Q18&lt;-100,1+100/('BettingLines Week (18)'!Q18-100),100/('BettingLines Week (18)'!Q18+100))</f>
        <v>0.77272727272727271</v>
      </c>
      <c r="R18">
        <f>IF('BettingLines Week (18)'!R18&lt;-100,1+100/('BettingLines Week (18)'!R18-100),100/('BettingLines Week (18)'!R18+100))</f>
        <v>0.67213114754098369</v>
      </c>
      <c r="S18">
        <f>IF('BettingLines Week (18)'!S18&lt;-100,1+100/('BettingLines Week (18)'!S18-100),100/('BettingLines Week (18)'!S18+100))</f>
        <v>0.40816326530612246</v>
      </c>
    </row>
    <row r="19" spans="1:19" ht="14.45">
      <c r="A19" t="s">
        <v>18</v>
      </c>
      <c r="B19">
        <f>IF('BettingLines Week (18)'!B19&lt;-100,1+100/('BettingLines Week (18)'!B19-100),100/('BettingLines Week (18)'!B19+100))</f>
        <v>0.54128440366972475</v>
      </c>
      <c r="C19">
        <f>IF('BettingLines Week (18)'!C19&lt;-100,1+100/('BettingLines Week (18)'!C19-100),100/('BettingLines Week (18)'!C19+100))</f>
        <v>0.48780487804878048</v>
      </c>
      <c r="D19">
        <f>IF('BettingLines Week (18)'!D19&lt;-100,1+100/('BettingLines Week (18)'!D19-100),100/('BettingLines Week (18)'!D19+100))</f>
        <v>0.15384615384615385</v>
      </c>
      <c r="E19">
        <f>IF('BettingLines Week (18)'!E19&lt;-100,1+100/('BettingLines Week (18)'!E19-100),100/('BettingLines Week (18)'!E19+100))</f>
        <v>0.42372881355932202</v>
      </c>
      <c r="F19">
        <f>IF('BettingLines Week (18)'!F19&lt;-100,1+100/('BettingLines Week (18)'!F19-100),100/('BettingLines Week (18)'!F19+100))</f>
        <v>0.32258064516129031</v>
      </c>
      <c r="G19">
        <f>IF('BettingLines Week (18)'!G19&lt;-100,1+100/('BettingLines Week (18)'!G19-100),100/('BettingLines Week (18)'!G19+100))</f>
        <v>0.41666666666666669</v>
      </c>
      <c r="H19">
        <f>IF('BettingLines Week (18)'!H19&lt;-100,1+100/('BettingLines Week (18)'!H19-100),100/('BettingLines Week (18)'!H19+100))</f>
        <v>0.45454545454545453</v>
      </c>
      <c r="I19">
        <f>IF('BettingLines Week (18)'!I19&lt;-100,1+100/('BettingLines Week (18)'!I19-100),100/('BettingLines Week (18)'!I19+100))</f>
        <v>0.21739130434782608</v>
      </c>
      <c r="J19">
        <f>IF('BettingLines Week (18)'!J19&lt;-100,1+100/('BettingLines Week (18)'!J19-100),100/('BettingLines Week (18)'!J19+100))</f>
        <v>0.22727272727272727</v>
      </c>
      <c r="K19">
        <f>IF('BettingLines Week (18)'!K19&lt;-100,1+100/('BettingLines Week (18)'!K19-100),100/('BettingLines Week (18)'!K19+100))</f>
        <v>0.64285714285714279</v>
      </c>
      <c r="L19">
        <f>IF('BettingLines Week (18)'!L19&lt;-100,1+100/('BettingLines Week (18)'!L19-100),100/('BettingLines Week (18)'!L19+100))</f>
        <v>0.22727272727272727</v>
      </c>
      <c r="M19">
        <f>IF('BettingLines Week (18)'!M19&lt;-100,1+100/('BettingLines Week (18)'!M19-100),100/('BettingLines Week (18)'!M19+100))</f>
        <v>0.41322314049586778</v>
      </c>
      <c r="N19">
        <f>IF('BettingLines Week (18)'!N19&lt;-100,1+100/('BettingLines Week (18)'!N19-100),100/('BettingLines Week (18)'!N19+100))</f>
        <v>1</v>
      </c>
      <c r="O19">
        <f>IF('BettingLines Week (18)'!O19&lt;-100,1+100/('BettingLines Week (18)'!O19-100),100/('BettingLines Week (18)'!O19+100))</f>
        <v>0.42372881355932202</v>
      </c>
      <c r="P19">
        <f>IF('BettingLines Week (18)'!P19&lt;-100,1+100/('BettingLines Week (18)'!P19-100),100/('BettingLines Week (18)'!P19+100))</f>
        <v>0.44642857142857145</v>
      </c>
      <c r="Q19">
        <f>IF('BettingLines Week (18)'!Q19&lt;-100,1+100/('BettingLines Week (18)'!Q19-100),100/('BettingLines Week (18)'!Q19+100))</f>
        <v>0.67213114754098369</v>
      </c>
      <c r="R19">
        <f>IF('BettingLines Week (18)'!R19&lt;-100,1+100/('BettingLines Week (18)'!R19-100),100/('BettingLines Week (18)'!R19+100))</f>
        <v>0.59677419354838712</v>
      </c>
      <c r="S19">
        <f>IF('BettingLines Week (18)'!S19&lt;-100,1+100/('BettingLines Week (18)'!S19-100),100/('BettingLines Week (18)'!S19+100))</f>
        <v>0.44642857142857145</v>
      </c>
    </row>
    <row r="20" spans="1:19" ht="14.45">
      <c r="A20" t="s">
        <v>19</v>
      </c>
      <c r="B20">
        <f>IF('BettingLines Week (18)'!B20&lt;-100,1+100/('BettingLines Week (18)'!B20-100),100/('BettingLines Week (18)'!B20+100))</f>
        <v>0.50495049504950495</v>
      </c>
      <c r="C20">
        <f>IF('BettingLines Week (18)'!C20&lt;-100,1+100/('BettingLines Week (18)'!C20-100),100/('BettingLines Week (18)'!C20+100))</f>
        <v>0.44642857142857145</v>
      </c>
      <c r="D20">
        <f>IF('BettingLines Week (18)'!D20&lt;-100,1+100/('BettingLines Week (18)'!D20-100),100/('BettingLines Week (18)'!D20+100))</f>
        <v>0.49504950495049505</v>
      </c>
      <c r="E20">
        <f>IF('BettingLines Week (18)'!E20&lt;-100,1+100/('BettingLines Week (18)'!E20-100),100/('BettingLines Week (18)'!E20+100))</f>
        <v>0.45454545454545453</v>
      </c>
      <c r="F20">
        <f>IF('BettingLines Week (18)'!F20&lt;-100,1+100/('BettingLines Week (18)'!F20-100),100/('BettingLines Week (18)'!F20+100))</f>
        <v>0.49504950495049505</v>
      </c>
      <c r="G20">
        <f>IF('BettingLines Week (18)'!G20&lt;-100,1+100/('BettingLines Week (18)'!G20-100),100/('BettingLines Week (18)'!G20+100))</f>
        <v>1</v>
      </c>
      <c r="H20">
        <f>IF('BettingLines Week (18)'!H20&lt;-100,1+100/('BettingLines Week (18)'!H20-100),100/('BettingLines Week (18)'!H20+100))</f>
        <v>0.48780487804878048</v>
      </c>
      <c r="I20">
        <f>IF('BettingLines Week (18)'!I20&lt;-100,1+100/('BettingLines Week (18)'!I20-100),100/('BettingLines Week (18)'!I20+100))</f>
        <v>0.51923076923076916</v>
      </c>
      <c r="J20">
        <f>IF('BettingLines Week (18)'!J20&lt;-100,1+100/('BettingLines Week (18)'!J20-100),100/('BettingLines Week (18)'!J20+100))</f>
        <v>0.66442953020134232</v>
      </c>
      <c r="K20">
        <f>IF('BettingLines Week (18)'!K20&lt;-100,1+100/('BettingLines Week (18)'!K20-100),100/('BettingLines Week (18)'!K20+100))</f>
        <v>0.40816326530612246</v>
      </c>
      <c r="L20">
        <f>IF('BettingLines Week (18)'!L20&lt;-100,1+100/('BettingLines Week (18)'!L20-100),100/('BettingLines Week (18)'!L20+100))</f>
        <v>0.42372881355932202</v>
      </c>
      <c r="M20">
        <f>IF('BettingLines Week (18)'!M20&lt;-100,1+100/('BettingLines Week (18)'!M20-100),100/('BettingLines Week (18)'!M20+100))</f>
        <v>0.23255813953488372</v>
      </c>
      <c r="N20">
        <f>IF('BettingLines Week (18)'!N20&lt;-100,1+100/('BettingLines Week (18)'!N20-100),100/('BettingLines Week (18)'!N20+100))</f>
        <v>0.31746031746031744</v>
      </c>
      <c r="O20">
        <f>IF('BettingLines Week (18)'!O20&lt;-100,1+100/('BettingLines Week (18)'!O20-100),100/('BettingLines Week (18)'!O20+100))</f>
        <v>0.74025974025974028</v>
      </c>
      <c r="P20">
        <f>IF('BettingLines Week (18)'!P20&lt;-100,1+100/('BettingLines Week (18)'!P20-100),100/('BettingLines Week (18)'!P20+100))</f>
        <v>0.68553459119496862</v>
      </c>
      <c r="Q20">
        <f>IF('BettingLines Week (18)'!Q20&lt;-100,1+100/('BettingLines Week (18)'!Q20-100),100/('BettingLines Week (18)'!Q20+100))</f>
        <v>0.66442953020134232</v>
      </c>
      <c r="R20">
        <f>IF('BettingLines Week (18)'!R20&lt;-100,1+100/('BettingLines Week (18)'!R20-100),100/('BettingLines Week (18)'!R20+100))</f>
        <v>0.51219512195121952</v>
      </c>
      <c r="S20">
        <f>IF('BettingLines Week (18)'!S20&lt;-100,1+100/('BettingLines Week (18)'!S20-100),100/('BettingLines Week (18)'!S20+100))</f>
        <v>0.59677419354838712</v>
      </c>
    </row>
    <row r="21" spans="1:19" ht="14.45">
      <c r="A21" t="s">
        <v>20</v>
      </c>
      <c r="B21">
        <f>IF('BettingLines Week (18)'!B21&lt;-100,1+100/('BettingLines Week (18)'!B21-100),100/('BettingLines Week (18)'!B21+100))</f>
        <v>0.41322314049586778</v>
      </c>
      <c r="C21">
        <f>IF('BettingLines Week (18)'!C21&lt;-100,1+100/('BettingLines Week (18)'!C21-100),100/('BettingLines Week (18)'!C21+100))</f>
        <v>0.68553459119496862</v>
      </c>
      <c r="D21">
        <f>IF('BettingLines Week (18)'!D21&lt;-100,1+100/('BettingLines Week (18)'!D21-100),100/('BettingLines Week (18)'!D21+100))</f>
        <v>0.16</v>
      </c>
      <c r="E21">
        <f>IF('BettingLines Week (18)'!E21&lt;-100,1+100/('BettingLines Week (18)'!E21-100),100/('BettingLines Week (18)'!E21+100))</f>
        <v>0.45454545454545453</v>
      </c>
      <c r="F21">
        <f>IF('BettingLines Week (18)'!F21&lt;-100,1+100/('BettingLines Week (18)'!F21-100),100/('BettingLines Week (18)'!F21+100))</f>
        <v>0.16949152542372881</v>
      </c>
      <c r="G21">
        <f>IF('BettingLines Week (18)'!G21&lt;-100,1+100/('BettingLines Week (18)'!G21-100),100/('BettingLines Week (18)'!G21+100))</f>
        <v>0.11764705882352941</v>
      </c>
      <c r="H21">
        <f>IF('BettingLines Week (18)'!H21&lt;-100,1+100/('BettingLines Week (18)'!H21-100),100/('BettingLines Week (18)'!H21+100))</f>
        <v>0.42372881355932202</v>
      </c>
      <c r="I21">
        <f>IF('BettingLines Week (18)'!I21&lt;-100,1+100/('BettingLines Week (18)'!I21-100),100/('BettingLines Week (18)'!I21+100))</f>
        <v>0.42372881355932202</v>
      </c>
      <c r="J21">
        <f>IF('BettingLines Week (18)'!J21&lt;-100,1+100/('BettingLines Week (18)'!J21-100),100/('BettingLines Week (18)'!J21+100))</f>
        <v>0.52830188679245282</v>
      </c>
      <c r="K21">
        <f>IF('BettingLines Week (18)'!K21&lt;-100,1+100/('BettingLines Week (18)'!K21-100),100/('BettingLines Week (18)'!K21+100))</f>
        <v>7.6923076923076927E-2</v>
      </c>
      <c r="L21">
        <f>IF('BettingLines Week (18)'!L21&lt;-100,1+100/('BettingLines Week (18)'!L21-100),100/('BettingLines Week (18)'!L21+100))</f>
        <v>0.24390243902439024</v>
      </c>
      <c r="M21">
        <f>IF('BettingLines Week (18)'!M21&lt;-100,1+100/('BettingLines Week (18)'!M21-100),100/('BettingLines Week (18)'!M21+100))</f>
        <v>0.35087719298245612</v>
      </c>
      <c r="N21">
        <f>IF('BettingLines Week (18)'!N21&lt;-100,1+100/('BettingLines Week (18)'!N21-100),100/('BettingLines Week (18)'!N21+100))</f>
        <v>1</v>
      </c>
      <c r="O21">
        <f>IF('BettingLines Week (18)'!O21&lt;-100,1+100/('BettingLines Week (18)'!O21-100),100/('BettingLines Week (18)'!O21+100))</f>
        <v>0.30303030303030304</v>
      </c>
      <c r="P21">
        <f>IF('BettingLines Week (18)'!P21&lt;-100,1+100/('BettingLines Week (18)'!P21-100),100/('BettingLines Week (18)'!P21+100))</f>
        <v>0.32258064516129031</v>
      </c>
      <c r="Q21">
        <f>IF('BettingLines Week (18)'!Q21&lt;-100,1+100/('BettingLines Week (18)'!Q21-100),100/('BettingLines Week (18)'!Q21+100))</f>
        <v>0.14814814814814814</v>
      </c>
      <c r="R21">
        <f>IF('BettingLines Week (18)'!R21&lt;-100,1+100/('BettingLines Week (18)'!R21-100),100/('BettingLines Week (18)'!R21+100))</f>
        <v>0.28985507246376813</v>
      </c>
      <c r="S21">
        <f>IF('BettingLines Week (18)'!S21&lt;-100,1+100/('BettingLines Week (18)'!S21-100),100/('BettingLines Week (18)'!S21+100))</f>
        <v>0.32786885245901637</v>
      </c>
    </row>
    <row r="22" spans="1:19" ht="14.45">
      <c r="A22" t="s">
        <v>21</v>
      </c>
      <c r="B22">
        <f>IF('BettingLines Week (18)'!B22&lt;-100,1+100/('BettingLines Week (18)'!B22-100),100/('BettingLines Week (18)'!B22+100))</f>
        <v>0.5</v>
      </c>
      <c r="C22">
        <f>IF('BettingLines Week (18)'!C22&lt;-100,1+100/('BettingLines Week (18)'!C22-100),100/('BettingLines Week (18)'!C22+100))</f>
        <v>0.46728971962616822</v>
      </c>
      <c r="D22">
        <f>IF('BettingLines Week (18)'!D22&lt;-100,1+100/('BettingLines Week (18)'!D22-100),100/('BettingLines Week (18)'!D22+100))</f>
        <v>0.44642857142857145</v>
      </c>
      <c r="E22">
        <f>IF('BettingLines Week (18)'!E22&lt;-100,1+100/('BettingLines Week (18)'!E22-100),100/('BettingLines Week (18)'!E22+100))</f>
        <v>0.60784313725490202</v>
      </c>
      <c r="F22">
        <f>IF('BettingLines Week (18)'!F22&lt;-100,1+100/('BettingLines Week (18)'!F22-100),100/('BettingLines Week (18)'!F22+100))</f>
        <v>0.34482758620689657</v>
      </c>
      <c r="G22">
        <f>IF('BettingLines Week (18)'!G22&lt;-100,1+100/('BettingLines Week (18)'!G22-100),100/('BettingLines Week (18)'!G22+100))</f>
        <v>1</v>
      </c>
      <c r="H22">
        <f>IF('BettingLines Week (18)'!H22&lt;-100,1+100/('BettingLines Week (18)'!H22-100),100/('BettingLines Week (18)'!H22+100))</f>
        <v>0.4</v>
      </c>
      <c r="I22">
        <f>IF('BettingLines Week (18)'!I22&lt;-100,1+100/('BettingLines Week (18)'!I22-100),100/('BettingLines Week (18)'!I22+100))</f>
        <v>0.46728971962616822</v>
      </c>
      <c r="J22">
        <f>IF('BettingLines Week (18)'!J22&lt;-100,1+100/('BettingLines Week (18)'!J22-100),100/('BettingLines Week (18)'!J22+100))</f>
        <v>0.64285714285714279</v>
      </c>
      <c r="K22">
        <f>IF('BettingLines Week (18)'!K22&lt;-100,1+100/('BettingLines Week (18)'!K22-100),100/('BettingLines Week (18)'!K22+100))</f>
        <v>0.63636363636363635</v>
      </c>
      <c r="L22">
        <f>IF('BettingLines Week (18)'!L22&lt;-100,1+100/('BettingLines Week (18)'!L22-100),100/('BettingLines Week (18)'!L22+100))</f>
        <v>0.45454545454545453</v>
      </c>
      <c r="M22">
        <f>IF('BettingLines Week (18)'!M22&lt;-100,1+100/('BettingLines Week (18)'!M22-100),100/('BettingLines Week (18)'!M22+100))</f>
        <v>0.58677685950413228</v>
      </c>
      <c r="N22">
        <f>IF('BettingLines Week (18)'!N22&lt;-100,1+100/('BettingLines Week (18)'!N22-100),100/('BettingLines Week (18)'!N22+100))</f>
        <v>0.72602739726027399</v>
      </c>
      <c r="O22">
        <f>IF('BettingLines Week (18)'!O22&lt;-100,1+100/('BettingLines Week (18)'!O22-100),100/('BettingLines Week (18)'!O22+100))</f>
        <v>0.72602739726027399</v>
      </c>
      <c r="P22">
        <f>IF('BettingLines Week (18)'!P22&lt;-100,1+100/('BettingLines Week (18)'!P22-100),100/('BettingLines Week (18)'!P22+100))</f>
        <v>0.48780487804878048</v>
      </c>
      <c r="Q22">
        <f>IF('BettingLines Week (18)'!Q22&lt;-100,1+100/('BettingLines Week (18)'!Q22-100),100/('BettingLines Week (18)'!Q22+100))</f>
        <v>0.47619047619047616</v>
      </c>
      <c r="R22">
        <f>IF('BettingLines Week (18)'!R22&lt;-100,1+100/('BettingLines Week (18)'!R22-100),100/('BettingLines Week (18)'!R22+100))</f>
        <v>0.35087719298245612</v>
      </c>
      <c r="S22">
        <f>IF('BettingLines Week (18)'!S22&lt;-100,1+100/('BettingLines Week (18)'!S22-100),100/('BettingLines Week (18)'!S22+100))</f>
        <v>0.60784313725490202</v>
      </c>
    </row>
    <row r="23" spans="1:19" ht="14.45">
      <c r="A23" t="s">
        <v>22</v>
      </c>
      <c r="B23">
        <f>IF('BettingLines Week (18)'!B23&lt;-100,1+100/('BettingLines Week (18)'!B23-100),100/('BettingLines Week (18)'!B23+100))</f>
        <v>0.39370078740157483</v>
      </c>
      <c r="C23">
        <f>IF('BettingLines Week (18)'!C23&lt;-100,1+100/('BettingLines Week (18)'!C23-100),100/('BettingLines Week (18)'!C23+100))</f>
        <v>0.45454545454545453</v>
      </c>
      <c r="D23">
        <f>IF('BettingLines Week (18)'!D23&lt;-100,1+100/('BettingLines Week (18)'!D23-100),100/('BettingLines Week (18)'!D23+100))</f>
        <v>0.59677419354838712</v>
      </c>
      <c r="E23">
        <f>IF('BettingLines Week (18)'!E23&lt;-100,1+100/('BettingLines Week (18)'!E23-100),100/('BettingLines Week (18)'!E23+100))</f>
        <v>0.30303030303030304</v>
      </c>
      <c r="F23">
        <f>IF('BettingLines Week (18)'!F23&lt;-100,1+100/('BettingLines Week (18)'!F23-100),100/('BettingLines Week (18)'!F23+100))</f>
        <v>0.57446808510638303</v>
      </c>
      <c r="G23">
        <f>IF('BettingLines Week (18)'!G23&lt;-100,1+100/('BettingLines Week (18)'!G23-100),100/('BettingLines Week (18)'!G23+100))</f>
        <v>0.44642857142857145</v>
      </c>
      <c r="H23">
        <f>IF('BettingLines Week (18)'!H23&lt;-100,1+100/('BettingLines Week (18)'!H23-100),100/('BettingLines Week (18)'!H23+100))</f>
        <v>0.24390243902439024</v>
      </c>
      <c r="I23">
        <f>IF('BettingLines Week (18)'!I23&lt;-100,1+100/('BettingLines Week (18)'!I23-100),100/('BettingLines Week (18)'!I23+100))</f>
        <v>0.22222222222222221</v>
      </c>
      <c r="J23">
        <f>IF('BettingLines Week (18)'!J23&lt;-100,1+100/('BettingLines Week (18)'!J23-100),100/('BettingLines Week (18)'!J23+100))</f>
        <v>0.60784313725490202</v>
      </c>
      <c r="K23">
        <f>IF('BettingLines Week (18)'!K23&lt;-100,1+100/('BettingLines Week (18)'!K23-100),100/('BettingLines Week (18)'!K23+100))</f>
        <v>0.49504950495049505</v>
      </c>
      <c r="L23">
        <f>IF('BettingLines Week (18)'!L23&lt;-100,1+100/('BettingLines Week (18)'!L23-100),100/('BettingLines Week (18)'!L23+100))</f>
        <v>1</v>
      </c>
      <c r="M23">
        <f>IF('BettingLines Week (18)'!M23&lt;-100,1+100/('BettingLines Week (18)'!M23-100),100/('BettingLines Week (18)'!M23+100))</f>
        <v>0.69230769230769229</v>
      </c>
      <c r="N23">
        <f>IF('BettingLines Week (18)'!N23&lt;-100,1+100/('BettingLines Week (18)'!N23-100),100/('BettingLines Week (18)'!N23+100))</f>
        <v>0.37037037037037035</v>
      </c>
      <c r="O23">
        <f>IF('BettingLines Week (18)'!O23&lt;-100,1+100/('BettingLines Week (18)'!O23-100),100/('BettingLines Week (18)'!O23+100))</f>
        <v>0.31746031746031744</v>
      </c>
      <c r="P23">
        <f>IF('BettingLines Week (18)'!P23&lt;-100,1+100/('BettingLines Week (18)'!P23-100),100/('BettingLines Week (18)'!P23+100))</f>
        <v>0.19607843137254902</v>
      </c>
      <c r="Q23">
        <f>IF('BettingLines Week (18)'!Q23&lt;-100,1+100/('BettingLines Week (18)'!Q23-100),100/('BettingLines Week (18)'!Q23+100))</f>
        <v>0.27027027027027029</v>
      </c>
      <c r="R23">
        <f>IF('BettingLines Week (18)'!R23&lt;-100,1+100/('BettingLines Week (18)'!R23-100),100/('BettingLines Week (18)'!R23+100))</f>
        <v>0.11764705882352941</v>
      </c>
      <c r="S23">
        <f>IF('BettingLines Week (18)'!S23&lt;-100,1+100/('BettingLines Week (18)'!S23-100),100/('BettingLines Week (18)'!S23+100))</f>
        <v>0.58677685950413228</v>
      </c>
    </row>
    <row r="24" spans="1:19" ht="14.45">
      <c r="A24" t="s">
        <v>23</v>
      </c>
      <c r="B24">
        <f>IF('BettingLines Week (18)'!B24&lt;-100,1+100/('BettingLines Week (18)'!B24-100),100/('BettingLines Week (18)'!B24+100))</f>
        <v>0.64912280701754388</v>
      </c>
      <c r="C24">
        <f>IF('BettingLines Week (18)'!C24&lt;-100,1+100/('BettingLines Week (18)'!C24-100),100/('BettingLines Week (18)'!C24+100))</f>
        <v>0.59677419354838712</v>
      </c>
      <c r="D24">
        <f>IF('BettingLines Week (18)'!D24&lt;-100,1+100/('BettingLines Week (18)'!D24-100),100/('BettingLines Week (18)'!D24+100))</f>
        <v>0.43478260869565216</v>
      </c>
      <c r="E24">
        <f>IF('BettingLines Week (18)'!E24&lt;-100,1+100/('BettingLines Week (18)'!E24-100),100/('BettingLines Week (18)'!E24+100))</f>
        <v>0.39370078740157483</v>
      </c>
      <c r="F24">
        <f>IF('BettingLines Week (18)'!F24&lt;-100,1+100/('BettingLines Week (18)'!F24-100),100/('BettingLines Week (18)'!F24+100))</f>
        <v>0.57446808510638303</v>
      </c>
      <c r="G24">
        <f>IF('BettingLines Week (18)'!G24&lt;-100,1+100/('BettingLines Week (18)'!G24-100),100/('BettingLines Week (18)'!G24+100))</f>
        <v>0.55555555555555558</v>
      </c>
      <c r="H24">
        <f>IF('BettingLines Week (18)'!H24&lt;-100,1+100/('BettingLines Week (18)'!H24-100),100/('BettingLines Week (18)'!H24+100))</f>
        <v>0.44642857142857145</v>
      </c>
      <c r="I24">
        <f>IF('BettingLines Week (18)'!I24&lt;-100,1+100/('BettingLines Week (18)'!I24-100),100/('BettingLines Week (18)'!I24+100))</f>
        <v>0.56521739130434789</v>
      </c>
      <c r="J24">
        <f>IF('BettingLines Week (18)'!J24&lt;-100,1+100/('BettingLines Week (18)'!J24-100),100/('BettingLines Week (18)'!J24+100))</f>
        <v>0.64912280701754388</v>
      </c>
      <c r="K24">
        <f>IF('BettingLines Week (18)'!K24&lt;-100,1+100/('BettingLines Week (18)'!K24-100),100/('BettingLines Week (18)'!K24+100))</f>
        <v>0.57446808510638303</v>
      </c>
      <c r="L24">
        <f>IF('BettingLines Week (18)'!L24&lt;-100,1+100/('BettingLines Week (18)'!L24-100),100/('BettingLines Week (18)'!L24+100))</f>
        <v>1</v>
      </c>
      <c r="M24">
        <f>IF('BettingLines Week (18)'!M24&lt;-100,1+100/('BettingLines Week (18)'!M24-100),100/('BettingLines Week (18)'!M24+100))</f>
        <v>0.46728971962616822</v>
      </c>
      <c r="N24">
        <f>IF('BettingLines Week (18)'!N24&lt;-100,1+100/('BettingLines Week (18)'!N24-100),100/('BettingLines Week (18)'!N24+100))</f>
        <v>0.56521739130434789</v>
      </c>
      <c r="O24">
        <f>IF('BettingLines Week (18)'!O24&lt;-100,1+100/('BettingLines Week (18)'!O24-100),100/('BettingLines Week (18)'!O24+100))</f>
        <v>0.56521739130434789</v>
      </c>
      <c r="P24">
        <f>IF('BettingLines Week (18)'!P24&lt;-100,1+100/('BettingLines Week (18)'!P24-100),100/('BettingLines Week (18)'!P24+100))</f>
        <v>0.60784313725490202</v>
      </c>
      <c r="Q24">
        <f>IF('BettingLines Week (18)'!Q24&lt;-100,1+100/('BettingLines Week (18)'!Q24-100),100/('BettingLines Week (18)'!Q24+100))</f>
        <v>0.58677685950413228</v>
      </c>
      <c r="R24">
        <f>IF('BettingLines Week (18)'!R24&lt;-100,1+100/('BettingLines Week (18)'!R24-100),100/('BettingLines Week (18)'!R24+100))</f>
        <v>0.44642857142857145</v>
      </c>
      <c r="S24">
        <f>IF('BettingLines Week (18)'!S24&lt;-100,1+100/('BettingLines Week (18)'!S24-100),100/('BettingLines Week (18)'!S24+100))</f>
        <v>0.4</v>
      </c>
    </row>
    <row r="25" spans="1:19" ht="14.45">
      <c r="A25" t="s">
        <v>24</v>
      </c>
      <c r="B25">
        <f>IF('BettingLines Week (18)'!B25&lt;-100,1+100/('BettingLines Week (18)'!B25-100),100/('BettingLines Week (18)'!B25+100))</f>
        <v>0.41666666666666669</v>
      </c>
      <c r="C25">
        <f>IF('BettingLines Week (18)'!C25&lt;-100,1+100/('BettingLines Week (18)'!C25-100),100/('BettingLines Week (18)'!C25+100))</f>
        <v>0.25974025974025972</v>
      </c>
      <c r="D25">
        <f>IF('BettingLines Week (18)'!D25&lt;-100,1+100/('BettingLines Week (18)'!D25-100),100/('BettingLines Week (18)'!D25+100))</f>
        <v>0.59677419354838712</v>
      </c>
      <c r="E25">
        <f>IF('BettingLines Week (18)'!E25&lt;-100,1+100/('BettingLines Week (18)'!E25-100),100/('BettingLines Week (18)'!E25+100))</f>
        <v>0.27777777777777779</v>
      </c>
      <c r="F25">
        <f>IF('BettingLines Week (18)'!F25&lt;-100,1+100/('BettingLines Week (18)'!F25-100),100/('BettingLines Week (18)'!F25+100))</f>
        <v>0.54954954954954949</v>
      </c>
      <c r="G25">
        <f>IF('BettingLines Week (18)'!G25&lt;-100,1+100/('BettingLines Week (18)'!G25-100),100/('BettingLines Week (18)'!G25+100))</f>
        <v>0.59677419354838712</v>
      </c>
      <c r="H25">
        <f>IF('BettingLines Week (18)'!H25&lt;-100,1+100/('BettingLines Week (18)'!H25-100),100/('BettingLines Week (18)'!H25+100))</f>
        <v>0.58677685950413228</v>
      </c>
      <c r="I25">
        <f>IF('BettingLines Week (18)'!I25&lt;-100,1+100/('BettingLines Week (18)'!I25-100),100/('BettingLines Week (18)'!I25+100))</f>
        <v>0.25974025974025972</v>
      </c>
      <c r="J25">
        <f>IF('BettingLines Week (18)'!J25&lt;-100,1+100/('BettingLines Week (18)'!J25-100),100/('BettingLines Week (18)'!J25+100))</f>
        <v>0.51923076923076916</v>
      </c>
      <c r="K25">
        <f>IF('BettingLines Week (18)'!K25&lt;-100,1+100/('BettingLines Week (18)'!K25-100),100/('BettingLines Week (18)'!K25+100))</f>
        <v>0.51923076923076916</v>
      </c>
      <c r="L25">
        <f>IF('BettingLines Week (18)'!L25&lt;-100,1+100/('BettingLines Week (18)'!L25-100),100/('BettingLines Week (18)'!L25+100))</f>
        <v>0.125</v>
      </c>
      <c r="M25">
        <f>IF('BettingLines Week (18)'!M25&lt;-100,1+100/('BettingLines Week (18)'!M25-100),100/('BettingLines Week (18)'!M25+100))</f>
        <v>0.20408163265306123</v>
      </c>
      <c r="N25">
        <f>IF('BettingLines Week (18)'!N25&lt;-100,1+100/('BettingLines Week (18)'!N25-100),100/('BettingLines Week (18)'!N25+100))</f>
        <v>1</v>
      </c>
      <c r="O25">
        <f>IF('BettingLines Week (18)'!O25&lt;-100,1+100/('BettingLines Week (18)'!O25-100),100/('BettingLines Week (18)'!O25+100))</f>
        <v>0.42372881355932202</v>
      </c>
      <c r="P25">
        <f>IF('BettingLines Week (18)'!P25&lt;-100,1+100/('BettingLines Week (18)'!P25-100),100/('BettingLines Week (18)'!P25+100))</f>
        <v>0.61832061068702293</v>
      </c>
      <c r="Q25">
        <f>IF('BettingLines Week (18)'!Q25&lt;-100,1+100/('BettingLines Week (18)'!Q25-100),100/('BettingLines Week (18)'!Q25+100))</f>
        <v>0.19047619047619047</v>
      </c>
      <c r="R25">
        <f>IF('BettingLines Week (18)'!R25&lt;-100,1+100/('BettingLines Week (18)'!R25-100),100/('BettingLines Week (18)'!R25+100))</f>
        <v>0.4</v>
      </c>
      <c r="S25">
        <f>IF('BettingLines Week (18)'!S25&lt;-100,1+100/('BettingLines Week (18)'!S25-100),100/('BettingLines Week (18)'!S25+100))</f>
        <v>0.63636363636363635</v>
      </c>
    </row>
    <row r="26" spans="1:19" ht="14.45">
      <c r="A26" t="s">
        <v>25</v>
      </c>
      <c r="B26">
        <f>IF('BettingLines Week (18)'!B26&lt;-100,1+100/('BettingLines Week (18)'!B26-100),100/('BettingLines Week (18)'!B26+100))</f>
        <v>0.39370078740157483</v>
      </c>
      <c r="C26">
        <f>IF('BettingLines Week (18)'!C26&lt;-100,1+100/('BettingLines Week (18)'!C26-100),100/('BettingLines Week (18)'!C26+100))</f>
        <v>0.43478260869565216</v>
      </c>
      <c r="D26">
        <f>IF('BettingLines Week (18)'!D26&lt;-100,1+100/('BettingLines Week (18)'!D26-100),100/('BettingLines Week (18)'!D26+100))</f>
        <v>0.35087719298245612</v>
      </c>
      <c r="E26">
        <f>IF('BettingLines Week (18)'!E26&lt;-100,1+100/('BettingLines Week (18)'!E26-100),100/('BettingLines Week (18)'!E26+100))</f>
        <v>0.35087719298245612</v>
      </c>
      <c r="F26">
        <f>IF('BettingLines Week (18)'!F26&lt;-100,1+100/('BettingLines Week (18)'!F26-100),100/('BettingLines Week (18)'!F26+100))</f>
        <v>0.22727272727272727</v>
      </c>
      <c r="G26">
        <f>IF('BettingLines Week (18)'!G26&lt;-100,1+100/('BettingLines Week (18)'!G26-100),100/('BettingLines Week (18)'!G26+100))</f>
        <v>0.125</v>
      </c>
      <c r="H26">
        <f>IF('BettingLines Week (18)'!H26&lt;-100,1+100/('BettingLines Week (18)'!H26-100),100/('BettingLines Week (18)'!H26+100))</f>
        <v>1</v>
      </c>
      <c r="I26">
        <f>IF('BettingLines Week (18)'!I26&lt;-100,1+100/('BettingLines Week (18)'!I26-100),100/('BettingLines Week (18)'!I26+100))</f>
        <v>0.41666666666666669</v>
      </c>
      <c r="J26">
        <f>IF('BettingLines Week (18)'!J26&lt;-100,1+100/('BettingLines Week (18)'!J26-100),100/('BettingLines Week (18)'!J26+100))</f>
        <v>0.48780487804878048</v>
      </c>
      <c r="K26">
        <f>IF('BettingLines Week (18)'!K26&lt;-100,1+100/('BettingLines Week (18)'!K26-100),100/('BettingLines Week (18)'!K26+100))</f>
        <v>0.4</v>
      </c>
      <c r="L26">
        <f>IF('BettingLines Week (18)'!L26&lt;-100,1+100/('BettingLines Week (18)'!L26-100),100/('BettingLines Week (18)'!L26+100))</f>
        <v>0.18018018018018017</v>
      </c>
      <c r="M26">
        <f>IF('BettingLines Week (18)'!M26&lt;-100,1+100/('BettingLines Week (18)'!M26-100),100/('BettingLines Week (18)'!M26+100))</f>
        <v>0.40816326530612246</v>
      </c>
      <c r="N26">
        <f>IF('BettingLines Week (18)'!N26&lt;-100,1+100/('BettingLines Week (18)'!N26-100),100/('BettingLines Week (18)'!N26+100))</f>
        <v>0.38461538461538464</v>
      </c>
      <c r="O26">
        <f>IF('BettingLines Week (18)'!O26&lt;-100,1+100/('BettingLines Week (18)'!O26-100),100/('BettingLines Week (18)'!O26+100))</f>
        <v>0.31746031746031744</v>
      </c>
      <c r="P26">
        <f>IF('BettingLines Week (18)'!P26&lt;-100,1+100/('BettingLines Week (18)'!P26-100),100/('BettingLines Week (18)'!P26+100))</f>
        <v>0.43478260869565216</v>
      </c>
      <c r="Q26">
        <f>IF('BettingLines Week (18)'!Q26&lt;-100,1+100/('BettingLines Week (18)'!Q26-100),100/('BettingLines Week (18)'!Q26+100))</f>
        <v>0.37878787878787878</v>
      </c>
      <c r="R26">
        <f>IF('BettingLines Week (18)'!R26&lt;-100,1+100/('BettingLines Week (18)'!R26-100),100/('BettingLines Week (18)'!R26+100))</f>
        <v>0.38461538461538464</v>
      </c>
      <c r="S26">
        <f>IF('BettingLines Week (18)'!S26&lt;-100,1+100/('BettingLines Week (18)'!S26-100),100/('BettingLines Week (18)'!S26+100))</f>
        <v>0.34482758620689657</v>
      </c>
    </row>
    <row r="27" spans="1:19" ht="14.45">
      <c r="A27" t="s">
        <v>26</v>
      </c>
      <c r="B27">
        <f>IF('BettingLines Week (18)'!B27&lt;-100,1+100/('BettingLines Week (18)'!B27-100),100/('BettingLines Week (18)'!B27+100))</f>
        <v>0.76470588235294112</v>
      </c>
      <c r="C27">
        <f>IF('BettingLines Week (18)'!C27&lt;-100,1+100/('BettingLines Week (18)'!C27-100),100/('BettingLines Week (18)'!C27+100))</f>
        <v>0.37878787878787878</v>
      </c>
      <c r="D27">
        <f>IF('BettingLines Week (18)'!D27&lt;-100,1+100/('BettingLines Week (18)'!D27-100),100/('BettingLines Week (18)'!D27+100))</f>
        <v>0.33333333333333331</v>
      </c>
      <c r="E27">
        <f>IF('BettingLines Week (18)'!E27&lt;-100,1+100/('BettingLines Week (18)'!E27-100),100/('BettingLines Week (18)'!E27+100))</f>
        <v>0.23255813953488372</v>
      </c>
      <c r="F27">
        <f>IF('BettingLines Week (18)'!F27&lt;-100,1+100/('BettingLines Week (18)'!F27-100),100/('BettingLines Week (18)'!F27+100))</f>
        <v>0.72067039106145248</v>
      </c>
      <c r="G27">
        <f>IF('BettingLines Week (18)'!G27&lt;-100,1+100/('BettingLines Week (18)'!G27-100),100/('BettingLines Week (18)'!G27+100))</f>
        <v>0.48780487804878048</v>
      </c>
      <c r="H27">
        <f>IF('BettingLines Week (18)'!H27&lt;-100,1+100/('BettingLines Week (18)'!H27-100),100/('BettingLines Week (18)'!H27+100))</f>
        <v>0.61832061068702293</v>
      </c>
      <c r="I27">
        <f>IF('BettingLines Week (18)'!I27&lt;-100,1+100/('BettingLines Week (18)'!I27-100),100/('BettingLines Week (18)'!I27+100))</f>
        <v>0.29850746268656714</v>
      </c>
      <c r="J27">
        <f>IF('BettingLines Week (18)'!J27&lt;-100,1+100/('BettingLines Week (18)'!J27-100),100/('BettingLines Week (18)'!J27+100))</f>
        <v>0.43478260869565216</v>
      </c>
      <c r="K27">
        <f>IF('BettingLines Week (18)'!K27&lt;-100,1+100/('BettingLines Week (18)'!K27-100),100/('BettingLines Week (18)'!K27+100))</f>
        <v>0.3125</v>
      </c>
      <c r="L27">
        <f>IF('BettingLines Week (18)'!L27&lt;-100,1+100/('BettingLines Week (18)'!L27-100),100/('BettingLines Week (18)'!L27+100))</f>
        <v>0.79797979797979801</v>
      </c>
      <c r="M27">
        <f>IF('BettingLines Week (18)'!M27&lt;-100,1+100/('BettingLines Week (18)'!M27-100),100/('BettingLines Week (18)'!M27+100))</f>
        <v>0.15384615384615385</v>
      </c>
      <c r="N27">
        <f>IF('BettingLines Week (18)'!N27&lt;-100,1+100/('BettingLines Week (18)'!N27-100),100/('BettingLines Week (18)'!N27+100))</f>
        <v>0.23809523809523808</v>
      </c>
      <c r="O27">
        <f>IF('BettingLines Week (18)'!O27&lt;-100,1+100/('BettingLines Week (18)'!O27-100),100/('BettingLines Week (18)'!O27+100))</f>
        <v>1</v>
      </c>
      <c r="P27">
        <f>IF('BettingLines Week (18)'!P27&lt;-100,1+100/('BettingLines Week (18)'!P27-100),100/('BettingLines Week (18)'!P27+100))</f>
        <v>0.29850746268656714</v>
      </c>
      <c r="Q27">
        <f>IF('BettingLines Week (18)'!Q27&lt;-100,1+100/('BettingLines Week (18)'!Q27-100),100/('BettingLines Week (18)'!Q27+100))</f>
        <v>0.41666666666666669</v>
      </c>
      <c r="R27">
        <f>IF('BettingLines Week (18)'!R27&lt;-100,1+100/('BettingLines Week (18)'!R27-100),100/('BettingLines Week (18)'!R27+100))</f>
        <v>0.125</v>
      </c>
      <c r="S27">
        <f>IF('BettingLines Week (18)'!S27&lt;-100,1+100/('BettingLines Week (18)'!S27-100),100/('BettingLines Week (18)'!S27+100))</f>
        <v>0.14285714285714285</v>
      </c>
    </row>
    <row r="28" spans="1:19" ht="14.45">
      <c r="A28" t="s">
        <v>27</v>
      </c>
      <c r="B28">
        <f>IF('BettingLines Week (18)'!B28&lt;-100,1+100/('BettingLines Week (18)'!B28-100),100/('BettingLines Week (18)'!B28+100))</f>
        <v>0.35714285714285715</v>
      </c>
      <c r="C28">
        <f>IF('BettingLines Week (18)'!C28&lt;-100,1+100/('BettingLines Week (18)'!C28-100),100/('BettingLines Week (18)'!C28+100))</f>
        <v>0.27777777777777779</v>
      </c>
      <c r="D28">
        <f>IF('BettingLines Week (18)'!D28&lt;-100,1+100/('BettingLines Week (18)'!D28-100),100/('BettingLines Week (18)'!D28+100))</f>
        <v>0.43478260869565216</v>
      </c>
      <c r="E28">
        <f>IF('BettingLines Week (18)'!E28&lt;-100,1+100/('BettingLines Week (18)'!E28-100),100/('BettingLines Week (18)'!E28+100))</f>
        <v>0.53488372093023262</v>
      </c>
      <c r="F28">
        <f>IF('BettingLines Week (18)'!F28&lt;-100,1+100/('BettingLines Week (18)'!F28-100),100/('BettingLines Week (18)'!F28+100))</f>
        <v>0.37878787878787878</v>
      </c>
      <c r="G28">
        <f>IF('BettingLines Week (18)'!G28&lt;-100,1+100/('BettingLines Week (18)'!G28-100),100/('BettingLines Week (18)'!G28+100))</f>
        <v>0.7752808988764045</v>
      </c>
      <c r="H28">
        <f>IF('BettingLines Week (18)'!H28&lt;-100,1+100/('BettingLines Week (18)'!H28-100),100/('BettingLines Week (18)'!H28+100))</f>
        <v>0.64285714285714279</v>
      </c>
      <c r="I28">
        <f>IF('BettingLines Week (18)'!I28&lt;-100,1+100/('BettingLines Week (18)'!I28-100),100/('BettingLines Week (18)'!I28+100))</f>
        <v>0.2857142857142857</v>
      </c>
      <c r="J28">
        <f>IF('BettingLines Week (18)'!J28&lt;-100,1+100/('BettingLines Week (18)'!J28-100),100/('BettingLines Week (18)'!J28+100))</f>
        <v>0.37878787878787878</v>
      </c>
      <c r="K28">
        <f>IF('BettingLines Week (18)'!K28&lt;-100,1+100/('BettingLines Week (18)'!K28-100),100/('BettingLines Week (18)'!K28+100))</f>
        <v>1</v>
      </c>
      <c r="L28">
        <f>IF('BettingLines Week (18)'!L28&lt;-100,1+100/('BettingLines Week (18)'!L28-100),100/('BettingLines Week (18)'!L28+100))</f>
        <v>0.57446808510638303</v>
      </c>
      <c r="M28">
        <f>IF('BettingLines Week (18)'!M28&lt;-100,1+100/('BettingLines Week (18)'!M28-100),100/('BettingLines Week (18)'!M28+100))</f>
        <v>0.59677419354838712</v>
      </c>
      <c r="N28">
        <f>IF('BettingLines Week (18)'!N28&lt;-100,1+100/('BettingLines Week (18)'!N28-100),100/('BettingLines Week (18)'!N28+100))</f>
        <v>0.65753424657534243</v>
      </c>
      <c r="O28">
        <f>IF('BettingLines Week (18)'!O28&lt;-100,1+100/('BettingLines Week (18)'!O28-100),100/('BettingLines Week (18)'!O28+100))</f>
        <v>0.25974025974025972</v>
      </c>
      <c r="P28">
        <f>IF('BettingLines Week (18)'!P28&lt;-100,1+100/('BettingLines Week (18)'!P28-100),100/('BettingLines Week (18)'!P28+100))</f>
        <v>0.74358974358974361</v>
      </c>
      <c r="Q28">
        <f>IF('BettingLines Week (18)'!Q28&lt;-100,1+100/('BettingLines Week (18)'!Q28-100),100/('BettingLines Week (18)'!Q28+100))</f>
        <v>0.69230769230769229</v>
      </c>
      <c r="R28">
        <f>IF('BettingLines Week (18)'!R28&lt;-100,1+100/('BettingLines Week (18)'!R28-100),100/('BettingLines Week (18)'!R28+100))</f>
        <v>0.75308641975308643</v>
      </c>
      <c r="S28">
        <f>IF('BettingLines Week (18)'!S28&lt;-100,1+100/('BettingLines Week (18)'!S28-100),100/('BettingLines Week (18)'!S28+100))</f>
        <v>0.33333333333333331</v>
      </c>
    </row>
    <row r="29" spans="1:19" ht="14.45">
      <c r="A29" t="s">
        <v>28</v>
      </c>
      <c r="B29">
        <f>IF('BettingLines Week (18)'!B29&lt;-100,1+100/('BettingLines Week (18)'!B29-100),100/('BettingLines Week (18)'!B29+100))</f>
        <v>0.44642857142857145</v>
      </c>
      <c r="C29">
        <f>IF('BettingLines Week (18)'!C29&lt;-100,1+100/('BettingLines Week (18)'!C29-100),100/('BettingLines Week (18)'!C29+100))</f>
        <v>0.44642857142857145</v>
      </c>
      <c r="D29">
        <f>IF('BettingLines Week (18)'!D29&lt;-100,1+100/('BettingLines Week (18)'!D29-100),100/('BettingLines Week (18)'!D29+100))</f>
        <v>0.42372881355932202</v>
      </c>
      <c r="E29">
        <f>IF('BettingLines Week (18)'!E29&lt;-100,1+100/('BettingLines Week (18)'!E29-100),100/('BettingLines Week (18)'!E29+100))</f>
        <v>0.42372881355932202</v>
      </c>
      <c r="F29">
        <f>IF('BettingLines Week (18)'!F29&lt;-100,1+100/('BettingLines Week (18)'!F29-100),100/('BettingLines Week (18)'!F29+100))</f>
        <v>0.57446808510638303</v>
      </c>
      <c r="G29">
        <f>IF('BettingLines Week (18)'!G29&lt;-100,1+100/('BettingLines Week (18)'!G29-100),100/('BettingLines Week (18)'!G29+100))</f>
        <v>0.32786885245901637</v>
      </c>
      <c r="H29">
        <f>IF('BettingLines Week (18)'!H29&lt;-100,1+100/('BettingLines Week (18)'!H29-100),100/('BettingLines Week (18)'!H29+100))</f>
        <v>1</v>
      </c>
      <c r="I29">
        <f>IF('BettingLines Week (18)'!I29&lt;-100,1+100/('BettingLines Week (18)'!I29-100),100/('BettingLines Week (18)'!I29+100))</f>
        <v>0.47619047619047616</v>
      </c>
      <c r="J29">
        <f>IF('BettingLines Week (18)'!J29&lt;-100,1+100/('BettingLines Week (18)'!J29-100),100/('BettingLines Week (18)'!J29+100))</f>
        <v>0.4</v>
      </c>
      <c r="K29">
        <f>IF('BettingLines Week (18)'!K29&lt;-100,1+100/('BettingLines Week (18)'!K29-100),100/('BettingLines Week (18)'!K29+100))</f>
        <v>0.45454545454545453</v>
      </c>
      <c r="L29">
        <f>IF('BettingLines Week (18)'!L29&lt;-100,1+100/('BettingLines Week (18)'!L29-100),100/('BettingLines Week (18)'!L29+100))</f>
        <v>0.29411764705882354</v>
      </c>
      <c r="M29">
        <f>IF('BettingLines Week (18)'!M29&lt;-100,1+100/('BettingLines Week (18)'!M29-100),100/('BettingLines Week (18)'!M29+100))</f>
        <v>0.63636363636363635</v>
      </c>
      <c r="N29">
        <f>IF('BettingLines Week (18)'!N29&lt;-100,1+100/('BettingLines Week (18)'!N29-100),100/('BettingLines Week (18)'!N29+100))</f>
        <v>0.51219512195121952</v>
      </c>
      <c r="O29">
        <f>IF('BettingLines Week (18)'!O29&lt;-100,1+100/('BettingLines Week (18)'!O29-100),100/('BettingLines Week (18)'!O29+100))</f>
        <v>0.13793103448275862</v>
      </c>
      <c r="P29">
        <f>IF('BettingLines Week (18)'!P29&lt;-100,1+100/('BettingLines Week (18)'!P29-100),100/('BettingLines Week (18)'!P29+100))</f>
        <v>0.62962962962962965</v>
      </c>
      <c r="Q29">
        <f>IF('BettingLines Week (18)'!Q29&lt;-100,1+100/('BettingLines Week (18)'!Q29-100),100/('BettingLines Week (18)'!Q29+100))</f>
        <v>0.42372881355932202</v>
      </c>
      <c r="R29">
        <f>IF('BettingLines Week (18)'!R29&lt;-100,1+100/('BettingLines Week (18)'!R29-100),100/('BettingLines Week (18)'!R29+100))</f>
        <v>0.35087719298245612</v>
      </c>
      <c r="S29">
        <f>IF('BettingLines Week (18)'!S29&lt;-100,1+100/('BettingLines Week (18)'!S29-100),100/('BettingLines Week (18)'!S29+100))</f>
        <v>0.39370078740157483</v>
      </c>
    </row>
    <row r="30" spans="1:19" ht="14.45">
      <c r="A30" t="s">
        <v>29</v>
      </c>
      <c r="B30">
        <f>IF('BettingLines Week (18)'!B30&lt;-100,1+100/('BettingLines Week (18)'!B30-100),100/('BettingLines Week (18)'!B30+100))</f>
        <v>0.35714285714285715</v>
      </c>
      <c r="C30">
        <f>IF('BettingLines Week (18)'!C30&lt;-100,1+100/('BettingLines Week (18)'!C30-100),100/('BettingLines Week (18)'!C30+100))</f>
        <v>0.55555555555555558</v>
      </c>
      <c r="D30">
        <f>IF('BettingLines Week (18)'!D30&lt;-100,1+100/('BettingLines Week (18)'!D30-100),100/('BettingLines Week (18)'!D30+100))</f>
        <v>0.32786885245901637</v>
      </c>
      <c r="E30">
        <f>IF('BettingLines Week (18)'!E30&lt;-100,1+100/('BettingLines Week (18)'!E30-100),100/('BettingLines Week (18)'!E30+100))</f>
        <v>0.35714285714285715</v>
      </c>
      <c r="F30">
        <f>IF('BettingLines Week (18)'!F30&lt;-100,1+100/('BettingLines Week (18)'!F30-100),100/('BettingLines Week (18)'!F30+100))</f>
        <v>1</v>
      </c>
      <c r="G30">
        <f>IF('BettingLines Week (18)'!G30&lt;-100,1+100/('BettingLines Week (18)'!G30-100),100/('BettingLines Week (18)'!G30+100))</f>
        <v>0.42372881355932202</v>
      </c>
      <c r="H30">
        <f>IF('BettingLines Week (18)'!H30&lt;-100,1+100/('BettingLines Week (18)'!H30-100),100/('BettingLines Week (18)'!H30+100))</f>
        <v>0.59677419354838712</v>
      </c>
      <c r="I30">
        <f>IF('BettingLines Week (18)'!I30&lt;-100,1+100/('BettingLines Week (18)'!I30-100),100/('BettingLines Week (18)'!I30+100))</f>
        <v>0.20408163265306123</v>
      </c>
      <c r="J30">
        <f>IF('BettingLines Week (18)'!J30&lt;-100,1+100/('BettingLines Week (18)'!J30-100),100/('BettingLines Week (18)'!J30+100))</f>
        <v>0.44642857142857145</v>
      </c>
      <c r="K30">
        <f>IF('BettingLines Week (18)'!K30&lt;-100,1+100/('BettingLines Week (18)'!K30-100),100/('BettingLines Week (18)'!K30+100))</f>
        <v>0.58677685950413228</v>
      </c>
      <c r="L30">
        <f>IF('BettingLines Week (18)'!L30&lt;-100,1+100/('BettingLines Week (18)'!L30-100),100/('BettingLines Week (18)'!L30+100))</f>
        <v>0.14285714285714285</v>
      </c>
      <c r="M30">
        <f>IF('BettingLines Week (18)'!M30&lt;-100,1+100/('BettingLines Week (18)'!M30-100),100/('BettingLines Week (18)'!M30+100))</f>
        <v>0.44642857142857145</v>
      </c>
      <c r="N30">
        <f>IF('BettingLines Week (18)'!N30&lt;-100,1+100/('BettingLines Week (18)'!N30-100),100/('BettingLines Week (18)'!N30+100))</f>
        <v>0.65753424657534243</v>
      </c>
      <c r="O30">
        <f>IF('BettingLines Week (18)'!O30&lt;-100,1+100/('BettingLines Week (18)'!O30-100),100/('BettingLines Week (18)'!O30+100))</f>
        <v>0.47619047619047616</v>
      </c>
      <c r="P30">
        <f>IF('BettingLines Week (18)'!P30&lt;-100,1+100/('BettingLines Week (18)'!P30-100),100/('BettingLines Week (18)'!P30+100))</f>
        <v>0.35714285714285715</v>
      </c>
      <c r="Q30">
        <f>IF('BettingLines Week (18)'!Q30&lt;-100,1+100/('BettingLines Week (18)'!Q30-100),100/('BettingLines Week (18)'!Q30+100))</f>
        <v>0.45454545454545453</v>
      </c>
      <c r="R30">
        <f>IF('BettingLines Week (18)'!R30&lt;-100,1+100/('BettingLines Week (18)'!R30-100),100/('BettingLines Week (18)'!R30+100))</f>
        <v>0.59677419354838712</v>
      </c>
      <c r="S30">
        <f>IF('BettingLines Week (18)'!S30&lt;-100,1+100/('BettingLines Week (18)'!S30-100),100/('BettingLines Week (18)'!S30+100))</f>
        <v>0.69696969696969702</v>
      </c>
    </row>
    <row r="31" spans="1:19" ht="14.45">
      <c r="A31" t="s">
        <v>30</v>
      </c>
      <c r="B31">
        <f>IF('BettingLines Week (18)'!B31&lt;-100,1+100/('BettingLines Week (18)'!B31-100),100/('BettingLines Week (18)'!B31+100))</f>
        <v>0.37878787878787878</v>
      </c>
      <c r="C31">
        <f>IF('BettingLines Week (18)'!C31&lt;-100,1+100/('BettingLines Week (18)'!C31-100),100/('BettingLines Week (18)'!C31+100))</f>
        <v>0.48780487804878048</v>
      </c>
      <c r="D31">
        <f>IF('BettingLines Week (18)'!D31&lt;-100,1+100/('BettingLines Week (18)'!D31-100),100/('BettingLines Week (18)'!D31+100))</f>
        <v>0.27027027027027029</v>
      </c>
      <c r="E31">
        <f>IF('BettingLines Week (18)'!E31&lt;-100,1+100/('BettingLines Week (18)'!E31-100),100/('BettingLines Week (18)'!E31+100))</f>
        <v>0.51219512195121952</v>
      </c>
      <c r="F31">
        <f>IF('BettingLines Week (18)'!F31&lt;-100,1+100/('BettingLines Week (18)'!F31-100),100/('BettingLines Week (18)'!F31+100))</f>
        <v>0.46728971962616822</v>
      </c>
      <c r="G31">
        <f>IF('BettingLines Week (18)'!G31&lt;-100,1+100/('BettingLines Week (18)'!G31-100),100/('BettingLines Week (18)'!G31+100))</f>
        <v>0.37037037037037035</v>
      </c>
      <c r="H31">
        <f>IF('BettingLines Week (18)'!H31&lt;-100,1+100/('BettingLines Week (18)'!H31-100),100/('BettingLines Week (18)'!H31+100))</f>
        <v>0.41322314049586778</v>
      </c>
      <c r="I31">
        <f>IF('BettingLines Week (18)'!I31&lt;-100,1+100/('BettingLines Week (18)'!I31-100),100/('BettingLines Week (18)'!I31+100))</f>
        <v>0.47619047619047616</v>
      </c>
      <c r="J31">
        <f>IF('BettingLines Week (18)'!J31&lt;-100,1+100/('BettingLines Week (18)'!J31-100),100/('BettingLines Week (18)'!J31+100))</f>
        <v>0.55555555555555558</v>
      </c>
      <c r="K31">
        <f>IF('BettingLines Week (18)'!K31&lt;-100,1+100/('BettingLines Week (18)'!K31-100),100/('BettingLines Week (18)'!K31+100))</f>
        <v>0.54954954954954949</v>
      </c>
      <c r="L31">
        <f>IF('BettingLines Week (18)'!L31&lt;-100,1+100/('BettingLines Week (18)'!L31-100),100/('BettingLines Week (18)'!L31+100))</f>
        <v>1</v>
      </c>
      <c r="M31">
        <f>IF('BettingLines Week (18)'!M31&lt;-100,1+100/('BettingLines Week (18)'!M31-100),100/('BettingLines Week (18)'!M31+100))</f>
        <v>0.59677419354838712</v>
      </c>
      <c r="N31">
        <f>IF('BettingLines Week (18)'!N31&lt;-100,1+100/('BettingLines Week (18)'!N31-100),100/('BettingLines Week (18)'!N31+100))</f>
        <v>0.53488372093023262</v>
      </c>
      <c r="O31">
        <f>IF('BettingLines Week (18)'!O31&lt;-100,1+100/('BettingLines Week (18)'!O31-100),100/('BettingLines Week (18)'!O31+100))</f>
        <v>0.42372881355932202</v>
      </c>
      <c r="P31">
        <f>IF('BettingLines Week (18)'!P31&lt;-100,1+100/('BettingLines Week (18)'!P31-100),100/('BettingLines Week (18)'!P31+100))</f>
        <v>0.55555555555555558</v>
      </c>
      <c r="Q31">
        <f>IF('BettingLines Week (18)'!Q31&lt;-100,1+100/('BettingLines Week (18)'!Q31-100),100/('BettingLines Week (18)'!Q31+100))</f>
        <v>0.45454545454545453</v>
      </c>
      <c r="R31">
        <f>IF('BettingLines Week (18)'!R31&lt;-100,1+100/('BettingLines Week (18)'!R31-100),100/('BettingLines Week (18)'!R31+100))</f>
        <v>0.64285714285714279</v>
      </c>
      <c r="S31">
        <f>IF('BettingLines Week (18)'!S31&lt;-100,1+100/('BettingLines Week (18)'!S31-100),100/('BettingLines Week (18)'!S31+100))</f>
        <v>0.51923076923076916</v>
      </c>
    </row>
    <row r="32" spans="1:19">
      <c r="A32" t="s">
        <v>31</v>
      </c>
      <c r="B32">
        <f>IF('BettingLines Week (18)'!B32&lt;-100,1+100/('BettingLines Week (18)'!B32-100),100/('BettingLines Week (18)'!B32+100))</f>
        <v>0.27777777777777779</v>
      </c>
      <c r="C32">
        <f>IF('BettingLines Week (18)'!C32&lt;-100,1+100/('BettingLines Week (18)'!C32-100),100/('BettingLines Week (18)'!C32+100))</f>
        <v>0.35714285714285715</v>
      </c>
      <c r="D32">
        <f>IF('BettingLines Week (18)'!D32&lt;-100,1+100/('BettingLines Week (18)'!D32-100),100/('BettingLines Week (18)'!D32+100))</f>
        <v>0.17543859649122806</v>
      </c>
      <c r="E32">
        <f>IF('BettingLines Week (18)'!E32&lt;-100,1+100/('BettingLines Week (18)'!E32-100),100/('BettingLines Week (18)'!E32+100))</f>
        <v>0.12903225806451613</v>
      </c>
      <c r="F32">
        <f>IF('BettingLines Week (18)'!F32&lt;-100,1+100/('BettingLines Week (18)'!F32-100),100/('BettingLines Week (18)'!F32+100))</f>
        <v>0.41322314049586778</v>
      </c>
      <c r="G32">
        <f>IF('BettingLines Week (18)'!G32&lt;-100,1+100/('BettingLines Week (18)'!G32-100),100/('BettingLines Week (18)'!G32+100))</f>
        <v>0.26666666666666666</v>
      </c>
      <c r="H32">
        <f>IF('BettingLines Week (18)'!H32&lt;-100,1+100/('BettingLines Week (18)'!H32-100),100/('BettingLines Week (18)'!H32+100))</f>
        <v>0.22222222222222221</v>
      </c>
      <c r="I32">
        <f>IF('BettingLines Week (18)'!I32&lt;-100,1+100/('BettingLines Week (18)'!I32-100),100/('BettingLines Week (18)'!I32+100))</f>
        <v>0.20408163265306123</v>
      </c>
      <c r="J32">
        <f>IF('BettingLines Week (18)'!J32&lt;-100,1+100/('BettingLines Week (18)'!J32-100),100/('BettingLines Week (18)'!J32+100))</f>
        <v>0.16</v>
      </c>
      <c r="K32">
        <f>IF('BettingLines Week (18)'!K32&lt;-100,1+100/('BettingLines Week (18)'!K32-100),100/('BettingLines Week (18)'!K32+100))</f>
        <v>0.47619047619047616</v>
      </c>
      <c r="L32">
        <f>IF('BettingLines Week (18)'!L32&lt;-100,1+100/('BettingLines Week (18)'!L32-100),100/('BettingLines Week (18)'!L32+100))</f>
        <v>0.32258064516129031</v>
      </c>
      <c r="M32">
        <f>IF('BettingLines Week (18)'!M32&lt;-100,1+100/('BettingLines Week (18)'!M32-100),100/('BettingLines Week (18)'!M32+100))</f>
        <v>0.44642857142857145</v>
      </c>
      <c r="N32">
        <f>IF('BettingLines Week (18)'!N32&lt;-100,1+100/('BettingLines Week (18)'!N32-100),100/('BettingLines Week (18)'!N32+100))</f>
        <v>0.31746031746031744</v>
      </c>
      <c r="O32">
        <f>IF('BettingLines Week (18)'!O32&lt;-100,1+100/('BettingLines Week (18)'!O32-100),100/('BettingLines Week (18)'!O32+100))</f>
        <v>1</v>
      </c>
      <c r="P32">
        <f>IF('BettingLines Week (18)'!P32&lt;-100,1+100/('BettingLines Week (18)'!P32-100),100/('BettingLines Week (18)'!P32+100))</f>
        <v>0.14814814814814814</v>
      </c>
      <c r="Q32">
        <f>IF('BettingLines Week (18)'!Q32&lt;-100,1+100/('BettingLines Week (18)'!Q32-100),100/('BettingLines Week (18)'!Q32+100))</f>
        <v>0.35714285714285715</v>
      </c>
      <c r="R32">
        <f>IF('BettingLines Week (18)'!R32&lt;-100,1+100/('BettingLines Week (18)'!R32-100),100/('BettingLines Week (18)'!R32+100))</f>
        <v>0.16</v>
      </c>
      <c r="S32">
        <f>IF('BettingLines Week (18)'!S32&lt;-100,1+100/('BettingLines Week (18)'!S32-100),100/('BettingLines Week (18)'!S32+100))</f>
        <v>0.43478260869565216</v>
      </c>
    </row>
    <row r="33" spans="1:19">
      <c r="A33" t="s">
        <v>32</v>
      </c>
      <c r="B33">
        <f>IF('BettingLines Week (18)'!B33&lt;-100,1+100/('BettingLines Week (18)'!B33-100),100/('BettingLines Week (18)'!B33+100))</f>
        <v>0.21739130434782608</v>
      </c>
      <c r="C33">
        <f>IF('BettingLines Week (18)'!C33&lt;-100,1+100/('BettingLines Week (18)'!C33-100),100/('BettingLines Week (18)'!C33+100))</f>
        <v>0.55555555555555558</v>
      </c>
      <c r="D33">
        <f>IF('BettingLines Week (18)'!D33&lt;-100,1+100/('BettingLines Week (18)'!D33-100),100/('BettingLines Week (18)'!D33+100))</f>
        <v>0.25</v>
      </c>
      <c r="E33">
        <f>IF('BettingLines Week (18)'!E33&lt;-100,1+100/('BettingLines Week (18)'!E33-100),100/('BettingLines Week (18)'!E33+100))</f>
        <v>0.43478260869565216</v>
      </c>
      <c r="F33">
        <f>IF('BettingLines Week (18)'!F33&lt;-100,1+100/('BettingLines Week (18)'!F33-100),100/('BettingLines Week (18)'!F33+100))</f>
        <v>0.46728971962616822</v>
      </c>
      <c r="G33">
        <f>IF('BettingLines Week (18)'!G33&lt;-100,1+100/('BettingLines Week (18)'!G33-100),100/('BettingLines Week (18)'!G33+100))</f>
        <v>0.47619047619047616</v>
      </c>
      <c r="H33">
        <f>IF('BettingLines Week (18)'!H33&lt;-100,1+100/('BettingLines Week (18)'!H33-100),100/('BettingLines Week (18)'!H33+100))</f>
        <v>1</v>
      </c>
      <c r="I33">
        <f>IF('BettingLines Week (18)'!I33&lt;-100,1+100/('BettingLines Week (18)'!I33-100),100/('BettingLines Week (18)'!I33+100))</f>
        <v>0.62406015037593987</v>
      </c>
      <c r="J33">
        <f>IF('BettingLines Week (18)'!J33&lt;-100,1+100/('BettingLines Week (18)'!J33-100),100/('BettingLines Week (18)'!J33+100))</f>
        <v>0.59677419354838712</v>
      </c>
      <c r="K33">
        <f>IF('BettingLines Week (18)'!K33&lt;-100,1+100/('BettingLines Week (18)'!K33-100),100/('BettingLines Week (18)'!K33+100))</f>
        <v>0.33333333333333331</v>
      </c>
      <c r="L33">
        <f>IF('BettingLines Week (18)'!L33&lt;-100,1+100/('BettingLines Week (18)'!L33-100),100/('BettingLines Week (18)'!L33+100))</f>
        <v>0.72067039106145248</v>
      </c>
      <c r="M33">
        <f>IF('BettingLines Week (18)'!M33&lt;-100,1+100/('BettingLines Week (18)'!M33-100),100/('BettingLines Week (18)'!M33+100))</f>
        <v>0.51923076923076916</v>
      </c>
      <c r="N33">
        <f>IF('BettingLines Week (18)'!N33&lt;-100,1+100/('BettingLines Week (18)'!N33-100),100/('BettingLines Week (18)'!N33+100))</f>
        <v>0.63636363636363635</v>
      </c>
      <c r="O33">
        <f>IF('BettingLines Week (18)'!O33&lt;-100,1+100/('BettingLines Week (18)'!O33-100),100/('BettingLines Week (18)'!O33+100))</f>
        <v>0.64912280701754388</v>
      </c>
      <c r="P33">
        <f>IF('BettingLines Week (18)'!P33&lt;-100,1+100/('BettingLines Week (18)'!P33-100),100/('BettingLines Week (18)'!P33+100))</f>
        <v>0.41322314049586778</v>
      </c>
      <c r="Q33">
        <f>IF('BettingLines Week (18)'!Q33&lt;-100,1+100/('BettingLines Week (18)'!Q33-100),100/('BettingLines Week (18)'!Q33+100))</f>
        <v>0.43478260869565216</v>
      </c>
      <c r="R33">
        <f>IF('BettingLines Week (18)'!R33&lt;-100,1+100/('BettingLines Week (18)'!R33-100),100/('BettingLines Week (18)'!R33+100))</f>
        <v>0.69230769230769229</v>
      </c>
      <c r="S33">
        <f>IF('BettingLines Week (18)'!S33&lt;-100,1+100/('BettingLines Week (18)'!S33-100),100/('BettingLines Week (18)'!S33+100))</f>
        <v>0.52830188679245282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565D-6D68-406E-9CBA-DF8BE96BA986}">
  <dimension ref="A1:S33"/>
  <sheetViews>
    <sheetView workbookViewId="0">
      <selection activeCell="H14" sqref="H14"/>
    </sheetView>
  </sheetViews>
  <sheetFormatPr defaultColWidth="5"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v>-180</v>
      </c>
      <c r="C2">
        <v>-148</v>
      </c>
      <c r="D2">
        <v>-800</v>
      </c>
      <c r="E2">
        <v>-425</v>
      </c>
      <c r="F2">
        <v>-180</v>
      </c>
      <c r="G2">
        <v>-650</v>
      </c>
      <c r="H2">
        <v>-278</v>
      </c>
      <c r="I2">
        <v>-340</v>
      </c>
      <c r="J2">
        <v>-102</v>
      </c>
      <c r="L2">
        <v>-135</v>
      </c>
      <c r="M2">
        <v>-520</v>
      </c>
      <c r="N2">
        <v>-265</v>
      </c>
      <c r="O2">
        <v>-125</v>
      </c>
      <c r="P2">
        <v>-550</v>
      </c>
      <c r="Q2">
        <v>-575</v>
      </c>
      <c r="R2">
        <v>-355</v>
      </c>
      <c r="S2">
        <v>130</v>
      </c>
    </row>
    <row r="3" spans="1:19" ht="14.45">
      <c r="A3" t="s">
        <v>2</v>
      </c>
      <c r="B3">
        <v>-185</v>
      </c>
      <c r="C3">
        <v>-245</v>
      </c>
      <c r="D3">
        <v>-250</v>
      </c>
      <c r="E3">
        <v>-425</v>
      </c>
      <c r="F3">
        <v>-198</v>
      </c>
      <c r="G3">
        <v>-305</v>
      </c>
      <c r="H3">
        <v>-155</v>
      </c>
      <c r="I3">
        <v>-290</v>
      </c>
      <c r="J3">
        <v>-175</v>
      </c>
      <c r="L3">
        <v>115</v>
      </c>
      <c r="M3">
        <v>-142</v>
      </c>
      <c r="N3">
        <v>130</v>
      </c>
      <c r="O3">
        <v>150</v>
      </c>
      <c r="P3">
        <v>-250</v>
      </c>
      <c r="Q3">
        <v>-850</v>
      </c>
      <c r="R3">
        <v>-750</v>
      </c>
      <c r="S3">
        <v>-250</v>
      </c>
    </row>
    <row r="4" spans="1:19" ht="14.45">
      <c r="A4" t="s">
        <v>3</v>
      </c>
      <c r="B4">
        <v>-135</v>
      </c>
      <c r="C4">
        <v>-360</v>
      </c>
      <c r="D4">
        <v>-245</v>
      </c>
      <c r="E4">
        <v>-142</v>
      </c>
      <c r="F4">
        <v>-250</v>
      </c>
      <c r="G4">
        <v>-1200</v>
      </c>
      <c r="H4">
        <v>-395</v>
      </c>
      <c r="I4">
        <v>-520</v>
      </c>
      <c r="J4">
        <v>105</v>
      </c>
      <c r="K4">
        <v>-410</v>
      </c>
      <c r="L4">
        <v>-380</v>
      </c>
      <c r="M4">
        <v>120</v>
      </c>
      <c r="O4">
        <v>105</v>
      </c>
      <c r="P4">
        <v>-135</v>
      </c>
      <c r="Q4">
        <v>-800</v>
      </c>
      <c r="R4">
        <v>-1200</v>
      </c>
      <c r="S4">
        <v>-155</v>
      </c>
    </row>
    <row r="5" spans="1:19" ht="14.45">
      <c r="A5" t="s">
        <v>4</v>
      </c>
      <c r="B5">
        <v>-120</v>
      </c>
      <c r="C5">
        <v>-325</v>
      </c>
      <c r="D5">
        <v>-750</v>
      </c>
      <c r="E5">
        <v>-1050</v>
      </c>
      <c r="F5">
        <v>-175</v>
      </c>
      <c r="G5">
        <v>-470</v>
      </c>
      <c r="H5">
        <v>-310</v>
      </c>
      <c r="I5">
        <v>-218</v>
      </c>
      <c r="K5">
        <v>-162</v>
      </c>
      <c r="L5">
        <v>-900</v>
      </c>
      <c r="M5">
        <v>-355</v>
      </c>
      <c r="N5">
        <v>-155</v>
      </c>
      <c r="O5">
        <v>-1050</v>
      </c>
      <c r="P5">
        <v>-850</v>
      </c>
      <c r="Q5">
        <v>-325</v>
      </c>
      <c r="R5">
        <v>-1100</v>
      </c>
      <c r="S5">
        <v>-245</v>
      </c>
    </row>
    <row r="6" spans="1:19" ht="14.45">
      <c r="A6" t="s">
        <v>5</v>
      </c>
      <c r="B6">
        <v>-112</v>
      </c>
      <c r="C6">
        <v>-175</v>
      </c>
      <c r="D6">
        <v>-155</v>
      </c>
      <c r="E6">
        <v>-162</v>
      </c>
      <c r="F6">
        <v>-170</v>
      </c>
      <c r="G6">
        <v>-155</v>
      </c>
      <c r="I6">
        <v>180</v>
      </c>
      <c r="J6">
        <v>-125</v>
      </c>
      <c r="K6">
        <v>-245</v>
      </c>
      <c r="L6">
        <v>164</v>
      </c>
      <c r="M6">
        <v>120</v>
      </c>
      <c r="N6">
        <v>390</v>
      </c>
      <c r="O6">
        <v>-162</v>
      </c>
      <c r="P6">
        <v>-170</v>
      </c>
      <c r="Q6">
        <v>-130</v>
      </c>
      <c r="R6">
        <v>280</v>
      </c>
      <c r="S6">
        <v>-375</v>
      </c>
    </row>
    <row r="7" spans="1:19" ht="14.45">
      <c r="A7" t="s">
        <v>6</v>
      </c>
      <c r="B7">
        <v>-170</v>
      </c>
      <c r="C7">
        <v>-380</v>
      </c>
      <c r="D7">
        <v>-650</v>
      </c>
      <c r="E7">
        <v>-285</v>
      </c>
      <c r="F7">
        <v>145</v>
      </c>
      <c r="G7">
        <v>-125</v>
      </c>
      <c r="I7">
        <v>-310</v>
      </c>
      <c r="J7">
        <v>145</v>
      </c>
      <c r="K7">
        <v>-2400</v>
      </c>
      <c r="L7">
        <v>-625</v>
      </c>
      <c r="M7">
        <v>-800</v>
      </c>
      <c r="N7">
        <v>-500</v>
      </c>
      <c r="O7">
        <v>-180</v>
      </c>
      <c r="P7">
        <v>120</v>
      </c>
      <c r="Q7">
        <v>-105</v>
      </c>
      <c r="R7">
        <v>-230</v>
      </c>
      <c r="S7">
        <v>-900</v>
      </c>
    </row>
    <row r="8" spans="1:19" ht="14.45">
      <c r="A8" t="s">
        <v>7</v>
      </c>
      <c r="B8">
        <v>114</v>
      </c>
      <c r="C8">
        <v>300</v>
      </c>
      <c r="D8">
        <v>124</v>
      </c>
      <c r="E8">
        <v>330</v>
      </c>
      <c r="F8">
        <v>114</v>
      </c>
      <c r="G8">
        <v>245</v>
      </c>
      <c r="I8">
        <v>-162</v>
      </c>
      <c r="J8">
        <v>145</v>
      </c>
      <c r="K8">
        <v>-112</v>
      </c>
      <c r="L8">
        <v>300</v>
      </c>
      <c r="M8">
        <v>380</v>
      </c>
      <c r="N8">
        <v>110</v>
      </c>
      <c r="O8">
        <v>154</v>
      </c>
      <c r="P8">
        <v>270</v>
      </c>
      <c r="Q8">
        <v>-166</v>
      </c>
      <c r="R8">
        <v>270</v>
      </c>
      <c r="S8">
        <v>120</v>
      </c>
    </row>
    <row r="9" spans="1:19" ht="14.45">
      <c r="A9" t="s">
        <v>8</v>
      </c>
      <c r="B9">
        <v>-470</v>
      </c>
      <c r="C9">
        <v>145</v>
      </c>
      <c r="D9">
        <v>-340</v>
      </c>
      <c r="E9">
        <v>145</v>
      </c>
      <c r="F9">
        <v>-230</v>
      </c>
      <c r="G9">
        <v>-250</v>
      </c>
      <c r="H9">
        <v>-155</v>
      </c>
      <c r="I9">
        <v>-520</v>
      </c>
      <c r="J9">
        <v>-245</v>
      </c>
      <c r="K9">
        <v>-258</v>
      </c>
      <c r="L9">
        <v>-198</v>
      </c>
      <c r="M9">
        <v>-166</v>
      </c>
      <c r="O9">
        <v>-360</v>
      </c>
      <c r="P9">
        <v>-218</v>
      </c>
      <c r="Q9">
        <v>260</v>
      </c>
      <c r="R9">
        <v>-175</v>
      </c>
      <c r="S9">
        <v>130</v>
      </c>
    </row>
    <row r="10" spans="1:19" ht="14.45">
      <c r="A10" t="s">
        <v>9</v>
      </c>
      <c r="B10">
        <v>150</v>
      </c>
      <c r="C10">
        <v>-218</v>
      </c>
      <c r="D10">
        <v>-155</v>
      </c>
      <c r="E10">
        <v>-142</v>
      </c>
      <c r="F10">
        <v>-440</v>
      </c>
      <c r="G10">
        <v>-162</v>
      </c>
      <c r="H10">
        <v>130</v>
      </c>
      <c r="I10">
        <v>-360</v>
      </c>
      <c r="K10">
        <v>-135</v>
      </c>
      <c r="L10">
        <v>-440</v>
      </c>
      <c r="M10">
        <v>-425</v>
      </c>
      <c r="N10">
        <v>-205</v>
      </c>
      <c r="O10">
        <v>-162</v>
      </c>
      <c r="P10">
        <v>-245</v>
      </c>
      <c r="Q10">
        <v>-135</v>
      </c>
      <c r="R10">
        <v>190</v>
      </c>
      <c r="S10">
        <v>-218</v>
      </c>
    </row>
    <row r="11" spans="1:19" ht="14.45">
      <c r="A11" t="s">
        <v>10</v>
      </c>
      <c r="B11">
        <v>-162</v>
      </c>
      <c r="C11">
        <v>-148</v>
      </c>
      <c r="D11">
        <v>-108</v>
      </c>
      <c r="E11">
        <v>-325</v>
      </c>
      <c r="G11">
        <v>105</v>
      </c>
      <c r="H11">
        <v>225</v>
      </c>
      <c r="I11">
        <v>-470</v>
      </c>
      <c r="J11">
        <v>-175</v>
      </c>
      <c r="K11">
        <v>114</v>
      </c>
      <c r="L11">
        <v>-162</v>
      </c>
      <c r="M11">
        <v>140</v>
      </c>
      <c r="N11">
        <v>-205</v>
      </c>
      <c r="O11">
        <v>-162</v>
      </c>
      <c r="P11">
        <v>136</v>
      </c>
      <c r="Q11">
        <v>550</v>
      </c>
      <c r="R11">
        <v>170</v>
      </c>
      <c r="S11">
        <v>-155</v>
      </c>
    </row>
    <row r="12" spans="1:19" ht="14.45">
      <c r="A12" t="s">
        <v>11</v>
      </c>
      <c r="B12">
        <v>136</v>
      </c>
      <c r="C12">
        <v>-142</v>
      </c>
      <c r="D12">
        <v>-290</v>
      </c>
      <c r="E12">
        <v>120</v>
      </c>
      <c r="F12">
        <v>-675</v>
      </c>
      <c r="G12">
        <v>-1100</v>
      </c>
      <c r="H12">
        <v>130</v>
      </c>
      <c r="I12">
        <v>-455</v>
      </c>
      <c r="J12">
        <v>-118</v>
      </c>
      <c r="L12">
        <v>-1100</v>
      </c>
      <c r="M12">
        <v>-500</v>
      </c>
      <c r="N12">
        <v>-410</v>
      </c>
      <c r="O12">
        <v>-950</v>
      </c>
      <c r="P12">
        <v>-340</v>
      </c>
      <c r="Q12">
        <v>-115</v>
      </c>
      <c r="R12">
        <v>145</v>
      </c>
      <c r="S12">
        <v>130</v>
      </c>
    </row>
    <row r="13" spans="1:19" ht="14.45">
      <c r="A13" t="s">
        <v>12</v>
      </c>
      <c r="B13">
        <v>-198</v>
      </c>
      <c r="C13">
        <v>124</v>
      </c>
      <c r="D13">
        <v>-380</v>
      </c>
      <c r="E13">
        <v>-185</v>
      </c>
      <c r="F13">
        <v>205</v>
      </c>
      <c r="G13">
        <v>-205</v>
      </c>
      <c r="H13">
        <v>-105</v>
      </c>
      <c r="I13">
        <v>-135</v>
      </c>
      <c r="K13">
        <v>136</v>
      </c>
      <c r="L13">
        <v>-298</v>
      </c>
      <c r="M13">
        <v>-112</v>
      </c>
      <c r="N13">
        <v>-520</v>
      </c>
      <c r="O13">
        <v>120</v>
      </c>
      <c r="P13">
        <v>180</v>
      </c>
      <c r="Q13">
        <v>-142</v>
      </c>
      <c r="R13">
        <v>-192</v>
      </c>
      <c r="S13">
        <v>-185</v>
      </c>
    </row>
    <row r="14" spans="1:19" ht="14.45">
      <c r="A14" t="s">
        <v>13</v>
      </c>
      <c r="B14">
        <v>-218</v>
      </c>
      <c r="C14">
        <v>180</v>
      </c>
      <c r="D14">
        <v>-225</v>
      </c>
      <c r="E14">
        <v>-142</v>
      </c>
      <c r="G14">
        <v>130</v>
      </c>
      <c r="H14">
        <v>-455</v>
      </c>
      <c r="I14">
        <v>-205</v>
      </c>
      <c r="J14">
        <v>200</v>
      </c>
      <c r="K14">
        <v>-270</v>
      </c>
      <c r="L14">
        <v>114</v>
      </c>
      <c r="M14">
        <v>280</v>
      </c>
      <c r="N14">
        <v>380</v>
      </c>
      <c r="O14">
        <v>675</v>
      </c>
      <c r="P14">
        <v>205</v>
      </c>
      <c r="Q14">
        <v>-162</v>
      </c>
      <c r="R14">
        <v>-225</v>
      </c>
      <c r="S14">
        <v>-155</v>
      </c>
    </row>
    <row r="15" spans="1:19" ht="14.45">
      <c r="A15" t="s">
        <v>14</v>
      </c>
      <c r="B15">
        <v>-108</v>
      </c>
      <c r="C15">
        <v>-135</v>
      </c>
      <c r="D15">
        <v>-162</v>
      </c>
      <c r="E15">
        <v>-175</v>
      </c>
      <c r="G15">
        <v>360</v>
      </c>
      <c r="H15">
        <v>-170</v>
      </c>
      <c r="I15">
        <v>170</v>
      </c>
      <c r="J15">
        <v>-750</v>
      </c>
      <c r="K15">
        <v>210</v>
      </c>
      <c r="L15">
        <v>-142</v>
      </c>
      <c r="M15">
        <v>110</v>
      </c>
      <c r="N15">
        <v>160</v>
      </c>
      <c r="O15">
        <v>-142</v>
      </c>
      <c r="P15">
        <v>-148</v>
      </c>
      <c r="Q15">
        <v>-155</v>
      </c>
      <c r="R15">
        <v>-340</v>
      </c>
      <c r="S15">
        <v>295</v>
      </c>
    </row>
    <row r="16" spans="1:19" ht="14.45">
      <c r="A16" t="s">
        <v>15</v>
      </c>
      <c r="B16">
        <v>-148</v>
      </c>
      <c r="C16">
        <v>-155</v>
      </c>
      <c r="D16">
        <v>-122</v>
      </c>
      <c r="E16">
        <v>-218</v>
      </c>
      <c r="F16">
        <v>114</v>
      </c>
      <c r="G16">
        <v>-130</v>
      </c>
      <c r="H16">
        <v>-115</v>
      </c>
      <c r="I16">
        <v>-130</v>
      </c>
      <c r="J16">
        <v>-440</v>
      </c>
      <c r="K16">
        <v>-148</v>
      </c>
      <c r="M16">
        <v>-135</v>
      </c>
      <c r="N16">
        <v>170</v>
      </c>
      <c r="O16">
        <v>-265</v>
      </c>
      <c r="P16">
        <v>-258</v>
      </c>
      <c r="Q16">
        <v>185</v>
      </c>
      <c r="R16">
        <v>124</v>
      </c>
      <c r="S16">
        <v>-180</v>
      </c>
    </row>
    <row r="17" spans="1:19" ht="14.45">
      <c r="A17" t="s">
        <v>16</v>
      </c>
      <c r="B17">
        <v>-218</v>
      </c>
      <c r="C17">
        <v>200</v>
      </c>
      <c r="D17">
        <v>-112</v>
      </c>
      <c r="E17">
        <v>-225</v>
      </c>
      <c r="F17">
        <v>150</v>
      </c>
      <c r="G17">
        <v>-166</v>
      </c>
      <c r="H17">
        <v>250</v>
      </c>
      <c r="I17">
        <v>-112</v>
      </c>
      <c r="J17">
        <v>160</v>
      </c>
      <c r="K17">
        <v>124</v>
      </c>
      <c r="L17">
        <v>120</v>
      </c>
      <c r="M17">
        <v>-170</v>
      </c>
      <c r="O17">
        <v>-162</v>
      </c>
      <c r="P17">
        <v>142</v>
      </c>
      <c r="Q17">
        <v>114</v>
      </c>
      <c r="R17">
        <v>-115</v>
      </c>
      <c r="S17">
        <v>180</v>
      </c>
    </row>
    <row r="18" spans="1:19" ht="14.45">
      <c r="A18" t="s">
        <v>17</v>
      </c>
      <c r="B18">
        <v>-166</v>
      </c>
      <c r="C18">
        <v>-198</v>
      </c>
      <c r="D18">
        <v>235</v>
      </c>
      <c r="E18">
        <v>-162</v>
      </c>
      <c r="F18">
        <v>-135</v>
      </c>
      <c r="G18">
        <v>470</v>
      </c>
      <c r="H18">
        <v>-125</v>
      </c>
      <c r="I18">
        <v>270</v>
      </c>
      <c r="K18">
        <v>320</v>
      </c>
      <c r="L18">
        <v>-142</v>
      </c>
      <c r="M18">
        <v>-130</v>
      </c>
      <c r="N18">
        <v>145</v>
      </c>
      <c r="O18">
        <v>136</v>
      </c>
      <c r="P18">
        <v>200</v>
      </c>
      <c r="Q18">
        <v>-340</v>
      </c>
      <c r="R18">
        <v>-205</v>
      </c>
      <c r="S18">
        <v>145</v>
      </c>
    </row>
    <row r="19" spans="1:19" ht="14.45">
      <c r="A19" t="s">
        <v>18</v>
      </c>
      <c r="B19">
        <v>-118</v>
      </c>
      <c r="C19">
        <v>105</v>
      </c>
      <c r="D19">
        <v>550</v>
      </c>
      <c r="E19">
        <v>136</v>
      </c>
      <c r="F19">
        <v>210</v>
      </c>
      <c r="G19">
        <v>140</v>
      </c>
      <c r="H19">
        <v>120</v>
      </c>
      <c r="I19">
        <v>360</v>
      </c>
      <c r="J19">
        <v>340</v>
      </c>
      <c r="K19">
        <v>-180</v>
      </c>
      <c r="L19">
        <v>340</v>
      </c>
      <c r="M19">
        <v>142</v>
      </c>
      <c r="O19">
        <v>136</v>
      </c>
      <c r="P19">
        <v>124</v>
      </c>
      <c r="Q19">
        <v>-205</v>
      </c>
      <c r="R19">
        <v>-148</v>
      </c>
      <c r="S19">
        <v>124</v>
      </c>
    </row>
    <row r="20" spans="1:19" ht="14.45">
      <c r="A20" t="s">
        <v>19</v>
      </c>
      <c r="B20">
        <v>-102</v>
      </c>
      <c r="C20">
        <v>124</v>
      </c>
      <c r="D20">
        <v>102</v>
      </c>
      <c r="E20">
        <v>120</v>
      </c>
      <c r="F20">
        <v>102</v>
      </c>
      <c r="H20">
        <v>105</v>
      </c>
      <c r="I20">
        <v>-108</v>
      </c>
      <c r="J20">
        <v>-198</v>
      </c>
      <c r="K20">
        <v>145</v>
      </c>
      <c r="L20">
        <v>136</v>
      </c>
      <c r="M20">
        <v>330</v>
      </c>
      <c r="N20">
        <v>215</v>
      </c>
      <c r="O20">
        <v>-285</v>
      </c>
      <c r="P20">
        <v>-218</v>
      </c>
      <c r="Q20">
        <v>-198</v>
      </c>
      <c r="R20">
        <v>-105</v>
      </c>
      <c r="S20">
        <v>-148</v>
      </c>
    </row>
    <row r="21" spans="1:19" ht="14.45">
      <c r="A21" t="s">
        <v>20</v>
      </c>
      <c r="B21">
        <v>142</v>
      </c>
      <c r="C21">
        <v>-218</v>
      </c>
      <c r="D21">
        <v>525</v>
      </c>
      <c r="E21">
        <v>120</v>
      </c>
      <c r="F21">
        <v>490</v>
      </c>
      <c r="G21">
        <v>750</v>
      </c>
      <c r="H21">
        <v>136</v>
      </c>
      <c r="I21">
        <v>136</v>
      </c>
      <c r="J21">
        <v>-112</v>
      </c>
      <c r="K21">
        <v>1200</v>
      </c>
      <c r="L21">
        <v>310</v>
      </c>
      <c r="M21">
        <v>185</v>
      </c>
      <c r="O21">
        <v>230</v>
      </c>
      <c r="P21">
        <v>210</v>
      </c>
      <c r="Q21">
        <v>575</v>
      </c>
      <c r="R21">
        <v>245</v>
      </c>
      <c r="S21">
        <v>205</v>
      </c>
    </row>
    <row r="22" spans="1:19" ht="14.45">
      <c r="A22" t="s">
        <v>21</v>
      </c>
      <c r="B22">
        <v>100</v>
      </c>
      <c r="C22">
        <v>114</v>
      </c>
      <c r="D22">
        <v>124</v>
      </c>
      <c r="E22">
        <v>-155</v>
      </c>
      <c r="F22">
        <v>190</v>
      </c>
      <c r="H22">
        <v>150</v>
      </c>
      <c r="I22">
        <v>114</v>
      </c>
      <c r="J22">
        <v>-180</v>
      </c>
      <c r="K22">
        <v>-175</v>
      </c>
      <c r="L22">
        <v>120</v>
      </c>
      <c r="M22">
        <v>-142</v>
      </c>
      <c r="N22">
        <v>-265</v>
      </c>
      <c r="O22">
        <v>-265</v>
      </c>
      <c r="P22">
        <v>105</v>
      </c>
      <c r="Q22">
        <v>110</v>
      </c>
      <c r="R22">
        <v>185</v>
      </c>
      <c r="S22">
        <v>-155</v>
      </c>
    </row>
    <row r="23" spans="1:19" ht="14.45">
      <c r="A23" t="s">
        <v>22</v>
      </c>
      <c r="B23">
        <v>154</v>
      </c>
      <c r="C23">
        <v>120</v>
      </c>
      <c r="D23">
        <v>-148</v>
      </c>
      <c r="E23">
        <v>230</v>
      </c>
      <c r="F23">
        <v>-135</v>
      </c>
      <c r="G23">
        <v>124</v>
      </c>
      <c r="H23">
        <v>310</v>
      </c>
      <c r="I23">
        <v>350</v>
      </c>
      <c r="J23">
        <v>-155</v>
      </c>
      <c r="K23">
        <v>102</v>
      </c>
      <c r="M23">
        <v>-225</v>
      </c>
      <c r="N23">
        <v>170</v>
      </c>
      <c r="O23">
        <v>215</v>
      </c>
      <c r="P23">
        <v>410</v>
      </c>
      <c r="Q23">
        <v>270</v>
      </c>
      <c r="R23">
        <v>750</v>
      </c>
      <c r="S23">
        <v>-142</v>
      </c>
    </row>
    <row r="24" spans="1:19" ht="14.45">
      <c r="A24" t="s">
        <v>23</v>
      </c>
      <c r="B24">
        <v>-185</v>
      </c>
      <c r="C24">
        <v>-148</v>
      </c>
      <c r="D24">
        <v>130</v>
      </c>
      <c r="E24">
        <v>154</v>
      </c>
      <c r="F24">
        <v>-135</v>
      </c>
      <c r="G24">
        <v>-125</v>
      </c>
      <c r="H24">
        <v>124</v>
      </c>
      <c r="I24">
        <v>-130</v>
      </c>
      <c r="J24">
        <v>-185</v>
      </c>
      <c r="K24">
        <v>-135</v>
      </c>
      <c r="M24">
        <v>114</v>
      </c>
      <c r="N24">
        <v>-130</v>
      </c>
      <c r="O24">
        <v>-130</v>
      </c>
      <c r="P24">
        <v>-155</v>
      </c>
      <c r="Q24">
        <v>-142</v>
      </c>
      <c r="R24">
        <v>124</v>
      </c>
      <c r="S24">
        <v>150</v>
      </c>
    </row>
    <row r="25" spans="1:19" ht="14.45">
      <c r="A25" t="s">
        <v>24</v>
      </c>
      <c r="B25">
        <v>140</v>
      </c>
      <c r="C25">
        <v>285</v>
      </c>
      <c r="D25">
        <v>-148</v>
      </c>
      <c r="E25">
        <v>260</v>
      </c>
      <c r="F25">
        <v>-122</v>
      </c>
      <c r="G25">
        <v>-148</v>
      </c>
      <c r="H25">
        <v>-142</v>
      </c>
      <c r="I25">
        <v>285</v>
      </c>
      <c r="J25">
        <v>-108</v>
      </c>
      <c r="K25">
        <v>-108</v>
      </c>
      <c r="L25">
        <v>700</v>
      </c>
      <c r="M25">
        <v>390</v>
      </c>
      <c r="O25">
        <v>136</v>
      </c>
      <c r="P25">
        <v>-162</v>
      </c>
      <c r="Q25">
        <v>425</v>
      </c>
      <c r="R25">
        <v>150</v>
      </c>
      <c r="S25">
        <v>-175</v>
      </c>
    </row>
    <row r="26" spans="1:19" ht="14.45">
      <c r="A26" t="s">
        <v>25</v>
      </c>
      <c r="B26">
        <v>154</v>
      </c>
      <c r="C26">
        <v>130</v>
      </c>
      <c r="D26">
        <v>185</v>
      </c>
      <c r="E26">
        <v>185</v>
      </c>
      <c r="F26">
        <v>340</v>
      </c>
      <c r="G26">
        <v>700</v>
      </c>
      <c r="I26">
        <v>140</v>
      </c>
      <c r="J26">
        <v>105</v>
      </c>
      <c r="K26">
        <v>150</v>
      </c>
      <c r="L26">
        <v>455</v>
      </c>
      <c r="M26">
        <v>145</v>
      </c>
      <c r="N26">
        <v>160</v>
      </c>
      <c r="O26">
        <v>215</v>
      </c>
      <c r="P26">
        <v>130</v>
      </c>
      <c r="Q26">
        <v>164</v>
      </c>
      <c r="R26">
        <v>160</v>
      </c>
      <c r="S26">
        <v>190</v>
      </c>
    </row>
    <row r="27" spans="1:19" ht="14.45">
      <c r="A27" t="s">
        <v>26</v>
      </c>
      <c r="B27">
        <v>-325</v>
      </c>
      <c r="C27">
        <v>164</v>
      </c>
      <c r="D27">
        <v>200</v>
      </c>
      <c r="E27">
        <v>330</v>
      </c>
      <c r="F27">
        <v>-258</v>
      </c>
      <c r="G27">
        <v>105</v>
      </c>
      <c r="H27">
        <v>-162</v>
      </c>
      <c r="I27">
        <v>235</v>
      </c>
      <c r="J27">
        <v>130</v>
      </c>
      <c r="K27">
        <v>220</v>
      </c>
      <c r="L27">
        <v>-395</v>
      </c>
      <c r="M27">
        <v>550</v>
      </c>
      <c r="N27">
        <v>320</v>
      </c>
      <c r="P27">
        <v>235</v>
      </c>
      <c r="Q27">
        <v>140</v>
      </c>
      <c r="R27">
        <v>700</v>
      </c>
      <c r="S27">
        <v>600</v>
      </c>
    </row>
    <row r="28" spans="1:19" ht="14.45">
      <c r="A28" t="s">
        <v>27</v>
      </c>
      <c r="B28">
        <v>180</v>
      </c>
      <c r="C28">
        <v>260</v>
      </c>
      <c r="D28">
        <v>130</v>
      </c>
      <c r="E28">
        <v>-115</v>
      </c>
      <c r="F28">
        <v>164</v>
      </c>
      <c r="G28">
        <v>-345</v>
      </c>
      <c r="H28">
        <v>-180</v>
      </c>
      <c r="I28">
        <v>250</v>
      </c>
      <c r="J28">
        <v>164</v>
      </c>
      <c r="L28">
        <v>-135</v>
      </c>
      <c r="M28">
        <v>-148</v>
      </c>
      <c r="N28">
        <v>-192</v>
      </c>
      <c r="O28">
        <v>285</v>
      </c>
      <c r="P28">
        <v>-290</v>
      </c>
      <c r="Q28">
        <v>-225</v>
      </c>
      <c r="R28">
        <v>-305</v>
      </c>
      <c r="S28">
        <v>200</v>
      </c>
    </row>
    <row r="29" spans="1:19" ht="14.45">
      <c r="A29" t="s">
        <v>28</v>
      </c>
      <c r="B29">
        <v>124</v>
      </c>
      <c r="C29">
        <v>124</v>
      </c>
      <c r="D29">
        <v>136</v>
      </c>
      <c r="E29">
        <v>136</v>
      </c>
      <c r="F29">
        <v>-135</v>
      </c>
      <c r="G29">
        <v>205</v>
      </c>
      <c r="I29">
        <v>110</v>
      </c>
      <c r="J29">
        <v>150</v>
      </c>
      <c r="K29">
        <v>120</v>
      </c>
      <c r="L29">
        <v>240</v>
      </c>
      <c r="M29">
        <v>-175</v>
      </c>
      <c r="N29">
        <v>-105</v>
      </c>
      <c r="O29">
        <v>625</v>
      </c>
      <c r="P29">
        <v>-170</v>
      </c>
      <c r="Q29">
        <v>136</v>
      </c>
      <c r="R29">
        <v>185</v>
      </c>
      <c r="S29">
        <v>154</v>
      </c>
    </row>
    <row r="30" spans="1:19" ht="14.45">
      <c r="A30" t="s">
        <v>29</v>
      </c>
      <c r="B30">
        <v>180</v>
      </c>
      <c r="C30">
        <v>-125</v>
      </c>
      <c r="D30">
        <v>205</v>
      </c>
      <c r="E30">
        <v>180</v>
      </c>
      <c r="G30">
        <v>136</v>
      </c>
      <c r="H30">
        <v>-148</v>
      </c>
      <c r="I30">
        <v>390</v>
      </c>
      <c r="J30">
        <v>124</v>
      </c>
      <c r="K30">
        <v>-142</v>
      </c>
      <c r="L30">
        <v>600</v>
      </c>
      <c r="M30">
        <v>124</v>
      </c>
      <c r="N30">
        <v>-192</v>
      </c>
      <c r="O30">
        <v>110</v>
      </c>
      <c r="P30">
        <v>180</v>
      </c>
      <c r="Q30">
        <v>120</v>
      </c>
      <c r="R30">
        <v>-148</v>
      </c>
      <c r="S30">
        <v>-230</v>
      </c>
    </row>
    <row r="31" spans="1:19" ht="14.45">
      <c r="A31" t="s">
        <v>30</v>
      </c>
      <c r="B31">
        <v>164</v>
      </c>
      <c r="C31">
        <v>105</v>
      </c>
      <c r="D31">
        <v>270</v>
      </c>
      <c r="E31">
        <v>-105</v>
      </c>
      <c r="F31">
        <v>114</v>
      </c>
      <c r="G31">
        <v>170</v>
      </c>
      <c r="H31">
        <v>142</v>
      </c>
      <c r="I31">
        <v>110</v>
      </c>
      <c r="J31">
        <v>-125</v>
      </c>
      <c r="K31">
        <v>-122</v>
      </c>
      <c r="M31">
        <v>-148</v>
      </c>
      <c r="N31">
        <v>-115</v>
      </c>
      <c r="O31">
        <v>136</v>
      </c>
      <c r="P31">
        <v>-125</v>
      </c>
      <c r="Q31">
        <v>120</v>
      </c>
      <c r="R31">
        <v>-180</v>
      </c>
      <c r="S31">
        <v>-108</v>
      </c>
    </row>
    <row r="32" spans="1:19">
      <c r="A32" t="s">
        <v>31</v>
      </c>
      <c r="B32">
        <v>260</v>
      </c>
      <c r="C32">
        <v>180</v>
      </c>
      <c r="D32">
        <v>470</v>
      </c>
      <c r="E32">
        <v>675</v>
      </c>
      <c r="F32">
        <v>142</v>
      </c>
      <c r="G32">
        <v>275</v>
      </c>
      <c r="H32">
        <v>350</v>
      </c>
      <c r="I32">
        <v>390</v>
      </c>
      <c r="J32">
        <v>525</v>
      </c>
      <c r="K32">
        <v>110</v>
      </c>
      <c r="L32">
        <v>210</v>
      </c>
      <c r="M32">
        <v>124</v>
      </c>
      <c r="N32">
        <v>215</v>
      </c>
      <c r="P32">
        <v>575</v>
      </c>
      <c r="Q32">
        <v>180</v>
      </c>
      <c r="R32">
        <v>525</v>
      </c>
      <c r="S32">
        <v>130</v>
      </c>
    </row>
    <row r="33" spans="1:19">
      <c r="A33" t="s">
        <v>32</v>
      </c>
      <c r="B33">
        <v>360</v>
      </c>
      <c r="C33">
        <v>-125</v>
      </c>
      <c r="D33">
        <v>300</v>
      </c>
      <c r="E33">
        <v>130</v>
      </c>
      <c r="F33">
        <v>114</v>
      </c>
      <c r="G33">
        <v>110</v>
      </c>
      <c r="I33">
        <v>-166</v>
      </c>
      <c r="J33">
        <v>-148</v>
      </c>
      <c r="K33">
        <v>200</v>
      </c>
      <c r="L33">
        <v>-258</v>
      </c>
      <c r="M33">
        <v>-108</v>
      </c>
      <c r="N33">
        <v>-175</v>
      </c>
      <c r="O33">
        <v>-185</v>
      </c>
      <c r="P33">
        <v>142</v>
      </c>
      <c r="Q33">
        <v>130</v>
      </c>
      <c r="R33">
        <v>-225</v>
      </c>
      <c r="S33">
        <v>-112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220C-B50C-417C-B297-7ACA0D2C98F0}">
  <dimension ref="A1:AL42"/>
  <sheetViews>
    <sheetView topLeftCell="A5" workbookViewId="0">
      <selection activeCell="AK30" sqref="AK30"/>
    </sheetView>
  </sheetViews>
  <sheetFormatPr defaultColWidth="7.140625" defaultRowHeight="15"/>
  <cols>
    <col min="1" max="1" width="4.5703125" customWidth="1"/>
    <col min="2" max="19" width="7.140625" customWidth="1"/>
    <col min="20" max="20" width="4.28515625" customWidth="1"/>
    <col min="21" max="21" width="7.140625" customWidth="1"/>
  </cols>
  <sheetData>
    <row r="1" spans="1:3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</row>
    <row r="2" spans="1:38">
      <c r="A2" t="s">
        <v>1</v>
      </c>
      <c r="B2" s="1">
        <f>'JuicedOdds Week (17)'!B2/('JuicedOdds Week (17)'!B2+'JuicedOdds Week (17)'!B10)</f>
        <v>0.61643835616438358</v>
      </c>
      <c r="C2" s="1">
        <f>'JuicedOdds Week (17)'!C2/('JuicedOdds Week (17)'!C2+'JuicedOdds Week (17)'!C13)</f>
        <v>0.5720596355604638</v>
      </c>
      <c r="D2" s="3">
        <f>'JuicedOdds Week (17)'!D2/('JuicedOdds Week (17)'!D2+'JuicedOdds Week (17)'!D19)</f>
        <v>0.85245901639344268</v>
      </c>
      <c r="E2" s="1">
        <f>'JuicedOdds Week (17)'!E2/('JuicedOdds Week (17)'!E2+'JuicedOdds Week (17)'!E8)</f>
        <v>0.77683315621679072</v>
      </c>
      <c r="F2" s="1">
        <f>'JuicedOdds Week (17)'!F2/('JuicedOdds Week (17)'!F2+'JuicedOdds Week (17)'!F17)</f>
        <v>0.61643835616438358</v>
      </c>
      <c r="G2" s="1">
        <f>'JuicedOdds Week (17)'!G2/('JuicedOdds Week (17)'!G2+'JuicedOdds Week (17)'!G18)</f>
        <v>0.83164983164983153</v>
      </c>
      <c r="H2" s="1">
        <f>'JuicedOdds Week (17)'!H2/('JuicedOdds Week (17)'!H2+'JuicedOdds Week (17)'!H11)</f>
        <v>0.70503316426063201</v>
      </c>
      <c r="I2" s="1">
        <f>'JuicedOdds Week (17)'!I2/('JuicedOdds Week (17)'!I2+'JuicedOdds Week (17)'!I18)</f>
        <v>0.74087161366313303</v>
      </c>
      <c r="J2" s="1">
        <f>'JuicedOdds Week (17)'!J2/('JuicedOdds Week (17)'!J2+'JuicedOdds Week (17)'!J12)</f>
        <v>0.48263587428372978</v>
      </c>
      <c r="K2" s="1"/>
      <c r="L2" s="1">
        <f>'JuicedOdds Week (17)'!L2/('JuicedOdds Week (17)'!L2+'JuicedOdds Week (17)'!L3)</f>
        <v>0.55259400285578297</v>
      </c>
      <c r="M2" s="1">
        <f>'JuicedOdds Week (17)'!M2/('JuicedOdds Week (17)'!M2+'JuicedOdds Week (17)'!M25)</f>
        <v>0.80429292929292939</v>
      </c>
      <c r="N2" s="1">
        <f>'JuicedOdds Week (17)'!N2/('JuicedOdds Week (17)'!N2+'JuicedOdds Week (17)'!N20)</f>
        <v>0.69576995207334869</v>
      </c>
      <c r="O2" s="1">
        <f>'JuicedOdds Week (17)'!O2/('JuicedOdds Week (17)'!O2+'JuicedOdds Week (17)'!O4)</f>
        <v>0.53246753246753253</v>
      </c>
      <c r="P2" s="1">
        <f>'JuicedOdds Week (17)'!P2/('JuicedOdds Week (17)'!P2+'JuicedOdds Week (17)'!P23)</f>
        <v>0.81186685962373362</v>
      </c>
      <c r="Q2" s="1">
        <f>'JuicedOdds Week (17)'!Q2/('JuicedOdds Week (17)'!Q2+'JuicedOdds Week (17)'!Q25)</f>
        <v>0.81725888324873097</v>
      </c>
      <c r="R2" s="1">
        <f>'JuicedOdds Week (17)'!R2/('JuicedOdds Week (17)'!R2+'JuicedOdds Week (17)'!R6)</f>
        <v>0.74778270509977829</v>
      </c>
      <c r="S2" s="1">
        <f>'JuicedOdds Week (17)'!S2/('JuicedOdds Week (17)'!S2+'JuicedOdds Week (17)'!S11)</f>
        <v>0.53246753246753253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8">
      <c r="A3" t="s">
        <v>2</v>
      </c>
      <c r="B3" s="1">
        <f>'JuicedOdds Week (17)'!B3/('JuicedOdds Week (17)'!B3+'JuicedOdds Week (17)'!B23)</f>
        <v>0.62246655186117372</v>
      </c>
      <c r="C3" s="1">
        <f>'JuicedOdds Week (17)'!C3/('JuicedOdds Week (17)'!C3+'JuicedOdds Week (17)'!C17)</f>
        <v>0.68055555555555558</v>
      </c>
      <c r="D3" s="1">
        <f>'JuicedOdds Week (17)'!D3/('JuicedOdds Week (17)'!D3+'JuicedOdds Week (17)'!D30)</f>
        <v>0.6853932584269663</v>
      </c>
      <c r="E3" s="1">
        <f>'JuicedOdds Week (17)'!E3/('JuicedOdds Week (17)'!E3+'JuicedOdds Week (17)'!E27)</f>
        <v>0.77683315621679072</v>
      </c>
      <c r="F3" s="1">
        <f>'JuicedOdds Week (17)'!F3/('JuicedOdds Week (17)'!F3+'JuicedOdds Week (17)'!F28)</f>
        <v>0.63690418169412233</v>
      </c>
      <c r="G3" s="1">
        <f>'JuicedOdds Week (17)'!G3/('JuicedOdds Week (17)'!G3+'JuicedOdds Week (17)'!G8)</f>
        <v>0.72207925887802371</v>
      </c>
      <c r="H3" s="1">
        <f>'JuicedOdds Week (17)'!H3/('JuicedOdds Week (17)'!H3+'JuicedOdds Week (17)'!H12)</f>
        <v>0.58299264104660675</v>
      </c>
      <c r="I3" s="1">
        <f>'JuicedOdds Week (17)'!I3/('JuicedOdds Week (17)'!I3+'JuicedOdds Week (17)'!I27)</f>
        <v>0.71355123026074185</v>
      </c>
      <c r="J3" s="1">
        <f>'JuicedOdds Week (17)'!J3/('JuicedOdds Week (17)'!J3+'JuicedOdds Week (17)'!J7)</f>
        <v>0.60923623445825936</v>
      </c>
      <c r="K3" s="1"/>
      <c r="L3" s="1">
        <f>'JuicedOdds Week (17)'!L3/('JuicedOdds Week (17)'!L3+'JuicedOdds Week (17)'!L2)</f>
        <v>0.44740599714421703</v>
      </c>
      <c r="M3" s="1">
        <f>'JuicedOdds Week (17)'!M3/('JuicedOdds Week (17)'!M3+'JuicedOdds Week (17)'!M4)</f>
        <v>0.56349206349206349</v>
      </c>
      <c r="N3" s="1">
        <f>'JuicedOdds Week (17)'!N3/('JuicedOdds Week (17)'!N3+'JuicedOdds Week (17)'!N5)</f>
        <v>0.4170073589533933</v>
      </c>
      <c r="O3" s="1">
        <f>'JuicedOdds Week (17)'!O3/('JuicedOdds Week (17)'!O3+'JuicedOdds Week (17)'!O7)</f>
        <v>0.38356164383561653</v>
      </c>
      <c r="P3" s="1">
        <f>'JuicedOdds Week (17)'!P3/('JuicedOdds Week (17)'!P3+'JuicedOdds Week (17)'!P14)</f>
        <v>0.6853932584269663</v>
      </c>
      <c r="Q3" s="3">
        <f>'JuicedOdds Week (17)'!Q3/('JuicedOdds Week (17)'!Q3+'JuicedOdds Week (17)'!Q21)</f>
        <v>0.85794392523364493</v>
      </c>
      <c r="R3" s="1">
        <f>'JuicedOdds Week (17)'!R3/('JuicedOdds Week (17)'!R3+'JuicedOdds Week (17)'!R32)</f>
        <v>0.84650112866817162</v>
      </c>
      <c r="S3" s="1">
        <f>'JuicedOdds Week (17)'!S3/('JuicedOdds Week (17)'!S3+'JuicedOdds Week (17)'!S21)</f>
        <v>0.54274353876739567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</row>
    <row r="4" spans="1:38">
      <c r="A4" t="s">
        <v>3</v>
      </c>
      <c r="B4" s="1">
        <f>'JuicedOdds Week (17)'!B4/('JuicedOdds Week (17)'!B4+'JuicedOdds Week (17)'!B8)</f>
        <v>0.551441114716549</v>
      </c>
      <c r="C4" s="1">
        <f>'JuicedOdds Week (17)'!C4/('JuicedOdds Week (17)'!C4+'JuicedOdds Week (17)'!C25)</f>
        <v>0.7508125677139762</v>
      </c>
      <c r="D4" s="1">
        <f>'JuicedOdds Week (17)'!D4/('JuicedOdds Week (17)'!D4+'JuicedOdds Week (17)'!D27)</f>
        <v>0.68055555555555558</v>
      </c>
      <c r="E4" s="1">
        <f>'JuicedOdds Week (17)'!E4/('JuicedOdds Week (17)'!E4+'JuicedOdds Week (17)'!E12)</f>
        <v>0.56349206349206349</v>
      </c>
      <c r="F4" s="1">
        <f>'JuicedOdds Week (17)'!F4/('JuicedOdds Week (17)'!F4+'JuicedOdds Week (17)'!F13)</f>
        <v>0.6853932584269663</v>
      </c>
      <c r="G4" s="3">
        <f>'JuicedOdds Week (17)'!G4/('JuicedOdds Week (17)'!G4+'JuicedOdds Week (17)'!G21)</f>
        <v>0.88695652173913042</v>
      </c>
      <c r="H4" s="1">
        <f>'JuicedOdds Week (17)'!H4/('JuicedOdds Week (17)'!H4+'JuicedOdds Week (17)'!H23)</f>
        <v>0.76590210451643415</v>
      </c>
      <c r="I4" s="1">
        <f>'JuicedOdds Week (17)'!I4/('JuicedOdds Week (17)'!I4+'JuicedOdds Week (17)'!I30)</f>
        <v>0.80429292929292939</v>
      </c>
      <c r="J4" s="1">
        <f>'JuicedOdds Week (17)'!J4/('JuicedOdds Week (17)'!J4+'JuicedOdds Week (17)'!J6)</f>
        <v>0.46753246753246752</v>
      </c>
      <c r="K4" s="1">
        <f>'JuicedOdds Week (17)'!K4/('JuicedOdds Week (17)'!K4+'JuicedOdds Week (17)'!K18)</f>
        <v>0.771505376344086</v>
      </c>
      <c r="L4" s="1">
        <f>'JuicedOdds Week (17)'!L4/('JuicedOdds Week (17)'!L4+'JuicedOdds Week (17)'!L8)</f>
        <v>0.76000000000000012</v>
      </c>
      <c r="M4" s="1">
        <f>'JuicedOdds Week (17)'!M4/('JuicedOdds Week (17)'!M4+'JuicedOdds Week (17)'!M3)</f>
        <v>0.43650793650793646</v>
      </c>
      <c r="N4" s="1"/>
      <c r="O4" s="1">
        <f>'JuicedOdds Week (17)'!O4/('JuicedOdds Week (17)'!O4+'JuicedOdds Week (17)'!O2)</f>
        <v>0.46753246753246752</v>
      </c>
      <c r="P4" s="1">
        <f>'JuicedOdds Week (17)'!P4/('JuicedOdds Week (17)'!P4+'JuicedOdds Week (17)'!P7)</f>
        <v>0.55827067669172936</v>
      </c>
      <c r="Q4" s="1">
        <f>'JuicedOdds Week (17)'!Q4/('JuicedOdds Week (17)'!Q4+'JuicedOdds Week (17)'!Q11)</f>
        <v>0.85245901639344268</v>
      </c>
      <c r="R4" s="1">
        <f>'JuicedOdds Week (17)'!R4/('JuicedOdds Week (17)'!R4+'JuicedOdds Week (17)'!R23)</f>
        <v>0.88695652173913042</v>
      </c>
      <c r="S4" s="1">
        <f>'JuicedOdds Week (17)'!S4/('JuicedOdds Week (17)'!S4+'JuicedOdds Week (17)'!S12)</f>
        <v>0.47826086956521741</v>
      </c>
      <c r="U4">
        <v>0</v>
      </c>
      <c r="V4">
        <v>0</v>
      </c>
      <c r="W4">
        <v>0</v>
      </c>
      <c r="X4">
        <v>0</v>
      </c>
      <c r="Y4">
        <v>0</v>
      </c>
      <c r="Z4">
        <v>25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8">
      <c r="A5" t="s">
        <v>4</v>
      </c>
      <c r="B5" s="1">
        <f>'JuicedOdds Week (17)'!B5/('JuicedOdds Week (17)'!B5+'JuicedOdds Week (17)'!B22)</f>
        <v>0.52173913043478259</v>
      </c>
      <c r="C5" s="1">
        <f>'JuicedOdds Week (17)'!C5/('JuicedOdds Week (17)'!C5+'JuicedOdds Week (17)'!C28)</f>
        <v>0.73354231974921635</v>
      </c>
      <c r="D5" s="1">
        <f>'JuicedOdds Week (17)'!D5/('JuicedOdds Week (17)'!D5+'JuicedOdds Week (17)'!D21)</f>
        <v>0.84650112866817162</v>
      </c>
      <c r="E5" s="3">
        <f>'JuicedOdds Week (17)'!E5/('JuicedOdds Week (17)'!E5+'JuicedOdds Week (17)'!E32)</f>
        <v>0.87617765814266502</v>
      </c>
      <c r="F5" s="1">
        <f>'JuicedOdds Week (17)'!F5/('JuicedOdds Week (17)'!F5+'JuicedOdds Week (17)'!F7)</f>
        <v>0.60923623445825936</v>
      </c>
      <c r="G5" s="1">
        <f>'JuicedOdds Week (17)'!G5/('JuicedOdds Week (17)'!G5+'JuicedOdds Week (17)'!G15)</f>
        <v>0.79136163982430452</v>
      </c>
      <c r="H5" s="1">
        <f>'JuicedOdds Week (17)'!H5/('JuicedOdds Week (17)'!H5+'JuicedOdds Week (17)'!H17)</f>
        <v>0.72575250836120397</v>
      </c>
      <c r="I5" s="1">
        <f>'JuicedOdds Week (17)'!I5/('JuicedOdds Week (17)'!I5+'JuicedOdds Week (17)'!I6)</f>
        <v>0.65747522619560528</v>
      </c>
      <c r="J5" s="1"/>
      <c r="K5" s="1">
        <f>'JuicedOdds Week (17)'!K5/('JuicedOdds Week (17)'!K5+'JuicedOdds Week (17)'!K13)</f>
        <v>0.59336975415942395</v>
      </c>
      <c r="L5" s="1">
        <f>'JuicedOdds Week (17)'!L5/('JuicedOdds Week (17)'!L5+'JuicedOdds Week (17)'!L30)</f>
        <v>0.86301369863013699</v>
      </c>
      <c r="M5" s="1">
        <f>'JuicedOdds Week (17)'!M5/('JuicedOdds Week (17)'!M5+'JuicedOdds Week (17)'!M14)</f>
        <v>0.74778270509977829</v>
      </c>
      <c r="N5" s="1">
        <f>'JuicedOdds Week (17)'!N5/('JuicedOdds Week (17)'!N5+'JuicedOdds Week (17)'!N3)</f>
        <v>0.58299264104660675</v>
      </c>
      <c r="O5" s="1">
        <f>'JuicedOdds Week (17)'!O5/('JuicedOdds Week (17)'!O5+'JuicedOdds Week (17)'!O14)</f>
        <v>0.87617765814266502</v>
      </c>
      <c r="P5" s="1">
        <f>'JuicedOdds Week (17)'!P5/('JuicedOdds Week (17)'!P5+'JuicedOdds Week (17)'!P32)</f>
        <v>0.85794392523364493</v>
      </c>
      <c r="Q5" s="1">
        <f>'JuicedOdds Week (17)'!Q5/('JuicedOdds Week (17)'!Q5+'JuicedOdds Week (17)'!Q9)</f>
        <v>0.73354231974921635</v>
      </c>
      <c r="R5" s="1">
        <f>'JuicedOdds Week (17)'!R5/('JuicedOdds Week (17)'!R5+'JuicedOdds Week (17)'!R27)</f>
        <v>0.88000000000000012</v>
      </c>
      <c r="S5" s="1">
        <f>'JuicedOdds Week (17)'!S5/('JuicedOdds Week (17)'!S5+'JuicedOdds Week (17)'!S28)</f>
        <v>0.71797052154195007</v>
      </c>
      <c r="U5">
        <v>0</v>
      </c>
      <c r="V5">
        <v>0</v>
      </c>
      <c r="W5">
        <v>0</v>
      </c>
      <c r="X5">
        <v>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8">
      <c r="A6" t="s">
        <v>5</v>
      </c>
      <c r="B6" s="1">
        <f>'JuicedOdds Week (17)'!B6/('JuicedOdds Week (17)'!B6+'JuicedOdds Week (17)'!B15)</f>
        <v>0.50432975406996894</v>
      </c>
      <c r="C6" s="1">
        <f>'JuicedOdds Week (17)'!C6/('JuicedOdds Week (17)'!C6+'JuicedOdds Week (17)'!C9)</f>
        <v>0.60923623445825936</v>
      </c>
      <c r="D6" s="1">
        <f>'JuicedOdds Week (17)'!D6/('JuicedOdds Week (17)'!D6+'JuicedOdds Week (17)'!D28)</f>
        <v>0.58299264104660675</v>
      </c>
      <c r="E6" s="1">
        <f>'JuicedOdds Week (17)'!E6/('JuicedOdds Week (17)'!E6+'JuicedOdds Week (17)'!E29)</f>
        <v>0.59336975415942395</v>
      </c>
      <c r="F6" s="1">
        <f>'JuicedOdds Week (17)'!F6/('JuicedOdds Week (17)'!F6+'JuicedOdds Week (17)'!F32)</f>
        <v>0.60375697094217784</v>
      </c>
      <c r="G6" s="1">
        <f>'JuicedOdds Week (17)'!G6/('JuicedOdds Week (17)'!G6+'JuicedOdds Week (17)'!G14)</f>
        <v>0.58299264104660675</v>
      </c>
      <c r="H6" s="1"/>
      <c r="I6" s="1">
        <f>'JuicedOdds Week (17)'!I6/('JuicedOdds Week (17)'!I6+'JuicedOdds Week (17)'!I5)</f>
        <v>0.34252477380439461</v>
      </c>
      <c r="J6" s="1">
        <f>'JuicedOdds Week (17)'!J6/('JuicedOdds Week (17)'!J6+'JuicedOdds Week (17)'!J4)</f>
        <v>0.53246753246753253</v>
      </c>
      <c r="K6" s="1">
        <f>'JuicedOdds Week (17)'!K6/('JuicedOdds Week (17)'!K6+'JuicedOdds Week (17)'!K33)</f>
        <v>0.68055555555555558</v>
      </c>
      <c r="L6" s="1">
        <f>'JuicedOdds Week (17)'!L6/('JuicedOdds Week (17)'!L6+'JuicedOdds Week (17)'!L9)</f>
        <v>0.36309581830587778</v>
      </c>
      <c r="M6" s="1">
        <f>'JuicedOdds Week (17)'!M6/('JuicedOdds Week (17)'!M6+'JuicedOdds Week (17)'!M22)</f>
        <v>0.43650793650793646</v>
      </c>
      <c r="N6" s="1">
        <f>'JuicedOdds Week (17)'!N6/('JuicedOdds Week (17)'!N6+'JuicedOdds Week (17)'!N13)</f>
        <v>0.19570707070707072</v>
      </c>
      <c r="O6" s="1">
        <f>'JuicedOdds Week (17)'!O6/('JuicedOdds Week (17)'!O6+'JuicedOdds Week (17)'!O31)</f>
        <v>0.59336975415942395</v>
      </c>
      <c r="P6" s="1">
        <f>'JuicedOdds Week (17)'!P6/('JuicedOdds Week (17)'!P6+'JuicedOdds Week (17)'!P17)</f>
        <v>0.60375697094217784</v>
      </c>
      <c r="Q6" s="1">
        <f>'JuicedOdds Week (17)'!Q6/('JuicedOdds Week (17)'!Q6+'JuicedOdds Week (17)'!Q22)</f>
        <v>0.54274353876739567</v>
      </c>
      <c r="R6" s="1">
        <f>'JuicedOdds Week (17)'!R6/('JuicedOdds Week (17)'!R6+'JuicedOdds Week (17)'!R2)</f>
        <v>0.25221729490022171</v>
      </c>
      <c r="S6" s="1">
        <f>'JuicedOdds Week (17)'!S6/('JuicedOdds Week (17)'!S6+'JuicedOdds Week (17)'!S15)</f>
        <v>0.61403508771929827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8">
      <c r="A7" t="s">
        <v>6</v>
      </c>
      <c r="B7" s="1">
        <f>'JuicedOdds Week (17)'!B7/('JuicedOdds Week (17)'!B7+'JuicedOdds Week (17)'!B21)</f>
        <v>0.60375697094217784</v>
      </c>
      <c r="C7" s="3">
        <f>'JuicedOdds Week (17)'!C7/('JuicedOdds Week (17)'!C7+'JuicedOdds Week (17)'!C8)</f>
        <v>0.76000000000000012</v>
      </c>
      <c r="D7" s="1">
        <f>'JuicedOdds Week (17)'!D7/('JuicedOdds Week (17)'!D7+'JuicedOdds Week (17)'!D32)</f>
        <v>0.83164983164983153</v>
      </c>
      <c r="E7" s="1">
        <f>'JuicedOdds Week (17)'!E7/('JuicedOdds Week (17)'!E7+'JuicedOdds Week (17)'!E23)</f>
        <v>0.70954356846473021</v>
      </c>
      <c r="F7" s="1">
        <f>'JuicedOdds Week (17)'!F7/('JuicedOdds Week (17)'!F7+'JuicedOdds Week (17)'!F5)</f>
        <v>0.39076376554174075</v>
      </c>
      <c r="G7" s="1">
        <f>'JuicedOdds Week (17)'!G7/('JuicedOdds Week (17)'!G7+'JuicedOdds Week (17)'!G11)</f>
        <v>0.53246753246753253</v>
      </c>
      <c r="H7" s="1"/>
      <c r="I7" s="1">
        <f>'JuicedOdds Week (17)'!I7/('JuicedOdds Week (17)'!I7+'JuicedOdds Week (17)'!I28)</f>
        <v>0.72575250836120397</v>
      </c>
      <c r="J7" s="1">
        <f>'JuicedOdds Week (17)'!J7/('JuicedOdds Week (17)'!J7+'JuicedOdds Week (17)'!J3)</f>
        <v>0.39076376554174075</v>
      </c>
      <c r="K7" s="1">
        <f>'JuicedOdds Week (17)'!K7/('JuicedOdds Week (17)'!K7+'JuicedOdds Week (17)'!K21)</f>
        <v>0.9258160237388724</v>
      </c>
      <c r="L7" s="1">
        <f>'JuicedOdds Week (17)'!L7/('JuicedOdds Week (17)'!L7+'JuicedOdds Week (17)'!L26)</f>
        <v>0.82712369597615498</v>
      </c>
      <c r="M7" s="1">
        <f>'JuicedOdds Week (17)'!M7/('JuicedOdds Week (17)'!M7+'JuicedOdds Week (17)'!M27)</f>
        <v>0.85245901639344268</v>
      </c>
      <c r="N7" s="1">
        <f>'JuicedOdds Week (17)'!N7/('JuicedOdds Week (17)'!N7+'JuicedOdds Week (17)'!N14)</f>
        <v>0.79999999999999993</v>
      </c>
      <c r="O7" s="1">
        <f>'JuicedOdds Week (17)'!O7/('JuicedOdds Week (17)'!O7+'JuicedOdds Week (17)'!O3)</f>
        <v>0.61643835616438358</v>
      </c>
      <c r="P7" s="1">
        <f>'JuicedOdds Week (17)'!P7/('JuicedOdds Week (17)'!P7+'JuicedOdds Week (17)'!P4)</f>
        <v>0.44172932330827064</v>
      </c>
      <c r="Q7" s="1">
        <f>'JuicedOdds Week (17)'!Q7/('JuicedOdds Week (17)'!Q7+'JuicedOdds Week (17)'!Q12)</f>
        <v>0.48916576381365112</v>
      </c>
      <c r="R7" s="1">
        <f>'JuicedOdds Week (17)'!R7/('JuicedOdds Week (17)'!R7+'JuicedOdds Week (17)'!R10)</f>
        <v>0.66900702106318954</v>
      </c>
      <c r="S7" s="1">
        <f>'JuicedOdds Week (17)'!S7/('JuicedOdds Week (17)'!S7+'JuicedOdds Week (17)'!S27)</f>
        <v>0.57983193277310918</v>
      </c>
      <c r="U7">
        <v>0</v>
      </c>
      <c r="V7">
        <v>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8">
      <c r="A8" t="s">
        <v>7</v>
      </c>
      <c r="B8" s="1">
        <f>'JuicedOdds Week (17)'!B8/('JuicedOdds Week (17)'!B8+'JuicedOdds Week (17)'!B4)</f>
        <v>0.448558885283451</v>
      </c>
      <c r="C8" s="1">
        <f>'JuicedOdds Week (17)'!C8/('JuicedOdds Week (17)'!C8+'JuicedOdds Week (17)'!C7)</f>
        <v>0.24000000000000005</v>
      </c>
      <c r="D8" s="1">
        <f>'JuicedOdds Week (17)'!D8/('JuicedOdds Week (17)'!D8+'JuicedOdds Week (17)'!D23)</f>
        <v>0.42794036443953615</v>
      </c>
      <c r="E8" s="1">
        <f>'JuicedOdds Week (17)'!E8/('JuicedOdds Week (17)'!E8+'JuicedOdds Week (17)'!E2)</f>
        <v>0.22316684378320936</v>
      </c>
      <c r="F8" s="1">
        <f>'JuicedOdds Week (17)'!F8/('JuicedOdds Week (17)'!F8+'JuicedOdds Week (17)'!F18)</f>
        <v>0.448558885283451</v>
      </c>
      <c r="G8" s="1">
        <f>'JuicedOdds Week (17)'!G8/('JuicedOdds Week (17)'!G8+'JuicedOdds Week (17)'!G3)</f>
        <v>0.27792074112197634</v>
      </c>
      <c r="H8" s="1"/>
      <c r="I8" s="1">
        <f>'JuicedOdds Week (17)'!I8/('JuicedOdds Week (17)'!I8+'JuicedOdds Week (17)'!I21)</f>
        <v>0.59336975415942395</v>
      </c>
      <c r="J8" s="1">
        <f>'JuicedOdds Week (17)'!J8/('JuicedOdds Week (17)'!J8+'JuicedOdds Week (17)'!J11)</f>
        <v>0.39076376554174075</v>
      </c>
      <c r="K8" s="1">
        <f>'JuicedOdds Week (17)'!K8/('JuicedOdds Week (17)'!K8+'JuicedOdds Week (17)'!K25)</f>
        <v>0.50432975406996894</v>
      </c>
      <c r="L8" s="1">
        <f>'JuicedOdds Week (17)'!L8/('JuicedOdds Week (17)'!L8+'JuicedOdds Week (17)'!L4)</f>
        <v>0.24000000000000005</v>
      </c>
      <c r="M8" s="1">
        <f>'JuicedOdds Week (17)'!M8/('JuicedOdds Week (17)'!M8+'JuicedOdds Week (17)'!M12)</f>
        <v>0.19999999999999998</v>
      </c>
      <c r="N8" s="1">
        <f>'JuicedOdds Week (17)'!N8/('JuicedOdds Week (17)'!N8+'JuicedOdds Week (17)'!N24)</f>
        <v>0.45725646123260438</v>
      </c>
      <c r="O8" s="1">
        <f>'JuicedOdds Week (17)'!O8/('JuicedOdds Week (17)'!O8+'JuicedOdds Week (17)'!O33)</f>
        <v>0.37753344813882639</v>
      </c>
      <c r="P8" s="1">
        <f>'JuicedOdds Week (17)'!P8/('JuicedOdds Week (17)'!P8+'JuicedOdds Week (17)'!P12)</f>
        <v>0.25912838633686691</v>
      </c>
      <c r="Q8" s="1">
        <f>'JuicedOdds Week (17)'!Q8/('JuicedOdds Week (17)'!Q8+'JuicedOdds Week (17)'!Q27)</f>
        <v>0.59963877182420233</v>
      </c>
      <c r="R8" s="1">
        <f>'JuicedOdds Week (17)'!R8/('JuicedOdds Week (17)'!R8+'JuicedOdds Week (17)'!R15)</f>
        <v>0.25912838633686691</v>
      </c>
      <c r="S8" s="1">
        <f>'JuicedOdds Week (17)'!S8/('JuicedOdds Week (17)'!S8+'JuicedOdds Week (17)'!S23)</f>
        <v>0.51083423618634893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8">
      <c r="A9" t="s">
        <v>8</v>
      </c>
      <c r="B9" s="3">
        <f>'JuicedOdds Week (17)'!B9/('JuicedOdds Week (17)'!B9+'JuicedOdds Week (17)'!B33)</f>
        <v>0.79136163982430452</v>
      </c>
      <c r="C9" s="1">
        <f>'JuicedOdds Week (17)'!C9/('JuicedOdds Week (17)'!C9+'JuicedOdds Week (17)'!C6)</f>
        <v>0.39076376554174075</v>
      </c>
      <c r="D9" s="1">
        <f>'JuicedOdds Week (17)'!D9/('JuicedOdds Week (17)'!D9+'JuicedOdds Week (17)'!D31)</f>
        <v>0.74087161366313303</v>
      </c>
      <c r="E9" s="1">
        <f>'JuicedOdds Week (17)'!E9/('JuicedOdds Week (17)'!E9+'JuicedOdds Week (17)'!E15)</f>
        <v>0.39076376554174075</v>
      </c>
      <c r="F9" s="1">
        <f>'JuicedOdds Week (17)'!F9/('JuicedOdds Week (17)'!F9+'JuicedOdds Week (17)'!F22)</f>
        <v>0.66900702106318954</v>
      </c>
      <c r="G9" s="1">
        <f>'JuicedOdds Week (17)'!G9/('JuicedOdds Week (17)'!G9+'JuicedOdds Week (17)'!G29)</f>
        <v>0.6853932584269663</v>
      </c>
      <c r="H9" s="1">
        <f>'JuicedOdds Week (17)'!H9/('JuicedOdds Week (17)'!H9+'JuicedOdds Week (17)'!H10)</f>
        <v>0.58299264104660675</v>
      </c>
      <c r="I9" s="1">
        <f>'JuicedOdds Week (17)'!I9/('JuicedOdds Week (17)'!I9+'JuicedOdds Week (17)'!I32)</f>
        <v>0.80429292929292939</v>
      </c>
      <c r="J9" s="1">
        <f>'JuicedOdds Week (17)'!J9/('JuicedOdds Week (17)'!J9+'JuicedOdds Week (17)'!J14)</f>
        <v>0.68055555555555558</v>
      </c>
      <c r="K9" s="1">
        <f>'JuicedOdds Week (17)'!K9/('JuicedOdds Week (17)'!K9+'JuicedOdds Week (17)'!K15)</f>
        <v>0.69079288305406805</v>
      </c>
      <c r="L9" s="1">
        <f>'JuicedOdds Week (17)'!L9/('JuicedOdds Week (17)'!L9+'JuicedOdds Week (17)'!L6)</f>
        <v>0.63690418169412233</v>
      </c>
      <c r="M9" s="1">
        <f>'JuicedOdds Week (17)'!M9/('JuicedOdds Week (17)'!M9+'JuicedOdds Week (17)'!M11)</f>
        <v>0.59963877182420233</v>
      </c>
      <c r="N9" s="1"/>
      <c r="O9" s="1">
        <f>'JuicedOdds Week (17)'!O9/('JuicedOdds Week (17)'!O9+'JuicedOdds Week (17)'!O28)</f>
        <v>0.7508125677139762</v>
      </c>
      <c r="P9" s="1">
        <f>'JuicedOdds Week (17)'!P9/('JuicedOdds Week (17)'!P9+'JuicedOdds Week (17)'!P13)</f>
        <v>0.65747522619560528</v>
      </c>
      <c r="Q9" s="1">
        <f>'JuicedOdds Week (17)'!Q9/('JuicedOdds Week (17)'!Q9+'JuicedOdds Week (17)'!Q5)</f>
        <v>0.26645768025078376</v>
      </c>
      <c r="R9" s="1">
        <f>'JuicedOdds Week (17)'!R9/('JuicedOdds Week (17)'!R9+'JuicedOdds Week (17)'!R12)</f>
        <v>0.60923623445825936</v>
      </c>
      <c r="S9" s="1">
        <f>'JuicedOdds Week (17)'!S9/('JuicedOdds Week (17)'!S9+'JuicedOdds Week (17)'!S22)</f>
        <v>0.61403508771929827</v>
      </c>
      <c r="U9">
        <v>25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8">
      <c r="A10" t="s">
        <v>9</v>
      </c>
      <c r="B10" s="1">
        <f>'JuicedOdds Week (17)'!B10/('JuicedOdds Week (17)'!B10+'JuicedOdds Week (17)'!B2)</f>
        <v>0.38356164383561653</v>
      </c>
      <c r="C10" s="1">
        <f>'JuicedOdds Week (17)'!C10/('JuicedOdds Week (17)'!C10+'JuicedOdds Week (17)'!C14)</f>
        <v>0.65747522619560528</v>
      </c>
      <c r="D10" s="1">
        <f>'JuicedOdds Week (17)'!D10/('JuicedOdds Week (17)'!D10+'JuicedOdds Week (17)'!D24)</f>
        <v>0.58299264104660675</v>
      </c>
      <c r="E10" s="1">
        <f>'JuicedOdds Week (17)'!E10/('JuicedOdds Week (17)'!E10+'JuicedOdds Week (17)'!E20)</f>
        <v>0.56349206349206349</v>
      </c>
      <c r="F10" s="1">
        <f>'JuicedOdds Week (17)'!F10/('JuicedOdds Week (17)'!F10+'JuicedOdds Week (17)'!F26)</f>
        <v>0.78190630048465271</v>
      </c>
      <c r="G10" s="1">
        <f>'JuicedOdds Week (17)'!G10/('JuicedOdds Week (17)'!G10+'JuicedOdds Week (17)'!G30)</f>
        <v>0.59336975415942395</v>
      </c>
      <c r="H10" s="1">
        <f>'JuicedOdds Week (17)'!H10/('JuicedOdds Week (17)'!H10+'JuicedOdds Week (17)'!H9)</f>
        <v>0.4170073589533933</v>
      </c>
      <c r="I10" s="1">
        <f>'JuicedOdds Week (17)'!I10/('JuicedOdds Week (17)'!I10+'JuicedOdds Week (17)'!I25)</f>
        <v>0.7508125677139762</v>
      </c>
      <c r="J10" s="1"/>
      <c r="K10" s="1">
        <f>'JuicedOdds Week (17)'!K10/('JuicedOdds Week (17)'!K10+'JuicedOdds Week (17)'!K11)</f>
        <v>0.551441114716549</v>
      </c>
      <c r="L10" s="1">
        <f>'JuicedOdds Week (17)'!L10/('JuicedOdds Week (17)'!L10+'JuicedOdds Week (17)'!L19)</f>
        <v>0.78190630048465271</v>
      </c>
      <c r="M10" s="5">
        <f>'JuicedOdds Week (17)'!M10/('JuicedOdds Week (17)'!M10+'JuicedOdds Week (17)'!M20)</f>
        <v>0.77683315621679072</v>
      </c>
      <c r="N10" s="1">
        <f>'JuicedOdds Week (17)'!N10/('JuicedOdds Week (17)'!N10+'JuicedOdds Week (17)'!N16)</f>
        <v>0.64472917880023306</v>
      </c>
      <c r="O10" s="1">
        <f>'JuicedOdds Week (17)'!O10/('JuicedOdds Week (17)'!O10+'JuicedOdds Week (17)'!O19)</f>
        <v>0.59336975415942395</v>
      </c>
      <c r="P10" s="1">
        <f>'JuicedOdds Week (17)'!P10/('JuicedOdds Week (17)'!P10+'JuicedOdds Week (17)'!P18)</f>
        <v>0.68055555555555558</v>
      </c>
      <c r="Q10" s="1">
        <f>'JuicedOdds Week (17)'!Q10/('JuicedOdds Week (17)'!Q10+'JuicedOdds Week (17)'!Q17)</f>
        <v>0.551441114716549</v>
      </c>
      <c r="R10" s="1">
        <f>'JuicedOdds Week (17)'!R10/('JuicedOdds Week (17)'!R10+'JuicedOdds Week (17)'!R7)</f>
        <v>0.33099297893681046</v>
      </c>
      <c r="S10" s="1">
        <f>'JuicedOdds Week (17)'!S10/('JuicedOdds Week (17)'!S10+'JuicedOdds Week (17)'!S17)</f>
        <v>0.56204379562043794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8">
      <c r="A11" t="s">
        <v>10</v>
      </c>
      <c r="B11" s="1">
        <f>'JuicedOdds Week (17)'!B11/('JuicedOdds Week (17)'!B11+'JuicedOdds Week (17)'!B12)</f>
        <v>0.59336975415942395</v>
      </c>
      <c r="C11" s="1">
        <f>'JuicedOdds Week (17)'!C11/('JuicedOdds Week (17)'!C11+'JuicedOdds Week (17)'!C29)</f>
        <v>0.5720596355604638</v>
      </c>
      <c r="D11" s="1">
        <f>'JuicedOdds Week (17)'!D11/('JuicedOdds Week (17)'!D11+'JuicedOdds Week (17)'!D17)</f>
        <v>0.49567024593003117</v>
      </c>
      <c r="E11" s="1">
        <f>'JuicedOdds Week (17)'!E11/('JuicedOdds Week (17)'!E11+'JuicedOdds Week (17)'!E25)</f>
        <v>0.73354231974921635</v>
      </c>
      <c r="F11" s="1"/>
      <c r="G11" s="1">
        <f>'JuicedOdds Week (17)'!G11/('JuicedOdds Week (17)'!G11+'JuicedOdds Week (17)'!G7)</f>
        <v>0.46753246753246752</v>
      </c>
      <c r="H11" s="1">
        <f>'JuicedOdds Week (17)'!H11/('JuicedOdds Week (17)'!H11+'JuicedOdds Week (17)'!H2)</f>
        <v>0.29496683573936788</v>
      </c>
      <c r="I11" s="3">
        <f>'JuicedOdds Week (17)'!I11/('JuicedOdds Week (17)'!I11+'JuicedOdds Week (17)'!I19)</f>
        <v>0.79136163982430452</v>
      </c>
      <c r="J11" s="1">
        <f>'JuicedOdds Week (17)'!J11/('JuicedOdds Week (17)'!J11+'JuicedOdds Week (17)'!J8)</f>
        <v>0.60923623445825936</v>
      </c>
      <c r="K11" s="1">
        <f>'JuicedOdds Week (17)'!K11/('JuicedOdds Week (17)'!K11+'JuicedOdds Week (17)'!K10)</f>
        <v>0.448558885283451</v>
      </c>
      <c r="L11" s="1">
        <f>'JuicedOdds Week (17)'!L11/('JuicedOdds Week (17)'!L11+'JuicedOdds Week (17)'!L20)</f>
        <v>0.59336975415942395</v>
      </c>
      <c r="M11" s="1">
        <f>'JuicedOdds Week (17)'!M11/('JuicedOdds Week (17)'!M11+'JuicedOdds Week (17)'!M9)</f>
        <v>0.40036122817579772</v>
      </c>
      <c r="N11" s="1">
        <f>'JuicedOdds Week (17)'!N11/('JuicedOdds Week (17)'!N11+'JuicedOdds Week (17)'!N23)</f>
        <v>0.64472917880023306</v>
      </c>
      <c r="O11" s="1">
        <f>'JuicedOdds Week (17)'!O11/('JuicedOdds Week (17)'!O11+'JuicedOdds Week (17)'!O18)</f>
        <v>0.59336975415942395</v>
      </c>
      <c r="P11" s="1">
        <f>'JuicedOdds Week (17)'!P11/('JuicedOdds Week (17)'!P11+'JuicedOdds Week (17)'!P25)</f>
        <v>0.40663024584057611</v>
      </c>
      <c r="Q11" s="1">
        <f>'JuicedOdds Week (17)'!Q11/('JuicedOdds Week (17)'!Q11+'JuicedOdds Week (17)'!Q4)</f>
        <v>0.1475409836065574</v>
      </c>
      <c r="R11" s="1">
        <f>'JuicedOdds Week (17)'!R11/('JuicedOdds Week (17)'!R11+'JuicedOdds Week (17)'!R18)</f>
        <v>0.35527082119976705</v>
      </c>
      <c r="S11" s="1">
        <f>'JuicedOdds Week (17)'!S11/('JuicedOdds Week (17)'!S11+'JuicedOdds Week (17)'!S2)</f>
        <v>0.46753246753246752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8">
      <c r="A12" t="s">
        <v>11</v>
      </c>
      <c r="B12" s="1">
        <f>'JuicedOdds Week (17)'!B12/('JuicedOdds Week (17)'!B12+'JuicedOdds Week (17)'!B11)</f>
        <v>0.40663024584057611</v>
      </c>
      <c r="C12" s="1">
        <f>'JuicedOdds Week (17)'!C12/('JuicedOdds Week (17)'!C12+'JuicedOdds Week (17)'!C23)</f>
        <v>0.56349206349206349</v>
      </c>
      <c r="D12" s="1">
        <f>'JuicedOdds Week (17)'!D12/('JuicedOdds Week (17)'!D12+'JuicedOdds Week (17)'!D18)</f>
        <v>0.71355123026074185</v>
      </c>
      <c r="E12" s="1">
        <f>'JuicedOdds Week (17)'!E12/('JuicedOdds Week (17)'!E12+'JuicedOdds Week (17)'!E4)</f>
        <v>0.43650793650793646</v>
      </c>
      <c r="F12" s="3">
        <f>'JuicedOdds Week (17)'!F12/('JuicedOdds Week (17)'!F12+'JuicedOdds Week (17)'!F21)</f>
        <v>0.83709931686810291</v>
      </c>
      <c r="G12" s="1">
        <f>'JuicedOdds Week (17)'!G12/('JuicedOdds Week (17)'!G12+'JuicedOdds Week (17)'!G26)</f>
        <v>0.88000000000000012</v>
      </c>
      <c r="H12" s="1">
        <f>'JuicedOdds Week (17)'!H12/('JuicedOdds Week (17)'!H12+'JuicedOdds Week (17)'!H3)</f>
        <v>0.4170073589533933</v>
      </c>
      <c r="I12" s="1">
        <f>'JuicedOdds Week (17)'!I12/('JuicedOdds Week (17)'!I12+'JuicedOdds Week (17)'!I23)</f>
        <v>0.78674351585014402</v>
      </c>
      <c r="J12" s="1">
        <f>'JuicedOdds Week (17)'!J12/('JuicedOdds Week (17)'!J12+'JuicedOdds Week (17)'!J2)</f>
        <v>0.51736412571627011</v>
      </c>
      <c r="K12" s="1"/>
      <c r="L12" s="1">
        <f>'JuicedOdds Week (17)'!L12/('JuicedOdds Week (17)'!L12+'JuicedOdds Week (17)'!L25)</f>
        <v>0.88000000000000012</v>
      </c>
      <c r="M12" s="1">
        <f>'JuicedOdds Week (17)'!M12/('JuicedOdds Week (17)'!M12+'JuicedOdds Week (17)'!M8)</f>
        <v>0.79999999999999993</v>
      </c>
      <c r="N12" s="1">
        <f>'JuicedOdds Week (17)'!N12/('JuicedOdds Week (17)'!N12+'JuicedOdds Week (17)'!N27)</f>
        <v>0.771505376344086</v>
      </c>
      <c r="O12" s="1">
        <f>'JuicedOdds Week (17)'!O12/('JuicedOdds Week (17)'!O12+'JuicedOdds Week (17)'!O29)</f>
        <v>0.86771653543307092</v>
      </c>
      <c r="P12" s="1">
        <f>'JuicedOdds Week (17)'!P12/('JuicedOdds Week (17)'!P12+'JuicedOdds Week (17)'!P8)</f>
        <v>0.74087161366313303</v>
      </c>
      <c r="Q12" s="1">
        <f>'JuicedOdds Week (17)'!Q12/('JuicedOdds Week (17)'!Q12+'JuicedOdds Week (17)'!Q7)</f>
        <v>0.51083423618634893</v>
      </c>
      <c r="R12" s="1">
        <f>'JuicedOdds Week (17)'!R12/('JuicedOdds Week (17)'!R12+'JuicedOdds Week (17)'!R9)</f>
        <v>0.39076376554174075</v>
      </c>
      <c r="S12" s="1">
        <f>'JuicedOdds Week (17)'!S12/('JuicedOdds Week (17)'!S12+'JuicedOdds Week (17)'!S4)</f>
        <v>0.52173913043478259</v>
      </c>
      <c r="U12">
        <v>0</v>
      </c>
      <c r="V12">
        <v>0</v>
      </c>
      <c r="W12">
        <v>0</v>
      </c>
      <c r="X12">
        <v>0</v>
      </c>
      <c r="Y12">
        <v>25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8">
      <c r="A13" t="s">
        <v>12</v>
      </c>
      <c r="B13" s="1">
        <f>'JuicedOdds Week (17)'!B13/('JuicedOdds Week (17)'!B13+'JuicedOdds Week (17)'!B31)</f>
        <v>0.63690418169412233</v>
      </c>
      <c r="C13" s="1">
        <f>'JuicedOdds Week (17)'!C13/('JuicedOdds Week (17)'!C13+'JuicedOdds Week (17)'!C2)</f>
        <v>0.42794036443953615</v>
      </c>
      <c r="D13" s="1">
        <f>'JuicedOdds Week (17)'!D13/('JuicedOdds Week (17)'!D13+'JuicedOdds Week (17)'!D33)</f>
        <v>0.76000000000000012</v>
      </c>
      <c r="E13" s="1">
        <f>'JuicedOdds Week (17)'!E13/('JuicedOdds Week (17)'!E13+'JuicedOdds Week (17)'!E24)</f>
        <v>0.62246655186117372</v>
      </c>
      <c r="F13" s="1">
        <f>'JuicedOdds Week (17)'!F13/('JuicedOdds Week (17)'!F13+'JuicedOdds Week (17)'!F4)</f>
        <v>0.31460674157303364</v>
      </c>
      <c r="G13" s="1">
        <f>'JuicedOdds Week (17)'!G13/('JuicedOdds Week (17)'!G13+'JuicedOdds Week (17)'!G31)</f>
        <v>0.64472917880023306</v>
      </c>
      <c r="H13" s="1">
        <f>'JuicedOdds Week (17)'!H13/('JuicedOdds Week (17)'!H13+'JuicedOdds Week (17)'!H16)</f>
        <v>0.48916576381365112</v>
      </c>
      <c r="I13" s="1">
        <f>'JuicedOdds Week (17)'!I13/('JuicedOdds Week (17)'!I13+'JuicedOdds Week (17)'!I22)</f>
        <v>0.551441114716549</v>
      </c>
      <c r="J13" s="1"/>
      <c r="K13" s="1">
        <f>'JuicedOdds Week (17)'!K13/('JuicedOdds Week (17)'!K13+'JuicedOdds Week (17)'!K5)</f>
        <v>0.40663024584057611</v>
      </c>
      <c r="L13" s="1">
        <f>'JuicedOdds Week (17)'!L13/('JuicedOdds Week (17)'!L13+'JuicedOdds Week (17)'!L29)</f>
        <v>0.71797052154195007</v>
      </c>
      <c r="M13" s="1">
        <f>'JuicedOdds Week (17)'!M13/('JuicedOdds Week (17)'!M13+'JuicedOdds Week (17)'!M33)</f>
        <v>0.50432975406996894</v>
      </c>
      <c r="N13" s="9">
        <f>'JuicedOdds Week (17)'!N13/('JuicedOdds Week (17)'!N13+'JuicedOdds Week (17)'!N6)</f>
        <v>0.80429292929292939</v>
      </c>
      <c r="O13" s="1">
        <f>'JuicedOdds Week (17)'!O13/('JuicedOdds Week (17)'!O13+'JuicedOdds Week (17)'!O15)</f>
        <v>0.43650793650793646</v>
      </c>
      <c r="P13" s="1">
        <f>'JuicedOdds Week (17)'!P13/('JuicedOdds Week (17)'!P13+'JuicedOdds Week (17)'!P9)</f>
        <v>0.34252477380439461</v>
      </c>
      <c r="Q13" s="1">
        <f>'JuicedOdds Week (17)'!Q13/('JuicedOdds Week (17)'!Q13+'JuicedOdds Week (17)'!Q30)</f>
        <v>0.56349206349206349</v>
      </c>
      <c r="R13" s="1">
        <f>'JuicedOdds Week (17)'!R13/('JuicedOdds Week (17)'!R13+'JuicedOdds Week (17)'!R26)</f>
        <v>0.63094034378159758</v>
      </c>
      <c r="S13" s="1">
        <f>'JuicedOdds Week (17)'!S13/('JuicedOdds Week (17)'!S13+'JuicedOdds Week (17)'!S29)</f>
        <v>0.55259400285578297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0</v>
      </c>
      <c r="AK13">
        <v>0</v>
      </c>
    </row>
    <row r="14" spans="1:38">
      <c r="A14" t="s">
        <v>13</v>
      </c>
      <c r="B14" s="1">
        <f>'JuicedOdds Week (17)'!B14/('JuicedOdds Week (17)'!B14+'JuicedOdds Week (17)'!B28)</f>
        <v>0.65747522619560528</v>
      </c>
      <c r="C14" s="1">
        <f>'JuicedOdds Week (17)'!C14/('JuicedOdds Week (17)'!C14+'JuicedOdds Week (17)'!C10)</f>
        <v>0.34252477380439461</v>
      </c>
      <c r="D14" s="1">
        <f>'JuicedOdds Week (17)'!D14/('JuicedOdds Week (17)'!D14+'JuicedOdds Week (17)'!D26)</f>
        <v>0.6636481241914618</v>
      </c>
      <c r="E14" s="1">
        <f>'JuicedOdds Week (17)'!E14/('JuicedOdds Week (17)'!E14+'JuicedOdds Week (17)'!E21)</f>
        <v>0.56349206349206349</v>
      </c>
      <c r="F14" s="1"/>
      <c r="G14" s="1">
        <f>'JuicedOdds Week (17)'!G14/('JuicedOdds Week (17)'!G14+'JuicedOdds Week (17)'!G6)</f>
        <v>0.4170073589533933</v>
      </c>
      <c r="H14" s="3">
        <f>'JuicedOdds Week (17)'!H14/('JuicedOdds Week (17)'!H14+'JuicedOdds Week (17)'!H32)</f>
        <v>0.78674351585014402</v>
      </c>
      <c r="I14" s="1">
        <f>'JuicedOdds Week (17)'!I14/('JuicedOdds Week (17)'!I14+'JuicedOdds Week (17)'!I15)</f>
        <v>0.64472917880023306</v>
      </c>
      <c r="J14" s="1">
        <f>'JuicedOdds Week (17)'!J14/('JuicedOdds Week (17)'!J14+'JuicedOdds Week (17)'!J9)</f>
        <v>0.31944444444444442</v>
      </c>
      <c r="K14" s="1">
        <f>'JuicedOdds Week (17)'!K14/('JuicedOdds Week (17)'!K14+'JuicedOdds Week (17)'!K27)</f>
        <v>0.70016207455429491</v>
      </c>
      <c r="L14" s="1">
        <f>'JuicedOdds Week (17)'!L14/('JuicedOdds Week (17)'!L14+'JuicedOdds Week (17)'!L28)</f>
        <v>0.448558885283451</v>
      </c>
      <c r="M14" s="1">
        <f>'JuicedOdds Week (17)'!M14/('JuicedOdds Week (17)'!M14+'JuicedOdds Week (17)'!M5)</f>
        <v>0.25221729490022171</v>
      </c>
      <c r="N14" s="1">
        <f>'JuicedOdds Week (17)'!N14/('JuicedOdds Week (17)'!N14+'JuicedOdds Week (17)'!N7)</f>
        <v>0.19999999999999998</v>
      </c>
      <c r="O14" s="1">
        <f>'JuicedOdds Week (17)'!O14/('JuicedOdds Week (17)'!O14+'JuicedOdds Week (17)'!O5)</f>
        <v>0.12382234185733514</v>
      </c>
      <c r="P14" s="1">
        <f>'JuicedOdds Week (17)'!P14/('JuicedOdds Week (17)'!P14+'JuicedOdds Week (17)'!P3)</f>
        <v>0.31460674157303364</v>
      </c>
      <c r="Q14" s="1">
        <f>'JuicedOdds Week (17)'!Q14/('JuicedOdds Week (17)'!Q14+'JuicedOdds Week (17)'!Q29)</f>
        <v>0.59336975415942395</v>
      </c>
      <c r="R14" s="1">
        <f>'JuicedOdds Week (17)'!R14/('JuicedOdds Week (17)'!R14+'JuicedOdds Week (17)'!R22)</f>
        <v>0.6636481241914618</v>
      </c>
      <c r="S14" s="1">
        <f>'JuicedOdds Week (17)'!S14/('JuicedOdds Week (17)'!S14+'JuicedOdds Week (17)'!S32)</f>
        <v>0.63658761934093011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8">
      <c r="A15" t="s">
        <v>14</v>
      </c>
      <c r="B15" s="1">
        <f>'JuicedOdds Week (17)'!B15/('JuicedOdds Week (17)'!B15+'JuicedOdds Week (17)'!B6)</f>
        <v>0.49567024593003117</v>
      </c>
      <c r="C15" s="1">
        <f>'JuicedOdds Week (17)'!C15/('JuicedOdds Week (17)'!C15+'JuicedOdds Week (17)'!C22)</f>
        <v>0.551441114716549</v>
      </c>
      <c r="D15" s="1">
        <f>'JuicedOdds Week (17)'!D15/('JuicedOdds Week (17)'!D15+'JuicedOdds Week (17)'!D29)</f>
        <v>0.59336975415942395</v>
      </c>
      <c r="E15" s="1">
        <f>'JuicedOdds Week (17)'!E15/('JuicedOdds Week (17)'!E15+'JuicedOdds Week (17)'!E9)</f>
        <v>0.60923623445825936</v>
      </c>
      <c r="F15" s="1"/>
      <c r="G15" s="1">
        <f>'JuicedOdds Week (17)'!G15/('JuicedOdds Week (17)'!G15+'JuicedOdds Week (17)'!G5)</f>
        <v>0.20863836017569545</v>
      </c>
      <c r="H15" s="1">
        <f>'JuicedOdds Week (17)'!H15/('JuicedOdds Week (17)'!H15+'JuicedOdds Week (17)'!H31)</f>
        <v>0.60375697094217784</v>
      </c>
      <c r="I15" s="1">
        <f>'JuicedOdds Week (17)'!I15/('JuicedOdds Week (17)'!I15+'JuicedOdds Week (17)'!I14)</f>
        <v>0.35527082119976705</v>
      </c>
      <c r="J15" s="3">
        <f>'JuicedOdds Week (17)'!J15/('JuicedOdds Week (17)'!J15+'JuicedOdds Week (17)'!J32)</f>
        <v>0.84650112866817162</v>
      </c>
      <c r="K15" s="1">
        <f>'JuicedOdds Week (17)'!K15/('JuicedOdds Week (17)'!K15+'JuicedOdds Week (17)'!K9)</f>
        <v>0.30920711694593195</v>
      </c>
      <c r="L15" s="1">
        <f>'JuicedOdds Week (17)'!L15/('JuicedOdds Week (17)'!L15+'JuicedOdds Week (17)'!L22)</f>
        <v>0.56349206349206349</v>
      </c>
      <c r="M15" s="1">
        <f>'JuicedOdds Week (17)'!M15/('JuicedOdds Week (17)'!M15+'JuicedOdds Week (17)'!M18)</f>
        <v>0.45725646123260438</v>
      </c>
      <c r="N15" s="1">
        <f>'JuicedOdds Week (17)'!N15/('JuicedOdds Week (17)'!N15+'JuicedOdds Week (17)'!N28)</f>
        <v>0.36905965621840248</v>
      </c>
      <c r="O15" s="1">
        <f>'JuicedOdds Week (17)'!O15/('JuicedOdds Week (17)'!O15+'JuicedOdds Week (17)'!O13)</f>
        <v>0.56349206349206349</v>
      </c>
      <c r="P15" s="1">
        <f>'JuicedOdds Week (17)'!P15/('JuicedOdds Week (17)'!P15+'JuicedOdds Week (17)'!P19)</f>
        <v>0.5720596355604638</v>
      </c>
      <c r="Q15" s="1">
        <f>'JuicedOdds Week (17)'!Q15/('JuicedOdds Week (17)'!Q15+'JuicedOdds Week (17)'!Q33)</f>
        <v>0.58299264104660675</v>
      </c>
      <c r="R15" s="1">
        <f>'JuicedOdds Week (17)'!R15/('JuicedOdds Week (17)'!R15+'JuicedOdds Week (17)'!R8)</f>
        <v>0.74087161366313303</v>
      </c>
      <c r="S15" s="1">
        <f>'JuicedOdds Week (17)'!S15/('JuicedOdds Week (17)'!S15+'JuicedOdds Week (17)'!S6)</f>
        <v>0.38596491228070179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8">
      <c r="A16" t="s">
        <v>15</v>
      </c>
      <c r="B16" s="1">
        <f>'JuicedOdds Week (17)'!B16/('JuicedOdds Week (17)'!B16+'JuicedOdds Week (17)'!B29)</f>
        <v>0.5720596355604638</v>
      </c>
      <c r="C16" s="1">
        <f>'JuicedOdds Week (17)'!C16/('JuicedOdds Week (17)'!C16+'JuicedOdds Week (17)'!C26)</f>
        <v>0.58299264104660675</v>
      </c>
      <c r="D16" s="1">
        <f>'JuicedOdds Week (17)'!D16/('JuicedOdds Week (17)'!D16+'JuicedOdds Week (17)'!D20)</f>
        <v>0.5260865852617197</v>
      </c>
      <c r="E16" s="1">
        <f>'JuicedOdds Week (17)'!E16/('JuicedOdds Week (17)'!E16+'JuicedOdds Week (17)'!E30)</f>
        <v>0.65747522619560528</v>
      </c>
      <c r="F16" s="1">
        <f>'JuicedOdds Week (17)'!F16/('JuicedOdds Week (17)'!F16+'JuicedOdds Week (17)'!F23)</f>
        <v>0.448558885283451</v>
      </c>
      <c r="G16" s="1">
        <f>'JuicedOdds Week (17)'!G16/('JuicedOdds Week (17)'!G16+'JuicedOdds Week (17)'!G33)</f>
        <v>0.54274353876739567</v>
      </c>
      <c r="H16" s="1">
        <f>'JuicedOdds Week (17)'!H16/('JuicedOdds Week (17)'!H16+'JuicedOdds Week (17)'!H13)</f>
        <v>0.51083423618634893</v>
      </c>
      <c r="I16" s="1">
        <f>'JuicedOdds Week (17)'!I16/('JuicedOdds Week (17)'!I16+'JuicedOdds Week (17)'!I31)</f>
        <v>0.54274353876739567</v>
      </c>
      <c r="J16" s="1">
        <f>'JuicedOdds Week (17)'!J16/('JuicedOdds Week (17)'!J16+'JuicedOdds Week (17)'!J19)</f>
        <v>0.78190630048465271</v>
      </c>
      <c r="K16" s="1">
        <f>'JuicedOdds Week (17)'!K16/('JuicedOdds Week (17)'!K16+'JuicedOdds Week (17)'!K17)</f>
        <v>0.5720596355604638</v>
      </c>
      <c r="L16" s="1"/>
      <c r="M16" s="1">
        <f>'JuicedOdds Week (17)'!M16/('JuicedOdds Week (17)'!M16+'JuicedOdds Week (17)'!M24)</f>
        <v>0.551441114716549</v>
      </c>
      <c r="N16" s="1">
        <f>'JuicedOdds Week (17)'!N16/('JuicedOdds Week (17)'!N16+'JuicedOdds Week (17)'!N10)</f>
        <v>0.35527082119976705</v>
      </c>
      <c r="O16" s="1">
        <f>'JuicedOdds Week (17)'!O16/('JuicedOdds Week (17)'!O16+'JuicedOdds Week (17)'!O26)</f>
        <v>0.69576995207334869</v>
      </c>
      <c r="P16" s="1">
        <f>'JuicedOdds Week (17)'!P16/('JuicedOdds Week (17)'!P16+'JuicedOdds Week (17)'!P21)</f>
        <v>0.69079288305406805</v>
      </c>
      <c r="Q16" s="1">
        <f>'JuicedOdds Week (17)'!Q16/('JuicedOdds Week (17)'!Q16+'JuicedOdds Week (17)'!Q28)</f>
        <v>0.33635187580853815</v>
      </c>
      <c r="R16" s="1">
        <f>'JuicedOdds Week (17)'!R16/('JuicedOdds Week (17)'!R16+'JuicedOdds Week (17)'!R30)</f>
        <v>0.42794036443953615</v>
      </c>
      <c r="S16" s="1">
        <f>'JuicedOdds Week (17)'!S16/('JuicedOdds Week (17)'!S16+'JuicedOdds Week (17)'!S24)</f>
        <v>0.57111597374179435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</row>
    <row r="17" spans="1:37">
      <c r="A17" t="s">
        <v>16</v>
      </c>
      <c r="B17" s="1">
        <f>'JuicedOdds Week (17)'!B17/('JuicedOdds Week (17)'!B17+'JuicedOdds Week (17)'!B30)</f>
        <v>0.65747522619560528</v>
      </c>
      <c r="C17" s="1">
        <f>'JuicedOdds Week (17)'!C17/('JuicedOdds Week (17)'!C17+'JuicedOdds Week (17)'!C3)</f>
        <v>0.31944444444444442</v>
      </c>
      <c r="D17" s="1">
        <f>'JuicedOdds Week (17)'!D17/('JuicedOdds Week (17)'!D17+'JuicedOdds Week (17)'!D11)</f>
        <v>0.50432975406996894</v>
      </c>
      <c r="E17" s="1">
        <f>'JuicedOdds Week (17)'!E17/('JuicedOdds Week (17)'!E17+'JuicedOdds Week (17)'!E26)</f>
        <v>0.6636481241914618</v>
      </c>
      <c r="F17" s="1">
        <f>'JuicedOdds Week (17)'!F17/('JuicedOdds Week (17)'!F17+'JuicedOdds Week (17)'!F2)</f>
        <v>0.38356164383561653</v>
      </c>
      <c r="G17" s="1">
        <f>'JuicedOdds Week (17)'!G17/('JuicedOdds Week (17)'!G17+'JuicedOdds Week (17)'!G19)</f>
        <v>0.59963877182420233</v>
      </c>
      <c r="H17" s="1">
        <f>'JuicedOdds Week (17)'!H17/('JuicedOdds Week (17)'!H17+'JuicedOdds Week (17)'!H5)</f>
        <v>0.27424749163879597</v>
      </c>
      <c r="I17" s="1">
        <f>'JuicedOdds Week (17)'!I17/('JuicedOdds Week (17)'!I17+'JuicedOdds Week (17)'!I20)</f>
        <v>0.50432975406996894</v>
      </c>
      <c r="J17" s="1">
        <f>'JuicedOdds Week (17)'!J17/('JuicedOdds Week (17)'!J17+'JuicedOdds Week (17)'!J24)</f>
        <v>0.37206266318537862</v>
      </c>
      <c r="K17" s="1">
        <f>'JuicedOdds Week (17)'!K17/('JuicedOdds Week (17)'!K17+'JuicedOdds Week (17)'!K16)</f>
        <v>0.42794036443953615</v>
      </c>
      <c r="L17" s="1">
        <f>'JuicedOdds Week (17)'!L17/('JuicedOdds Week (17)'!L17+'JuicedOdds Week (17)'!L18)</f>
        <v>0.43650793650793646</v>
      </c>
      <c r="M17" s="1">
        <f>'JuicedOdds Week (17)'!M17/('JuicedOdds Week (17)'!M17+'JuicedOdds Week (17)'!M19)</f>
        <v>0.60375697094217784</v>
      </c>
      <c r="N17" s="1"/>
      <c r="O17" s="1">
        <f>'JuicedOdds Week (17)'!O17/('JuicedOdds Week (17)'!O17+'JuicedOdds Week (17)'!O25)</f>
        <v>0.59336975415942395</v>
      </c>
      <c r="P17" s="1">
        <f>'JuicedOdds Week (17)'!P17/('JuicedOdds Week (17)'!P17+'JuicedOdds Week (17)'!P6)</f>
        <v>0.3962430290578221</v>
      </c>
      <c r="Q17" s="1">
        <f>'JuicedOdds Week (17)'!Q17/('JuicedOdds Week (17)'!Q17+'JuicedOdds Week (17)'!Q10)</f>
        <v>0.448558885283451</v>
      </c>
      <c r="R17" s="1">
        <f>'JuicedOdds Week (17)'!R17/('JuicedOdds Week (17)'!R17+'JuicedOdds Week (17)'!R20)</f>
        <v>0.51083423618634893</v>
      </c>
      <c r="S17" s="1">
        <f>'JuicedOdds Week (17)'!S17/('JuicedOdds Week (17)'!S17+'JuicedOdds Week (17)'!S10)</f>
        <v>0.43795620437956206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17</v>
      </c>
      <c r="B18" s="1">
        <f>'JuicedOdds Week (17)'!B18/('JuicedOdds Week (17)'!B18+'JuicedOdds Week (17)'!B25)</f>
        <v>0.59963877182420233</v>
      </c>
      <c r="C18" s="1">
        <f>'JuicedOdds Week (17)'!C18/('JuicedOdds Week (17)'!C18+'JuicedOdds Week (17)'!C27)</f>
        <v>0.63690418169412233</v>
      </c>
      <c r="D18" s="1">
        <f>'JuicedOdds Week (17)'!D18/('JuicedOdds Week (17)'!D18+'JuicedOdds Week (17)'!D12)</f>
        <v>0.28644876973925815</v>
      </c>
      <c r="E18" s="1">
        <f>'JuicedOdds Week (17)'!E18/('JuicedOdds Week (17)'!E18+'JuicedOdds Week (17)'!E19)</f>
        <v>0.59336975415942395</v>
      </c>
      <c r="F18" s="1">
        <f>'JuicedOdds Week (17)'!F18/('JuicedOdds Week (17)'!F18+'JuicedOdds Week (17)'!F8)</f>
        <v>0.551441114716549</v>
      </c>
      <c r="G18" s="1">
        <f>'JuicedOdds Week (17)'!G18/('JuicedOdds Week (17)'!G18+'JuicedOdds Week (17)'!G2)</f>
        <v>0.16835016835016833</v>
      </c>
      <c r="H18" s="1">
        <f>'JuicedOdds Week (17)'!H18/('JuicedOdds Week (17)'!H18+'JuicedOdds Week (17)'!H20)</f>
        <v>0.53246753246753253</v>
      </c>
      <c r="I18" s="1">
        <f>'JuicedOdds Week (17)'!I18/('JuicedOdds Week (17)'!I18+'JuicedOdds Week (17)'!I2)</f>
        <v>0.25912838633686691</v>
      </c>
      <c r="J18" s="1"/>
      <c r="K18" s="1">
        <f>'JuicedOdds Week (17)'!K18/('JuicedOdds Week (17)'!K18+'JuicedOdds Week (17)'!K4)</f>
        <v>0.22849462365591394</v>
      </c>
      <c r="L18" s="1">
        <f>'JuicedOdds Week (17)'!L18/('JuicedOdds Week (17)'!L18+'JuicedOdds Week (17)'!L17)</f>
        <v>0.56349206349206349</v>
      </c>
      <c r="M18" s="1">
        <f>'JuicedOdds Week (17)'!M18/('JuicedOdds Week (17)'!M18+'JuicedOdds Week (17)'!M15)</f>
        <v>0.54274353876739567</v>
      </c>
      <c r="N18" s="1">
        <f>'JuicedOdds Week (17)'!N18/('JuicedOdds Week (17)'!N18+'JuicedOdds Week (17)'!N33)</f>
        <v>0.39076376554174075</v>
      </c>
      <c r="O18" s="1">
        <f>'JuicedOdds Week (17)'!O18/('JuicedOdds Week (17)'!O18+'JuicedOdds Week (17)'!O11)</f>
        <v>0.40663024584057611</v>
      </c>
      <c r="P18" s="1">
        <f>'JuicedOdds Week (17)'!P18/('JuicedOdds Week (17)'!P18+'JuicedOdds Week (17)'!P10)</f>
        <v>0.31944444444444442</v>
      </c>
      <c r="Q18" s="1">
        <f>'JuicedOdds Week (17)'!Q18/('JuicedOdds Week (17)'!Q18+'JuicedOdds Week (17)'!Q23)</f>
        <v>0.74087161366313303</v>
      </c>
      <c r="R18" s="2">
        <f>'JuicedOdds Week (17)'!R18/('JuicedOdds Week (17)'!R18+'JuicedOdds Week (17)'!R11)</f>
        <v>0.64472917880023306</v>
      </c>
      <c r="S18" s="1">
        <f>'JuicedOdds Week (17)'!S18/('JuicedOdds Week (17)'!S18+'JuicedOdds Week (17)'!S25)</f>
        <v>0.51083423618634893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18</v>
      </c>
      <c r="B19" s="1">
        <f>'JuicedOdds Week (17)'!B19/('JuicedOdds Week (17)'!B19+'JuicedOdds Week (17)'!B20)</f>
        <v>0.51736412571627011</v>
      </c>
      <c r="C19" s="1">
        <f>'JuicedOdds Week (17)'!C19/('JuicedOdds Week (17)'!C19+'JuicedOdds Week (17)'!C30)</f>
        <v>0.46753246753246752</v>
      </c>
      <c r="D19" s="1">
        <f>'JuicedOdds Week (17)'!D19/('JuicedOdds Week (17)'!D19+'JuicedOdds Week (17)'!D2)</f>
        <v>0.1475409836065574</v>
      </c>
      <c r="E19" s="1">
        <f>'JuicedOdds Week (17)'!E19/('JuicedOdds Week (17)'!E19+'JuicedOdds Week (17)'!E18)</f>
        <v>0.40663024584057611</v>
      </c>
      <c r="F19" s="1">
        <f>'JuicedOdds Week (17)'!F19/('JuicedOdds Week (17)'!F19+'JuicedOdds Week (17)'!F27)</f>
        <v>0.30920711694593195</v>
      </c>
      <c r="G19" s="1">
        <f>'JuicedOdds Week (17)'!G19/('JuicedOdds Week (17)'!G19+'JuicedOdds Week (17)'!G17)</f>
        <v>0.40036122817579772</v>
      </c>
      <c r="H19" s="1">
        <f>'JuicedOdds Week (17)'!H19/('JuicedOdds Week (17)'!H19+'JuicedOdds Week (17)'!H25)</f>
        <v>0.43650793650793646</v>
      </c>
      <c r="I19" s="1">
        <f>'JuicedOdds Week (17)'!I19/('JuicedOdds Week (17)'!I19+'JuicedOdds Week (17)'!I11)</f>
        <v>0.20863836017569545</v>
      </c>
      <c r="J19" s="1">
        <f>'JuicedOdds Week (17)'!J19/('JuicedOdds Week (17)'!J19+'JuicedOdds Week (17)'!J16)</f>
        <v>0.21809369951534732</v>
      </c>
      <c r="K19" s="11">
        <f>'JuicedOdds Week (17)'!K19/('JuicedOdds Week (17)'!K19+'JuicedOdds Week (17)'!K26)</f>
        <v>0.61643835616438358</v>
      </c>
      <c r="L19" s="1">
        <f>'JuicedOdds Week (17)'!L19/('JuicedOdds Week (17)'!L19+'JuicedOdds Week (17)'!L10)</f>
        <v>0.21809369951534732</v>
      </c>
      <c r="M19" s="1">
        <f>'JuicedOdds Week (17)'!M19/('JuicedOdds Week (17)'!M19+'JuicedOdds Week (17)'!M17)</f>
        <v>0.3962430290578221</v>
      </c>
      <c r="N19" s="1"/>
      <c r="O19" s="1">
        <f>'JuicedOdds Week (17)'!O19/('JuicedOdds Week (17)'!O19+'JuicedOdds Week (17)'!O10)</f>
        <v>0.40663024584057611</v>
      </c>
      <c r="P19" s="1">
        <f>'JuicedOdds Week (17)'!P19/('JuicedOdds Week (17)'!P19+'JuicedOdds Week (17)'!P15)</f>
        <v>0.42794036443953615</v>
      </c>
      <c r="Q19" s="1">
        <f>'JuicedOdds Week (17)'!Q19/('JuicedOdds Week (17)'!Q19+'JuicedOdds Week (17)'!Q32)</f>
        <v>0.65301478953356085</v>
      </c>
      <c r="R19" s="1">
        <f>'JuicedOdds Week (17)'!R19/('JuicedOdds Week (17)'!R19+'JuicedOdds Week (17)'!R24)</f>
        <v>0.5720596355604638</v>
      </c>
      <c r="S19" s="1">
        <f>'JuicedOdds Week (17)'!S19/('JuicedOdds Week (17)'!S19+'JuicedOdds Week (17)'!S20)</f>
        <v>0.46753246753246752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19</v>
      </c>
      <c r="B20" s="1">
        <f>'JuicedOdds Week (17)'!B20/('JuicedOdds Week (17)'!B20+'JuicedOdds Week (17)'!B19)</f>
        <v>0.48263587428372978</v>
      </c>
      <c r="C20" s="1">
        <f>'JuicedOdds Week (17)'!C20/('JuicedOdds Week (17)'!C20+'JuicedOdds Week (17)'!C24)</f>
        <v>0.42794036443953615</v>
      </c>
      <c r="D20" s="1">
        <f>'JuicedOdds Week (17)'!D20/('JuicedOdds Week (17)'!D20+'JuicedOdds Week (17)'!D16)</f>
        <v>0.47391341473828025</v>
      </c>
      <c r="E20" s="1">
        <f>'JuicedOdds Week (17)'!E20/('JuicedOdds Week (17)'!E20+'JuicedOdds Week (17)'!E10)</f>
        <v>0.43650793650793646</v>
      </c>
      <c r="F20" s="1">
        <f>'JuicedOdds Week (17)'!F20/('JuicedOdds Week (17)'!F20+'JuicedOdds Week (17)'!F25)</f>
        <v>0.47391341473828025</v>
      </c>
      <c r="G20" s="1"/>
      <c r="H20" s="1">
        <f>'JuicedOdds Week (17)'!H20/('JuicedOdds Week (17)'!H20+'JuicedOdds Week (17)'!H18)</f>
        <v>0.46753246753246752</v>
      </c>
      <c r="I20" s="1">
        <f>'JuicedOdds Week (17)'!I20/('JuicedOdds Week (17)'!I20+'JuicedOdds Week (17)'!I17)</f>
        <v>0.49567024593003117</v>
      </c>
      <c r="J20" s="1">
        <f>'JuicedOdds Week (17)'!J20/('JuicedOdds Week (17)'!J20+'JuicedOdds Week (17)'!J28)</f>
        <v>0.63690418169412233</v>
      </c>
      <c r="K20" s="1">
        <f>'JuicedOdds Week (17)'!K20/('JuicedOdds Week (17)'!K20+'JuicedOdds Week (17)'!K22)</f>
        <v>0.39076376554174075</v>
      </c>
      <c r="L20" s="1">
        <f>'JuicedOdds Week (17)'!L20/('JuicedOdds Week (17)'!L20+'JuicedOdds Week (17)'!L11)</f>
        <v>0.40663024584057611</v>
      </c>
      <c r="M20" s="11">
        <f>'JuicedOdds Week (17)'!M20/('JuicedOdds Week (17)'!M20+'JuicedOdds Week (17)'!M10)</f>
        <v>0.22316684378320936</v>
      </c>
      <c r="N20" s="1">
        <f>'JuicedOdds Week (17)'!N20/('JuicedOdds Week (17)'!N20+'JuicedOdds Week (17)'!N2)</f>
        <v>0.30423004792665137</v>
      </c>
      <c r="O20" s="1">
        <f>'JuicedOdds Week (17)'!O20/('JuicedOdds Week (17)'!O20+'JuicedOdds Week (17)'!O21)</f>
        <v>0.70954356846473021</v>
      </c>
      <c r="P20" s="1">
        <f>'JuicedOdds Week (17)'!P20/('JuicedOdds Week (17)'!P20+'JuicedOdds Week (17)'!P30)</f>
        <v>0.65747522619560528</v>
      </c>
      <c r="Q20" s="1">
        <f>'JuicedOdds Week (17)'!Q20/('JuicedOdds Week (17)'!Q20+'JuicedOdds Week (17)'!Q26)</f>
        <v>0.63690418169412233</v>
      </c>
      <c r="R20" s="1">
        <f>'JuicedOdds Week (17)'!R20/('JuicedOdds Week (17)'!R20+'JuicedOdds Week (17)'!R17)</f>
        <v>0.48916576381365112</v>
      </c>
      <c r="S20" s="1">
        <f>'JuicedOdds Week (17)'!S20/('JuicedOdds Week (17)'!S20+'JuicedOdds Week (17)'!S19)</f>
        <v>0.53246753246753253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20</v>
      </c>
      <c r="B21" s="1">
        <f>'JuicedOdds Week (17)'!B21/('JuicedOdds Week (17)'!B21+'JuicedOdds Week (17)'!B7)</f>
        <v>0.3962430290578221</v>
      </c>
      <c r="C21" s="1">
        <f>'JuicedOdds Week (17)'!C21/('JuicedOdds Week (17)'!C21+'JuicedOdds Week (17)'!C32)</f>
        <v>0.65747522619560528</v>
      </c>
      <c r="D21" s="1">
        <f>'JuicedOdds Week (17)'!D21/('JuicedOdds Week (17)'!D21+'JuicedOdds Week (17)'!D5)</f>
        <v>0.15349887133182846</v>
      </c>
      <c r="E21" s="1">
        <f>'JuicedOdds Week (17)'!E21/('JuicedOdds Week (17)'!E21+'JuicedOdds Week (17)'!E14)</f>
        <v>0.43650793650793646</v>
      </c>
      <c r="F21" s="1">
        <f>'JuicedOdds Week (17)'!F21/('JuicedOdds Week (17)'!F21+'JuicedOdds Week (17)'!F12)</f>
        <v>0.16290068313189698</v>
      </c>
      <c r="G21" s="1">
        <f>'JuicedOdds Week (17)'!G21/('JuicedOdds Week (17)'!G21+'JuicedOdds Week (17)'!G4)</f>
        <v>0.11304347826086955</v>
      </c>
      <c r="H21" s="1">
        <f>'JuicedOdds Week (17)'!H21/('JuicedOdds Week (17)'!H21+'JuicedOdds Week (17)'!H27)</f>
        <v>0.40663024584057611</v>
      </c>
      <c r="I21" s="1">
        <f>'JuicedOdds Week (17)'!I21/('JuicedOdds Week (17)'!I21+'JuicedOdds Week (17)'!I8)</f>
        <v>0.40663024584057611</v>
      </c>
      <c r="J21" s="1">
        <f>'JuicedOdds Week (17)'!J21/('JuicedOdds Week (17)'!J21+'JuicedOdds Week (17)'!J25)</f>
        <v>0.50432975406996894</v>
      </c>
      <c r="K21" s="1">
        <f>'JuicedOdds Week (17)'!K21/('JuicedOdds Week (17)'!K21+'JuicedOdds Week (17)'!K7)</f>
        <v>7.4183976261127604E-2</v>
      </c>
      <c r="L21" s="1">
        <f>'JuicedOdds Week (17)'!L21/('JuicedOdds Week (17)'!L21+'JuicedOdds Week (17)'!L27)</f>
        <v>0.23409789548356585</v>
      </c>
      <c r="M21" s="1">
        <f>'JuicedOdds Week (17)'!M21/('JuicedOdds Week (17)'!M21+'JuicedOdds Week (17)'!M23)</f>
        <v>0.33635187580853815</v>
      </c>
      <c r="N21" s="1"/>
      <c r="O21" s="1">
        <f>'JuicedOdds Week (17)'!O21/('JuicedOdds Week (17)'!O21+'JuicedOdds Week (17)'!O20)</f>
        <v>0.29045643153526968</v>
      </c>
      <c r="P21" s="1">
        <f>'JuicedOdds Week (17)'!P21/('JuicedOdds Week (17)'!P21+'JuicedOdds Week (17)'!P16)</f>
        <v>0.30920711694593195</v>
      </c>
      <c r="Q21" s="1">
        <f>'JuicedOdds Week (17)'!Q21/('JuicedOdds Week (17)'!Q21+'JuicedOdds Week (17)'!Q3)</f>
        <v>0.14205607476635515</v>
      </c>
      <c r="R21" s="1">
        <f>'JuicedOdds Week (17)'!R21/('JuicedOdds Week (17)'!R21+'JuicedOdds Week (17)'!R28)</f>
        <v>0.27792074112197634</v>
      </c>
      <c r="S21" s="1">
        <f>'JuicedOdds Week (17)'!S21/('JuicedOdds Week (17)'!S21+'JuicedOdds Week (17)'!S3)</f>
        <v>0.45725646123260438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21</v>
      </c>
      <c r="B22" s="1">
        <f>'JuicedOdds Week (17)'!B22/('JuicedOdds Week (17)'!B22+'JuicedOdds Week (17)'!B5)</f>
        <v>0.47826086956521741</v>
      </c>
      <c r="C22" s="1">
        <f>'JuicedOdds Week (17)'!C22/('JuicedOdds Week (17)'!C22+'JuicedOdds Week (17)'!C15)</f>
        <v>0.448558885283451</v>
      </c>
      <c r="D22" s="1">
        <f>'JuicedOdds Week (17)'!D22/('JuicedOdds Week (17)'!D22+'JuicedOdds Week (17)'!D25)</f>
        <v>0.42794036443953615</v>
      </c>
      <c r="E22" s="1">
        <f>'JuicedOdds Week (17)'!E22/('JuicedOdds Week (17)'!E22+'JuicedOdds Week (17)'!E33)</f>
        <v>0.58299264104660675</v>
      </c>
      <c r="F22" s="1">
        <f>'JuicedOdds Week (17)'!F22/('JuicedOdds Week (17)'!F22+'JuicedOdds Week (17)'!F9)</f>
        <v>0.33099297893681046</v>
      </c>
      <c r="G22" s="1"/>
      <c r="H22" s="1">
        <f>'JuicedOdds Week (17)'!H22/('JuicedOdds Week (17)'!H22+'JuicedOdds Week (17)'!H28)</f>
        <v>0.38356164383561653</v>
      </c>
      <c r="I22" s="1">
        <f>'JuicedOdds Week (17)'!I22/('JuicedOdds Week (17)'!I22+'JuicedOdds Week (17)'!I13)</f>
        <v>0.448558885283451</v>
      </c>
      <c r="J22" s="1">
        <f>'JuicedOdds Week (17)'!J22/('JuicedOdds Week (17)'!J22+'JuicedOdds Week (17)'!J29)</f>
        <v>0.61643835616438358</v>
      </c>
      <c r="K22" s="1">
        <f>'JuicedOdds Week (17)'!K22/('JuicedOdds Week (17)'!K22+'JuicedOdds Week (17)'!K20)</f>
        <v>0.60923623445825936</v>
      </c>
      <c r="L22" s="1">
        <f>'JuicedOdds Week (17)'!L22/('JuicedOdds Week (17)'!L22+'JuicedOdds Week (17)'!L15)</f>
        <v>0.43650793650793646</v>
      </c>
      <c r="M22" s="1">
        <f>'JuicedOdds Week (17)'!M22/('JuicedOdds Week (17)'!M22+'JuicedOdds Week (17)'!M6)</f>
        <v>0.56349206349206349</v>
      </c>
      <c r="N22" s="1">
        <f>'JuicedOdds Week (17)'!N22/('JuicedOdds Week (17)'!N22+'JuicedOdds Week (17)'!N32)</f>
        <v>0.69576995207334869</v>
      </c>
      <c r="O22" s="1">
        <f>'JuicedOdds Week (17)'!O22/('JuicedOdds Week (17)'!O22+'JuicedOdds Week (17)'!O23)</f>
        <v>0.69576995207334869</v>
      </c>
      <c r="P22" s="1">
        <f>'JuicedOdds Week (17)'!P22/('JuicedOdds Week (17)'!P22+'JuicedOdds Week (17)'!P31)</f>
        <v>0.46753246753246752</v>
      </c>
      <c r="Q22" s="1">
        <f>'JuicedOdds Week (17)'!Q22/('JuicedOdds Week (17)'!Q22+'JuicedOdds Week (17)'!Q6)</f>
        <v>0.45725646123260438</v>
      </c>
      <c r="R22" s="1">
        <f>'JuicedOdds Week (17)'!R22/('JuicedOdds Week (17)'!R22+'JuicedOdds Week (17)'!R14)</f>
        <v>0.33635187580853815</v>
      </c>
      <c r="S22" s="1">
        <f>'JuicedOdds Week (17)'!S22/('JuicedOdds Week (17)'!S22+'JuicedOdds Week (17)'!S9)</f>
        <v>0.38596491228070179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0</v>
      </c>
    </row>
    <row r="23" spans="1:37">
      <c r="A23" t="s">
        <v>22</v>
      </c>
      <c r="B23" s="1">
        <f>'JuicedOdds Week (17)'!B23/('JuicedOdds Week (17)'!B23+'JuicedOdds Week (17)'!B3)</f>
        <v>0.37753344813882639</v>
      </c>
      <c r="C23" s="1">
        <f>'JuicedOdds Week (17)'!C23/('JuicedOdds Week (17)'!C23+'JuicedOdds Week (17)'!C12)</f>
        <v>0.43650793650793646</v>
      </c>
      <c r="D23" s="1">
        <f>'JuicedOdds Week (17)'!D23/('JuicedOdds Week (17)'!D23+'JuicedOdds Week (17)'!D8)</f>
        <v>0.5720596355604638</v>
      </c>
      <c r="E23" s="1">
        <f>'JuicedOdds Week (17)'!E23/('JuicedOdds Week (17)'!E23+'JuicedOdds Week (17)'!E7)</f>
        <v>0.29045643153526968</v>
      </c>
      <c r="F23" s="1">
        <f>'JuicedOdds Week (17)'!F23/('JuicedOdds Week (17)'!F23+'JuicedOdds Week (17)'!F16)</f>
        <v>0.551441114716549</v>
      </c>
      <c r="G23" s="1">
        <f>'JuicedOdds Week (17)'!G23/('JuicedOdds Week (17)'!G23+'JuicedOdds Week (17)'!G25)</f>
        <v>0.42794036443953615</v>
      </c>
      <c r="H23" s="1">
        <f>'JuicedOdds Week (17)'!H23/('JuicedOdds Week (17)'!H23+'JuicedOdds Week (17)'!H4)</f>
        <v>0.23409789548356585</v>
      </c>
      <c r="I23" s="1">
        <f>'JuicedOdds Week (17)'!I23/('JuicedOdds Week (17)'!I23+'JuicedOdds Week (17)'!I12)</f>
        <v>0.21325648414985587</v>
      </c>
      <c r="J23" s="1">
        <f>'JuicedOdds Week (17)'!J23/('JuicedOdds Week (17)'!J23+'JuicedOdds Week (17)'!J27)</f>
        <v>0.58299264104660675</v>
      </c>
      <c r="K23" s="1">
        <f>'JuicedOdds Week (17)'!K23/('JuicedOdds Week (17)'!K23+'JuicedOdds Week (17)'!K31)</f>
        <v>0.47391341473828025</v>
      </c>
      <c r="L23" s="1"/>
      <c r="M23" s="1">
        <f>'JuicedOdds Week (17)'!M23/('JuicedOdds Week (17)'!M23+'JuicedOdds Week (17)'!M21)</f>
        <v>0.6636481241914618</v>
      </c>
      <c r="N23" s="1">
        <f>'JuicedOdds Week (17)'!N23/('JuicedOdds Week (17)'!N23+'JuicedOdds Week (17)'!N11)</f>
        <v>0.35527082119976705</v>
      </c>
      <c r="O23" s="11">
        <f>'JuicedOdds Week (17)'!O23/('JuicedOdds Week (17)'!O23+'JuicedOdds Week (17)'!O22)</f>
        <v>0.30423004792665137</v>
      </c>
      <c r="P23" s="1">
        <f>'JuicedOdds Week (17)'!P23/('JuicedOdds Week (17)'!P23+'JuicedOdds Week (17)'!P2)</f>
        <v>0.18813314037626627</v>
      </c>
      <c r="Q23" s="1">
        <f>'JuicedOdds Week (17)'!Q23/('JuicedOdds Week (17)'!Q23+'JuicedOdds Week (17)'!Q18)</f>
        <v>0.25912838633686691</v>
      </c>
      <c r="R23" s="1">
        <f>'JuicedOdds Week (17)'!R23/('JuicedOdds Week (17)'!R23+'JuicedOdds Week (17)'!R4)</f>
        <v>0.11304347826086955</v>
      </c>
      <c r="S23" s="1">
        <f>'JuicedOdds Week (17)'!S23/('JuicedOdds Week (17)'!S23+'JuicedOdds Week (17)'!S8)</f>
        <v>0.48916576381365112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</row>
    <row r="24" spans="1:37">
      <c r="A24" t="s">
        <v>23</v>
      </c>
      <c r="B24" s="1">
        <f>'JuicedOdds Week (17)'!B24/('JuicedOdds Week (17)'!B24+'JuicedOdds Week (17)'!B26)</f>
        <v>0.62246655186117372</v>
      </c>
      <c r="C24" s="1">
        <f>'JuicedOdds Week (17)'!C24/('JuicedOdds Week (17)'!C24+'JuicedOdds Week (17)'!C20)</f>
        <v>0.5720596355604638</v>
      </c>
      <c r="D24" s="1">
        <f>'JuicedOdds Week (17)'!D24/('JuicedOdds Week (17)'!D24+'JuicedOdds Week (17)'!D10)</f>
        <v>0.4170073589533933</v>
      </c>
      <c r="E24" s="1">
        <f>'JuicedOdds Week (17)'!E24/('JuicedOdds Week (17)'!E24+'JuicedOdds Week (17)'!E13)</f>
        <v>0.37753344813882639</v>
      </c>
      <c r="F24" s="1">
        <f>'JuicedOdds Week (17)'!F24/('JuicedOdds Week (17)'!F24+'JuicedOdds Week (17)'!F33)</f>
        <v>0.551441114716549</v>
      </c>
      <c r="G24" s="1">
        <f>'JuicedOdds Week (17)'!G24/('JuicedOdds Week (17)'!G24+'JuicedOdds Week (17)'!G27)</f>
        <v>0.53246753246753253</v>
      </c>
      <c r="H24" s="1">
        <f>'JuicedOdds Week (17)'!H24/('JuicedOdds Week (17)'!H24+'JuicedOdds Week (17)'!H30)</f>
        <v>0.42794036443953615</v>
      </c>
      <c r="I24" s="1">
        <f>'JuicedOdds Week (17)'!I24/('JuicedOdds Week (17)'!I24+'JuicedOdds Week (17)'!I29)</f>
        <v>0.54274353876739567</v>
      </c>
      <c r="J24" s="1">
        <f>'JuicedOdds Week (17)'!J24/('JuicedOdds Week (17)'!J24+'JuicedOdds Week (17)'!J17)</f>
        <v>0.62793733681462138</v>
      </c>
      <c r="K24" s="1">
        <f>'JuicedOdds Week (17)'!K24/('JuicedOdds Week (17)'!K24+'JuicedOdds Week (17)'!K32)</f>
        <v>0.54676952748312446</v>
      </c>
      <c r="L24" s="1"/>
      <c r="M24" s="1">
        <f>'JuicedOdds Week (17)'!M24/('JuicedOdds Week (17)'!M24+'JuicedOdds Week (17)'!M16)</f>
        <v>0.448558885283451</v>
      </c>
      <c r="N24" s="1">
        <f>'JuicedOdds Week (17)'!N24/('JuicedOdds Week (17)'!N24+'JuicedOdds Week (17)'!N8)</f>
        <v>0.54274353876739567</v>
      </c>
      <c r="O24" s="1">
        <f>'JuicedOdds Week (17)'!O24/('JuicedOdds Week (17)'!O24+'JuicedOdds Week (17)'!O30)</f>
        <v>0.54274353876739567</v>
      </c>
      <c r="P24" s="1">
        <f>'JuicedOdds Week (17)'!P24/('JuicedOdds Week (17)'!P24+'JuicedOdds Week (17)'!P26)</f>
        <v>0.58299264104660675</v>
      </c>
      <c r="Q24" s="1">
        <f>'JuicedOdds Week (17)'!Q24/('JuicedOdds Week (17)'!Q24+'JuicedOdds Week (17)'!Q31)</f>
        <v>0.56349206349206349</v>
      </c>
      <c r="R24" s="1">
        <f>'JuicedOdds Week (17)'!R24/('JuicedOdds Week (17)'!R24+'JuicedOdds Week (17)'!R19)</f>
        <v>0.42794036443953615</v>
      </c>
      <c r="S24" s="1">
        <f>'JuicedOdds Week (17)'!S24/('JuicedOdds Week (17)'!S24+'JuicedOdds Week (17)'!S16)</f>
        <v>0.42888402625820565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24</v>
      </c>
      <c r="B25" s="1">
        <f>'JuicedOdds Week (17)'!B25/('JuicedOdds Week (17)'!B25+'JuicedOdds Week (17)'!B18)</f>
        <v>0.40036122817579772</v>
      </c>
      <c r="C25" s="1">
        <f>'JuicedOdds Week (17)'!C25/('JuicedOdds Week (17)'!C25+'JuicedOdds Week (17)'!C4)</f>
        <v>0.2491874322860238</v>
      </c>
      <c r="D25" s="1">
        <f>'JuicedOdds Week (17)'!D25/('JuicedOdds Week (17)'!D25+'JuicedOdds Week (17)'!D22)</f>
        <v>0.5720596355604638</v>
      </c>
      <c r="E25" s="1">
        <f>'JuicedOdds Week (17)'!E25/('JuicedOdds Week (17)'!E25+'JuicedOdds Week (17)'!E11)</f>
        <v>0.26645768025078376</v>
      </c>
      <c r="F25" s="1">
        <f>'JuicedOdds Week (17)'!F25/('JuicedOdds Week (17)'!F25+'JuicedOdds Week (17)'!F20)</f>
        <v>0.5260865852617197</v>
      </c>
      <c r="G25" s="1">
        <f>'JuicedOdds Week (17)'!G25/('JuicedOdds Week (17)'!G25+'JuicedOdds Week (17)'!G23)</f>
        <v>0.5720596355604638</v>
      </c>
      <c r="H25" s="1">
        <f>'JuicedOdds Week (17)'!H25/('JuicedOdds Week (17)'!H25+'JuicedOdds Week (17)'!H19)</f>
        <v>0.56349206349206349</v>
      </c>
      <c r="I25" s="1">
        <f>'JuicedOdds Week (17)'!I25/('JuicedOdds Week (17)'!I25+'JuicedOdds Week (17)'!I10)</f>
        <v>0.2491874322860238</v>
      </c>
      <c r="J25" s="1">
        <f>'JuicedOdds Week (17)'!J25/('JuicedOdds Week (17)'!J25+'JuicedOdds Week (17)'!J21)</f>
        <v>0.49567024593003117</v>
      </c>
      <c r="K25" s="1">
        <f>'JuicedOdds Week (17)'!K25/('JuicedOdds Week (17)'!K25+'JuicedOdds Week (17)'!K8)</f>
        <v>0.49567024593003117</v>
      </c>
      <c r="L25" s="1">
        <f>'JuicedOdds Week (17)'!L25/('JuicedOdds Week (17)'!L25+'JuicedOdds Week (17)'!L12)</f>
        <v>0.12000000000000002</v>
      </c>
      <c r="M25" s="1">
        <f>'JuicedOdds Week (17)'!M25/('JuicedOdds Week (17)'!M25+'JuicedOdds Week (17)'!M2)</f>
        <v>0.19570707070707072</v>
      </c>
      <c r="N25" s="1"/>
      <c r="O25" s="1">
        <f>'JuicedOdds Week (17)'!O25/('JuicedOdds Week (17)'!O25+'JuicedOdds Week (17)'!O17)</f>
        <v>0.40663024584057611</v>
      </c>
      <c r="P25" s="1">
        <f>'JuicedOdds Week (17)'!P25/('JuicedOdds Week (17)'!P25+'JuicedOdds Week (17)'!P11)</f>
        <v>0.59336975415942395</v>
      </c>
      <c r="Q25" s="1">
        <f>'JuicedOdds Week (17)'!Q25/('JuicedOdds Week (17)'!Q25+'JuicedOdds Week (17)'!Q2)</f>
        <v>0.18274111675126903</v>
      </c>
      <c r="R25" s="1">
        <f>'JuicedOdds Week (17)'!R25/('JuicedOdds Week (17)'!R25+'JuicedOdds Week (17)'!R31)</f>
        <v>0.38356164383561653</v>
      </c>
      <c r="S25" s="1">
        <f>'JuicedOdds Week (17)'!S25/('JuicedOdds Week (17)'!S25+'JuicedOdds Week (17)'!S18)</f>
        <v>0.48916576381365112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25</v>
      </c>
      <c r="B26" s="1">
        <f>'JuicedOdds Week (17)'!B26/('JuicedOdds Week (17)'!B26+'JuicedOdds Week (17)'!B24)</f>
        <v>0.37753344813882639</v>
      </c>
      <c r="C26" s="1">
        <f>'JuicedOdds Week (17)'!C26/('JuicedOdds Week (17)'!C26+'JuicedOdds Week (17)'!C16)</f>
        <v>0.4170073589533933</v>
      </c>
      <c r="D26" s="1">
        <f>'JuicedOdds Week (17)'!D26/('JuicedOdds Week (17)'!D26+'JuicedOdds Week (17)'!D14)</f>
        <v>0.33635187580853815</v>
      </c>
      <c r="E26" s="1">
        <f>'JuicedOdds Week (17)'!E26/('JuicedOdds Week (17)'!E26+'JuicedOdds Week (17)'!E17)</f>
        <v>0.33635187580853815</v>
      </c>
      <c r="F26" s="1">
        <f>'JuicedOdds Week (17)'!F26/('JuicedOdds Week (17)'!F26+'JuicedOdds Week (17)'!F10)</f>
        <v>0.21809369951534732</v>
      </c>
      <c r="G26" s="1">
        <f>'JuicedOdds Week (17)'!G26/('JuicedOdds Week (17)'!G26+'JuicedOdds Week (17)'!G12)</f>
        <v>0.12000000000000002</v>
      </c>
      <c r="H26" s="1"/>
      <c r="I26" s="1">
        <f>'JuicedOdds Week (17)'!I26/('JuicedOdds Week (17)'!I26+'JuicedOdds Week (17)'!I33)</f>
        <v>0.40036122817579772</v>
      </c>
      <c r="J26" s="1">
        <f>'JuicedOdds Week (17)'!J26/('JuicedOdds Week (17)'!J26+'JuicedOdds Week (17)'!J31)</f>
        <v>0.46753246753246752</v>
      </c>
      <c r="K26" s="1">
        <f>'JuicedOdds Week (17)'!K26/('JuicedOdds Week (17)'!K26+'JuicedOdds Week (17)'!K19)</f>
        <v>0.38356164383561653</v>
      </c>
      <c r="L26" s="1">
        <f>'JuicedOdds Week (17)'!L26/('JuicedOdds Week (17)'!L26+'JuicedOdds Week (17)'!L7)</f>
        <v>0.17287630402384502</v>
      </c>
      <c r="M26" s="1">
        <f>'JuicedOdds Week (17)'!M26/('JuicedOdds Week (17)'!M26+'JuicedOdds Week (17)'!M29)</f>
        <v>0.39076376554174075</v>
      </c>
      <c r="N26" s="1">
        <f>'JuicedOdds Week (17)'!N26/('JuicedOdds Week (17)'!N26+'JuicedOdds Week (17)'!N30)</f>
        <v>0.36905965621840248</v>
      </c>
      <c r="O26" s="1">
        <f>'JuicedOdds Week (17)'!O26/('JuicedOdds Week (17)'!O26+'JuicedOdds Week (17)'!O16)</f>
        <v>0.30423004792665137</v>
      </c>
      <c r="P26" s="1">
        <f>'JuicedOdds Week (17)'!P26/('JuicedOdds Week (17)'!P26+'JuicedOdds Week (17)'!P24)</f>
        <v>0.4170073589533933</v>
      </c>
      <c r="Q26" s="1">
        <f>'JuicedOdds Week (17)'!Q26/('JuicedOdds Week (17)'!Q26+'JuicedOdds Week (17)'!Q20)</f>
        <v>0.36309581830587778</v>
      </c>
      <c r="R26" s="1">
        <f>'JuicedOdds Week (17)'!R26/('JuicedOdds Week (17)'!R26+'JuicedOdds Week (17)'!R13)</f>
        <v>0.36905965621840248</v>
      </c>
      <c r="S26" s="1">
        <f>'JuicedOdds Week (17)'!S26/('JuicedOdds Week (17)'!S26+'JuicedOdds Week (17)'!S30)</f>
        <v>0.54274353876739567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26</v>
      </c>
      <c r="B27" s="1">
        <f>'JuicedOdds Week (17)'!B27/('JuicedOdds Week (17)'!B27+'JuicedOdds Week (17)'!B32)</f>
        <v>0.73354231974921635</v>
      </c>
      <c r="C27" s="1">
        <f>'JuicedOdds Week (17)'!C27/('JuicedOdds Week (17)'!C27+'JuicedOdds Week (17)'!C18)</f>
        <v>0.36309581830587778</v>
      </c>
      <c r="D27" s="1">
        <f>'JuicedOdds Week (17)'!D27/('JuicedOdds Week (17)'!D27+'JuicedOdds Week (17)'!D4)</f>
        <v>0.31944444444444442</v>
      </c>
      <c r="E27" s="1">
        <f>'JuicedOdds Week (17)'!E27/('JuicedOdds Week (17)'!E27+'JuicedOdds Week (17)'!E3)</f>
        <v>0.22316684378320936</v>
      </c>
      <c r="F27" s="1">
        <f>'JuicedOdds Week (17)'!F27/('JuicedOdds Week (17)'!F27+'JuicedOdds Week (17)'!F19)</f>
        <v>0.69079288305406805</v>
      </c>
      <c r="G27" s="1">
        <f>'JuicedOdds Week (17)'!G27/('JuicedOdds Week (17)'!G27+'JuicedOdds Week (17)'!G24)</f>
        <v>0.46753246753246752</v>
      </c>
      <c r="H27" s="1">
        <f>'JuicedOdds Week (17)'!H27/('JuicedOdds Week (17)'!H27+'JuicedOdds Week (17)'!H21)</f>
        <v>0.59336975415942395</v>
      </c>
      <c r="I27" s="1">
        <f>'JuicedOdds Week (17)'!I27/('JuicedOdds Week (17)'!I27+'JuicedOdds Week (17)'!I3)</f>
        <v>0.28644876973925815</v>
      </c>
      <c r="J27" s="1">
        <f>'JuicedOdds Week (17)'!J27/('JuicedOdds Week (17)'!J27+'JuicedOdds Week (17)'!J23)</f>
        <v>0.4170073589533933</v>
      </c>
      <c r="K27" s="1">
        <f>'JuicedOdds Week (17)'!K27/('JuicedOdds Week (17)'!K27+'JuicedOdds Week (17)'!K14)</f>
        <v>0.29983792544570498</v>
      </c>
      <c r="L27" s="9">
        <f>'JuicedOdds Week (17)'!L27/('JuicedOdds Week (17)'!L27+'JuicedOdds Week (17)'!L21)</f>
        <v>0.76590210451643415</v>
      </c>
      <c r="M27" s="1">
        <f>'JuicedOdds Week (17)'!M27/('JuicedOdds Week (17)'!M27+'JuicedOdds Week (17)'!M7)</f>
        <v>0.1475409836065574</v>
      </c>
      <c r="N27" s="1">
        <f>'JuicedOdds Week (17)'!N27/('JuicedOdds Week (17)'!N27+'JuicedOdds Week (17)'!N12)</f>
        <v>0.22849462365591394</v>
      </c>
      <c r="O27" s="1"/>
      <c r="P27" s="1">
        <f>'JuicedOdds Week (17)'!P27/('JuicedOdds Week (17)'!P27+'JuicedOdds Week (17)'!P28)</f>
        <v>0.28644876973925815</v>
      </c>
      <c r="Q27" s="1">
        <f>'JuicedOdds Week (17)'!Q27/('JuicedOdds Week (17)'!Q27+'JuicedOdds Week (17)'!Q8)</f>
        <v>0.40036122817579772</v>
      </c>
      <c r="R27" s="1">
        <f>'JuicedOdds Week (17)'!R27/('JuicedOdds Week (17)'!R27+'JuicedOdds Week (17)'!R5)</f>
        <v>0.12000000000000002</v>
      </c>
      <c r="S27" s="1">
        <f>'JuicedOdds Week (17)'!S27/('JuicedOdds Week (17)'!S27+'JuicedOdds Week (17)'!S7)</f>
        <v>0.42016806722689076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27</v>
      </c>
      <c r="B28" s="1">
        <f>'JuicedOdds Week (17)'!B28/('JuicedOdds Week (17)'!B28+'JuicedOdds Week (17)'!B14)</f>
        <v>0.34252477380439461</v>
      </c>
      <c r="C28" s="1">
        <f>'JuicedOdds Week (17)'!C28/('JuicedOdds Week (17)'!C28+'JuicedOdds Week (17)'!C5)</f>
        <v>0.26645768025078376</v>
      </c>
      <c r="D28" s="1">
        <f>'JuicedOdds Week (17)'!D28/('JuicedOdds Week (17)'!D28+'JuicedOdds Week (17)'!D6)</f>
        <v>0.4170073589533933</v>
      </c>
      <c r="E28" s="1">
        <f>'JuicedOdds Week (17)'!E28/('JuicedOdds Week (17)'!E28+'JuicedOdds Week (17)'!E31)</f>
        <v>0.51083423618634893</v>
      </c>
      <c r="F28" s="1">
        <f>'JuicedOdds Week (17)'!F28/('JuicedOdds Week (17)'!F28+'JuicedOdds Week (17)'!F3)</f>
        <v>0.36309581830587778</v>
      </c>
      <c r="G28" s="1">
        <f>'JuicedOdds Week (17)'!G28/('JuicedOdds Week (17)'!G28+'JuicedOdds Week (17)'!G32)</f>
        <v>0.74406901509705248</v>
      </c>
      <c r="H28" s="1">
        <f>'JuicedOdds Week (17)'!H28/('JuicedOdds Week (17)'!H28+'JuicedOdds Week (17)'!H22)</f>
        <v>0.61643835616438358</v>
      </c>
      <c r="I28" s="1">
        <f>'JuicedOdds Week (17)'!I28/('JuicedOdds Week (17)'!I28+'JuicedOdds Week (17)'!I7)</f>
        <v>0.27424749163879597</v>
      </c>
      <c r="J28" s="1">
        <f>'JuicedOdds Week (17)'!J28/('JuicedOdds Week (17)'!J28+'JuicedOdds Week (17)'!J20)</f>
        <v>0.36309581830587778</v>
      </c>
      <c r="K28" s="1"/>
      <c r="L28" s="1">
        <f>'JuicedOdds Week (17)'!L28/('JuicedOdds Week (17)'!L28+'JuicedOdds Week (17)'!L14)</f>
        <v>0.551441114716549</v>
      </c>
      <c r="M28" s="1">
        <f>'JuicedOdds Week (17)'!M28/('JuicedOdds Week (17)'!M28+'JuicedOdds Week (17)'!M32)</f>
        <v>0.5720596355604638</v>
      </c>
      <c r="N28" s="1">
        <f>'JuicedOdds Week (17)'!N28/('JuicedOdds Week (17)'!N28+'JuicedOdds Week (17)'!N15)</f>
        <v>0.63094034378159758</v>
      </c>
      <c r="O28" s="1">
        <f>'JuicedOdds Week (17)'!O28/('JuicedOdds Week (17)'!O28+'JuicedOdds Week (17)'!O9)</f>
        <v>0.2491874322860238</v>
      </c>
      <c r="P28" s="3">
        <f>'JuicedOdds Week (17)'!P28/('JuicedOdds Week (17)'!P28+'JuicedOdds Week (17)'!P27)</f>
        <v>0.71355123026074185</v>
      </c>
      <c r="Q28" s="1">
        <f>'JuicedOdds Week (17)'!Q28/('JuicedOdds Week (17)'!Q28+'JuicedOdds Week (17)'!Q16)</f>
        <v>0.6636481241914618</v>
      </c>
      <c r="R28" s="1">
        <f>'JuicedOdds Week (17)'!R28/('JuicedOdds Week (17)'!R28+'JuicedOdds Week (17)'!R21)</f>
        <v>0.72207925887802371</v>
      </c>
      <c r="S28" s="1">
        <f>'JuicedOdds Week (17)'!S28/('JuicedOdds Week (17)'!S28+'JuicedOdds Week (17)'!S5)</f>
        <v>0.28202947845804988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28</v>
      </c>
      <c r="B29" s="1">
        <f>'JuicedOdds Week (17)'!B29/('JuicedOdds Week (17)'!B29+'JuicedOdds Week (17)'!B16)</f>
        <v>0.42794036443953615</v>
      </c>
      <c r="C29" s="1">
        <f>'JuicedOdds Week (17)'!C29/('JuicedOdds Week (17)'!C29+'JuicedOdds Week (17)'!C11)</f>
        <v>0.42794036443953615</v>
      </c>
      <c r="D29" s="1">
        <f>'JuicedOdds Week (17)'!D29/('JuicedOdds Week (17)'!D29+'JuicedOdds Week (17)'!D15)</f>
        <v>0.40663024584057611</v>
      </c>
      <c r="E29" s="1">
        <f>'JuicedOdds Week (17)'!E29/('JuicedOdds Week (17)'!E29+'JuicedOdds Week (17)'!E6)</f>
        <v>0.40663024584057611</v>
      </c>
      <c r="F29" s="1">
        <f>'JuicedOdds Week (17)'!F29/('JuicedOdds Week (17)'!F29+'JuicedOdds Week (17)'!F31)</f>
        <v>0.551441114716549</v>
      </c>
      <c r="G29" s="1">
        <f>'JuicedOdds Week (17)'!G29/('JuicedOdds Week (17)'!G29+'JuicedOdds Week (17)'!G9)</f>
        <v>0.31460674157303364</v>
      </c>
      <c r="H29" s="1"/>
      <c r="I29" s="1">
        <f>'JuicedOdds Week (17)'!I29/('JuicedOdds Week (17)'!I29+'JuicedOdds Week (17)'!I24)</f>
        <v>0.45725646123260438</v>
      </c>
      <c r="J29" s="1">
        <f>'JuicedOdds Week (17)'!J29/('JuicedOdds Week (17)'!J29+'JuicedOdds Week (17)'!J22)</f>
        <v>0.38356164383561653</v>
      </c>
      <c r="K29" s="1">
        <f>'JuicedOdds Week (17)'!K29/('JuicedOdds Week (17)'!K29+'JuicedOdds Week (17)'!K30)</f>
        <v>0.43650793650793646</v>
      </c>
      <c r="L29" s="1">
        <f>'JuicedOdds Week (17)'!L29/('JuicedOdds Week (17)'!L29+'JuicedOdds Week (17)'!L13)</f>
        <v>0.28202947845804988</v>
      </c>
      <c r="M29" s="1">
        <f>'JuicedOdds Week (17)'!M29/('JuicedOdds Week (17)'!M29+'JuicedOdds Week (17)'!M26)</f>
        <v>0.60923623445825936</v>
      </c>
      <c r="N29" s="1">
        <f>'JuicedOdds Week (17)'!N29/('JuicedOdds Week (17)'!N29+'JuicedOdds Week (17)'!N31)</f>
        <v>0.48916576381365112</v>
      </c>
      <c r="O29" s="1">
        <f>'JuicedOdds Week (17)'!O29/('JuicedOdds Week (17)'!O29+'JuicedOdds Week (17)'!O12)</f>
        <v>0.13228346456692913</v>
      </c>
      <c r="P29" s="1">
        <f>'JuicedOdds Week (17)'!P29/('JuicedOdds Week (17)'!P29+'JuicedOdds Week (17)'!P33)</f>
        <v>0.60375697094217784</v>
      </c>
      <c r="Q29" s="1">
        <f>'JuicedOdds Week (17)'!Q29/('JuicedOdds Week (17)'!Q29+'JuicedOdds Week (17)'!Q14)</f>
        <v>0.40663024584057611</v>
      </c>
      <c r="R29" s="1">
        <f>'JuicedOdds Week (17)'!R29/('JuicedOdds Week (17)'!R29+'JuicedOdds Week (17)'!R33)</f>
        <v>0.33635187580853815</v>
      </c>
      <c r="S29" s="1">
        <f>'JuicedOdds Week (17)'!S29/('JuicedOdds Week (17)'!S29+'JuicedOdds Week (17)'!S13)</f>
        <v>0.44740599714421703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</row>
    <row r="30" spans="1:37">
      <c r="A30" t="s">
        <v>29</v>
      </c>
      <c r="B30" s="1">
        <f>'JuicedOdds Week (17)'!B30/('JuicedOdds Week (17)'!B30+'JuicedOdds Week (17)'!B17)</f>
        <v>0.34252477380439461</v>
      </c>
      <c r="C30" s="1">
        <f>'JuicedOdds Week (17)'!C30/('JuicedOdds Week (17)'!C30+'JuicedOdds Week (17)'!C19)</f>
        <v>0.53246753246753253</v>
      </c>
      <c r="D30" s="1">
        <f>'JuicedOdds Week (17)'!D30/('JuicedOdds Week (17)'!D30+'JuicedOdds Week (17)'!D3)</f>
        <v>0.31460674157303364</v>
      </c>
      <c r="E30" s="1">
        <f>'JuicedOdds Week (17)'!E30/('JuicedOdds Week (17)'!E30+'JuicedOdds Week (17)'!E16)</f>
        <v>0.34252477380439461</v>
      </c>
      <c r="F30" s="1"/>
      <c r="G30" s="1">
        <f>'JuicedOdds Week (17)'!G30/('JuicedOdds Week (17)'!G30+'JuicedOdds Week (17)'!G10)</f>
        <v>0.40663024584057611</v>
      </c>
      <c r="H30" s="1">
        <f>'JuicedOdds Week (17)'!H30/('JuicedOdds Week (17)'!H30+'JuicedOdds Week (17)'!H24)</f>
        <v>0.5720596355604638</v>
      </c>
      <c r="I30" s="1">
        <f>'JuicedOdds Week (17)'!I30/('JuicedOdds Week (17)'!I30+'JuicedOdds Week (17)'!I4)</f>
        <v>0.19570707070707072</v>
      </c>
      <c r="J30" s="1">
        <f>'JuicedOdds Week (17)'!J30/('JuicedOdds Week (17)'!J30+'JuicedOdds Week (17)'!J33)</f>
        <v>0.42794036443953615</v>
      </c>
      <c r="K30" s="1">
        <f>'JuicedOdds Week (17)'!K30/('JuicedOdds Week (17)'!K30+'JuicedOdds Week (17)'!K29)</f>
        <v>0.56349206349206349</v>
      </c>
      <c r="L30" s="1">
        <f>'JuicedOdds Week (17)'!L30/('JuicedOdds Week (17)'!L30+'JuicedOdds Week (17)'!L5)</f>
        <v>0.13698630136986301</v>
      </c>
      <c r="M30" s="1">
        <f>'JuicedOdds Week (17)'!M30/('JuicedOdds Week (17)'!M30+'JuicedOdds Week (17)'!M31)</f>
        <v>0.42794036443953615</v>
      </c>
      <c r="N30" s="1">
        <f>'JuicedOdds Week (17)'!N30/('JuicedOdds Week (17)'!N30+'JuicedOdds Week (17)'!N26)</f>
        <v>0.63094034378159758</v>
      </c>
      <c r="O30" s="1">
        <f>'JuicedOdds Week (17)'!O30/('JuicedOdds Week (17)'!O30+'JuicedOdds Week (17)'!O24)</f>
        <v>0.45725646123260438</v>
      </c>
      <c r="P30" s="1">
        <f>'JuicedOdds Week (17)'!P30/('JuicedOdds Week (17)'!P30+'JuicedOdds Week (17)'!P20)</f>
        <v>0.34252477380439461</v>
      </c>
      <c r="Q30" s="1">
        <f>'JuicedOdds Week (17)'!Q30/('JuicedOdds Week (17)'!Q30+'JuicedOdds Week (17)'!Q13)</f>
        <v>0.43650793650793646</v>
      </c>
      <c r="R30" s="1">
        <f>'JuicedOdds Week (17)'!R30/('JuicedOdds Week (17)'!R30+'JuicedOdds Week (17)'!R16)</f>
        <v>0.5720596355604638</v>
      </c>
      <c r="S30" s="1">
        <f>'JuicedOdds Week (17)'!S30/('JuicedOdds Week (17)'!S30+'JuicedOdds Week (17)'!S26)</f>
        <v>0.45725646123260438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30</v>
      </c>
      <c r="B31" s="1">
        <f>'JuicedOdds Week (17)'!B31/('JuicedOdds Week (17)'!B31+'JuicedOdds Week (17)'!B13)</f>
        <v>0.36309581830587778</v>
      </c>
      <c r="C31" s="1">
        <f>'JuicedOdds Week (17)'!C31/('JuicedOdds Week (17)'!C31+'JuicedOdds Week (17)'!C33)</f>
        <v>0.46753246753246752</v>
      </c>
      <c r="D31" s="1">
        <f>'JuicedOdds Week (17)'!D31/('JuicedOdds Week (17)'!D31+'JuicedOdds Week (17)'!D9)</f>
        <v>0.25912838633686691</v>
      </c>
      <c r="E31" s="1">
        <f>'JuicedOdds Week (17)'!E31/('JuicedOdds Week (17)'!E31+'JuicedOdds Week (17)'!E28)</f>
        <v>0.48916576381365112</v>
      </c>
      <c r="F31" s="1">
        <f>'JuicedOdds Week (17)'!F31/('JuicedOdds Week (17)'!F31+'JuicedOdds Week (17)'!F29)</f>
        <v>0.448558885283451</v>
      </c>
      <c r="G31" s="1">
        <f>'JuicedOdds Week (17)'!G31/('JuicedOdds Week (17)'!G31+'JuicedOdds Week (17)'!G13)</f>
        <v>0.35527082119976705</v>
      </c>
      <c r="H31" s="1">
        <f>'JuicedOdds Week (17)'!H31/('JuicedOdds Week (17)'!H31+'JuicedOdds Week (17)'!H15)</f>
        <v>0.3962430290578221</v>
      </c>
      <c r="I31" s="1">
        <f>'JuicedOdds Week (17)'!I31/('JuicedOdds Week (17)'!I31+'JuicedOdds Week (17)'!I16)</f>
        <v>0.45725646123260438</v>
      </c>
      <c r="J31" s="1">
        <f>'JuicedOdds Week (17)'!J31/('JuicedOdds Week (17)'!J31+'JuicedOdds Week (17)'!J26)</f>
        <v>0.53246753246753253</v>
      </c>
      <c r="K31" s="1">
        <f>'JuicedOdds Week (17)'!K31/('JuicedOdds Week (17)'!K31+'JuicedOdds Week (17)'!K23)</f>
        <v>0.5260865852617197</v>
      </c>
      <c r="L31" s="1"/>
      <c r="M31" s="1">
        <f>'JuicedOdds Week (17)'!M31/('JuicedOdds Week (17)'!M31+'JuicedOdds Week (17)'!M30)</f>
        <v>0.5720596355604638</v>
      </c>
      <c r="N31" s="1">
        <f>'JuicedOdds Week (17)'!N31/('JuicedOdds Week (17)'!N31+'JuicedOdds Week (17)'!N29)</f>
        <v>0.51083423618634893</v>
      </c>
      <c r="O31" s="1">
        <f>'JuicedOdds Week (17)'!O31/('JuicedOdds Week (17)'!O31+'JuicedOdds Week (17)'!O6)</f>
        <v>0.40663024584057611</v>
      </c>
      <c r="P31" s="1">
        <f>'JuicedOdds Week (17)'!P31/('JuicedOdds Week (17)'!P31+'JuicedOdds Week (17)'!P22)</f>
        <v>0.53246753246753253</v>
      </c>
      <c r="Q31" s="1">
        <f>'JuicedOdds Week (17)'!Q31/('JuicedOdds Week (17)'!Q31+'JuicedOdds Week (17)'!Q24)</f>
        <v>0.43650793650793646</v>
      </c>
      <c r="R31" s="1">
        <f>'JuicedOdds Week (17)'!R31/('JuicedOdds Week (17)'!R31+'JuicedOdds Week (17)'!R25)</f>
        <v>0.61643835616438358</v>
      </c>
      <c r="S31" s="1">
        <f>'JuicedOdds Week (17)'!S31/('JuicedOdds Week (17)'!S31+'JuicedOdds Week (17)'!S33)</f>
        <v>0.52173913043478259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31</v>
      </c>
      <c r="B32" s="1">
        <f>'JuicedOdds Week (17)'!B32/('JuicedOdds Week (17)'!B32+'JuicedOdds Week (17)'!B27)</f>
        <v>0.26645768025078376</v>
      </c>
      <c r="C32" s="1">
        <f>'JuicedOdds Week (17)'!C32/('JuicedOdds Week (17)'!C32+'JuicedOdds Week (17)'!C21)</f>
        <v>0.34252477380439461</v>
      </c>
      <c r="D32" s="1">
        <f>'JuicedOdds Week (17)'!D32/('JuicedOdds Week (17)'!D32+'JuicedOdds Week (17)'!D7)</f>
        <v>0.16835016835016833</v>
      </c>
      <c r="E32" s="1">
        <f>'JuicedOdds Week (17)'!E32/('JuicedOdds Week (17)'!E32+'JuicedOdds Week (17)'!E5)</f>
        <v>0.12382234185733514</v>
      </c>
      <c r="F32" s="1">
        <f>'JuicedOdds Week (17)'!F32/('JuicedOdds Week (17)'!F32+'JuicedOdds Week (17)'!F6)</f>
        <v>0.3962430290578221</v>
      </c>
      <c r="G32" s="1">
        <f>'JuicedOdds Week (17)'!G32/('JuicedOdds Week (17)'!G32+'JuicedOdds Week (17)'!G28)</f>
        <v>0.25593098490294752</v>
      </c>
      <c r="H32" s="1">
        <f>'JuicedOdds Week (17)'!H32/('JuicedOdds Week (17)'!H32+'JuicedOdds Week (17)'!H14)</f>
        <v>0.21325648414985587</v>
      </c>
      <c r="I32" s="1">
        <f>'JuicedOdds Week (17)'!I32/('JuicedOdds Week (17)'!I32+'JuicedOdds Week (17)'!I9)</f>
        <v>0.19570707070707072</v>
      </c>
      <c r="J32" s="1">
        <f>'JuicedOdds Week (17)'!J32/('JuicedOdds Week (17)'!J32+'JuicedOdds Week (17)'!J15)</f>
        <v>0.15349887133182846</v>
      </c>
      <c r="K32" s="1">
        <f>'JuicedOdds Week (17)'!K32/('JuicedOdds Week (17)'!K32+'JuicedOdds Week (17)'!K24)</f>
        <v>0.45323047251687559</v>
      </c>
      <c r="L32" s="1">
        <f>'JuicedOdds Week (17)'!L32/('JuicedOdds Week (17)'!L32+'JuicedOdds Week (17)'!L33)</f>
        <v>0.30920711694593195</v>
      </c>
      <c r="M32" s="1">
        <f>'JuicedOdds Week (17)'!M32/('JuicedOdds Week (17)'!M32+'JuicedOdds Week (17)'!M28)</f>
        <v>0.42794036443953615</v>
      </c>
      <c r="N32" s="1">
        <f>'JuicedOdds Week (17)'!N32/('JuicedOdds Week (17)'!N32+'JuicedOdds Week (17)'!N22)</f>
        <v>0.30423004792665137</v>
      </c>
      <c r="O32" s="1"/>
      <c r="P32" s="1">
        <f>'JuicedOdds Week (17)'!P32/('JuicedOdds Week (17)'!P32+'JuicedOdds Week (17)'!P5)</f>
        <v>0.14205607476635515</v>
      </c>
      <c r="Q32" s="1">
        <f>'JuicedOdds Week (17)'!Q32/('JuicedOdds Week (17)'!Q32+'JuicedOdds Week (17)'!Q19)</f>
        <v>0.3469852104664391</v>
      </c>
      <c r="R32" s="1">
        <f>'JuicedOdds Week (17)'!R32/('JuicedOdds Week (17)'!R32+'JuicedOdds Week (17)'!R3)</f>
        <v>0.15349887133182846</v>
      </c>
      <c r="S32" s="1">
        <f>'JuicedOdds Week (17)'!S32/('JuicedOdds Week (17)'!S32+'JuicedOdds Week (17)'!S14)</f>
        <v>0.36341238065906994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8">
      <c r="A33" t="s">
        <v>32</v>
      </c>
      <c r="B33" s="1">
        <f>'JuicedOdds Week (17)'!B33/('JuicedOdds Week (17)'!B33+'JuicedOdds Week (17)'!B9)</f>
        <v>0.20863836017569545</v>
      </c>
      <c r="C33" s="1">
        <f>'JuicedOdds Week (17)'!C33/('JuicedOdds Week (17)'!C33+'JuicedOdds Week (17)'!C31)</f>
        <v>0.53246753246753253</v>
      </c>
      <c r="D33" s="1">
        <f>'JuicedOdds Week (17)'!D33/('JuicedOdds Week (17)'!D33+'JuicedOdds Week (17)'!D13)</f>
        <v>0.24000000000000005</v>
      </c>
      <c r="E33" s="1">
        <f>'JuicedOdds Week (17)'!E33/('JuicedOdds Week (17)'!E33+'JuicedOdds Week (17)'!E22)</f>
        <v>0.4170073589533933</v>
      </c>
      <c r="F33" s="1">
        <f>'JuicedOdds Week (17)'!F33/('JuicedOdds Week (17)'!F33+'JuicedOdds Week (17)'!F24)</f>
        <v>0.448558885283451</v>
      </c>
      <c r="G33" s="1">
        <f>'JuicedOdds Week (17)'!G33/('JuicedOdds Week (17)'!G33+'JuicedOdds Week (17)'!G16)</f>
        <v>0.45725646123260438</v>
      </c>
      <c r="H33" s="1"/>
      <c r="I33" s="1">
        <f>'JuicedOdds Week (17)'!I33/('JuicedOdds Week (17)'!I33+'JuicedOdds Week (17)'!I26)</f>
        <v>0.59963877182420233</v>
      </c>
      <c r="J33" s="1">
        <f>'JuicedOdds Week (17)'!J33/('JuicedOdds Week (17)'!J33+'JuicedOdds Week (17)'!J30)</f>
        <v>0.5720596355604638</v>
      </c>
      <c r="K33" s="1">
        <f>'JuicedOdds Week (17)'!K33/('JuicedOdds Week (17)'!K33+'JuicedOdds Week (17)'!K6)</f>
        <v>0.31944444444444442</v>
      </c>
      <c r="L33" s="1">
        <f>'JuicedOdds Week (17)'!L33/('JuicedOdds Week (17)'!L33+'JuicedOdds Week (17)'!L32)</f>
        <v>0.69079288305406805</v>
      </c>
      <c r="M33" s="1">
        <f>'JuicedOdds Week (17)'!M33/('JuicedOdds Week (17)'!M33+'JuicedOdds Week (17)'!M13)</f>
        <v>0.49567024593003117</v>
      </c>
      <c r="N33" s="1">
        <f>'JuicedOdds Week (17)'!N33/('JuicedOdds Week (17)'!N33+'JuicedOdds Week (17)'!N18)</f>
        <v>0.60923623445825936</v>
      </c>
      <c r="O33" s="1">
        <f>'JuicedOdds Week (17)'!O33/('JuicedOdds Week (17)'!O33+'JuicedOdds Week (17)'!O8)</f>
        <v>0.62246655186117372</v>
      </c>
      <c r="P33" s="1">
        <f>'JuicedOdds Week (17)'!P33/('JuicedOdds Week (17)'!P33+'JuicedOdds Week (17)'!P29)</f>
        <v>0.3962430290578221</v>
      </c>
      <c r="Q33" s="1">
        <f>'JuicedOdds Week (17)'!Q33/('JuicedOdds Week (17)'!Q33+'JuicedOdds Week (17)'!Q15)</f>
        <v>0.4170073589533933</v>
      </c>
      <c r="R33" s="1">
        <f>'JuicedOdds Week (17)'!R33/('JuicedOdds Week (17)'!R33+'JuicedOdds Week (17)'!R29)</f>
        <v>0.6636481241914618</v>
      </c>
      <c r="S33" s="1">
        <f>'JuicedOdds Week (17)'!S33/('JuicedOdds Week (17)'!S33+'JuicedOdds Week (17)'!S31)</f>
        <v>0.47826086956521741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8">
      <c r="U34">
        <f>SUM(U2:U33)</f>
        <v>25</v>
      </c>
      <c r="V34">
        <f t="shared" ref="V34:AL34" si="0">SUM(V2:V33)</f>
        <v>25</v>
      </c>
      <c r="W34">
        <f t="shared" si="0"/>
        <v>25</v>
      </c>
      <c r="X34">
        <f t="shared" si="0"/>
        <v>25</v>
      </c>
      <c r="Y34">
        <f t="shared" si="0"/>
        <v>25</v>
      </c>
      <c r="Z34">
        <f t="shared" si="0"/>
        <v>25</v>
      </c>
      <c r="AA34">
        <f t="shared" si="0"/>
        <v>25</v>
      </c>
      <c r="AB34">
        <f t="shared" si="0"/>
        <v>25</v>
      </c>
      <c r="AC34">
        <f t="shared" si="0"/>
        <v>25</v>
      </c>
      <c r="AD34">
        <f t="shared" si="0"/>
        <v>25</v>
      </c>
      <c r="AE34">
        <f t="shared" si="0"/>
        <v>13</v>
      </c>
      <c r="AF34">
        <f t="shared" si="0"/>
        <v>13</v>
      </c>
      <c r="AG34">
        <f t="shared" si="0"/>
        <v>4</v>
      </c>
      <c r="AH34">
        <f t="shared" si="0"/>
        <v>4</v>
      </c>
      <c r="AI34">
        <f t="shared" si="0"/>
        <v>2</v>
      </c>
      <c r="AJ34">
        <f t="shared" si="0"/>
        <v>2</v>
      </c>
      <c r="AK34">
        <f t="shared" si="0"/>
        <v>2</v>
      </c>
      <c r="AL34">
        <f t="shared" si="0"/>
        <v>0</v>
      </c>
    </row>
    <row r="35" spans="1:38">
      <c r="G35" t="s">
        <v>36</v>
      </c>
      <c r="I35" s="1" t="s">
        <v>37</v>
      </c>
      <c r="J35" s="1"/>
    </row>
    <row r="36" spans="1:38">
      <c r="G36" t="s">
        <v>39</v>
      </c>
      <c r="I36" s="1">
        <f>B9*C7*D2*E5*F12*G4*H14*I11*J15</f>
        <v>0.17577993421576152</v>
      </c>
    </row>
    <row r="37" spans="1:38">
      <c r="G37" t="s">
        <v>43</v>
      </c>
      <c r="I37" s="1">
        <f>B9*C7*D2*E5*F12*G4*H14*J15*I11*L27*((N13*P28*Q3-N13*P28*Q3*R18)*M10+N13*P28*Q3*R18)</f>
        <v>6.1033215239074505E-2</v>
      </c>
      <c r="N37" s="1">
        <f>Q3*R18</f>
        <v>0.55314148237253646</v>
      </c>
      <c r="O37">
        <f>Q3+R18</f>
        <v>1.5026731040338781</v>
      </c>
    </row>
    <row r="38" spans="1:38">
      <c r="I38" s="1">
        <f>B9*C7*D2*E5*F12*G4*H14*J15*I11*L27*(N22+(1-N22)*M10)*P16*Q3*R13</f>
        <v>4.6924849935128979E-2</v>
      </c>
      <c r="N38" s="1">
        <f>Q18*R3</f>
        <v>0.62714865716405166</v>
      </c>
      <c r="O38">
        <f>Q18+R3</f>
        <v>1.5873727423313047</v>
      </c>
      <c r="V38" s="1">
        <f>(P16*Q3*R13-N13*P16*Q3*R28)*M10</f>
        <v>2.3101494787511289E-2</v>
      </c>
      <c r="W38" s="10"/>
    </row>
    <row r="39" spans="1:38">
      <c r="I39" s="10">
        <f>B9*C7*D2*E5*F12*G4*H14*J15*I11*L27*((P16*Q3*R13-N22*P16*Q3*R13)*M10+N22*P16*Q3*R13)</f>
        <v>4.6924849935128972E-2</v>
      </c>
      <c r="V39" s="1">
        <f>((P16*Q3*R13-N13*P16*Q3*R28)*M10+N13*P16*Q3*R28)</f>
        <v>0.36729754257493991</v>
      </c>
    </row>
    <row r="40" spans="1:38">
      <c r="V40" s="1">
        <f>(N13+(1-N13)*M10)*P16*Q3*R13</f>
        <v>0.35760239253213094</v>
      </c>
    </row>
    <row r="41" spans="1:38">
      <c r="V41" s="1">
        <f>P16*Q3*R13</f>
        <v>0.37393408690514152</v>
      </c>
    </row>
    <row r="42" spans="1:38">
      <c r="V42" s="1">
        <f>N13*P16*Q3*R28</f>
        <v>0.34419604778742863</v>
      </c>
    </row>
  </sheetData>
  <conditionalFormatting sqref="B2:S33">
    <cfRule type="cellIs" dxfId="65" priority="2" operator="greaterThan">
      <formula>0.85</formula>
    </cfRule>
    <cfRule type="cellIs" dxfId="64" priority="3" operator="greaterThan">
      <formula>0.8</formula>
    </cfRule>
    <cfRule type="cellIs" dxfId="63" priority="4" operator="between">
      <formula>0.7</formula>
      <formula>0.75</formula>
    </cfRule>
    <cfRule type="cellIs" dxfId="62" priority="5" operator="greaterThanOrEqual">
      <formula>0.75</formula>
    </cfRule>
  </conditionalFormatting>
  <conditionalFormatting sqref="B2:S33">
    <cfRule type="cellIs" dxfId="61" priority="1" operator="greaterThan">
      <formula>0.9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6BDC-3E36-4B7F-8F94-B2222F18AA33}">
  <dimension ref="A1:S33"/>
  <sheetViews>
    <sheetView workbookViewId="0">
      <selection activeCell="O33" sqref="O33"/>
    </sheetView>
  </sheetViews>
  <sheetFormatPr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f>IF('BettingLines Week (17)'!B2&lt;-100,1+100/('BettingLines Week (17)'!B2-100),100/('BettingLines Week (17)'!B2+100))</f>
        <v>0.64285714285714279</v>
      </c>
      <c r="C2">
        <f>IF('BettingLines Week (17)'!C2&lt;-100,1+100/('BettingLines Week (17)'!C2-100),100/('BettingLines Week (17)'!C2+100))</f>
        <v>0.59677419354838712</v>
      </c>
      <c r="D2">
        <f>IF('BettingLines Week (17)'!D2&lt;-100,1+100/('BettingLines Week (17)'!D2-100),100/('BettingLines Week (17)'!D2+100))</f>
        <v>0.88888888888888884</v>
      </c>
      <c r="E2">
        <f>IF('BettingLines Week (17)'!E2&lt;-100,1+100/('BettingLines Week (17)'!E2-100),100/('BettingLines Week (17)'!E2+100))</f>
        <v>0.80952380952380953</v>
      </c>
      <c r="F2">
        <f>IF('BettingLines Week (17)'!F2&lt;-100,1+100/('BettingLines Week (17)'!F2-100),100/('BettingLines Week (17)'!F2+100))</f>
        <v>0.64285714285714279</v>
      </c>
      <c r="G2">
        <f>IF('BettingLines Week (17)'!G2&lt;-100,1+100/('BettingLines Week (17)'!G2-100),100/('BettingLines Week (17)'!G2+100))</f>
        <v>0.8666666666666667</v>
      </c>
      <c r="H2">
        <f>IF('BettingLines Week (17)'!H2&lt;-100,1+100/('BettingLines Week (17)'!H2-100),100/('BettingLines Week (17)'!H2+100))</f>
        <v>0.73544973544973546</v>
      </c>
      <c r="I2">
        <f>IF('BettingLines Week (17)'!I2&lt;-100,1+100/('BettingLines Week (17)'!I2-100),100/('BettingLines Week (17)'!I2+100))</f>
        <v>0.77272727272727271</v>
      </c>
      <c r="J2">
        <f>IF('BettingLines Week (17)'!J2&lt;-100,1+100/('BettingLines Week (17)'!J2-100),100/('BettingLines Week (17)'!J2+100))</f>
        <v>0.50495049504950495</v>
      </c>
      <c r="K2">
        <f>IF('BettingLines Week (17)'!K2&lt;-100,1+100/('BettingLines Week (17)'!K2-100),100/('BettingLines Week (17)'!K2+100))</f>
        <v>1</v>
      </c>
      <c r="L2">
        <f>IF('BettingLines Week (17)'!L2&lt;-100,1+100/('BettingLines Week (17)'!L2-100),100/('BettingLines Week (17)'!L2+100))</f>
        <v>0.57446808510638303</v>
      </c>
      <c r="M2">
        <f>IF('BettingLines Week (17)'!M2&lt;-100,1+100/('BettingLines Week (17)'!M2-100),100/('BettingLines Week (17)'!M2+100))</f>
        <v>0.83870967741935487</v>
      </c>
      <c r="N2">
        <f>IF('BettingLines Week (17)'!N2&lt;-100,1+100/('BettingLines Week (17)'!N2-100),100/('BettingLines Week (17)'!N2+100))</f>
        <v>0.72602739726027399</v>
      </c>
      <c r="O2">
        <f>IF('BettingLines Week (17)'!O2&lt;-100,1+100/('BettingLines Week (17)'!O2-100),100/('BettingLines Week (17)'!O2+100))</f>
        <v>0.55555555555555558</v>
      </c>
      <c r="P2">
        <f>IF('BettingLines Week (17)'!P2&lt;-100,1+100/('BettingLines Week (17)'!P2-100),100/('BettingLines Week (17)'!P2+100))</f>
        <v>0.84615384615384615</v>
      </c>
      <c r="Q2">
        <f>IF('BettingLines Week (17)'!Q2&lt;-100,1+100/('BettingLines Week (17)'!Q2-100),100/('BettingLines Week (17)'!Q2+100))</f>
        <v>0.85185185185185186</v>
      </c>
      <c r="R2">
        <f>IF('BettingLines Week (17)'!R2&lt;-100,1+100/('BettingLines Week (17)'!R2-100),100/('BettingLines Week (17)'!R2+100))</f>
        <v>0.78021978021978022</v>
      </c>
      <c r="S2">
        <f>IF('BettingLines Week (17)'!S2&lt;-100,1+100/('BettingLines Week (17)'!S2-100),100/('BettingLines Week (17)'!S2+100))</f>
        <v>0.55555555555555558</v>
      </c>
    </row>
    <row r="3" spans="1:19" ht="14.45">
      <c r="A3" t="s">
        <v>2</v>
      </c>
      <c r="B3">
        <f>IF('BettingLines Week (17)'!B3&lt;-100,1+100/('BettingLines Week (17)'!B3-100),100/('BettingLines Week (17)'!B3+100))</f>
        <v>0.64912280701754388</v>
      </c>
      <c r="C3">
        <f>IF('BettingLines Week (17)'!C3&lt;-100,1+100/('BettingLines Week (17)'!C3-100),100/('BettingLines Week (17)'!C3+100))</f>
        <v>0.71014492753623193</v>
      </c>
      <c r="D3">
        <f>IF('BettingLines Week (17)'!D3&lt;-100,1+100/('BettingLines Week (17)'!D3-100),100/('BettingLines Week (17)'!D3+100))</f>
        <v>0.7142857142857143</v>
      </c>
      <c r="E3">
        <f>IF('BettingLines Week (17)'!E3&lt;-100,1+100/('BettingLines Week (17)'!E3-100),100/('BettingLines Week (17)'!E3+100))</f>
        <v>0.80952380952380953</v>
      </c>
      <c r="F3">
        <f>IF('BettingLines Week (17)'!F3&lt;-100,1+100/('BettingLines Week (17)'!F3-100),100/('BettingLines Week (17)'!F3+100))</f>
        <v>0.66442953020134232</v>
      </c>
      <c r="G3">
        <f>IF('BettingLines Week (17)'!G3&lt;-100,1+100/('BettingLines Week (17)'!G3-100),100/('BettingLines Week (17)'!G3+100))</f>
        <v>0.75308641975308643</v>
      </c>
      <c r="H3">
        <f>IF('BettingLines Week (17)'!H3&lt;-100,1+100/('BettingLines Week (17)'!H3-100),100/('BettingLines Week (17)'!H3+100))</f>
        <v>0.60784313725490202</v>
      </c>
      <c r="I3">
        <f>IF('BettingLines Week (17)'!I3&lt;-100,1+100/('BettingLines Week (17)'!I3-100),100/('BettingLines Week (17)'!I3+100))</f>
        <v>0.74358974358974361</v>
      </c>
      <c r="J3">
        <f>IF('BettingLines Week (17)'!J3&lt;-100,1+100/('BettingLines Week (17)'!J3-100),100/('BettingLines Week (17)'!J3+100))</f>
        <v>0.63636363636363635</v>
      </c>
      <c r="K3">
        <f>IF('BettingLines Week (17)'!K3&lt;-100,1+100/('BettingLines Week (17)'!K3-100),100/('BettingLines Week (17)'!K3+100))</f>
        <v>1</v>
      </c>
      <c r="L3">
        <f>IF('BettingLines Week (17)'!L3&lt;-100,1+100/('BettingLines Week (17)'!L3-100),100/('BettingLines Week (17)'!L3+100))</f>
        <v>0.46511627906976744</v>
      </c>
      <c r="M3">
        <f>IF('BettingLines Week (17)'!M3&lt;-100,1+100/('BettingLines Week (17)'!M3-100),100/('BettingLines Week (17)'!M3+100))</f>
        <v>0.58677685950413228</v>
      </c>
      <c r="N3">
        <f>IF('BettingLines Week (17)'!N3&lt;-100,1+100/('BettingLines Week (17)'!N3-100),100/('BettingLines Week (17)'!N3+100))</f>
        <v>0.43478260869565216</v>
      </c>
      <c r="O3">
        <f>IF('BettingLines Week (17)'!O3&lt;-100,1+100/('BettingLines Week (17)'!O3-100),100/('BettingLines Week (17)'!O3+100))</f>
        <v>0.4</v>
      </c>
      <c r="P3">
        <f>IF('BettingLines Week (17)'!P3&lt;-100,1+100/('BettingLines Week (17)'!P3-100),100/('BettingLines Week (17)'!P3+100))</f>
        <v>0.7142857142857143</v>
      </c>
      <c r="Q3">
        <f>IF('BettingLines Week (17)'!Q3&lt;-100,1+100/('BettingLines Week (17)'!Q3-100),100/('BettingLines Week (17)'!Q3+100))</f>
        <v>0.89473684210526316</v>
      </c>
      <c r="R3">
        <f>IF('BettingLines Week (17)'!R3&lt;-100,1+100/('BettingLines Week (17)'!R3-100),100/('BettingLines Week (17)'!R3+100))</f>
        <v>0.88235294117647056</v>
      </c>
      <c r="S3">
        <f>IF('BettingLines Week (17)'!S3&lt;-100,1+100/('BettingLines Week (17)'!S3-100),100/('BettingLines Week (17)'!S3+100))</f>
        <v>0.56521739130434789</v>
      </c>
    </row>
    <row r="4" spans="1:19" ht="14.45">
      <c r="A4" t="s">
        <v>3</v>
      </c>
      <c r="B4">
        <f>IF('BettingLines Week (17)'!B4&lt;-100,1+100/('BettingLines Week (17)'!B4-100),100/('BettingLines Week (17)'!B4+100))</f>
        <v>0.57446808510638303</v>
      </c>
      <c r="C4">
        <f>IF('BettingLines Week (17)'!C4&lt;-100,1+100/('BettingLines Week (17)'!C4-100),100/('BettingLines Week (17)'!C4+100))</f>
        <v>0.78260869565217395</v>
      </c>
      <c r="D4">
        <f>IF('BettingLines Week (17)'!D4&lt;-100,1+100/('BettingLines Week (17)'!D4-100),100/('BettingLines Week (17)'!D4+100))</f>
        <v>0.71014492753623193</v>
      </c>
      <c r="E4">
        <f>IF('BettingLines Week (17)'!E4&lt;-100,1+100/('BettingLines Week (17)'!E4-100),100/('BettingLines Week (17)'!E4+100))</f>
        <v>0.58677685950413228</v>
      </c>
      <c r="F4">
        <f>IF('BettingLines Week (17)'!F4&lt;-100,1+100/('BettingLines Week (17)'!F4-100),100/('BettingLines Week (17)'!F4+100))</f>
        <v>0.7142857142857143</v>
      </c>
      <c r="G4">
        <f>IF('BettingLines Week (17)'!G4&lt;-100,1+100/('BettingLines Week (17)'!G4-100),100/('BettingLines Week (17)'!G4+100))</f>
        <v>0.92307692307692313</v>
      </c>
      <c r="H4">
        <f>IF('BettingLines Week (17)'!H4&lt;-100,1+100/('BettingLines Week (17)'!H4-100),100/('BettingLines Week (17)'!H4+100))</f>
        <v>0.79797979797979801</v>
      </c>
      <c r="I4">
        <f>IF('BettingLines Week (17)'!I4&lt;-100,1+100/('BettingLines Week (17)'!I4-100),100/('BettingLines Week (17)'!I4+100))</f>
        <v>0.83870967741935487</v>
      </c>
      <c r="J4">
        <f>IF('BettingLines Week (17)'!J4&lt;-100,1+100/('BettingLines Week (17)'!J4-100),100/('BettingLines Week (17)'!J4+100))</f>
        <v>0.48780487804878048</v>
      </c>
      <c r="K4">
        <f>IF('BettingLines Week (17)'!K4&lt;-100,1+100/('BettingLines Week (17)'!K4-100),100/('BettingLines Week (17)'!K4+100))</f>
        <v>0.80392156862745101</v>
      </c>
      <c r="L4">
        <f>IF('BettingLines Week (17)'!L4&lt;-100,1+100/('BettingLines Week (17)'!L4-100),100/('BettingLines Week (17)'!L4+100))</f>
        <v>0.79166666666666663</v>
      </c>
      <c r="M4">
        <f>IF('BettingLines Week (17)'!M4&lt;-100,1+100/('BettingLines Week (17)'!M4-100),100/('BettingLines Week (17)'!M4+100))</f>
        <v>0.45454545454545453</v>
      </c>
      <c r="N4">
        <f>IF('BettingLines Week (17)'!N4&lt;-100,1+100/('BettingLines Week (17)'!N4-100),100/('BettingLines Week (17)'!N4+100))</f>
        <v>1</v>
      </c>
      <c r="O4">
        <f>IF('BettingLines Week (17)'!O4&lt;-100,1+100/('BettingLines Week (17)'!O4-100),100/('BettingLines Week (17)'!O4+100))</f>
        <v>0.48780487804878048</v>
      </c>
      <c r="P4">
        <f>IF('BettingLines Week (17)'!P4&lt;-100,1+100/('BettingLines Week (17)'!P4-100),100/('BettingLines Week (17)'!P4+100))</f>
        <v>0.57446808510638303</v>
      </c>
      <c r="Q4">
        <f>IF('BettingLines Week (17)'!Q4&lt;-100,1+100/('BettingLines Week (17)'!Q4-100),100/('BettingLines Week (17)'!Q4+100))</f>
        <v>0.88888888888888884</v>
      </c>
      <c r="R4">
        <f>IF('BettingLines Week (17)'!R4&lt;-100,1+100/('BettingLines Week (17)'!R4-100),100/('BettingLines Week (17)'!R4+100))</f>
        <v>0.92307692307692313</v>
      </c>
      <c r="S4">
        <f>IF('BettingLines Week (17)'!S4&lt;-100,1+100/('BettingLines Week (17)'!S4-100),100/('BettingLines Week (17)'!S4+100))</f>
        <v>0.5</v>
      </c>
    </row>
    <row r="5" spans="1:19" ht="14.45">
      <c r="A5" t="s">
        <v>4</v>
      </c>
      <c r="B5">
        <f>IF('BettingLines Week (17)'!B5&lt;-100,1+100/('BettingLines Week (17)'!B5-100),100/('BettingLines Week (17)'!B5+100))</f>
        <v>0.54545454545454541</v>
      </c>
      <c r="C5">
        <f>IF('BettingLines Week (17)'!C5&lt;-100,1+100/('BettingLines Week (17)'!C5-100),100/('BettingLines Week (17)'!C5+100))</f>
        <v>0.76470588235294112</v>
      </c>
      <c r="D5">
        <f>IF('BettingLines Week (17)'!D5&lt;-100,1+100/('BettingLines Week (17)'!D5-100),100/('BettingLines Week (17)'!D5+100))</f>
        <v>0.88235294117647056</v>
      </c>
      <c r="E5">
        <f>IF('BettingLines Week (17)'!E5&lt;-100,1+100/('BettingLines Week (17)'!E5-100),100/('BettingLines Week (17)'!E5+100))</f>
        <v>0.91304347826086962</v>
      </c>
      <c r="F5">
        <f>IF('BettingLines Week (17)'!F5&lt;-100,1+100/('BettingLines Week (17)'!F5-100),100/('BettingLines Week (17)'!F5+100))</f>
        <v>0.63636363636363635</v>
      </c>
      <c r="G5">
        <f>IF('BettingLines Week (17)'!G5&lt;-100,1+100/('BettingLines Week (17)'!G5-100),100/('BettingLines Week (17)'!G5+100))</f>
        <v>0.82456140350877194</v>
      </c>
      <c r="H5">
        <f>IF('BettingLines Week (17)'!H5&lt;-100,1+100/('BettingLines Week (17)'!H5-100),100/('BettingLines Week (17)'!H5+100))</f>
        <v>0.75609756097560976</v>
      </c>
      <c r="I5">
        <f>IF('BettingLines Week (17)'!I5&lt;-100,1+100/('BettingLines Week (17)'!I5-100),100/('BettingLines Week (17)'!I5+100))</f>
        <v>0.68553459119496862</v>
      </c>
      <c r="J5">
        <f>IF('BettingLines Week (17)'!J5&lt;-100,1+100/('BettingLines Week (17)'!J5-100),100/('BettingLines Week (17)'!J5+100))</f>
        <v>1</v>
      </c>
      <c r="K5">
        <f>IF('BettingLines Week (17)'!K5&lt;-100,1+100/('BettingLines Week (17)'!K5-100),100/('BettingLines Week (17)'!K5+100))</f>
        <v>0.61832061068702293</v>
      </c>
      <c r="L5">
        <f>IF('BettingLines Week (17)'!L5&lt;-100,1+100/('BettingLines Week (17)'!L5-100),100/('BettingLines Week (17)'!L5+100))</f>
        <v>0.9</v>
      </c>
      <c r="M5">
        <f>IF('BettingLines Week (17)'!M5&lt;-100,1+100/('BettingLines Week (17)'!M5-100),100/('BettingLines Week (17)'!M5+100))</f>
        <v>0.78021978021978022</v>
      </c>
      <c r="N5">
        <f>IF('BettingLines Week (17)'!N5&lt;-100,1+100/('BettingLines Week (17)'!N5-100),100/('BettingLines Week (17)'!N5+100))</f>
        <v>0.60784313725490202</v>
      </c>
      <c r="O5">
        <f>IF('BettingLines Week (17)'!O5&lt;-100,1+100/('BettingLines Week (17)'!O5-100),100/('BettingLines Week (17)'!O5+100))</f>
        <v>0.91304347826086962</v>
      </c>
      <c r="P5">
        <f>IF('BettingLines Week (17)'!P5&lt;-100,1+100/('BettingLines Week (17)'!P5-100),100/('BettingLines Week (17)'!P5+100))</f>
        <v>0.89473684210526316</v>
      </c>
      <c r="Q5">
        <f>IF('BettingLines Week (17)'!Q5&lt;-100,1+100/('BettingLines Week (17)'!Q5-100),100/('BettingLines Week (17)'!Q5+100))</f>
        <v>0.76470588235294112</v>
      </c>
      <c r="R5">
        <f>IF('BettingLines Week (17)'!R5&lt;-100,1+100/('BettingLines Week (17)'!R5-100),100/('BettingLines Week (17)'!R5+100))</f>
        <v>0.91666666666666663</v>
      </c>
      <c r="S5">
        <f>IF('BettingLines Week (17)'!S5&lt;-100,1+100/('BettingLines Week (17)'!S5-100),100/('BettingLines Week (17)'!S5+100))</f>
        <v>0.74874371859296485</v>
      </c>
    </row>
    <row r="6" spans="1:19" ht="14.45">
      <c r="A6" t="s">
        <v>5</v>
      </c>
      <c r="B6">
        <f>IF('BettingLines Week (17)'!B6&lt;-100,1+100/('BettingLines Week (17)'!B6-100),100/('BettingLines Week (17)'!B6+100))</f>
        <v>0.52830188679245282</v>
      </c>
      <c r="C6">
        <f>IF('BettingLines Week (17)'!C6&lt;-100,1+100/('BettingLines Week (17)'!C6-100),100/('BettingLines Week (17)'!C6+100))</f>
        <v>0.63636363636363635</v>
      </c>
      <c r="D6">
        <f>IF('BettingLines Week (17)'!D6&lt;-100,1+100/('BettingLines Week (17)'!D6-100),100/('BettingLines Week (17)'!D6+100))</f>
        <v>0.60784313725490202</v>
      </c>
      <c r="E6">
        <f>IF('BettingLines Week (17)'!E6&lt;-100,1+100/('BettingLines Week (17)'!E6-100),100/('BettingLines Week (17)'!E6+100))</f>
        <v>0.61832061068702293</v>
      </c>
      <c r="F6">
        <f>IF('BettingLines Week (17)'!F6&lt;-100,1+100/('BettingLines Week (17)'!F6-100),100/('BettingLines Week (17)'!F6+100))</f>
        <v>0.62962962962962965</v>
      </c>
      <c r="G6">
        <f>IF('BettingLines Week (17)'!G6&lt;-100,1+100/('BettingLines Week (17)'!G6-100),100/('BettingLines Week (17)'!G6+100))</f>
        <v>0.60784313725490202</v>
      </c>
      <c r="H6">
        <f>IF('BettingLines Week (17)'!H6&lt;-100,1+100/('BettingLines Week (17)'!H6-100),100/('BettingLines Week (17)'!H6+100))</f>
        <v>1</v>
      </c>
      <c r="I6">
        <f>IF('BettingLines Week (17)'!I6&lt;-100,1+100/('BettingLines Week (17)'!I6-100),100/('BettingLines Week (17)'!I6+100))</f>
        <v>0.35714285714285715</v>
      </c>
      <c r="J6">
        <f>IF('BettingLines Week (17)'!J6&lt;-100,1+100/('BettingLines Week (17)'!J6-100),100/('BettingLines Week (17)'!J6+100))</f>
        <v>0.55555555555555558</v>
      </c>
      <c r="K6">
        <f>IF('BettingLines Week (17)'!K6&lt;-100,1+100/('BettingLines Week (17)'!K6-100),100/('BettingLines Week (17)'!K6+100))</f>
        <v>0.71014492753623193</v>
      </c>
      <c r="L6">
        <f>IF('BettingLines Week (17)'!L6&lt;-100,1+100/('BettingLines Week (17)'!L6-100),100/('BettingLines Week (17)'!L6+100))</f>
        <v>0.37878787878787878</v>
      </c>
      <c r="M6">
        <f>IF('BettingLines Week (17)'!M6&lt;-100,1+100/('BettingLines Week (17)'!M6-100),100/('BettingLines Week (17)'!M6+100))</f>
        <v>0.45454545454545453</v>
      </c>
      <c r="N6">
        <f>IF('BettingLines Week (17)'!N6&lt;-100,1+100/('BettingLines Week (17)'!N6-100),100/('BettingLines Week (17)'!N6+100))</f>
        <v>0.20408163265306123</v>
      </c>
      <c r="O6">
        <f>IF('BettingLines Week (17)'!O6&lt;-100,1+100/('BettingLines Week (17)'!O6-100),100/('BettingLines Week (17)'!O6+100))</f>
        <v>0.61832061068702293</v>
      </c>
      <c r="P6">
        <f>IF('BettingLines Week (17)'!P6&lt;-100,1+100/('BettingLines Week (17)'!P6-100),100/('BettingLines Week (17)'!P6+100))</f>
        <v>0.62962962962962965</v>
      </c>
      <c r="Q6">
        <f>IF('BettingLines Week (17)'!Q6&lt;-100,1+100/('BettingLines Week (17)'!Q6-100),100/('BettingLines Week (17)'!Q6+100))</f>
        <v>0.56521739130434789</v>
      </c>
      <c r="R6">
        <f>IF('BettingLines Week (17)'!R6&lt;-100,1+100/('BettingLines Week (17)'!R6-100),100/('BettingLines Week (17)'!R6+100))</f>
        <v>0.26315789473684209</v>
      </c>
      <c r="S6">
        <f>IF('BettingLines Week (17)'!S6&lt;-100,1+100/('BettingLines Week (17)'!S6-100),100/('BettingLines Week (17)'!S6+100))</f>
        <v>0.63636363636363635</v>
      </c>
    </row>
    <row r="7" spans="1:19" ht="14.45">
      <c r="A7" t="s">
        <v>6</v>
      </c>
      <c r="B7">
        <f>IF('BettingLines Week (17)'!B7&lt;-100,1+100/('BettingLines Week (17)'!B7-100),100/('BettingLines Week (17)'!B7+100))</f>
        <v>0.62962962962962965</v>
      </c>
      <c r="C7">
        <f>IF('BettingLines Week (17)'!C7&lt;-100,1+100/('BettingLines Week (17)'!C7-100),100/('BettingLines Week (17)'!C7+100))</f>
        <v>0.79166666666666663</v>
      </c>
      <c r="D7">
        <f>IF('BettingLines Week (17)'!D7&lt;-100,1+100/('BettingLines Week (17)'!D7-100),100/('BettingLines Week (17)'!D7+100))</f>
        <v>0.8666666666666667</v>
      </c>
      <c r="E7">
        <f>IF('BettingLines Week (17)'!E7&lt;-100,1+100/('BettingLines Week (17)'!E7-100),100/('BettingLines Week (17)'!E7+100))</f>
        <v>0.74025974025974028</v>
      </c>
      <c r="F7">
        <f>IF('BettingLines Week (17)'!F7&lt;-100,1+100/('BettingLines Week (17)'!F7-100),100/('BettingLines Week (17)'!F7+100))</f>
        <v>0.40816326530612246</v>
      </c>
      <c r="G7">
        <f>IF('BettingLines Week (17)'!G7&lt;-100,1+100/('BettingLines Week (17)'!G7-100),100/('BettingLines Week (17)'!G7+100))</f>
        <v>0.55555555555555558</v>
      </c>
      <c r="H7">
        <f>IF('BettingLines Week (17)'!H7&lt;-100,1+100/('BettingLines Week (17)'!H7-100),100/('BettingLines Week (17)'!H7+100))</f>
        <v>1</v>
      </c>
      <c r="I7">
        <f>IF('BettingLines Week (17)'!I7&lt;-100,1+100/('BettingLines Week (17)'!I7-100),100/('BettingLines Week (17)'!I7+100))</f>
        <v>0.75609756097560976</v>
      </c>
      <c r="J7">
        <f>IF('BettingLines Week (17)'!J7&lt;-100,1+100/('BettingLines Week (17)'!J7-100),100/('BettingLines Week (17)'!J7+100))</f>
        <v>0.40816326530612246</v>
      </c>
      <c r="K7">
        <f>IF('BettingLines Week (17)'!K7&lt;-100,1+100/('BettingLines Week (17)'!K7-100),100/('BettingLines Week (17)'!K7+100))</f>
        <v>0.96</v>
      </c>
      <c r="L7">
        <f>IF('BettingLines Week (17)'!L7&lt;-100,1+100/('BettingLines Week (17)'!L7-100),100/('BettingLines Week (17)'!L7+100))</f>
        <v>0.86206896551724133</v>
      </c>
      <c r="M7">
        <f>IF('BettingLines Week (17)'!M7&lt;-100,1+100/('BettingLines Week (17)'!M7-100),100/('BettingLines Week (17)'!M7+100))</f>
        <v>0.88888888888888884</v>
      </c>
      <c r="N7">
        <f>IF('BettingLines Week (17)'!N7&lt;-100,1+100/('BettingLines Week (17)'!N7-100),100/('BettingLines Week (17)'!N7+100))</f>
        <v>0.83333333333333337</v>
      </c>
      <c r="O7">
        <f>IF('BettingLines Week (17)'!O7&lt;-100,1+100/('BettingLines Week (17)'!O7-100),100/('BettingLines Week (17)'!O7+100))</f>
        <v>0.64285714285714279</v>
      </c>
      <c r="P7">
        <f>IF('BettingLines Week (17)'!P7&lt;-100,1+100/('BettingLines Week (17)'!P7-100),100/('BettingLines Week (17)'!P7+100))</f>
        <v>0.45454545454545453</v>
      </c>
      <c r="Q7">
        <f>IF('BettingLines Week (17)'!Q7&lt;-100,1+100/('BettingLines Week (17)'!Q7-100),100/('BettingLines Week (17)'!Q7+100))</f>
        <v>0.51219512195121952</v>
      </c>
      <c r="R7">
        <f>IF('BettingLines Week (17)'!R7&lt;-100,1+100/('BettingLines Week (17)'!R7-100),100/('BettingLines Week (17)'!R7+100))</f>
        <v>0.69696969696969702</v>
      </c>
      <c r="S7">
        <f>IF('BettingLines Week (17)'!S7&lt;-100,1+100/('BettingLines Week (17)'!S7-100),100/('BettingLines Week (17)'!S7+100))</f>
        <v>0.6</v>
      </c>
    </row>
    <row r="8" spans="1:19" ht="14.45">
      <c r="A8" t="s">
        <v>7</v>
      </c>
      <c r="B8">
        <f>IF('BettingLines Week (17)'!B8&lt;-100,1+100/('BettingLines Week (17)'!B8-100),100/('BettingLines Week (17)'!B8+100))</f>
        <v>0.46728971962616822</v>
      </c>
      <c r="C8">
        <f>IF('BettingLines Week (17)'!C8&lt;-100,1+100/('BettingLines Week (17)'!C8-100),100/('BettingLines Week (17)'!C8+100))</f>
        <v>0.25</v>
      </c>
      <c r="D8">
        <f>IF('BettingLines Week (17)'!D8&lt;-100,1+100/('BettingLines Week (17)'!D8-100),100/('BettingLines Week (17)'!D8+100))</f>
        <v>0.44642857142857145</v>
      </c>
      <c r="E8">
        <f>IF('BettingLines Week (17)'!E8&lt;-100,1+100/('BettingLines Week (17)'!E8-100),100/('BettingLines Week (17)'!E8+100))</f>
        <v>0.23255813953488372</v>
      </c>
      <c r="F8">
        <f>IF('BettingLines Week (17)'!F8&lt;-100,1+100/('BettingLines Week (17)'!F8-100),100/('BettingLines Week (17)'!F8+100))</f>
        <v>0.46728971962616822</v>
      </c>
      <c r="G8">
        <f>IF('BettingLines Week (17)'!G8&lt;-100,1+100/('BettingLines Week (17)'!G8-100),100/('BettingLines Week (17)'!G8+100))</f>
        <v>0.28985507246376813</v>
      </c>
      <c r="H8">
        <f>IF('BettingLines Week (17)'!H8&lt;-100,1+100/('BettingLines Week (17)'!H8-100),100/('BettingLines Week (17)'!H8+100))</f>
        <v>1</v>
      </c>
      <c r="I8">
        <f>IF('BettingLines Week (17)'!I8&lt;-100,1+100/('BettingLines Week (17)'!I8-100),100/('BettingLines Week (17)'!I8+100))</f>
        <v>0.61832061068702293</v>
      </c>
      <c r="J8">
        <f>IF('BettingLines Week (17)'!J8&lt;-100,1+100/('BettingLines Week (17)'!J8-100),100/('BettingLines Week (17)'!J8+100))</f>
        <v>0.40816326530612246</v>
      </c>
      <c r="K8">
        <f>IF('BettingLines Week (17)'!K8&lt;-100,1+100/('BettingLines Week (17)'!K8-100),100/('BettingLines Week (17)'!K8+100))</f>
        <v>0.52830188679245282</v>
      </c>
      <c r="L8">
        <f>IF('BettingLines Week (17)'!L8&lt;-100,1+100/('BettingLines Week (17)'!L8-100),100/('BettingLines Week (17)'!L8+100))</f>
        <v>0.25</v>
      </c>
      <c r="M8">
        <f>IF('BettingLines Week (17)'!M8&lt;-100,1+100/('BettingLines Week (17)'!M8-100),100/('BettingLines Week (17)'!M8+100))</f>
        <v>0.20833333333333334</v>
      </c>
      <c r="N8">
        <f>IF('BettingLines Week (17)'!N8&lt;-100,1+100/('BettingLines Week (17)'!N8-100),100/('BettingLines Week (17)'!N8+100))</f>
        <v>0.47619047619047616</v>
      </c>
      <c r="O8">
        <f>IF('BettingLines Week (17)'!O8&lt;-100,1+100/('BettingLines Week (17)'!O8-100),100/('BettingLines Week (17)'!O8+100))</f>
        <v>0.39370078740157483</v>
      </c>
      <c r="P8">
        <f>IF('BettingLines Week (17)'!P8&lt;-100,1+100/('BettingLines Week (17)'!P8-100),100/('BettingLines Week (17)'!P8+100))</f>
        <v>0.27027027027027029</v>
      </c>
      <c r="Q8">
        <f>IF('BettingLines Week (17)'!Q8&lt;-100,1+100/('BettingLines Week (17)'!Q8-100),100/('BettingLines Week (17)'!Q8+100))</f>
        <v>0.62406015037593987</v>
      </c>
      <c r="R8">
        <f>IF('BettingLines Week (17)'!R8&lt;-100,1+100/('BettingLines Week (17)'!R8-100),100/('BettingLines Week (17)'!R8+100))</f>
        <v>0.27027027027027029</v>
      </c>
      <c r="S8">
        <f>IF('BettingLines Week (17)'!S8&lt;-100,1+100/('BettingLines Week (17)'!S8-100),100/('BettingLines Week (17)'!S8+100))</f>
        <v>0.53488372093023262</v>
      </c>
    </row>
    <row r="9" spans="1:19" ht="14.45">
      <c r="A9" t="s">
        <v>8</v>
      </c>
      <c r="B9">
        <f>IF('BettingLines Week (17)'!B9&lt;-100,1+100/('BettingLines Week (17)'!B9-100),100/('BettingLines Week (17)'!B9+100))</f>
        <v>0.82456140350877194</v>
      </c>
      <c r="C9">
        <f>IF('BettingLines Week (17)'!C9&lt;-100,1+100/('BettingLines Week (17)'!C9-100),100/('BettingLines Week (17)'!C9+100))</f>
        <v>0.40816326530612246</v>
      </c>
      <c r="D9">
        <f>IF('BettingLines Week (17)'!D9&lt;-100,1+100/('BettingLines Week (17)'!D9-100),100/('BettingLines Week (17)'!D9+100))</f>
        <v>0.77272727272727271</v>
      </c>
      <c r="E9">
        <f>IF('BettingLines Week (17)'!E9&lt;-100,1+100/('BettingLines Week (17)'!E9-100),100/('BettingLines Week (17)'!E9+100))</f>
        <v>0.40816326530612246</v>
      </c>
      <c r="F9">
        <f>IF('BettingLines Week (17)'!F9&lt;-100,1+100/('BettingLines Week (17)'!F9-100),100/('BettingLines Week (17)'!F9+100))</f>
        <v>0.69696969696969702</v>
      </c>
      <c r="G9">
        <f>IF('BettingLines Week (17)'!G9&lt;-100,1+100/('BettingLines Week (17)'!G9-100),100/('BettingLines Week (17)'!G9+100))</f>
        <v>0.7142857142857143</v>
      </c>
      <c r="H9">
        <f>IF('BettingLines Week (17)'!H9&lt;-100,1+100/('BettingLines Week (17)'!H9-100),100/('BettingLines Week (17)'!H9+100))</f>
        <v>0.60784313725490202</v>
      </c>
      <c r="I9">
        <f>IF('BettingLines Week (17)'!I9&lt;-100,1+100/('BettingLines Week (17)'!I9-100),100/('BettingLines Week (17)'!I9+100))</f>
        <v>0.83870967741935487</v>
      </c>
      <c r="J9">
        <f>IF('BettingLines Week (17)'!J9&lt;-100,1+100/('BettingLines Week (17)'!J9-100),100/('BettingLines Week (17)'!J9+100))</f>
        <v>0.71014492753623193</v>
      </c>
      <c r="K9">
        <f>IF('BettingLines Week (17)'!K9&lt;-100,1+100/('BettingLines Week (17)'!K9-100),100/('BettingLines Week (17)'!K9+100))</f>
        <v>0.72067039106145248</v>
      </c>
      <c r="L9">
        <f>IF('BettingLines Week (17)'!L9&lt;-100,1+100/('BettingLines Week (17)'!L9-100),100/('BettingLines Week (17)'!L9+100))</f>
        <v>0.66442953020134232</v>
      </c>
      <c r="M9">
        <f>IF('BettingLines Week (17)'!M9&lt;-100,1+100/('BettingLines Week (17)'!M9-100),100/('BettingLines Week (17)'!M9+100))</f>
        <v>0.62406015037593987</v>
      </c>
      <c r="N9">
        <f>IF('BettingLines Week (17)'!N9&lt;-100,1+100/('BettingLines Week (17)'!N9-100),100/('BettingLines Week (17)'!N9+100))</f>
        <v>1</v>
      </c>
      <c r="O9">
        <f>IF('BettingLines Week (17)'!O9&lt;-100,1+100/('BettingLines Week (17)'!O9-100),100/('BettingLines Week (17)'!O9+100))</f>
        <v>0.78260869565217395</v>
      </c>
      <c r="P9">
        <f>IF('BettingLines Week (17)'!P9&lt;-100,1+100/('BettingLines Week (17)'!P9-100),100/('BettingLines Week (17)'!P9+100))</f>
        <v>0.68553459119496862</v>
      </c>
      <c r="Q9">
        <f>IF('BettingLines Week (17)'!Q9&lt;-100,1+100/('BettingLines Week (17)'!Q9-100),100/('BettingLines Week (17)'!Q9+100))</f>
        <v>0.27777777777777779</v>
      </c>
      <c r="R9">
        <f>IF('BettingLines Week (17)'!R9&lt;-100,1+100/('BettingLines Week (17)'!R9-100),100/('BettingLines Week (17)'!R9+100))</f>
        <v>0.63636363636363635</v>
      </c>
      <c r="S9">
        <f>IF('BettingLines Week (17)'!S9&lt;-100,1+100/('BettingLines Week (17)'!S9-100),100/('BettingLines Week (17)'!S9+100))</f>
        <v>0.63636363636363635</v>
      </c>
    </row>
    <row r="10" spans="1:19" ht="14.45">
      <c r="A10" t="s">
        <v>9</v>
      </c>
      <c r="B10">
        <f>IF('BettingLines Week (17)'!B10&lt;-100,1+100/('BettingLines Week (17)'!B10-100),100/('BettingLines Week (17)'!B10+100))</f>
        <v>0.4</v>
      </c>
      <c r="C10">
        <f>IF('BettingLines Week (17)'!C10&lt;-100,1+100/('BettingLines Week (17)'!C10-100),100/('BettingLines Week (17)'!C10+100))</f>
        <v>0.68553459119496862</v>
      </c>
      <c r="D10">
        <f>IF('BettingLines Week (17)'!D10&lt;-100,1+100/('BettingLines Week (17)'!D10-100),100/('BettingLines Week (17)'!D10+100))</f>
        <v>0.60784313725490202</v>
      </c>
      <c r="E10">
        <f>IF('BettingLines Week (17)'!E10&lt;-100,1+100/('BettingLines Week (17)'!E10-100),100/('BettingLines Week (17)'!E10+100))</f>
        <v>0.58677685950413228</v>
      </c>
      <c r="F10">
        <f>IF('BettingLines Week (17)'!F10&lt;-100,1+100/('BettingLines Week (17)'!F10-100),100/('BettingLines Week (17)'!F10+100))</f>
        <v>0.81481481481481488</v>
      </c>
      <c r="G10">
        <f>IF('BettingLines Week (17)'!G10&lt;-100,1+100/('BettingLines Week (17)'!G10-100),100/('BettingLines Week (17)'!G10+100))</f>
        <v>0.61832061068702293</v>
      </c>
      <c r="H10">
        <f>IF('BettingLines Week (17)'!H10&lt;-100,1+100/('BettingLines Week (17)'!H10-100),100/('BettingLines Week (17)'!H10+100))</f>
        <v>0.43478260869565216</v>
      </c>
      <c r="I10">
        <f>IF('BettingLines Week (17)'!I10&lt;-100,1+100/('BettingLines Week (17)'!I10-100),100/('BettingLines Week (17)'!I10+100))</f>
        <v>0.78260869565217395</v>
      </c>
      <c r="J10">
        <f>IF('BettingLines Week (17)'!J10&lt;-100,1+100/('BettingLines Week (17)'!J10-100),100/('BettingLines Week (17)'!J10+100))</f>
        <v>1</v>
      </c>
      <c r="K10">
        <f>IF('BettingLines Week (17)'!K10&lt;-100,1+100/('BettingLines Week (17)'!K10-100),100/('BettingLines Week (17)'!K10+100))</f>
        <v>0.57446808510638303</v>
      </c>
      <c r="L10">
        <f>IF('BettingLines Week (17)'!L10&lt;-100,1+100/('BettingLines Week (17)'!L10-100),100/('BettingLines Week (17)'!L10+100))</f>
        <v>0.81481481481481488</v>
      </c>
      <c r="M10">
        <f>IF('BettingLines Week (17)'!M10&lt;-100,1+100/('BettingLines Week (17)'!M10-100),100/('BettingLines Week (17)'!M10+100))</f>
        <v>0.80952380952380953</v>
      </c>
      <c r="N10">
        <f>IF('BettingLines Week (17)'!N10&lt;-100,1+100/('BettingLines Week (17)'!N10-100),100/('BettingLines Week (17)'!N10+100))</f>
        <v>0.67213114754098369</v>
      </c>
      <c r="O10">
        <f>IF('BettingLines Week (17)'!O10&lt;-100,1+100/('BettingLines Week (17)'!O10-100),100/('BettingLines Week (17)'!O10+100))</f>
        <v>0.61832061068702293</v>
      </c>
      <c r="P10">
        <f>IF('BettingLines Week (17)'!P10&lt;-100,1+100/('BettingLines Week (17)'!P10-100),100/('BettingLines Week (17)'!P10+100))</f>
        <v>0.71014492753623193</v>
      </c>
      <c r="Q10">
        <f>IF('BettingLines Week (17)'!Q10&lt;-100,1+100/('BettingLines Week (17)'!Q10-100),100/('BettingLines Week (17)'!Q10+100))</f>
        <v>0.57446808510638303</v>
      </c>
      <c r="R10">
        <f>IF('BettingLines Week (17)'!R10&lt;-100,1+100/('BettingLines Week (17)'!R10-100),100/('BettingLines Week (17)'!R10+100))</f>
        <v>0.34482758620689657</v>
      </c>
      <c r="S10">
        <f>IF('BettingLines Week (17)'!S10&lt;-100,1+100/('BettingLines Week (17)'!S10-100),100/('BettingLines Week (17)'!S10+100))</f>
        <v>0.58333333333333326</v>
      </c>
    </row>
    <row r="11" spans="1:19" ht="14.45">
      <c r="A11" t="s">
        <v>10</v>
      </c>
      <c r="B11">
        <f>IF('BettingLines Week (17)'!B11&lt;-100,1+100/('BettingLines Week (17)'!B11-100),100/('BettingLines Week (17)'!B11+100))</f>
        <v>0.61832061068702293</v>
      </c>
      <c r="C11">
        <f>IF('BettingLines Week (17)'!C11&lt;-100,1+100/('BettingLines Week (17)'!C11-100),100/('BettingLines Week (17)'!C11+100))</f>
        <v>0.59677419354838712</v>
      </c>
      <c r="D11">
        <f>IF('BettingLines Week (17)'!D11&lt;-100,1+100/('BettingLines Week (17)'!D11-100),100/('BettingLines Week (17)'!D11+100))</f>
        <v>0.51923076923076916</v>
      </c>
      <c r="E11">
        <f>IF('BettingLines Week (17)'!E11&lt;-100,1+100/('BettingLines Week (17)'!E11-100),100/('BettingLines Week (17)'!E11+100))</f>
        <v>0.76470588235294112</v>
      </c>
      <c r="F11">
        <f>IF('BettingLines Week (17)'!F11&lt;-100,1+100/('BettingLines Week (17)'!F11-100),100/('BettingLines Week (17)'!F11+100))</f>
        <v>1</v>
      </c>
      <c r="G11">
        <f>IF('BettingLines Week (17)'!G11&lt;-100,1+100/('BettingLines Week (17)'!G11-100),100/('BettingLines Week (17)'!G11+100))</f>
        <v>0.48780487804878048</v>
      </c>
      <c r="H11">
        <f>IF('BettingLines Week (17)'!H11&lt;-100,1+100/('BettingLines Week (17)'!H11-100),100/('BettingLines Week (17)'!H11+100))</f>
        <v>0.30769230769230771</v>
      </c>
      <c r="I11">
        <f>IF('BettingLines Week (17)'!I11&lt;-100,1+100/('BettingLines Week (17)'!I11-100),100/('BettingLines Week (17)'!I11+100))</f>
        <v>0.82456140350877194</v>
      </c>
      <c r="J11">
        <f>IF('BettingLines Week (17)'!J11&lt;-100,1+100/('BettingLines Week (17)'!J11-100),100/('BettingLines Week (17)'!J11+100))</f>
        <v>0.63636363636363635</v>
      </c>
      <c r="K11">
        <f>IF('BettingLines Week (17)'!K11&lt;-100,1+100/('BettingLines Week (17)'!K11-100),100/('BettingLines Week (17)'!K11+100))</f>
        <v>0.46728971962616822</v>
      </c>
      <c r="L11">
        <f>IF('BettingLines Week (17)'!L11&lt;-100,1+100/('BettingLines Week (17)'!L11-100),100/('BettingLines Week (17)'!L11+100))</f>
        <v>0.61832061068702293</v>
      </c>
      <c r="M11">
        <f>IF('BettingLines Week (17)'!M11&lt;-100,1+100/('BettingLines Week (17)'!M11-100),100/('BettingLines Week (17)'!M11+100))</f>
        <v>0.41666666666666669</v>
      </c>
      <c r="N11">
        <f>IF('BettingLines Week (17)'!N11&lt;-100,1+100/('BettingLines Week (17)'!N11-100),100/('BettingLines Week (17)'!N11+100))</f>
        <v>0.67213114754098369</v>
      </c>
      <c r="O11">
        <f>IF('BettingLines Week (17)'!O11&lt;-100,1+100/('BettingLines Week (17)'!O11-100),100/('BettingLines Week (17)'!O11+100))</f>
        <v>0.61832061068702293</v>
      </c>
      <c r="P11">
        <f>IF('BettingLines Week (17)'!P11&lt;-100,1+100/('BettingLines Week (17)'!P11-100),100/('BettingLines Week (17)'!P11+100))</f>
        <v>0.42372881355932202</v>
      </c>
      <c r="Q11">
        <f>IF('BettingLines Week (17)'!Q11&lt;-100,1+100/('BettingLines Week (17)'!Q11-100),100/('BettingLines Week (17)'!Q11+100))</f>
        <v>0.15384615384615385</v>
      </c>
      <c r="R11">
        <f>IF('BettingLines Week (17)'!R11&lt;-100,1+100/('BettingLines Week (17)'!R11-100),100/('BettingLines Week (17)'!R11+100))</f>
        <v>0.37037037037037035</v>
      </c>
      <c r="S11">
        <f>IF('BettingLines Week (17)'!S11&lt;-100,1+100/('BettingLines Week (17)'!S11-100),100/('BettingLines Week (17)'!S11+100))</f>
        <v>0.48780487804878048</v>
      </c>
    </row>
    <row r="12" spans="1:19" ht="14.45">
      <c r="A12" t="s">
        <v>11</v>
      </c>
      <c r="B12">
        <f>IF('BettingLines Week (17)'!B12&lt;-100,1+100/('BettingLines Week (17)'!B12-100),100/('BettingLines Week (17)'!B12+100))</f>
        <v>0.42372881355932202</v>
      </c>
      <c r="C12">
        <f>IF('BettingLines Week (17)'!C12&lt;-100,1+100/('BettingLines Week (17)'!C12-100),100/('BettingLines Week (17)'!C12+100))</f>
        <v>0.58677685950413228</v>
      </c>
      <c r="D12">
        <f>IF('BettingLines Week (17)'!D12&lt;-100,1+100/('BettingLines Week (17)'!D12-100),100/('BettingLines Week (17)'!D12+100))</f>
        <v>0.74358974358974361</v>
      </c>
      <c r="E12">
        <f>IF('BettingLines Week (17)'!E12&lt;-100,1+100/('BettingLines Week (17)'!E12-100),100/('BettingLines Week (17)'!E12+100))</f>
        <v>0.45454545454545453</v>
      </c>
      <c r="F12">
        <f>IF('BettingLines Week (17)'!F12&lt;-100,1+100/('BettingLines Week (17)'!F12-100),100/('BettingLines Week (17)'!F12+100))</f>
        <v>0.87096774193548387</v>
      </c>
      <c r="G12">
        <f>IF('BettingLines Week (17)'!G12&lt;-100,1+100/('BettingLines Week (17)'!G12-100),100/('BettingLines Week (17)'!G12+100))</f>
        <v>0.91666666666666663</v>
      </c>
      <c r="H12">
        <f>IF('BettingLines Week (17)'!H12&lt;-100,1+100/('BettingLines Week (17)'!H12-100),100/('BettingLines Week (17)'!H12+100))</f>
        <v>0.43478260869565216</v>
      </c>
      <c r="I12">
        <f>IF('BettingLines Week (17)'!I12&lt;-100,1+100/('BettingLines Week (17)'!I12-100),100/('BettingLines Week (17)'!I12+100))</f>
        <v>0.81981981981981988</v>
      </c>
      <c r="J12">
        <f>IF('BettingLines Week (17)'!J12&lt;-100,1+100/('BettingLines Week (17)'!J12-100),100/('BettingLines Week (17)'!J12+100))</f>
        <v>0.54128440366972475</v>
      </c>
      <c r="K12">
        <f>IF('BettingLines Week (17)'!K12&lt;-100,1+100/('BettingLines Week (17)'!K12-100),100/('BettingLines Week (17)'!K12+100))</f>
        <v>1</v>
      </c>
      <c r="L12">
        <f>IF('BettingLines Week (17)'!L12&lt;-100,1+100/('BettingLines Week (17)'!L12-100),100/('BettingLines Week (17)'!L12+100))</f>
        <v>0.91666666666666663</v>
      </c>
      <c r="M12">
        <f>IF('BettingLines Week (17)'!M12&lt;-100,1+100/('BettingLines Week (17)'!M12-100),100/('BettingLines Week (17)'!M12+100))</f>
        <v>0.83333333333333337</v>
      </c>
      <c r="N12">
        <f>IF('BettingLines Week (17)'!N12&lt;-100,1+100/('BettingLines Week (17)'!N12-100),100/('BettingLines Week (17)'!N12+100))</f>
        <v>0.80392156862745101</v>
      </c>
      <c r="O12">
        <f>IF('BettingLines Week (17)'!O12&lt;-100,1+100/('BettingLines Week (17)'!O12-100),100/('BettingLines Week (17)'!O12+100))</f>
        <v>0.90476190476190477</v>
      </c>
      <c r="P12">
        <f>IF('BettingLines Week (17)'!P12&lt;-100,1+100/('BettingLines Week (17)'!P12-100),100/('BettingLines Week (17)'!P12+100))</f>
        <v>0.77272727272727271</v>
      </c>
      <c r="Q12">
        <f>IF('BettingLines Week (17)'!Q12&lt;-100,1+100/('BettingLines Week (17)'!Q12-100),100/('BettingLines Week (17)'!Q12+100))</f>
        <v>0.53488372093023262</v>
      </c>
      <c r="R12">
        <f>IF('BettingLines Week (17)'!R12&lt;-100,1+100/('BettingLines Week (17)'!R12-100),100/('BettingLines Week (17)'!R12+100))</f>
        <v>0.40816326530612246</v>
      </c>
      <c r="S12">
        <f>IF('BettingLines Week (17)'!S12&lt;-100,1+100/('BettingLines Week (17)'!S12-100),100/('BettingLines Week (17)'!S12+100))</f>
        <v>0.54545454545454541</v>
      </c>
    </row>
    <row r="13" spans="1:19" ht="14.45">
      <c r="A13" t="s">
        <v>12</v>
      </c>
      <c r="B13">
        <f>IF('BettingLines Week (17)'!B13&lt;-100,1+100/('BettingLines Week (17)'!B13-100),100/('BettingLines Week (17)'!B13+100))</f>
        <v>0.66442953020134232</v>
      </c>
      <c r="C13">
        <f>IF('BettingLines Week (17)'!C13&lt;-100,1+100/('BettingLines Week (17)'!C13-100),100/('BettingLines Week (17)'!C13+100))</f>
        <v>0.44642857142857145</v>
      </c>
      <c r="D13">
        <f>IF('BettingLines Week (17)'!D13&lt;-100,1+100/('BettingLines Week (17)'!D13-100),100/('BettingLines Week (17)'!D13+100))</f>
        <v>0.79166666666666663</v>
      </c>
      <c r="E13">
        <f>IF('BettingLines Week (17)'!E13&lt;-100,1+100/('BettingLines Week (17)'!E13-100),100/('BettingLines Week (17)'!E13+100))</f>
        <v>0.64912280701754388</v>
      </c>
      <c r="F13">
        <f>IF('BettingLines Week (17)'!F13&lt;-100,1+100/('BettingLines Week (17)'!F13-100),100/('BettingLines Week (17)'!F13+100))</f>
        <v>0.32786885245901637</v>
      </c>
      <c r="G13">
        <f>IF('BettingLines Week (17)'!G13&lt;-100,1+100/('BettingLines Week (17)'!G13-100),100/('BettingLines Week (17)'!G13+100))</f>
        <v>0.67213114754098369</v>
      </c>
      <c r="H13">
        <f>IF('BettingLines Week (17)'!H13&lt;-100,1+100/('BettingLines Week (17)'!H13-100),100/('BettingLines Week (17)'!H13+100))</f>
        <v>0.51219512195121952</v>
      </c>
      <c r="I13">
        <f>IF('BettingLines Week (17)'!I13&lt;-100,1+100/('BettingLines Week (17)'!I13-100),100/('BettingLines Week (17)'!I13+100))</f>
        <v>0.57446808510638303</v>
      </c>
      <c r="J13">
        <f>IF('BettingLines Week (17)'!J13&lt;-100,1+100/('BettingLines Week (17)'!J13-100),100/('BettingLines Week (17)'!J13+100))</f>
        <v>1</v>
      </c>
      <c r="K13">
        <f>IF('BettingLines Week (17)'!K13&lt;-100,1+100/('BettingLines Week (17)'!K13-100),100/('BettingLines Week (17)'!K13+100))</f>
        <v>0.42372881355932202</v>
      </c>
      <c r="L13">
        <f>IF('BettingLines Week (17)'!L13&lt;-100,1+100/('BettingLines Week (17)'!L13-100),100/('BettingLines Week (17)'!L13+100))</f>
        <v>0.74874371859296485</v>
      </c>
      <c r="M13">
        <f>IF('BettingLines Week (17)'!M13&lt;-100,1+100/('BettingLines Week (17)'!M13-100),100/('BettingLines Week (17)'!M13+100))</f>
        <v>0.52830188679245282</v>
      </c>
      <c r="N13">
        <f>IF('BettingLines Week (17)'!N13&lt;-100,1+100/('BettingLines Week (17)'!N13-100),100/('BettingLines Week (17)'!N13+100))</f>
        <v>0.83870967741935487</v>
      </c>
      <c r="O13">
        <f>IF('BettingLines Week (17)'!O13&lt;-100,1+100/('BettingLines Week (17)'!O13-100),100/('BettingLines Week (17)'!O13+100))</f>
        <v>0.45454545454545453</v>
      </c>
      <c r="P13">
        <f>IF('BettingLines Week (17)'!P13&lt;-100,1+100/('BettingLines Week (17)'!P13-100),100/('BettingLines Week (17)'!P13+100))</f>
        <v>0.35714285714285715</v>
      </c>
      <c r="Q13">
        <f>IF('BettingLines Week (17)'!Q13&lt;-100,1+100/('BettingLines Week (17)'!Q13-100),100/('BettingLines Week (17)'!Q13+100))</f>
        <v>0.58677685950413228</v>
      </c>
      <c r="R13">
        <f>IF('BettingLines Week (17)'!R13&lt;-100,1+100/('BettingLines Week (17)'!R13-100),100/('BettingLines Week (17)'!R13+100))</f>
        <v>0.65753424657534243</v>
      </c>
      <c r="S13">
        <f>IF('BettingLines Week (17)'!S13&lt;-100,1+100/('BettingLines Week (17)'!S13-100),100/('BettingLines Week (17)'!S13+100))</f>
        <v>0.57446808510638303</v>
      </c>
    </row>
    <row r="14" spans="1:19" ht="14.45">
      <c r="A14" t="s">
        <v>13</v>
      </c>
      <c r="B14">
        <f>IF('BettingLines Week (17)'!B14&lt;-100,1+100/('BettingLines Week (17)'!B14-100),100/('BettingLines Week (17)'!B14+100))</f>
        <v>0.68553459119496862</v>
      </c>
      <c r="C14">
        <f>IF('BettingLines Week (17)'!C14&lt;-100,1+100/('BettingLines Week (17)'!C14-100),100/('BettingLines Week (17)'!C14+100))</f>
        <v>0.35714285714285715</v>
      </c>
      <c r="D14">
        <f>IF('BettingLines Week (17)'!D14&lt;-100,1+100/('BettingLines Week (17)'!D14-100),100/('BettingLines Week (17)'!D14+100))</f>
        <v>0.69230769230769229</v>
      </c>
      <c r="E14">
        <f>IF('BettingLines Week (17)'!E14&lt;-100,1+100/('BettingLines Week (17)'!E14-100),100/('BettingLines Week (17)'!E14+100))</f>
        <v>0.58677685950413228</v>
      </c>
      <c r="F14">
        <f>IF('BettingLines Week (17)'!F14&lt;-100,1+100/('BettingLines Week (17)'!F14-100),100/('BettingLines Week (17)'!F14+100))</f>
        <v>1</v>
      </c>
      <c r="G14">
        <f>IF('BettingLines Week (17)'!G14&lt;-100,1+100/('BettingLines Week (17)'!G14-100),100/('BettingLines Week (17)'!G14+100))</f>
        <v>0.43478260869565216</v>
      </c>
      <c r="H14">
        <f>IF('BettingLines Week (17)'!H14&lt;-100,1+100/('BettingLines Week (17)'!H14-100),100/('BettingLines Week (17)'!H14+100))</f>
        <v>0.81981981981981988</v>
      </c>
      <c r="I14">
        <f>IF('BettingLines Week (17)'!I14&lt;-100,1+100/('BettingLines Week (17)'!I14-100),100/('BettingLines Week (17)'!I14+100))</f>
        <v>0.67213114754098369</v>
      </c>
      <c r="J14">
        <f>IF('BettingLines Week (17)'!J14&lt;-100,1+100/('BettingLines Week (17)'!J14-100),100/('BettingLines Week (17)'!J14+100))</f>
        <v>0.33333333333333331</v>
      </c>
      <c r="K14">
        <f>IF('BettingLines Week (17)'!K14&lt;-100,1+100/('BettingLines Week (17)'!K14-100),100/('BettingLines Week (17)'!K14+100))</f>
        <v>0.72972972972972971</v>
      </c>
      <c r="L14">
        <f>IF('BettingLines Week (17)'!L14&lt;-100,1+100/('BettingLines Week (17)'!L14-100),100/('BettingLines Week (17)'!L14+100))</f>
        <v>0.46728971962616822</v>
      </c>
      <c r="M14">
        <f>IF('BettingLines Week (17)'!M14&lt;-100,1+100/('BettingLines Week (17)'!M14-100),100/('BettingLines Week (17)'!M14+100))</f>
        <v>0.26315789473684209</v>
      </c>
      <c r="N14">
        <f>IF('BettingLines Week (17)'!N14&lt;-100,1+100/('BettingLines Week (17)'!N14-100),100/('BettingLines Week (17)'!N14+100))</f>
        <v>0.20833333333333334</v>
      </c>
      <c r="O14">
        <f>IF('BettingLines Week (17)'!O14&lt;-100,1+100/('BettingLines Week (17)'!O14-100),100/('BettingLines Week (17)'!O14+100))</f>
        <v>0.12903225806451613</v>
      </c>
      <c r="P14">
        <f>IF('BettingLines Week (17)'!P14&lt;-100,1+100/('BettingLines Week (17)'!P14-100),100/('BettingLines Week (17)'!P14+100))</f>
        <v>0.32786885245901637</v>
      </c>
      <c r="Q14">
        <f>IF('BettingLines Week (17)'!Q14&lt;-100,1+100/('BettingLines Week (17)'!Q14-100),100/('BettingLines Week (17)'!Q14+100))</f>
        <v>0.61832061068702293</v>
      </c>
      <c r="R14">
        <f>IF('BettingLines Week (17)'!R14&lt;-100,1+100/('BettingLines Week (17)'!R14-100),100/('BettingLines Week (17)'!R14+100))</f>
        <v>0.69230769230769229</v>
      </c>
      <c r="S14">
        <f>IF('BettingLines Week (17)'!S14&lt;-100,1+100/('BettingLines Week (17)'!S14-100),100/('BettingLines Week (17)'!S14+100))</f>
        <v>0.66101694915254239</v>
      </c>
    </row>
    <row r="15" spans="1:19" ht="14.45">
      <c r="A15" t="s">
        <v>14</v>
      </c>
      <c r="B15">
        <f>IF('BettingLines Week (17)'!B15&lt;-100,1+100/('BettingLines Week (17)'!B15-100),100/('BettingLines Week (17)'!B15+100))</f>
        <v>0.51923076923076916</v>
      </c>
      <c r="C15">
        <f>IF('BettingLines Week (17)'!C15&lt;-100,1+100/('BettingLines Week (17)'!C15-100),100/('BettingLines Week (17)'!C15+100))</f>
        <v>0.57446808510638303</v>
      </c>
      <c r="D15">
        <f>IF('BettingLines Week (17)'!D15&lt;-100,1+100/('BettingLines Week (17)'!D15-100),100/('BettingLines Week (17)'!D15+100))</f>
        <v>0.61832061068702293</v>
      </c>
      <c r="E15">
        <f>IF('BettingLines Week (17)'!E15&lt;-100,1+100/('BettingLines Week (17)'!E15-100),100/('BettingLines Week (17)'!E15+100))</f>
        <v>0.63636363636363635</v>
      </c>
      <c r="F15">
        <f>IF('BettingLines Week (17)'!F15&lt;-100,1+100/('BettingLines Week (17)'!F15-100),100/('BettingLines Week (17)'!F15+100))</f>
        <v>1</v>
      </c>
      <c r="G15">
        <f>IF('BettingLines Week (17)'!G15&lt;-100,1+100/('BettingLines Week (17)'!G15-100),100/('BettingLines Week (17)'!G15+100))</f>
        <v>0.21739130434782608</v>
      </c>
      <c r="H15">
        <f>IF('BettingLines Week (17)'!H15&lt;-100,1+100/('BettingLines Week (17)'!H15-100),100/('BettingLines Week (17)'!H15+100))</f>
        <v>0.62962962962962965</v>
      </c>
      <c r="I15">
        <f>IF('BettingLines Week (17)'!I15&lt;-100,1+100/('BettingLines Week (17)'!I15-100),100/('BettingLines Week (17)'!I15+100))</f>
        <v>0.37037037037037035</v>
      </c>
      <c r="J15">
        <f>IF('BettingLines Week (17)'!J15&lt;-100,1+100/('BettingLines Week (17)'!J15-100),100/('BettingLines Week (17)'!J15+100))</f>
        <v>0.88235294117647056</v>
      </c>
      <c r="K15">
        <f>IF('BettingLines Week (17)'!K15&lt;-100,1+100/('BettingLines Week (17)'!K15-100),100/('BettingLines Week (17)'!K15+100))</f>
        <v>0.32258064516129031</v>
      </c>
      <c r="L15">
        <f>IF('BettingLines Week (17)'!L15&lt;-100,1+100/('BettingLines Week (17)'!L15-100),100/('BettingLines Week (17)'!L15+100))</f>
        <v>0.58677685950413228</v>
      </c>
      <c r="M15">
        <f>IF('BettingLines Week (17)'!M15&lt;-100,1+100/('BettingLines Week (17)'!M15-100),100/('BettingLines Week (17)'!M15+100))</f>
        <v>0.47619047619047616</v>
      </c>
      <c r="N15">
        <f>IF('BettingLines Week (17)'!N15&lt;-100,1+100/('BettingLines Week (17)'!N15-100),100/('BettingLines Week (17)'!N15+100))</f>
        <v>0.38461538461538464</v>
      </c>
      <c r="O15">
        <f>IF('BettingLines Week (17)'!O15&lt;-100,1+100/('BettingLines Week (17)'!O15-100),100/('BettingLines Week (17)'!O15+100))</f>
        <v>0.58677685950413228</v>
      </c>
      <c r="P15">
        <f>IF('BettingLines Week (17)'!P15&lt;-100,1+100/('BettingLines Week (17)'!P15-100),100/('BettingLines Week (17)'!P15+100))</f>
        <v>0.59677419354838712</v>
      </c>
      <c r="Q15">
        <f>IF('BettingLines Week (17)'!Q15&lt;-100,1+100/('BettingLines Week (17)'!Q15-100),100/('BettingLines Week (17)'!Q15+100))</f>
        <v>0.60784313725490202</v>
      </c>
      <c r="R15">
        <f>IF('BettingLines Week (17)'!R15&lt;-100,1+100/('BettingLines Week (17)'!R15-100),100/('BettingLines Week (17)'!R15+100))</f>
        <v>0.77272727272727271</v>
      </c>
      <c r="S15">
        <f>IF('BettingLines Week (17)'!S15&lt;-100,1+100/('BettingLines Week (17)'!S15-100),100/('BettingLines Week (17)'!S15+100))</f>
        <v>0.4</v>
      </c>
    </row>
    <row r="16" spans="1:19" ht="14.45">
      <c r="A16" t="s">
        <v>15</v>
      </c>
      <c r="B16">
        <f>IF('BettingLines Week (17)'!B16&lt;-100,1+100/('BettingLines Week (17)'!B16-100),100/('BettingLines Week (17)'!B16+100))</f>
        <v>0.59677419354838712</v>
      </c>
      <c r="C16">
        <f>IF('BettingLines Week (17)'!C16&lt;-100,1+100/('BettingLines Week (17)'!C16-100),100/('BettingLines Week (17)'!C16+100))</f>
        <v>0.60784313725490202</v>
      </c>
      <c r="D16">
        <f>IF('BettingLines Week (17)'!D16&lt;-100,1+100/('BettingLines Week (17)'!D16-100),100/('BettingLines Week (17)'!D16+100))</f>
        <v>0.54954954954954949</v>
      </c>
      <c r="E16">
        <f>IF('BettingLines Week (17)'!E16&lt;-100,1+100/('BettingLines Week (17)'!E16-100),100/('BettingLines Week (17)'!E16+100))</f>
        <v>0.68553459119496862</v>
      </c>
      <c r="F16">
        <f>IF('BettingLines Week (17)'!F16&lt;-100,1+100/('BettingLines Week (17)'!F16-100),100/('BettingLines Week (17)'!F16+100))</f>
        <v>0.46728971962616822</v>
      </c>
      <c r="G16">
        <f>IF('BettingLines Week (17)'!G16&lt;-100,1+100/('BettingLines Week (17)'!G16-100),100/('BettingLines Week (17)'!G16+100))</f>
        <v>0.56521739130434789</v>
      </c>
      <c r="H16">
        <f>IF('BettingLines Week (17)'!H16&lt;-100,1+100/('BettingLines Week (17)'!H16-100),100/('BettingLines Week (17)'!H16+100))</f>
        <v>0.53488372093023262</v>
      </c>
      <c r="I16">
        <f>IF('BettingLines Week (17)'!I16&lt;-100,1+100/('BettingLines Week (17)'!I16-100),100/('BettingLines Week (17)'!I16+100))</f>
        <v>0.56521739130434789</v>
      </c>
      <c r="J16">
        <f>IF('BettingLines Week (17)'!J16&lt;-100,1+100/('BettingLines Week (17)'!J16-100),100/('BettingLines Week (17)'!J16+100))</f>
        <v>0.81481481481481488</v>
      </c>
      <c r="K16">
        <f>IF('BettingLines Week (17)'!K16&lt;-100,1+100/('BettingLines Week (17)'!K16-100),100/('BettingLines Week (17)'!K16+100))</f>
        <v>0.59677419354838712</v>
      </c>
      <c r="L16">
        <f>IF('BettingLines Week (17)'!L16&lt;-100,1+100/('BettingLines Week (17)'!L16-100),100/('BettingLines Week (17)'!L16+100))</f>
        <v>1</v>
      </c>
      <c r="M16">
        <f>IF('BettingLines Week (17)'!M16&lt;-100,1+100/('BettingLines Week (17)'!M16-100),100/('BettingLines Week (17)'!M16+100))</f>
        <v>0.57446808510638303</v>
      </c>
      <c r="N16">
        <f>IF('BettingLines Week (17)'!N16&lt;-100,1+100/('BettingLines Week (17)'!N16-100),100/('BettingLines Week (17)'!N16+100))</f>
        <v>0.37037037037037035</v>
      </c>
      <c r="O16">
        <f>IF('BettingLines Week (17)'!O16&lt;-100,1+100/('BettingLines Week (17)'!O16-100),100/('BettingLines Week (17)'!O16+100))</f>
        <v>0.72602739726027399</v>
      </c>
      <c r="P16">
        <f>IF('BettingLines Week (17)'!P16&lt;-100,1+100/('BettingLines Week (17)'!P16-100),100/('BettingLines Week (17)'!P16+100))</f>
        <v>0.72067039106145248</v>
      </c>
      <c r="Q16">
        <f>IF('BettingLines Week (17)'!Q16&lt;-100,1+100/('BettingLines Week (17)'!Q16-100),100/('BettingLines Week (17)'!Q16+100))</f>
        <v>0.35087719298245612</v>
      </c>
      <c r="R16">
        <f>IF('BettingLines Week (17)'!R16&lt;-100,1+100/('BettingLines Week (17)'!R16-100),100/('BettingLines Week (17)'!R16+100))</f>
        <v>0.44642857142857145</v>
      </c>
      <c r="S16">
        <f>IF('BettingLines Week (17)'!S16&lt;-100,1+100/('BettingLines Week (17)'!S16-100),100/('BettingLines Week (17)'!S16+100))</f>
        <v>0.59183673469387754</v>
      </c>
    </row>
    <row r="17" spans="1:19" ht="14.45">
      <c r="A17" t="s">
        <v>16</v>
      </c>
      <c r="B17">
        <f>IF('BettingLines Week (17)'!B17&lt;-100,1+100/('BettingLines Week (17)'!B17-100),100/('BettingLines Week (17)'!B17+100))</f>
        <v>0.68553459119496862</v>
      </c>
      <c r="C17">
        <f>IF('BettingLines Week (17)'!C17&lt;-100,1+100/('BettingLines Week (17)'!C17-100),100/('BettingLines Week (17)'!C17+100))</f>
        <v>0.33333333333333331</v>
      </c>
      <c r="D17">
        <f>IF('BettingLines Week (17)'!D17&lt;-100,1+100/('BettingLines Week (17)'!D17-100),100/('BettingLines Week (17)'!D17+100))</f>
        <v>0.52830188679245282</v>
      </c>
      <c r="E17">
        <f>IF('BettingLines Week (17)'!E17&lt;-100,1+100/('BettingLines Week (17)'!E17-100),100/('BettingLines Week (17)'!E17+100))</f>
        <v>0.69230769230769229</v>
      </c>
      <c r="F17">
        <f>IF('BettingLines Week (17)'!F17&lt;-100,1+100/('BettingLines Week (17)'!F17-100),100/('BettingLines Week (17)'!F17+100))</f>
        <v>0.4</v>
      </c>
      <c r="G17">
        <f>IF('BettingLines Week (17)'!G17&lt;-100,1+100/('BettingLines Week (17)'!G17-100),100/('BettingLines Week (17)'!G17+100))</f>
        <v>0.62406015037593987</v>
      </c>
      <c r="H17">
        <f>IF('BettingLines Week (17)'!H17&lt;-100,1+100/('BettingLines Week (17)'!H17-100),100/('BettingLines Week (17)'!H17+100))</f>
        <v>0.2857142857142857</v>
      </c>
      <c r="I17">
        <f>IF('BettingLines Week (17)'!I17&lt;-100,1+100/('BettingLines Week (17)'!I17-100),100/('BettingLines Week (17)'!I17+100))</f>
        <v>0.52830188679245282</v>
      </c>
      <c r="J17">
        <f>IF('BettingLines Week (17)'!J17&lt;-100,1+100/('BettingLines Week (17)'!J17-100),100/('BettingLines Week (17)'!J17+100))</f>
        <v>0.38461538461538464</v>
      </c>
      <c r="K17">
        <f>IF('BettingLines Week (17)'!K17&lt;-100,1+100/('BettingLines Week (17)'!K17-100),100/('BettingLines Week (17)'!K17+100))</f>
        <v>0.44642857142857145</v>
      </c>
      <c r="L17">
        <f>IF('BettingLines Week (17)'!L17&lt;-100,1+100/('BettingLines Week (17)'!L17-100),100/('BettingLines Week (17)'!L17+100))</f>
        <v>0.45454545454545453</v>
      </c>
      <c r="M17">
        <f>IF('BettingLines Week (17)'!M17&lt;-100,1+100/('BettingLines Week (17)'!M17-100),100/('BettingLines Week (17)'!M17+100))</f>
        <v>0.62962962962962965</v>
      </c>
      <c r="N17">
        <f>IF('BettingLines Week (17)'!N17&lt;-100,1+100/('BettingLines Week (17)'!N17-100),100/('BettingLines Week (17)'!N17+100))</f>
        <v>1</v>
      </c>
      <c r="O17">
        <f>IF('BettingLines Week (17)'!O17&lt;-100,1+100/('BettingLines Week (17)'!O17-100),100/('BettingLines Week (17)'!O17+100))</f>
        <v>0.61832061068702293</v>
      </c>
      <c r="P17">
        <f>IF('BettingLines Week (17)'!P17&lt;-100,1+100/('BettingLines Week (17)'!P17-100),100/('BettingLines Week (17)'!P17+100))</f>
        <v>0.41322314049586778</v>
      </c>
      <c r="Q17">
        <f>IF('BettingLines Week (17)'!Q17&lt;-100,1+100/('BettingLines Week (17)'!Q17-100),100/('BettingLines Week (17)'!Q17+100))</f>
        <v>0.46728971962616822</v>
      </c>
      <c r="R17">
        <f>IF('BettingLines Week (17)'!R17&lt;-100,1+100/('BettingLines Week (17)'!R17-100),100/('BettingLines Week (17)'!R17+100))</f>
        <v>0.53488372093023262</v>
      </c>
      <c r="S17">
        <f>IF('BettingLines Week (17)'!S17&lt;-100,1+100/('BettingLines Week (17)'!S17-100),100/('BettingLines Week (17)'!S17+100))</f>
        <v>0.45454545454545453</v>
      </c>
    </row>
    <row r="18" spans="1:19" ht="14.45">
      <c r="A18" t="s">
        <v>17</v>
      </c>
      <c r="B18">
        <f>IF('BettingLines Week (17)'!B18&lt;-100,1+100/('BettingLines Week (17)'!B18-100),100/('BettingLines Week (17)'!B18+100))</f>
        <v>0.62406015037593987</v>
      </c>
      <c r="C18">
        <f>IF('BettingLines Week (17)'!C18&lt;-100,1+100/('BettingLines Week (17)'!C18-100),100/('BettingLines Week (17)'!C18+100))</f>
        <v>0.66442953020134232</v>
      </c>
      <c r="D18">
        <f>IF('BettingLines Week (17)'!D18&lt;-100,1+100/('BettingLines Week (17)'!D18-100),100/('BettingLines Week (17)'!D18+100))</f>
        <v>0.29850746268656714</v>
      </c>
      <c r="E18">
        <f>IF('BettingLines Week (17)'!E18&lt;-100,1+100/('BettingLines Week (17)'!E18-100),100/('BettingLines Week (17)'!E18+100))</f>
        <v>0.61832061068702293</v>
      </c>
      <c r="F18">
        <f>IF('BettingLines Week (17)'!F18&lt;-100,1+100/('BettingLines Week (17)'!F18-100),100/('BettingLines Week (17)'!F18+100))</f>
        <v>0.57446808510638303</v>
      </c>
      <c r="G18">
        <f>IF('BettingLines Week (17)'!G18&lt;-100,1+100/('BettingLines Week (17)'!G18-100),100/('BettingLines Week (17)'!G18+100))</f>
        <v>0.17543859649122806</v>
      </c>
      <c r="H18">
        <f>IF('BettingLines Week (17)'!H18&lt;-100,1+100/('BettingLines Week (17)'!H18-100),100/('BettingLines Week (17)'!H18+100))</f>
        <v>0.55555555555555558</v>
      </c>
      <c r="I18">
        <f>IF('BettingLines Week (17)'!I18&lt;-100,1+100/('BettingLines Week (17)'!I18-100),100/('BettingLines Week (17)'!I18+100))</f>
        <v>0.27027027027027029</v>
      </c>
      <c r="J18">
        <f>IF('BettingLines Week (17)'!J18&lt;-100,1+100/('BettingLines Week (17)'!J18-100),100/('BettingLines Week (17)'!J18+100))</f>
        <v>1</v>
      </c>
      <c r="K18">
        <f>IF('BettingLines Week (17)'!K18&lt;-100,1+100/('BettingLines Week (17)'!K18-100),100/('BettingLines Week (17)'!K18+100))</f>
        <v>0.23809523809523808</v>
      </c>
      <c r="L18">
        <f>IF('BettingLines Week (17)'!L18&lt;-100,1+100/('BettingLines Week (17)'!L18-100),100/('BettingLines Week (17)'!L18+100))</f>
        <v>0.58677685950413228</v>
      </c>
      <c r="M18">
        <f>IF('BettingLines Week (17)'!M18&lt;-100,1+100/('BettingLines Week (17)'!M18-100),100/('BettingLines Week (17)'!M18+100))</f>
        <v>0.56521739130434789</v>
      </c>
      <c r="N18">
        <f>IF('BettingLines Week (17)'!N18&lt;-100,1+100/('BettingLines Week (17)'!N18-100),100/('BettingLines Week (17)'!N18+100))</f>
        <v>0.40816326530612246</v>
      </c>
      <c r="O18">
        <f>IF('BettingLines Week (17)'!O18&lt;-100,1+100/('BettingLines Week (17)'!O18-100),100/('BettingLines Week (17)'!O18+100))</f>
        <v>0.42372881355932202</v>
      </c>
      <c r="P18">
        <f>IF('BettingLines Week (17)'!P18&lt;-100,1+100/('BettingLines Week (17)'!P18-100),100/('BettingLines Week (17)'!P18+100))</f>
        <v>0.33333333333333331</v>
      </c>
      <c r="Q18">
        <f>IF('BettingLines Week (17)'!Q18&lt;-100,1+100/('BettingLines Week (17)'!Q18-100),100/('BettingLines Week (17)'!Q18+100))</f>
        <v>0.77272727272727271</v>
      </c>
      <c r="R18">
        <f>IF('BettingLines Week (17)'!R18&lt;-100,1+100/('BettingLines Week (17)'!R18-100),100/('BettingLines Week (17)'!R18+100))</f>
        <v>0.67213114754098369</v>
      </c>
      <c r="S18">
        <f>IF('BettingLines Week (17)'!S18&lt;-100,1+100/('BettingLines Week (17)'!S18-100),100/('BettingLines Week (17)'!S18+100))</f>
        <v>0.53488372093023262</v>
      </c>
    </row>
    <row r="19" spans="1:19" ht="14.45">
      <c r="A19" t="s">
        <v>18</v>
      </c>
      <c r="B19">
        <f>IF('BettingLines Week (17)'!B19&lt;-100,1+100/('BettingLines Week (17)'!B19-100),100/('BettingLines Week (17)'!B19+100))</f>
        <v>0.54128440366972475</v>
      </c>
      <c r="C19">
        <f>IF('BettingLines Week (17)'!C19&lt;-100,1+100/('BettingLines Week (17)'!C19-100),100/('BettingLines Week (17)'!C19+100))</f>
        <v>0.48780487804878048</v>
      </c>
      <c r="D19">
        <f>IF('BettingLines Week (17)'!D19&lt;-100,1+100/('BettingLines Week (17)'!D19-100),100/('BettingLines Week (17)'!D19+100))</f>
        <v>0.15384615384615385</v>
      </c>
      <c r="E19">
        <f>IF('BettingLines Week (17)'!E19&lt;-100,1+100/('BettingLines Week (17)'!E19-100),100/('BettingLines Week (17)'!E19+100))</f>
        <v>0.42372881355932202</v>
      </c>
      <c r="F19">
        <f>IF('BettingLines Week (17)'!F19&lt;-100,1+100/('BettingLines Week (17)'!F19-100),100/('BettingLines Week (17)'!F19+100))</f>
        <v>0.32258064516129031</v>
      </c>
      <c r="G19">
        <f>IF('BettingLines Week (17)'!G19&lt;-100,1+100/('BettingLines Week (17)'!G19-100),100/('BettingLines Week (17)'!G19+100))</f>
        <v>0.41666666666666669</v>
      </c>
      <c r="H19">
        <f>IF('BettingLines Week (17)'!H19&lt;-100,1+100/('BettingLines Week (17)'!H19-100),100/('BettingLines Week (17)'!H19+100))</f>
        <v>0.45454545454545453</v>
      </c>
      <c r="I19">
        <f>IF('BettingLines Week (17)'!I19&lt;-100,1+100/('BettingLines Week (17)'!I19-100),100/('BettingLines Week (17)'!I19+100))</f>
        <v>0.21739130434782608</v>
      </c>
      <c r="J19">
        <f>IF('BettingLines Week (17)'!J19&lt;-100,1+100/('BettingLines Week (17)'!J19-100),100/('BettingLines Week (17)'!J19+100))</f>
        <v>0.22727272727272727</v>
      </c>
      <c r="K19">
        <f>IF('BettingLines Week (17)'!K19&lt;-100,1+100/('BettingLines Week (17)'!K19-100),100/('BettingLines Week (17)'!K19+100))</f>
        <v>0.64285714285714279</v>
      </c>
      <c r="L19">
        <f>IF('BettingLines Week (17)'!L19&lt;-100,1+100/('BettingLines Week (17)'!L19-100),100/('BettingLines Week (17)'!L19+100))</f>
        <v>0.22727272727272727</v>
      </c>
      <c r="M19">
        <f>IF('BettingLines Week (17)'!M19&lt;-100,1+100/('BettingLines Week (17)'!M19-100),100/('BettingLines Week (17)'!M19+100))</f>
        <v>0.41322314049586778</v>
      </c>
      <c r="N19">
        <f>IF('BettingLines Week (17)'!N19&lt;-100,1+100/('BettingLines Week (17)'!N19-100),100/('BettingLines Week (17)'!N19+100))</f>
        <v>1</v>
      </c>
      <c r="O19">
        <f>IF('BettingLines Week (17)'!O19&lt;-100,1+100/('BettingLines Week (17)'!O19-100),100/('BettingLines Week (17)'!O19+100))</f>
        <v>0.42372881355932202</v>
      </c>
      <c r="P19">
        <f>IF('BettingLines Week (17)'!P19&lt;-100,1+100/('BettingLines Week (17)'!P19-100),100/('BettingLines Week (17)'!P19+100))</f>
        <v>0.44642857142857145</v>
      </c>
      <c r="Q19">
        <f>IF('BettingLines Week (17)'!Q19&lt;-100,1+100/('BettingLines Week (17)'!Q19-100),100/('BettingLines Week (17)'!Q19+100))</f>
        <v>0.67213114754098369</v>
      </c>
      <c r="R19">
        <f>IF('BettingLines Week (17)'!R19&lt;-100,1+100/('BettingLines Week (17)'!R19-100),100/('BettingLines Week (17)'!R19+100))</f>
        <v>0.59677419354838712</v>
      </c>
      <c r="S19">
        <f>IF('BettingLines Week (17)'!S19&lt;-100,1+100/('BettingLines Week (17)'!S19-100),100/('BettingLines Week (17)'!S19+100))</f>
        <v>0.48780487804878048</v>
      </c>
    </row>
    <row r="20" spans="1:19" ht="14.45">
      <c r="A20" t="s">
        <v>19</v>
      </c>
      <c r="B20">
        <f>IF('BettingLines Week (17)'!B20&lt;-100,1+100/('BettingLines Week (17)'!B20-100),100/('BettingLines Week (17)'!B20+100))</f>
        <v>0.50495049504950495</v>
      </c>
      <c r="C20">
        <f>IF('BettingLines Week (17)'!C20&lt;-100,1+100/('BettingLines Week (17)'!C20-100),100/('BettingLines Week (17)'!C20+100))</f>
        <v>0.44642857142857145</v>
      </c>
      <c r="D20">
        <f>IF('BettingLines Week (17)'!D20&lt;-100,1+100/('BettingLines Week (17)'!D20-100),100/('BettingLines Week (17)'!D20+100))</f>
        <v>0.49504950495049505</v>
      </c>
      <c r="E20">
        <f>IF('BettingLines Week (17)'!E20&lt;-100,1+100/('BettingLines Week (17)'!E20-100),100/('BettingLines Week (17)'!E20+100))</f>
        <v>0.45454545454545453</v>
      </c>
      <c r="F20">
        <f>IF('BettingLines Week (17)'!F20&lt;-100,1+100/('BettingLines Week (17)'!F20-100),100/('BettingLines Week (17)'!F20+100))</f>
        <v>0.49504950495049505</v>
      </c>
      <c r="G20">
        <f>IF('BettingLines Week (17)'!G20&lt;-100,1+100/('BettingLines Week (17)'!G20-100),100/('BettingLines Week (17)'!G20+100))</f>
        <v>1</v>
      </c>
      <c r="H20">
        <f>IF('BettingLines Week (17)'!H20&lt;-100,1+100/('BettingLines Week (17)'!H20-100),100/('BettingLines Week (17)'!H20+100))</f>
        <v>0.48780487804878048</v>
      </c>
      <c r="I20">
        <f>IF('BettingLines Week (17)'!I20&lt;-100,1+100/('BettingLines Week (17)'!I20-100),100/('BettingLines Week (17)'!I20+100))</f>
        <v>0.51923076923076916</v>
      </c>
      <c r="J20">
        <f>IF('BettingLines Week (17)'!J20&lt;-100,1+100/('BettingLines Week (17)'!J20-100),100/('BettingLines Week (17)'!J20+100))</f>
        <v>0.66442953020134232</v>
      </c>
      <c r="K20">
        <f>IF('BettingLines Week (17)'!K20&lt;-100,1+100/('BettingLines Week (17)'!K20-100),100/('BettingLines Week (17)'!K20+100))</f>
        <v>0.40816326530612246</v>
      </c>
      <c r="L20">
        <f>IF('BettingLines Week (17)'!L20&lt;-100,1+100/('BettingLines Week (17)'!L20-100),100/('BettingLines Week (17)'!L20+100))</f>
        <v>0.42372881355932202</v>
      </c>
      <c r="M20">
        <f>IF('BettingLines Week (17)'!M20&lt;-100,1+100/('BettingLines Week (17)'!M20-100),100/('BettingLines Week (17)'!M20+100))</f>
        <v>0.23255813953488372</v>
      </c>
      <c r="N20">
        <f>IF('BettingLines Week (17)'!N20&lt;-100,1+100/('BettingLines Week (17)'!N20-100),100/('BettingLines Week (17)'!N20+100))</f>
        <v>0.31746031746031744</v>
      </c>
      <c r="O20">
        <f>IF('BettingLines Week (17)'!O20&lt;-100,1+100/('BettingLines Week (17)'!O20-100),100/('BettingLines Week (17)'!O20+100))</f>
        <v>0.74025974025974028</v>
      </c>
      <c r="P20">
        <f>IF('BettingLines Week (17)'!P20&lt;-100,1+100/('BettingLines Week (17)'!P20-100),100/('BettingLines Week (17)'!P20+100))</f>
        <v>0.68553459119496862</v>
      </c>
      <c r="Q20">
        <f>IF('BettingLines Week (17)'!Q20&lt;-100,1+100/('BettingLines Week (17)'!Q20-100),100/('BettingLines Week (17)'!Q20+100))</f>
        <v>0.66442953020134232</v>
      </c>
      <c r="R20">
        <f>IF('BettingLines Week (17)'!R20&lt;-100,1+100/('BettingLines Week (17)'!R20-100),100/('BettingLines Week (17)'!R20+100))</f>
        <v>0.51219512195121952</v>
      </c>
      <c r="S20">
        <f>IF('BettingLines Week (17)'!S20&lt;-100,1+100/('BettingLines Week (17)'!S20-100),100/('BettingLines Week (17)'!S20+100))</f>
        <v>0.55555555555555558</v>
      </c>
    </row>
    <row r="21" spans="1:19" ht="14.45">
      <c r="A21" t="s">
        <v>20</v>
      </c>
      <c r="B21">
        <f>IF('BettingLines Week (17)'!B21&lt;-100,1+100/('BettingLines Week (17)'!B21-100),100/('BettingLines Week (17)'!B21+100))</f>
        <v>0.41322314049586778</v>
      </c>
      <c r="C21">
        <f>IF('BettingLines Week (17)'!C21&lt;-100,1+100/('BettingLines Week (17)'!C21-100),100/('BettingLines Week (17)'!C21+100))</f>
        <v>0.68553459119496862</v>
      </c>
      <c r="D21">
        <f>IF('BettingLines Week (17)'!D21&lt;-100,1+100/('BettingLines Week (17)'!D21-100),100/('BettingLines Week (17)'!D21+100))</f>
        <v>0.16</v>
      </c>
      <c r="E21">
        <f>IF('BettingLines Week (17)'!E21&lt;-100,1+100/('BettingLines Week (17)'!E21-100),100/('BettingLines Week (17)'!E21+100))</f>
        <v>0.45454545454545453</v>
      </c>
      <c r="F21">
        <f>IF('BettingLines Week (17)'!F21&lt;-100,1+100/('BettingLines Week (17)'!F21-100),100/('BettingLines Week (17)'!F21+100))</f>
        <v>0.16949152542372881</v>
      </c>
      <c r="G21">
        <f>IF('BettingLines Week (17)'!G21&lt;-100,1+100/('BettingLines Week (17)'!G21-100),100/('BettingLines Week (17)'!G21+100))</f>
        <v>0.11764705882352941</v>
      </c>
      <c r="H21">
        <f>IF('BettingLines Week (17)'!H21&lt;-100,1+100/('BettingLines Week (17)'!H21-100),100/('BettingLines Week (17)'!H21+100))</f>
        <v>0.42372881355932202</v>
      </c>
      <c r="I21">
        <f>IF('BettingLines Week (17)'!I21&lt;-100,1+100/('BettingLines Week (17)'!I21-100),100/('BettingLines Week (17)'!I21+100))</f>
        <v>0.42372881355932202</v>
      </c>
      <c r="J21">
        <f>IF('BettingLines Week (17)'!J21&lt;-100,1+100/('BettingLines Week (17)'!J21-100),100/('BettingLines Week (17)'!J21+100))</f>
        <v>0.52830188679245282</v>
      </c>
      <c r="K21">
        <f>IF('BettingLines Week (17)'!K21&lt;-100,1+100/('BettingLines Week (17)'!K21-100),100/('BettingLines Week (17)'!K21+100))</f>
        <v>7.6923076923076927E-2</v>
      </c>
      <c r="L21">
        <f>IF('BettingLines Week (17)'!L21&lt;-100,1+100/('BettingLines Week (17)'!L21-100),100/('BettingLines Week (17)'!L21+100))</f>
        <v>0.24390243902439024</v>
      </c>
      <c r="M21">
        <f>IF('BettingLines Week (17)'!M21&lt;-100,1+100/('BettingLines Week (17)'!M21-100),100/('BettingLines Week (17)'!M21+100))</f>
        <v>0.35087719298245612</v>
      </c>
      <c r="N21">
        <f>IF('BettingLines Week (17)'!N21&lt;-100,1+100/('BettingLines Week (17)'!N21-100),100/('BettingLines Week (17)'!N21+100))</f>
        <v>1</v>
      </c>
      <c r="O21">
        <f>IF('BettingLines Week (17)'!O21&lt;-100,1+100/('BettingLines Week (17)'!O21-100),100/('BettingLines Week (17)'!O21+100))</f>
        <v>0.30303030303030304</v>
      </c>
      <c r="P21">
        <f>IF('BettingLines Week (17)'!P21&lt;-100,1+100/('BettingLines Week (17)'!P21-100),100/('BettingLines Week (17)'!P21+100))</f>
        <v>0.32258064516129031</v>
      </c>
      <c r="Q21">
        <f>IF('BettingLines Week (17)'!Q21&lt;-100,1+100/('BettingLines Week (17)'!Q21-100),100/('BettingLines Week (17)'!Q21+100))</f>
        <v>0.14814814814814814</v>
      </c>
      <c r="R21">
        <f>IF('BettingLines Week (17)'!R21&lt;-100,1+100/('BettingLines Week (17)'!R21-100),100/('BettingLines Week (17)'!R21+100))</f>
        <v>0.28985507246376813</v>
      </c>
      <c r="S21">
        <f>IF('BettingLines Week (17)'!S21&lt;-100,1+100/('BettingLines Week (17)'!S21-100),100/('BettingLines Week (17)'!S21+100))</f>
        <v>0.47619047619047616</v>
      </c>
    </row>
    <row r="22" spans="1:19" ht="14.45">
      <c r="A22" t="s">
        <v>21</v>
      </c>
      <c r="B22">
        <f>IF('BettingLines Week (17)'!B22&lt;-100,1+100/('BettingLines Week (17)'!B22-100),100/('BettingLines Week (17)'!B22+100))</f>
        <v>0.5</v>
      </c>
      <c r="C22">
        <f>IF('BettingLines Week (17)'!C22&lt;-100,1+100/('BettingLines Week (17)'!C22-100),100/('BettingLines Week (17)'!C22+100))</f>
        <v>0.46728971962616822</v>
      </c>
      <c r="D22">
        <f>IF('BettingLines Week (17)'!D22&lt;-100,1+100/('BettingLines Week (17)'!D22-100),100/('BettingLines Week (17)'!D22+100))</f>
        <v>0.44642857142857145</v>
      </c>
      <c r="E22">
        <f>IF('BettingLines Week (17)'!E22&lt;-100,1+100/('BettingLines Week (17)'!E22-100),100/('BettingLines Week (17)'!E22+100))</f>
        <v>0.60784313725490202</v>
      </c>
      <c r="F22">
        <f>IF('BettingLines Week (17)'!F22&lt;-100,1+100/('BettingLines Week (17)'!F22-100),100/('BettingLines Week (17)'!F22+100))</f>
        <v>0.34482758620689657</v>
      </c>
      <c r="G22">
        <f>IF('BettingLines Week (17)'!G22&lt;-100,1+100/('BettingLines Week (17)'!G22-100),100/('BettingLines Week (17)'!G22+100))</f>
        <v>1</v>
      </c>
      <c r="H22">
        <f>IF('BettingLines Week (17)'!H22&lt;-100,1+100/('BettingLines Week (17)'!H22-100),100/('BettingLines Week (17)'!H22+100))</f>
        <v>0.4</v>
      </c>
      <c r="I22">
        <f>IF('BettingLines Week (17)'!I22&lt;-100,1+100/('BettingLines Week (17)'!I22-100),100/('BettingLines Week (17)'!I22+100))</f>
        <v>0.46728971962616822</v>
      </c>
      <c r="J22">
        <f>IF('BettingLines Week (17)'!J22&lt;-100,1+100/('BettingLines Week (17)'!J22-100),100/('BettingLines Week (17)'!J22+100))</f>
        <v>0.64285714285714279</v>
      </c>
      <c r="K22">
        <f>IF('BettingLines Week (17)'!K22&lt;-100,1+100/('BettingLines Week (17)'!K22-100),100/('BettingLines Week (17)'!K22+100))</f>
        <v>0.63636363636363635</v>
      </c>
      <c r="L22">
        <f>IF('BettingLines Week (17)'!L22&lt;-100,1+100/('BettingLines Week (17)'!L22-100),100/('BettingLines Week (17)'!L22+100))</f>
        <v>0.45454545454545453</v>
      </c>
      <c r="M22">
        <f>IF('BettingLines Week (17)'!M22&lt;-100,1+100/('BettingLines Week (17)'!M22-100),100/('BettingLines Week (17)'!M22+100))</f>
        <v>0.58677685950413228</v>
      </c>
      <c r="N22">
        <f>IF('BettingLines Week (17)'!N22&lt;-100,1+100/('BettingLines Week (17)'!N22-100),100/('BettingLines Week (17)'!N22+100))</f>
        <v>0.72602739726027399</v>
      </c>
      <c r="O22">
        <f>IF('BettingLines Week (17)'!O22&lt;-100,1+100/('BettingLines Week (17)'!O22-100),100/('BettingLines Week (17)'!O22+100))</f>
        <v>0.72602739726027399</v>
      </c>
      <c r="P22">
        <f>IF('BettingLines Week (17)'!P22&lt;-100,1+100/('BettingLines Week (17)'!P22-100),100/('BettingLines Week (17)'!P22+100))</f>
        <v>0.48780487804878048</v>
      </c>
      <c r="Q22">
        <f>IF('BettingLines Week (17)'!Q22&lt;-100,1+100/('BettingLines Week (17)'!Q22-100),100/('BettingLines Week (17)'!Q22+100))</f>
        <v>0.47619047619047616</v>
      </c>
      <c r="R22">
        <f>IF('BettingLines Week (17)'!R22&lt;-100,1+100/('BettingLines Week (17)'!R22-100),100/('BettingLines Week (17)'!R22+100))</f>
        <v>0.35087719298245612</v>
      </c>
      <c r="S22">
        <f>IF('BettingLines Week (17)'!S22&lt;-100,1+100/('BettingLines Week (17)'!S22-100),100/('BettingLines Week (17)'!S22+100))</f>
        <v>0.4</v>
      </c>
    </row>
    <row r="23" spans="1:19" ht="14.45">
      <c r="A23" t="s">
        <v>22</v>
      </c>
      <c r="B23">
        <f>IF('BettingLines Week (17)'!B23&lt;-100,1+100/('BettingLines Week (17)'!B23-100),100/('BettingLines Week (17)'!B23+100))</f>
        <v>0.39370078740157483</v>
      </c>
      <c r="C23">
        <f>IF('BettingLines Week (17)'!C23&lt;-100,1+100/('BettingLines Week (17)'!C23-100),100/('BettingLines Week (17)'!C23+100))</f>
        <v>0.45454545454545453</v>
      </c>
      <c r="D23">
        <f>IF('BettingLines Week (17)'!D23&lt;-100,1+100/('BettingLines Week (17)'!D23-100),100/('BettingLines Week (17)'!D23+100))</f>
        <v>0.59677419354838712</v>
      </c>
      <c r="E23">
        <f>IF('BettingLines Week (17)'!E23&lt;-100,1+100/('BettingLines Week (17)'!E23-100),100/('BettingLines Week (17)'!E23+100))</f>
        <v>0.30303030303030304</v>
      </c>
      <c r="F23">
        <f>IF('BettingLines Week (17)'!F23&lt;-100,1+100/('BettingLines Week (17)'!F23-100),100/('BettingLines Week (17)'!F23+100))</f>
        <v>0.57446808510638303</v>
      </c>
      <c r="G23">
        <f>IF('BettingLines Week (17)'!G23&lt;-100,1+100/('BettingLines Week (17)'!G23-100),100/('BettingLines Week (17)'!G23+100))</f>
        <v>0.44642857142857145</v>
      </c>
      <c r="H23">
        <f>IF('BettingLines Week (17)'!H23&lt;-100,1+100/('BettingLines Week (17)'!H23-100),100/('BettingLines Week (17)'!H23+100))</f>
        <v>0.24390243902439024</v>
      </c>
      <c r="I23">
        <f>IF('BettingLines Week (17)'!I23&lt;-100,1+100/('BettingLines Week (17)'!I23-100),100/('BettingLines Week (17)'!I23+100))</f>
        <v>0.22222222222222221</v>
      </c>
      <c r="J23">
        <f>IF('BettingLines Week (17)'!J23&lt;-100,1+100/('BettingLines Week (17)'!J23-100),100/('BettingLines Week (17)'!J23+100))</f>
        <v>0.60784313725490202</v>
      </c>
      <c r="K23">
        <f>IF('BettingLines Week (17)'!K23&lt;-100,1+100/('BettingLines Week (17)'!K23-100),100/('BettingLines Week (17)'!K23+100))</f>
        <v>0.49504950495049505</v>
      </c>
      <c r="L23">
        <f>IF('BettingLines Week (17)'!L23&lt;-100,1+100/('BettingLines Week (17)'!L23-100),100/('BettingLines Week (17)'!L23+100))</f>
        <v>1</v>
      </c>
      <c r="M23">
        <f>IF('BettingLines Week (17)'!M23&lt;-100,1+100/('BettingLines Week (17)'!M23-100),100/('BettingLines Week (17)'!M23+100))</f>
        <v>0.69230769230769229</v>
      </c>
      <c r="N23">
        <f>IF('BettingLines Week (17)'!N23&lt;-100,1+100/('BettingLines Week (17)'!N23-100),100/('BettingLines Week (17)'!N23+100))</f>
        <v>0.37037037037037035</v>
      </c>
      <c r="O23">
        <f>IF('BettingLines Week (17)'!O23&lt;-100,1+100/('BettingLines Week (17)'!O23-100),100/('BettingLines Week (17)'!O23+100))</f>
        <v>0.31746031746031744</v>
      </c>
      <c r="P23">
        <f>IF('BettingLines Week (17)'!P23&lt;-100,1+100/('BettingLines Week (17)'!P23-100),100/('BettingLines Week (17)'!P23+100))</f>
        <v>0.19607843137254902</v>
      </c>
      <c r="Q23">
        <f>IF('BettingLines Week (17)'!Q23&lt;-100,1+100/('BettingLines Week (17)'!Q23-100),100/('BettingLines Week (17)'!Q23+100))</f>
        <v>0.27027027027027029</v>
      </c>
      <c r="R23">
        <f>IF('BettingLines Week (17)'!R23&lt;-100,1+100/('BettingLines Week (17)'!R23-100),100/('BettingLines Week (17)'!R23+100))</f>
        <v>0.11764705882352941</v>
      </c>
      <c r="S23">
        <f>IF('BettingLines Week (17)'!S23&lt;-100,1+100/('BettingLines Week (17)'!S23-100),100/('BettingLines Week (17)'!S23+100))</f>
        <v>0.51219512195121952</v>
      </c>
    </row>
    <row r="24" spans="1:19" ht="14.45">
      <c r="A24" t="s">
        <v>23</v>
      </c>
      <c r="B24">
        <f>IF('BettingLines Week (17)'!B24&lt;-100,1+100/('BettingLines Week (17)'!B24-100),100/('BettingLines Week (17)'!B24+100))</f>
        <v>0.64912280701754388</v>
      </c>
      <c r="C24">
        <f>IF('BettingLines Week (17)'!C24&lt;-100,1+100/('BettingLines Week (17)'!C24-100),100/('BettingLines Week (17)'!C24+100))</f>
        <v>0.59677419354838712</v>
      </c>
      <c r="D24">
        <f>IF('BettingLines Week (17)'!D24&lt;-100,1+100/('BettingLines Week (17)'!D24-100),100/('BettingLines Week (17)'!D24+100))</f>
        <v>0.43478260869565216</v>
      </c>
      <c r="E24">
        <f>IF('BettingLines Week (17)'!E24&lt;-100,1+100/('BettingLines Week (17)'!E24-100),100/('BettingLines Week (17)'!E24+100))</f>
        <v>0.39370078740157483</v>
      </c>
      <c r="F24">
        <f>IF('BettingLines Week (17)'!F24&lt;-100,1+100/('BettingLines Week (17)'!F24-100),100/('BettingLines Week (17)'!F24+100))</f>
        <v>0.57446808510638303</v>
      </c>
      <c r="G24">
        <f>IF('BettingLines Week (17)'!G24&lt;-100,1+100/('BettingLines Week (17)'!G24-100),100/('BettingLines Week (17)'!G24+100))</f>
        <v>0.55555555555555558</v>
      </c>
      <c r="H24">
        <f>IF('BettingLines Week (17)'!H24&lt;-100,1+100/('BettingLines Week (17)'!H24-100),100/('BettingLines Week (17)'!H24+100))</f>
        <v>0.44642857142857145</v>
      </c>
      <c r="I24">
        <f>IF('BettingLines Week (17)'!I24&lt;-100,1+100/('BettingLines Week (17)'!I24-100),100/('BettingLines Week (17)'!I24+100))</f>
        <v>0.56521739130434789</v>
      </c>
      <c r="J24">
        <f>IF('BettingLines Week (17)'!J24&lt;-100,1+100/('BettingLines Week (17)'!J24-100),100/('BettingLines Week (17)'!J24+100))</f>
        <v>0.64912280701754388</v>
      </c>
      <c r="K24">
        <f>IF('BettingLines Week (17)'!K24&lt;-100,1+100/('BettingLines Week (17)'!K24-100),100/('BettingLines Week (17)'!K24+100))</f>
        <v>0.57446808510638303</v>
      </c>
      <c r="L24">
        <f>IF('BettingLines Week (17)'!L24&lt;-100,1+100/('BettingLines Week (17)'!L24-100),100/('BettingLines Week (17)'!L24+100))</f>
        <v>1</v>
      </c>
      <c r="M24">
        <f>IF('BettingLines Week (17)'!M24&lt;-100,1+100/('BettingLines Week (17)'!M24-100),100/('BettingLines Week (17)'!M24+100))</f>
        <v>0.46728971962616822</v>
      </c>
      <c r="N24">
        <f>IF('BettingLines Week (17)'!N24&lt;-100,1+100/('BettingLines Week (17)'!N24-100),100/('BettingLines Week (17)'!N24+100))</f>
        <v>0.56521739130434789</v>
      </c>
      <c r="O24">
        <f>IF('BettingLines Week (17)'!O24&lt;-100,1+100/('BettingLines Week (17)'!O24-100),100/('BettingLines Week (17)'!O24+100))</f>
        <v>0.56521739130434789</v>
      </c>
      <c r="P24">
        <f>IF('BettingLines Week (17)'!P24&lt;-100,1+100/('BettingLines Week (17)'!P24-100),100/('BettingLines Week (17)'!P24+100))</f>
        <v>0.60784313725490202</v>
      </c>
      <c r="Q24">
        <f>IF('BettingLines Week (17)'!Q24&lt;-100,1+100/('BettingLines Week (17)'!Q24-100),100/('BettingLines Week (17)'!Q24+100))</f>
        <v>0.58677685950413228</v>
      </c>
      <c r="R24">
        <f>IF('BettingLines Week (17)'!R24&lt;-100,1+100/('BettingLines Week (17)'!R24-100),100/('BettingLines Week (17)'!R24+100))</f>
        <v>0.44642857142857145</v>
      </c>
      <c r="S24">
        <f>IF('BettingLines Week (17)'!S24&lt;-100,1+100/('BettingLines Week (17)'!S24-100),100/('BettingLines Week (17)'!S24+100))</f>
        <v>0.44444444444444442</v>
      </c>
    </row>
    <row r="25" spans="1:19" ht="14.45">
      <c r="A25" t="s">
        <v>24</v>
      </c>
      <c r="B25">
        <f>IF('BettingLines Week (17)'!B25&lt;-100,1+100/('BettingLines Week (17)'!B25-100),100/('BettingLines Week (17)'!B25+100))</f>
        <v>0.41666666666666669</v>
      </c>
      <c r="C25">
        <f>IF('BettingLines Week (17)'!C25&lt;-100,1+100/('BettingLines Week (17)'!C25-100),100/('BettingLines Week (17)'!C25+100))</f>
        <v>0.25974025974025972</v>
      </c>
      <c r="D25">
        <f>IF('BettingLines Week (17)'!D25&lt;-100,1+100/('BettingLines Week (17)'!D25-100),100/('BettingLines Week (17)'!D25+100))</f>
        <v>0.59677419354838712</v>
      </c>
      <c r="E25">
        <f>IF('BettingLines Week (17)'!E25&lt;-100,1+100/('BettingLines Week (17)'!E25-100),100/('BettingLines Week (17)'!E25+100))</f>
        <v>0.27777777777777779</v>
      </c>
      <c r="F25">
        <f>IF('BettingLines Week (17)'!F25&lt;-100,1+100/('BettingLines Week (17)'!F25-100),100/('BettingLines Week (17)'!F25+100))</f>
        <v>0.54954954954954949</v>
      </c>
      <c r="G25">
        <f>IF('BettingLines Week (17)'!G25&lt;-100,1+100/('BettingLines Week (17)'!G25-100),100/('BettingLines Week (17)'!G25+100))</f>
        <v>0.59677419354838712</v>
      </c>
      <c r="H25">
        <f>IF('BettingLines Week (17)'!H25&lt;-100,1+100/('BettingLines Week (17)'!H25-100),100/('BettingLines Week (17)'!H25+100))</f>
        <v>0.58677685950413228</v>
      </c>
      <c r="I25">
        <f>IF('BettingLines Week (17)'!I25&lt;-100,1+100/('BettingLines Week (17)'!I25-100),100/('BettingLines Week (17)'!I25+100))</f>
        <v>0.25974025974025972</v>
      </c>
      <c r="J25">
        <f>IF('BettingLines Week (17)'!J25&lt;-100,1+100/('BettingLines Week (17)'!J25-100),100/('BettingLines Week (17)'!J25+100))</f>
        <v>0.51923076923076916</v>
      </c>
      <c r="K25">
        <f>IF('BettingLines Week (17)'!K25&lt;-100,1+100/('BettingLines Week (17)'!K25-100),100/('BettingLines Week (17)'!K25+100))</f>
        <v>0.51923076923076916</v>
      </c>
      <c r="L25">
        <f>IF('BettingLines Week (17)'!L25&lt;-100,1+100/('BettingLines Week (17)'!L25-100),100/('BettingLines Week (17)'!L25+100))</f>
        <v>0.125</v>
      </c>
      <c r="M25">
        <f>IF('BettingLines Week (17)'!M25&lt;-100,1+100/('BettingLines Week (17)'!M25-100),100/('BettingLines Week (17)'!M25+100))</f>
        <v>0.20408163265306123</v>
      </c>
      <c r="N25">
        <f>IF('BettingLines Week (17)'!N25&lt;-100,1+100/('BettingLines Week (17)'!N25-100),100/('BettingLines Week (17)'!N25+100))</f>
        <v>1</v>
      </c>
      <c r="O25">
        <f>IF('BettingLines Week (17)'!O25&lt;-100,1+100/('BettingLines Week (17)'!O25-100),100/('BettingLines Week (17)'!O25+100))</f>
        <v>0.42372881355932202</v>
      </c>
      <c r="P25">
        <f>IF('BettingLines Week (17)'!P25&lt;-100,1+100/('BettingLines Week (17)'!P25-100),100/('BettingLines Week (17)'!P25+100))</f>
        <v>0.61832061068702293</v>
      </c>
      <c r="Q25">
        <f>IF('BettingLines Week (17)'!Q25&lt;-100,1+100/('BettingLines Week (17)'!Q25-100),100/('BettingLines Week (17)'!Q25+100))</f>
        <v>0.19047619047619047</v>
      </c>
      <c r="R25">
        <f>IF('BettingLines Week (17)'!R25&lt;-100,1+100/('BettingLines Week (17)'!R25-100),100/('BettingLines Week (17)'!R25+100))</f>
        <v>0.4</v>
      </c>
      <c r="S25">
        <f>IF('BettingLines Week (17)'!S25&lt;-100,1+100/('BettingLines Week (17)'!S25-100),100/('BettingLines Week (17)'!S25+100))</f>
        <v>0.51219512195121952</v>
      </c>
    </row>
    <row r="26" spans="1:19" ht="14.45">
      <c r="A26" t="s">
        <v>25</v>
      </c>
      <c r="B26">
        <f>IF('BettingLines Week (17)'!B26&lt;-100,1+100/('BettingLines Week (17)'!B26-100),100/('BettingLines Week (17)'!B26+100))</f>
        <v>0.39370078740157483</v>
      </c>
      <c r="C26">
        <f>IF('BettingLines Week (17)'!C26&lt;-100,1+100/('BettingLines Week (17)'!C26-100),100/('BettingLines Week (17)'!C26+100))</f>
        <v>0.43478260869565216</v>
      </c>
      <c r="D26">
        <f>IF('BettingLines Week (17)'!D26&lt;-100,1+100/('BettingLines Week (17)'!D26-100),100/('BettingLines Week (17)'!D26+100))</f>
        <v>0.35087719298245612</v>
      </c>
      <c r="E26">
        <f>IF('BettingLines Week (17)'!E26&lt;-100,1+100/('BettingLines Week (17)'!E26-100),100/('BettingLines Week (17)'!E26+100))</f>
        <v>0.35087719298245612</v>
      </c>
      <c r="F26">
        <f>IF('BettingLines Week (17)'!F26&lt;-100,1+100/('BettingLines Week (17)'!F26-100),100/('BettingLines Week (17)'!F26+100))</f>
        <v>0.22727272727272727</v>
      </c>
      <c r="G26">
        <f>IF('BettingLines Week (17)'!G26&lt;-100,1+100/('BettingLines Week (17)'!G26-100),100/('BettingLines Week (17)'!G26+100))</f>
        <v>0.125</v>
      </c>
      <c r="H26">
        <f>IF('BettingLines Week (17)'!H26&lt;-100,1+100/('BettingLines Week (17)'!H26-100),100/('BettingLines Week (17)'!H26+100))</f>
        <v>1</v>
      </c>
      <c r="I26">
        <f>IF('BettingLines Week (17)'!I26&lt;-100,1+100/('BettingLines Week (17)'!I26-100),100/('BettingLines Week (17)'!I26+100))</f>
        <v>0.41666666666666669</v>
      </c>
      <c r="J26">
        <f>IF('BettingLines Week (17)'!J26&lt;-100,1+100/('BettingLines Week (17)'!J26-100),100/('BettingLines Week (17)'!J26+100))</f>
        <v>0.48780487804878048</v>
      </c>
      <c r="K26">
        <f>IF('BettingLines Week (17)'!K26&lt;-100,1+100/('BettingLines Week (17)'!K26-100),100/('BettingLines Week (17)'!K26+100))</f>
        <v>0.4</v>
      </c>
      <c r="L26">
        <f>IF('BettingLines Week (17)'!L26&lt;-100,1+100/('BettingLines Week (17)'!L26-100),100/('BettingLines Week (17)'!L26+100))</f>
        <v>0.18018018018018017</v>
      </c>
      <c r="M26">
        <f>IF('BettingLines Week (17)'!M26&lt;-100,1+100/('BettingLines Week (17)'!M26-100),100/('BettingLines Week (17)'!M26+100))</f>
        <v>0.40816326530612246</v>
      </c>
      <c r="N26">
        <f>IF('BettingLines Week (17)'!N26&lt;-100,1+100/('BettingLines Week (17)'!N26-100),100/('BettingLines Week (17)'!N26+100))</f>
        <v>0.38461538461538464</v>
      </c>
      <c r="O26">
        <f>IF('BettingLines Week (17)'!O26&lt;-100,1+100/('BettingLines Week (17)'!O26-100),100/('BettingLines Week (17)'!O26+100))</f>
        <v>0.31746031746031744</v>
      </c>
      <c r="P26">
        <f>IF('BettingLines Week (17)'!P26&lt;-100,1+100/('BettingLines Week (17)'!P26-100),100/('BettingLines Week (17)'!P26+100))</f>
        <v>0.43478260869565216</v>
      </c>
      <c r="Q26">
        <f>IF('BettingLines Week (17)'!Q26&lt;-100,1+100/('BettingLines Week (17)'!Q26-100),100/('BettingLines Week (17)'!Q26+100))</f>
        <v>0.37878787878787878</v>
      </c>
      <c r="R26">
        <f>IF('BettingLines Week (17)'!R26&lt;-100,1+100/('BettingLines Week (17)'!R26-100),100/('BettingLines Week (17)'!R26+100))</f>
        <v>0.38461538461538464</v>
      </c>
      <c r="S26">
        <f>IF('BettingLines Week (17)'!S26&lt;-100,1+100/('BettingLines Week (17)'!S26-100),100/('BettingLines Week (17)'!S26+100))</f>
        <v>0.56521739130434789</v>
      </c>
    </row>
    <row r="27" spans="1:19" ht="14.45">
      <c r="A27" t="s">
        <v>26</v>
      </c>
      <c r="B27">
        <f>IF('BettingLines Week (17)'!B27&lt;-100,1+100/('BettingLines Week (17)'!B27-100),100/('BettingLines Week (17)'!B27+100))</f>
        <v>0.76470588235294112</v>
      </c>
      <c r="C27">
        <f>IF('BettingLines Week (17)'!C27&lt;-100,1+100/('BettingLines Week (17)'!C27-100),100/('BettingLines Week (17)'!C27+100))</f>
        <v>0.37878787878787878</v>
      </c>
      <c r="D27">
        <f>IF('BettingLines Week (17)'!D27&lt;-100,1+100/('BettingLines Week (17)'!D27-100),100/('BettingLines Week (17)'!D27+100))</f>
        <v>0.33333333333333331</v>
      </c>
      <c r="E27">
        <f>IF('BettingLines Week (17)'!E27&lt;-100,1+100/('BettingLines Week (17)'!E27-100),100/('BettingLines Week (17)'!E27+100))</f>
        <v>0.23255813953488372</v>
      </c>
      <c r="F27">
        <f>IF('BettingLines Week (17)'!F27&lt;-100,1+100/('BettingLines Week (17)'!F27-100),100/('BettingLines Week (17)'!F27+100))</f>
        <v>0.72067039106145248</v>
      </c>
      <c r="G27">
        <f>IF('BettingLines Week (17)'!G27&lt;-100,1+100/('BettingLines Week (17)'!G27-100),100/('BettingLines Week (17)'!G27+100))</f>
        <v>0.48780487804878048</v>
      </c>
      <c r="H27">
        <f>IF('BettingLines Week (17)'!H27&lt;-100,1+100/('BettingLines Week (17)'!H27-100),100/('BettingLines Week (17)'!H27+100))</f>
        <v>0.61832061068702293</v>
      </c>
      <c r="I27">
        <f>IF('BettingLines Week (17)'!I27&lt;-100,1+100/('BettingLines Week (17)'!I27-100),100/('BettingLines Week (17)'!I27+100))</f>
        <v>0.29850746268656714</v>
      </c>
      <c r="J27">
        <f>IF('BettingLines Week (17)'!J27&lt;-100,1+100/('BettingLines Week (17)'!J27-100),100/('BettingLines Week (17)'!J27+100))</f>
        <v>0.43478260869565216</v>
      </c>
      <c r="K27">
        <f>IF('BettingLines Week (17)'!K27&lt;-100,1+100/('BettingLines Week (17)'!K27-100),100/('BettingLines Week (17)'!K27+100))</f>
        <v>0.3125</v>
      </c>
      <c r="L27">
        <f>IF('BettingLines Week (17)'!L27&lt;-100,1+100/('BettingLines Week (17)'!L27-100),100/('BettingLines Week (17)'!L27+100))</f>
        <v>0.79797979797979801</v>
      </c>
      <c r="M27">
        <f>IF('BettingLines Week (17)'!M27&lt;-100,1+100/('BettingLines Week (17)'!M27-100),100/('BettingLines Week (17)'!M27+100))</f>
        <v>0.15384615384615385</v>
      </c>
      <c r="N27">
        <f>IF('BettingLines Week (17)'!N27&lt;-100,1+100/('BettingLines Week (17)'!N27-100),100/('BettingLines Week (17)'!N27+100))</f>
        <v>0.23809523809523808</v>
      </c>
      <c r="O27">
        <f>IF('BettingLines Week (17)'!O27&lt;-100,1+100/('BettingLines Week (17)'!O27-100),100/('BettingLines Week (17)'!O27+100))</f>
        <v>1</v>
      </c>
      <c r="P27">
        <f>IF('BettingLines Week (17)'!P27&lt;-100,1+100/('BettingLines Week (17)'!P27-100),100/('BettingLines Week (17)'!P27+100))</f>
        <v>0.29850746268656714</v>
      </c>
      <c r="Q27">
        <f>IF('BettingLines Week (17)'!Q27&lt;-100,1+100/('BettingLines Week (17)'!Q27-100),100/('BettingLines Week (17)'!Q27+100))</f>
        <v>0.41666666666666669</v>
      </c>
      <c r="R27">
        <f>IF('BettingLines Week (17)'!R27&lt;-100,1+100/('BettingLines Week (17)'!R27-100),100/('BettingLines Week (17)'!R27+100))</f>
        <v>0.125</v>
      </c>
      <c r="S27">
        <f>IF('BettingLines Week (17)'!S27&lt;-100,1+100/('BettingLines Week (17)'!S27-100),100/('BettingLines Week (17)'!S27+100))</f>
        <v>0.43478260869565216</v>
      </c>
    </row>
    <row r="28" spans="1:19" ht="14.45">
      <c r="A28" t="s">
        <v>27</v>
      </c>
      <c r="B28">
        <f>IF('BettingLines Week (17)'!B28&lt;-100,1+100/('BettingLines Week (17)'!B28-100),100/('BettingLines Week (17)'!B28+100))</f>
        <v>0.35714285714285715</v>
      </c>
      <c r="C28">
        <f>IF('BettingLines Week (17)'!C28&lt;-100,1+100/('BettingLines Week (17)'!C28-100),100/('BettingLines Week (17)'!C28+100))</f>
        <v>0.27777777777777779</v>
      </c>
      <c r="D28">
        <f>IF('BettingLines Week (17)'!D28&lt;-100,1+100/('BettingLines Week (17)'!D28-100),100/('BettingLines Week (17)'!D28+100))</f>
        <v>0.43478260869565216</v>
      </c>
      <c r="E28">
        <f>IF('BettingLines Week (17)'!E28&lt;-100,1+100/('BettingLines Week (17)'!E28-100),100/('BettingLines Week (17)'!E28+100))</f>
        <v>0.53488372093023262</v>
      </c>
      <c r="F28">
        <f>IF('BettingLines Week (17)'!F28&lt;-100,1+100/('BettingLines Week (17)'!F28-100),100/('BettingLines Week (17)'!F28+100))</f>
        <v>0.37878787878787878</v>
      </c>
      <c r="G28">
        <f>IF('BettingLines Week (17)'!G28&lt;-100,1+100/('BettingLines Week (17)'!G28-100),100/('BettingLines Week (17)'!G28+100))</f>
        <v>0.7752808988764045</v>
      </c>
      <c r="H28">
        <f>IF('BettingLines Week (17)'!H28&lt;-100,1+100/('BettingLines Week (17)'!H28-100),100/('BettingLines Week (17)'!H28+100))</f>
        <v>0.64285714285714279</v>
      </c>
      <c r="I28">
        <f>IF('BettingLines Week (17)'!I28&lt;-100,1+100/('BettingLines Week (17)'!I28-100),100/('BettingLines Week (17)'!I28+100))</f>
        <v>0.2857142857142857</v>
      </c>
      <c r="J28">
        <f>IF('BettingLines Week (17)'!J28&lt;-100,1+100/('BettingLines Week (17)'!J28-100),100/('BettingLines Week (17)'!J28+100))</f>
        <v>0.37878787878787878</v>
      </c>
      <c r="K28">
        <f>IF('BettingLines Week (17)'!K28&lt;-100,1+100/('BettingLines Week (17)'!K28-100),100/('BettingLines Week (17)'!K28+100))</f>
        <v>1</v>
      </c>
      <c r="L28">
        <f>IF('BettingLines Week (17)'!L28&lt;-100,1+100/('BettingLines Week (17)'!L28-100),100/('BettingLines Week (17)'!L28+100))</f>
        <v>0.57446808510638303</v>
      </c>
      <c r="M28">
        <f>IF('BettingLines Week (17)'!M28&lt;-100,1+100/('BettingLines Week (17)'!M28-100),100/('BettingLines Week (17)'!M28+100))</f>
        <v>0.59677419354838712</v>
      </c>
      <c r="N28">
        <f>IF('BettingLines Week (17)'!N28&lt;-100,1+100/('BettingLines Week (17)'!N28-100),100/('BettingLines Week (17)'!N28+100))</f>
        <v>0.65753424657534243</v>
      </c>
      <c r="O28">
        <f>IF('BettingLines Week (17)'!O28&lt;-100,1+100/('BettingLines Week (17)'!O28-100),100/('BettingLines Week (17)'!O28+100))</f>
        <v>0.25974025974025972</v>
      </c>
      <c r="P28">
        <f>IF('BettingLines Week (17)'!P28&lt;-100,1+100/('BettingLines Week (17)'!P28-100),100/('BettingLines Week (17)'!P28+100))</f>
        <v>0.74358974358974361</v>
      </c>
      <c r="Q28">
        <f>IF('BettingLines Week (17)'!Q28&lt;-100,1+100/('BettingLines Week (17)'!Q28-100),100/('BettingLines Week (17)'!Q28+100))</f>
        <v>0.69230769230769229</v>
      </c>
      <c r="R28">
        <f>IF('BettingLines Week (17)'!R28&lt;-100,1+100/('BettingLines Week (17)'!R28-100),100/('BettingLines Week (17)'!R28+100))</f>
        <v>0.75308641975308643</v>
      </c>
      <c r="S28">
        <f>IF('BettingLines Week (17)'!S28&lt;-100,1+100/('BettingLines Week (17)'!S28-100),100/('BettingLines Week (17)'!S28+100))</f>
        <v>0.29411764705882354</v>
      </c>
    </row>
    <row r="29" spans="1:19" ht="14.45">
      <c r="A29" t="s">
        <v>28</v>
      </c>
      <c r="B29">
        <f>IF('BettingLines Week (17)'!B29&lt;-100,1+100/('BettingLines Week (17)'!B29-100),100/('BettingLines Week (17)'!B29+100))</f>
        <v>0.44642857142857145</v>
      </c>
      <c r="C29">
        <f>IF('BettingLines Week (17)'!C29&lt;-100,1+100/('BettingLines Week (17)'!C29-100),100/('BettingLines Week (17)'!C29+100))</f>
        <v>0.44642857142857145</v>
      </c>
      <c r="D29">
        <f>IF('BettingLines Week (17)'!D29&lt;-100,1+100/('BettingLines Week (17)'!D29-100),100/('BettingLines Week (17)'!D29+100))</f>
        <v>0.42372881355932202</v>
      </c>
      <c r="E29">
        <f>IF('BettingLines Week (17)'!E29&lt;-100,1+100/('BettingLines Week (17)'!E29-100),100/('BettingLines Week (17)'!E29+100))</f>
        <v>0.42372881355932202</v>
      </c>
      <c r="F29">
        <f>IF('BettingLines Week (17)'!F29&lt;-100,1+100/('BettingLines Week (17)'!F29-100),100/('BettingLines Week (17)'!F29+100))</f>
        <v>0.57446808510638303</v>
      </c>
      <c r="G29">
        <f>IF('BettingLines Week (17)'!G29&lt;-100,1+100/('BettingLines Week (17)'!G29-100),100/('BettingLines Week (17)'!G29+100))</f>
        <v>0.32786885245901637</v>
      </c>
      <c r="H29">
        <f>IF('BettingLines Week (17)'!H29&lt;-100,1+100/('BettingLines Week (17)'!H29-100),100/('BettingLines Week (17)'!H29+100))</f>
        <v>1</v>
      </c>
      <c r="I29">
        <f>IF('BettingLines Week (17)'!I29&lt;-100,1+100/('BettingLines Week (17)'!I29-100),100/('BettingLines Week (17)'!I29+100))</f>
        <v>0.47619047619047616</v>
      </c>
      <c r="J29">
        <f>IF('BettingLines Week (17)'!J29&lt;-100,1+100/('BettingLines Week (17)'!J29-100),100/('BettingLines Week (17)'!J29+100))</f>
        <v>0.4</v>
      </c>
      <c r="K29">
        <f>IF('BettingLines Week (17)'!K29&lt;-100,1+100/('BettingLines Week (17)'!K29-100),100/('BettingLines Week (17)'!K29+100))</f>
        <v>0.45454545454545453</v>
      </c>
      <c r="L29">
        <f>IF('BettingLines Week (17)'!L29&lt;-100,1+100/('BettingLines Week (17)'!L29-100),100/('BettingLines Week (17)'!L29+100))</f>
        <v>0.29411764705882354</v>
      </c>
      <c r="M29">
        <f>IF('BettingLines Week (17)'!M29&lt;-100,1+100/('BettingLines Week (17)'!M29-100),100/('BettingLines Week (17)'!M29+100))</f>
        <v>0.63636363636363635</v>
      </c>
      <c r="N29">
        <f>IF('BettingLines Week (17)'!N29&lt;-100,1+100/('BettingLines Week (17)'!N29-100),100/('BettingLines Week (17)'!N29+100))</f>
        <v>0.51219512195121952</v>
      </c>
      <c r="O29">
        <f>IF('BettingLines Week (17)'!O29&lt;-100,1+100/('BettingLines Week (17)'!O29-100),100/('BettingLines Week (17)'!O29+100))</f>
        <v>0.13793103448275862</v>
      </c>
      <c r="P29">
        <f>IF('BettingLines Week (17)'!P29&lt;-100,1+100/('BettingLines Week (17)'!P29-100),100/('BettingLines Week (17)'!P29+100))</f>
        <v>0.62962962962962965</v>
      </c>
      <c r="Q29">
        <f>IF('BettingLines Week (17)'!Q29&lt;-100,1+100/('BettingLines Week (17)'!Q29-100),100/('BettingLines Week (17)'!Q29+100))</f>
        <v>0.42372881355932202</v>
      </c>
      <c r="R29">
        <f>IF('BettingLines Week (17)'!R29&lt;-100,1+100/('BettingLines Week (17)'!R29-100),100/('BettingLines Week (17)'!R29+100))</f>
        <v>0.35087719298245612</v>
      </c>
      <c r="S29">
        <f>IF('BettingLines Week (17)'!S29&lt;-100,1+100/('BettingLines Week (17)'!S29-100),100/('BettingLines Week (17)'!S29+100))</f>
        <v>0.46511627906976744</v>
      </c>
    </row>
    <row r="30" spans="1:19" ht="14.45">
      <c r="A30" t="s">
        <v>29</v>
      </c>
      <c r="B30">
        <f>IF('BettingLines Week (17)'!B30&lt;-100,1+100/('BettingLines Week (17)'!B30-100),100/('BettingLines Week (17)'!B30+100))</f>
        <v>0.35714285714285715</v>
      </c>
      <c r="C30">
        <f>IF('BettingLines Week (17)'!C30&lt;-100,1+100/('BettingLines Week (17)'!C30-100),100/('BettingLines Week (17)'!C30+100))</f>
        <v>0.55555555555555558</v>
      </c>
      <c r="D30">
        <f>IF('BettingLines Week (17)'!D30&lt;-100,1+100/('BettingLines Week (17)'!D30-100),100/('BettingLines Week (17)'!D30+100))</f>
        <v>0.32786885245901637</v>
      </c>
      <c r="E30">
        <f>IF('BettingLines Week (17)'!E30&lt;-100,1+100/('BettingLines Week (17)'!E30-100),100/('BettingLines Week (17)'!E30+100))</f>
        <v>0.35714285714285715</v>
      </c>
      <c r="F30">
        <f>IF('BettingLines Week (17)'!F30&lt;-100,1+100/('BettingLines Week (17)'!F30-100),100/('BettingLines Week (17)'!F30+100))</f>
        <v>1</v>
      </c>
      <c r="G30">
        <f>IF('BettingLines Week (17)'!G30&lt;-100,1+100/('BettingLines Week (17)'!G30-100),100/('BettingLines Week (17)'!G30+100))</f>
        <v>0.42372881355932202</v>
      </c>
      <c r="H30">
        <f>IF('BettingLines Week (17)'!H30&lt;-100,1+100/('BettingLines Week (17)'!H30-100),100/('BettingLines Week (17)'!H30+100))</f>
        <v>0.59677419354838712</v>
      </c>
      <c r="I30">
        <f>IF('BettingLines Week (17)'!I30&lt;-100,1+100/('BettingLines Week (17)'!I30-100),100/('BettingLines Week (17)'!I30+100))</f>
        <v>0.20408163265306123</v>
      </c>
      <c r="J30">
        <f>IF('BettingLines Week (17)'!J30&lt;-100,1+100/('BettingLines Week (17)'!J30-100),100/('BettingLines Week (17)'!J30+100))</f>
        <v>0.44642857142857145</v>
      </c>
      <c r="K30">
        <f>IF('BettingLines Week (17)'!K30&lt;-100,1+100/('BettingLines Week (17)'!K30-100),100/('BettingLines Week (17)'!K30+100))</f>
        <v>0.58677685950413228</v>
      </c>
      <c r="L30">
        <f>IF('BettingLines Week (17)'!L30&lt;-100,1+100/('BettingLines Week (17)'!L30-100),100/('BettingLines Week (17)'!L30+100))</f>
        <v>0.14285714285714285</v>
      </c>
      <c r="M30">
        <f>IF('BettingLines Week (17)'!M30&lt;-100,1+100/('BettingLines Week (17)'!M30-100),100/('BettingLines Week (17)'!M30+100))</f>
        <v>0.44642857142857145</v>
      </c>
      <c r="N30">
        <f>IF('BettingLines Week (17)'!N30&lt;-100,1+100/('BettingLines Week (17)'!N30-100),100/('BettingLines Week (17)'!N30+100))</f>
        <v>0.65753424657534243</v>
      </c>
      <c r="O30">
        <f>IF('BettingLines Week (17)'!O30&lt;-100,1+100/('BettingLines Week (17)'!O30-100),100/('BettingLines Week (17)'!O30+100))</f>
        <v>0.47619047619047616</v>
      </c>
      <c r="P30">
        <f>IF('BettingLines Week (17)'!P30&lt;-100,1+100/('BettingLines Week (17)'!P30-100),100/('BettingLines Week (17)'!P30+100))</f>
        <v>0.35714285714285715</v>
      </c>
      <c r="Q30">
        <f>IF('BettingLines Week (17)'!Q30&lt;-100,1+100/('BettingLines Week (17)'!Q30-100),100/('BettingLines Week (17)'!Q30+100))</f>
        <v>0.45454545454545453</v>
      </c>
      <c r="R30">
        <f>IF('BettingLines Week (17)'!R30&lt;-100,1+100/('BettingLines Week (17)'!R30-100),100/('BettingLines Week (17)'!R30+100))</f>
        <v>0.59677419354838712</v>
      </c>
      <c r="S30">
        <f>IF('BettingLines Week (17)'!S30&lt;-100,1+100/('BettingLines Week (17)'!S30-100),100/('BettingLines Week (17)'!S30+100))</f>
        <v>0.47619047619047616</v>
      </c>
    </row>
    <row r="31" spans="1:19" ht="14.45">
      <c r="A31" t="s">
        <v>30</v>
      </c>
      <c r="B31">
        <f>IF('BettingLines Week (17)'!B31&lt;-100,1+100/('BettingLines Week (17)'!B31-100),100/('BettingLines Week (17)'!B31+100))</f>
        <v>0.37878787878787878</v>
      </c>
      <c r="C31">
        <f>IF('BettingLines Week (17)'!C31&lt;-100,1+100/('BettingLines Week (17)'!C31-100),100/('BettingLines Week (17)'!C31+100))</f>
        <v>0.48780487804878048</v>
      </c>
      <c r="D31">
        <f>IF('BettingLines Week (17)'!D31&lt;-100,1+100/('BettingLines Week (17)'!D31-100),100/('BettingLines Week (17)'!D31+100))</f>
        <v>0.27027027027027029</v>
      </c>
      <c r="E31">
        <f>IF('BettingLines Week (17)'!E31&lt;-100,1+100/('BettingLines Week (17)'!E31-100),100/('BettingLines Week (17)'!E31+100))</f>
        <v>0.51219512195121952</v>
      </c>
      <c r="F31">
        <f>IF('BettingLines Week (17)'!F31&lt;-100,1+100/('BettingLines Week (17)'!F31-100),100/('BettingLines Week (17)'!F31+100))</f>
        <v>0.46728971962616822</v>
      </c>
      <c r="G31">
        <f>IF('BettingLines Week (17)'!G31&lt;-100,1+100/('BettingLines Week (17)'!G31-100),100/('BettingLines Week (17)'!G31+100))</f>
        <v>0.37037037037037035</v>
      </c>
      <c r="H31">
        <f>IF('BettingLines Week (17)'!H31&lt;-100,1+100/('BettingLines Week (17)'!H31-100),100/('BettingLines Week (17)'!H31+100))</f>
        <v>0.41322314049586778</v>
      </c>
      <c r="I31">
        <f>IF('BettingLines Week (17)'!I31&lt;-100,1+100/('BettingLines Week (17)'!I31-100),100/('BettingLines Week (17)'!I31+100))</f>
        <v>0.47619047619047616</v>
      </c>
      <c r="J31">
        <f>IF('BettingLines Week (17)'!J31&lt;-100,1+100/('BettingLines Week (17)'!J31-100),100/('BettingLines Week (17)'!J31+100))</f>
        <v>0.55555555555555558</v>
      </c>
      <c r="K31">
        <f>IF('BettingLines Week (17)'!K31&lt;-100,1+100/('BettingLines Week (17)'!K31-100),100/('BettingLines Week (17)'!K31+100))</f>
        <v>0.54954954954954949</v>
      </c>
      <c r="L31">
        <f>IF('BettingLines Week (17)'!L31&lt;-100,1+100/('BettingLines Week (17)'!L31-100),100/('BettingLines Week (17)'!L31+100))</f>
        <v>1</v>
      </c>
      <c r="M31">
        <f>IF('BettingLines Week (17)'!M31&lt;-100,1+100/('BettingLines Week (17)'!M31-100),100/('BettingLines Week (17)'!M31+100))</f>
        <v>0.59677419354838712</v>
      </c>
      <c r="N31">
        <f>IF('BettingLines Week (17)'!N31&lt;-100,1+100/('BettingLines Week (17)'!N31-100),100/('BettingLines Week (17)'!N31+100))</f>
        <v>0.53488372093023262</v>
      </c>
      <c r="O31">
        <f>IF('BettingLines Week (17)'!O31&lt;-100,1+100/('BettingLines Week (17)'!O31-100),100/('BettingLines Week (17)'!O31+100))</f>
        <v>0.42372881355932202</v>
      </c>
      <c r="P31">
        <f>IF('BettingLines Week (17)'!P31&lt;-100,1+100/('BettingLines Week (17)'!P31-100),100/('BettingLines Week (17)'!P31+100))</f>
        <v>0.55555555555555558</v>
      </c>
      <c r="Q31">
        <f>IF('BettingLines Week (17)'!Q31&lt;-100,1+100/('BettingLines Week (17)'!Q31-100),100/('BettingLines Week (17)'!Q31+100))</f>
        <v>0.45454545454545453</v>
      </c>
      <c r="R31">
        <f>IF('BettingLines Week (17)'!R31&lt;-100,1+100/('BettingLines Week (17)'!R31-100),100/('BettingLines Week (17)'!R31+100))</f>
        <v>0.64285714285714279</v>
      </c>
      <c r="S31">
        <f>IF('BettingLines Week (17)'!S31&lt;-100,1+100/('BettingLines Week (17)'!S31-100),100/('BettingLines Week (17)'!S31+100))</f>
        <v>0.54545454545454541</v>
      </c>
    </row>
    <row r="32" spans="1:19" ht="14.45">
      <c r="A32" t="s">
        <v>31</v>
      </c>
      <c r="B32">
        <f>IF('BettingLines Week (17)'!B32&lt;-100,1+100/('BettingLines Week (17)'!B32-100),100/('BettingLines Week (17)'!B32+100))</f>
        <v>0.27777777777777779</v>
      </c>
      <c r="C32">
        <f>IF('BettingLines Week (17)'!C32&lt;-100,1+100/('BettingLines Week (17)'!C32-100),100/('BettingLines Week (17)'!C32+100))</f>
        <v>0.35714285714285715</v>
      </c>
      <c r="D32">
        <f>IF('BettingLines Week (17)'!D32&lt;-100,1+100/('BettingLines Week (17)'!D32-100),100/('BettingLines Week (17)'!D32+100))</f>
        <v>0.17543859649122806</v>
      </c>
      <c r="E32">
        <f>IF('BettingLines Week (17)'!E32&lt;-100,1+100/('BettingLines Week (17)'!E32-100),100/('BettingLines Week (17)'!E32+100))</f>
        <v>0.12903225806451613</v>
      </c>
      <c r="F32">
        <f>IF('BettingLines Week (17)'!F32&lt;-100,1+100/('BettingLines Week (17)'!F32-100),100/('BettingLines Week (17)'!F32+100))</f>
        <v>0.41322314049586778</v>
      </c>
      <c r="G32">
        <f>IF('BettingLines Week (17)'!G32&lt;-100,1+100/('BettingLines Week (17)'!G32-100),100/('BettingLines Week (17)'!G32+100))</f>
        <v>0.26666666666666666</v>
      </c>
      <c r="H32">
        <f>IF('BettingLines Week (17)'!H32&lt;-100,1+100/('BettingLines Week (17)'!H32-100),100/('BettingLines Week (17)'!H32+100))</f>
        <v>0.22222222222222221</v>
      </c>
      <c r="I32">
        <f>IF('BettingLines Week (17)'!I32&lt;-100,1+100/('BettingLines Week (17)'!I32-100),100/('BettingLines Week (17)'!I32+100))</f>
        <v>0.20408163265306123</v>
      </c>
      <c r="J32">
        <f>IF('BettingLines Week (17)'!J32&lt;-100,1+100/('BettingLines Week (17)'!J32-100),100/('BettingLines Week (17)'!J32+100))</f>
        <v>0.16</v>
      </c>
      <c r="K32">
        <f>IF('BettingLines Week (17)'!K32&lt;-100,1+100/('BettingLines Week (17)'!K32-100),100/('BettingLines Week (17)'!K32+100))</f>
        <v>0.47619047619047616</v>
      </c>
      <c r="L32">
        <f>IF('BettingLines Week (17)'!L32&lt;-100,1+100/('BettingLines Week (17)'!L32-100),100/('BettingLines Week (17)'!L32+100))</f>
        <v>0.32258064516129031</v>
      </c>
      <c r="M32">
        <f>IF('BettingLines Week (17)'!M32&lt;-100,1+100/('BettingLines Week (17)'!M32-100),100/('BettingLines Week (17)'!M32+100))</f>
        <v>0.44642857142857145</v>
      </c>
      <c r="N32">
        <f>IF('BettingLines Week (17)'!N32&lt;-100,1+100/('BettingLines Week (17)'!N32-100),100/('BettingLines Week (17)'!N32+100))</f>
        <v>0.31746031746031744</v>
      </c>
      <c r="O32">
        <f>IF('BettingLines Week (17)'!O32&lt;-100,1+100/('BettingLines Week (17)'!O32-100),100/('BettingLines Week (17)'!O32+100))</f>
        <v>1</v>
      </c>
      <c r="P32">
        <f>IF('BettingLines Week (17)'!P32&lt;-100,1+100/('BettingLines Week (17)'!P32-100),100/('BettingLines Week (17)'!P32+100))</f>
        <v>0.14814814814814814</v>
      </c>
      <c r="Q32">
        <f>IF('BettingLines Week (17)'!Q32&lt;-100,1+100/('BettingLines Week (17)'!Q32-100),100/('BettingLines Week (17)'!Q32+100))</f>
        <v>0.35714285714285715</v>
      </c>
      <c r="R32">
        <f>IF('BettingLines Week (17)'!R32&lt;-100,1+100/('BettingLines Week (17)'!R32-100),100/('BettingLines Week (17)'!R32+100))</f>
        <v>0.16</v>
      </c>
      <c r="S32">
        <f>IF('BettingLines Week (17)'!S32&lt;-100,1+100/('BettingLines Week (17)'!S32-100),100/('BettingLines Week (17)'!S32+100))</f>
        <v>0.37735849056603776</v>
      </c>
    </row>
    <row r="33" spans="1:19" ht="14.45">
      <c r="A33" t="s">
        <v>32</v>
      </c>
      <c r="B33">
        <f>IF('BettingLines Week (17)'!B33&lt;-100,1+100/('BettingLines Week (17)'!B33-100),100/('BettingLines Week (17)'!B33+100))</f>
        <v>0.21739130434782608</v>
      </c>
      <c r="C33">
        <f>IF('BettingLines Week (17)'!C33&lt;-100,1+100/('BettingLines Week (17)'!C33-100),100/('BettingLines Week (17)'!C33+100))</f>
        <v>0.55555555555555558</v>
      </c>
      <c r="D33">
        <f>IF('BettingLines Week (17)'!D33&lt;-100,1+100/('BettingLines Week (17)'!D33-100),100/('BettingLines Week (17)'!D33+100))</f>
        <v>0.25</v>
      </c>
      <c r="E33">
        <f>IF('BettingLines Week (17)'!E33&lt;-100,1+100/('BettingLines Week (17)'!E33-100),100/('BettingLines Week (17)'!E33+100))</f>
        <v>0.43478260869565216</v>
      </c>
      <c r="F33">
        <f>IF('BettingLines Week (17)'!F33&lt;-100,1+100/('BettingLines Week (17)'!F33-100),100/('BettingLines Week (17)'!F33+100))</f>
        <v>0.46728971962616822</v>
      </c>
      <c r="G33">
        <f>IF('BettingLines Week (17)'!G33&lt;-100,1+100/('BettingLines Week (17)'!G33-100),100/('BettingLines Week (17)'!G33+100))</f>
        <v>0.47619047619047616</v>
      </c>
      <c r="H33">
        <f>IF('BettingLines Week (17)'!H33&lt;-100,1+100/('BettingLines Week (17)'!H33-100),100/('BettingLines Week (17)'!H33+100))</f>
        <v>1</v>
      </c>
      <c r="I33">
        <f>IF('BettingLines Week (17)'!I33&lt;-100,1+100/('BettingLines Week (17)'!I33-100),100/('BettingLines Week (17)'!I33+100))</f>
        <v>0.62406015037593987</v>
      </c>
      <c r="J33">
        <f>IF('BettingLines Week (17)'!J33&lt;-100,1+100/('BettingLines Week (17)'!J33-100),100/('BettingLines Week (17)'!J33+100))</f>
        <v>0.59677419354838712</v>
      </c>
      <c r="K33">
        <f>IF('BettingLines Week (17)'!K33&lt;-100,1+100/('BettingLines Week (17)'!K33-100),100/('BettingLines Week (17)'!K33+100))</f>
        <v>0.33333333333333331</v>
      </c>
      <c r="L33">
        <f>IF('BettingLines Week (17)'!L33&lt;-100,1+100/('BettingLines Week (17)'!L33-100),100/('BettingLines Week (17)'!L33+100))</f>
        <v>0.72067039106145248</v>
      </c>
      <c r="M33">
        <f>IF('BettingLines Week (17)'!M33&lt;-100,1+100/('BettingLines Week (17)'!M33-100),100/('BettingLines Week (17)'!M33+100))</f>
        <v>0.51923076923076916</v>
      </c>
      <c r="N33">
        <f>IF('BettingLines Week (17)'!N33&lt;-100,1+100/('BettingLines Week (17)'!N33-100),100/('BettingLines Week (17)'!N33+100))</f>
        <v>0.63636363636363635</v>
      </c>
      <c r="O33">
        <f>IF('BettingLines Week (17)'!O33&lt;-100,1+100/('BettingLines Week (17)'!O33-100),100/('BettingLines Week (17)'!O33+100))</f>
        <v>0.64912280701754388</v>
      </c>
      <c r="P33">
        <f>IF('BettingLines Week (17)'!P33&lt;-100,1+100/('BettingLines Week (17)'!P33-100),100/('BettingLines Week (17)'!P33+100))</f>
        <v>0.41322314049586778</v>
      </c>
      <c r="Q33">
        <f>IF('BettingLines Week (17)'!Q33&lt;-100,1+100/('BettingLines Week (17)'!Q33-100),100/('BettingLines Week (17)'!Q33+100))</f>
        <v>0.43478260869565216</v>
      </c>
      <c r="R33">
        <f>IF('BettingLines Week (17)'!R33&lt;-100,1+100/('BettingLines Week (17)'!R33-100),100/('BettingLines Week (17)'!R33+100))</f>
        <v>0.69230769230769229</v>
      </c>
      <c r="S33">
        <f>IF('BettingLines Week (17)'!S33&lt;-100,1+100/('BettingLines Week (17)'!S33-100),100/('BettingLines Week (17)'!S33+100))</f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A599-9AB2-4E3A-A1A6-164D460B6E4A}">
  <dimension ref="A1:S33"/>
  <sheetViews>
    <sheetView workbookViewId="0">
      <selection activeCell="R18" sqref="R18"/>
    </sheetView>
  </sheetViews>
  <sheetFormatPr defaultColWidth="5"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v>-180</v>
      </c>
      <c r="C2">
        <v>-148</v>
      </c>
      <c r="D2">
        <v>-800</v>
      </c>
      <c r="E2">
        <v>-425</v>
      </c>
      <c r="F2">
        <v>-180</v>
      </c>
      <c r="G2">
        <v>-650</v>
      </c>
      <c r="H2">
        <v>-278</v>
      </c>
      <c r="I2">
        <v>-340</v>
      </c>
      <c r="J2">
        <v>-102</v>
      </c>
      <c r="L2">
        <v>-135</v>
      </c>
      <c r="M2">
        <v>-520</v>
      </c>
      <c r="N2">
        <v>-265</v>
      </c>
      <c r="O2">
        <v>-125</v>
      </c>
      <c r="P2">
        <v>-550</v>
      </c>
      <c r="Q2">
        <v>-575</v>
      </c>
      <c r="R2">
        <v>-355</v>
      </c>
      <c r="S2">
        <v>-125</v>
      </c>
    </row>
    <row r="3" spans="1:19" ht="14.45">
      <c r="A3" t="s">
        <v>2</v>
      </c>
      <c r="B3">
        <v>-185</v>
      </c>
      <c r="C3">
        <v>-245</v>
      </c>
      <c r="D3">
        <v>-250</v>
      </c>
      <c r="E3">
        <v>-425</v>
      </c>
      <c r="F3">
        <v>-198</v>
      </c>
      <c r="G3">
        <v>-305</v>
      </c>
      <c r="H3">
        <v>-155</v>
      </c>
      <c r="I3">
        <v>-290</v>
      </c>
      <c r="J3">
        <v>-175</v>
      </c>
      <c r="L3">
        <v>115</v>
      </c>
      <c r="M3">
        <v>-142</v>
      </c>
      <c r="N3">
        <v>130</v>
      </c>
      <c r="O3">
        <v>150</v>
      </c>
      <c r="P3">
        <v>-250</v>
      </c>
      <c r="Q3">
        <v>-850</v>
      </c>
      <c r="R3">
        <v>-750</v>
      </c>
      <c r="S3">
        <v>-130</v>
      </c>
    </row>
    <row r="4" spans="1:19" ht="14.45">
      <c r="A4" t="s">
        <v>3</v>
      </c>
      <c r="B4">
        <v>-135</v>
      </c>
      <c r="C4">
        <v>-360</v>
      </c>
      <c r="D4">
        <v>-245</v>
      </c>
      <c r="E4">
        <v>-142</v>
      </c>
      <c r="F4">
        <v>-250</v>
      </c>
      <c r="G4">
        <v>-1200</v>
      </c>
      <c r="H4">
        <v>-395</v>
      </c>
      <c r="I4">
        <v>-520</v>
      </c>
      <c r="J4">
        <v>105</v>
      </c>
      <c r="K4">
        <v>-410</v>
      </c>
      <c r="L4">
        <v>-380</v>
      </c>
      <c r="M4">
        <v>120</v>
      </c>
      <c r="O4">
        <v>105</v>
      </c>
      <c r="P4">
        <v>-135</v>
      </c>
      <c r="Q4">
        <v>-800</v>
      </c>
      <c r="R4">
        <v>-1200</v>
      </c>
      <c r="S4">
        <v>100</v>
      </c>
    </row>
    <row r="5" spans="1:19" ht="14.45">
      <c r="A5" t="s">
        <v>4</v>
      </c>
      <c r="B5">
        <v>-120</v>
      </c>
      <c r="C5">
        <v>-325</v>
      </c>
      <c r="D5">
        <v>-750</v>
      </c>
      <c r="E5">
        <v>-1050</v>
      </c>
      <c r="F5">
        <v>-175</v>
      </c>
      <c r="G5">
        <v>-470</v>
      </c>
      <c r="H5">
        <v>-310</v>
      </c>
      <c r="I5">
        <v>-218</v>
      </c>
      <c r="K5">
        <v>-162</v>
      </c>
      <c r="L5">
        <v>-900</v>
      </c>
      <c r="M5">
        <v>-355</v>
      </c>
      <c r="N5">
        <v>-155</v>
      </c>
      <c r="O5">
        <v>-1050</v>
      </c>
      <c r="P5">
        <v>-850</v>
      </c>
      <c r="Q5">
        <v>-325</v>
      </c>
      <c r="R5">
        <v>-1100</v>
      </c>
      <c r="S5">
        <v>-298</v>
      </c>
    </row>
    <row r="6" spans="1:19" ht="14.45">
      <c r="A6" t="s">
        <v>5</v>
      </c>
      <c r="B6">
        <v>-112</v>
      </c>
      <c r="C6">
        <v>-175</v>
      </c>
      <c r="D6">
        <v>-155</v>
      </c>
      <c r="E6">
        <v>-162</v>
      </c>
      <c r="F6">
        <v>-170</v>
      </c>
      <c r="G6">
        <v>-155</v>
      </c>
      <c r="I6">
        <v>180</v>
      </c>
      <c r="J6">
        <v>-125</v>
      </c>
      <c r="K6">
        <v>-245</v>
      </c>
      <c r="L6">
        <v>164</v>
      </c>
      <c r="M6">
        <v>120</v>
      </c>
      <c r="N6">
        <v>390</v>
      </c>
      <c r="O6">
        <v>-162</v>
      </c>
      <c r="P6">
        <v>-170</v>
      </c>
      <c r="Q6">
        <v>-130</v>
      </c>
      <c r="R6">
        <v>280</v>
      </c>
      <c r="S6">
        <v>-175</v>
      </c>
    </row>
    <row r="7" spans="1:19" ht="14.45">
      <c r="A7" t="s">
        <v>6</v>
      </c>
      <c r="B7">
        <v>-170</v>
      </c>
      <c r="C7">
        <v>-380</v>
      </c>
      <c r="D7">
        <v>-650</v>
      </c>
      <c r="E7">
        <v>-285</v>
      </c>
      <c r="F7">
        <v>145</v>
      </c>
      <c r="G7">
        <v>-125</v>
      </c>
      <c r="I7">
        <v>-310</v>
      </c>
      <c r="J7">
        <v>145</v>
      </c>
      <c r="K7">
        <v>-2400</v>
      </c>
      <c r="L7">
        <v>-625</v>
      </c>
      <c r="M7">
        <v>-800</v>
      </c>
      <c r="N7">
        <v>-500</v>
      </c>
      <c r="O7">
        <v>-180</v>
      </c>
      <c r="P7">
        <v>120</v>
      </c>
      <c r="Q7">
        <v>-105</v>
      </c>
      <c r="R7">
        <v>-230</v>
      </c>
      <c r="S7">
        <v>-150</v>
      </c>
    </row>
    <row r="8" spans="1:19" ht="14.45">
      <c r="A8" t="s">
        <v>7</v>
      </c>
      <c r="B8">
        <v>114</v>
      </c>
      <c r="C8">
        <v>300</v>
      </c>
      <c r="D8">
        <v>124</v>
      </c>
      <c r="E8">
        <v>330</v>
      </c>
      <c r="F8">
        <v>114</v>
      </c>
      <c r="G8">
        <v>245</v>
      </c>
      <c r="I8">
        <v>-162</v>
      </c>
      <c r="J8">
        <v>145</v>
      </c>
      <c r="K8">
        <v>-112</v>
      </c>
      <c r="L8">
        <v>300</v>
      </c>
      <c r="M8">
        <v>380</v>
      </c>
      <c r="N8">
        <v>110</v>
      </c>
      <c r="O8">
        <v>154</v>
      </c>
      <c r="P8">
        <v>270</v>
      </c>
      <c r="Q8">
        <v>-166</v>
      </c>
      <c r="R8">
        <v>270</v>
      </c>
      <c r="S8">
        <v>-115</v>
      </c>
    </row>
    <row r="9" spans="1:19" ht="14.45">
      <c r="A9" t="s">
        <v>8</v>
      </c>
      <c r="B9">
        <v>-470</v>
      </c>
      <c r="C9">
        <v>145</v>
      </c>
      <c r="D9">
        <v>-340</v>
      </c>
      <c r="E9">
        <v>145</v>
      </c>
      <c r="F9">
        <v>-230</v>
      </c>
      <c r="G9">
        <v>-250</v>
      </c>
      <c r="H9">
        <v>-155</v>
      </c>
      <c r="I9">
        <v>-520</v>
      </c>
      <c r="J9">
        <v>-245</v>
      </c>
      <c r="K9">
        <v>-258</v>
      </c>
      <c r="L9">
        <v>-198</v>
      </c>
      <c r="M9">
        <v>-166</v>
      </c>
      <c r="O9">
        <v>-360</v>
      </c>
      <c r="P9">
        <v>-218</v>
      </c>
      <c r="Q9">
        <v>260</v>
      </c>
      <c r="R9">
        <v>-175</v>
      </c>
      <c r="S9">
        <v>-175</v>
      </c>
    </row>
    <row r="10" spans="1:19" ht="14.45">
      <c r="A10" t="s">
        <v>9</v>
      </c>
      <c r="B10">
        <v>150</v>
      </c>
      <c r="C10">
        <v>-218</v>
      </c>
      <c r="D10">
        <v>-155</v>
      </c>
      <c r="E10">
        <v>-142</v>
      </c>
      <c r="F10">
        <v>-440</v>
      </c>
      <c r="G10">
        <v>-162</v>
      </c>
      <c r="H10">
        <v>130</v>
      </c>
      <c r="I10">
        <v>-360</v>
      </c>
      <c r="K10">
        <v>-135</v>
      </c>
      <c r="L10">
        <v>-440</v>
      </c>
      <c r="M10">
        <v>-425</v>
      </c>
      <c r="N10">
        <v>-205</v>
      </c>
      <c r="O10">
        <v>-162</v>
      </c>
      <c r="P10">
        <v>-245</v>
      </c>
      <c r="Q10">
        <v>-135</v>
      </c>
      <c r="R10">
        <v>190</v>
      </c>
      <c r="S10">
        <v>-140</v>
      </c>
    </row>
    <row r="11" spans="1:19" ht="14.45">
      <c r="A11" t="s">
        <v>10</v>
      </c>
      <c r="B11">
        <v>-162</v>
      </c>
      <c r="C11">
        <v>-148</v>
      </c>
      <c r="D11">
        <v>-108</v>
      </c>
      <c r="E11">
        <v>-325</v>
      </c>
      <c r="G11">
        <v>105</v>
      </c>
      <c r="H11">
        <v>225</v>
      </c>
      <c r="I11">
        <v>-470</v>
      </c>
      <c r="J11">
        <v>-175</v>
      </c>
      <c r="K11">
        <v>114</v>
      </c>
      <c r="L11">
        <v>-162</v>
      </c>
      <c r="M11">
        <v>140</v>
      </c>
      <c r="N11">
        <v>-205</v>
      </c>
      <c r="O11">
        <v>-162</v>
      </c>
      <c r="P11">
        <v>136</v>
      </c>
      <c r="Q11">
        <v>550</v>
      </c>
      <c r="R11">
        <v>170</v>
      </c>
      <c r="S11">
        <v>105</v>
      </c>
    </row>
    <row r="12" spans="1:19" ht="14.45">
      <c r="A12" t="s">
        <v>11</v>
      </c>
      <c r="B12">
        <v>136</v>
      </c>
      <c r="C12">
        <v>-142</v>
      </c>
      <c r="D12">
        <v>-290</v>
      </c>
      <c r="E12">
        <v>120</v>
      </c>
      <c r="F12">
        <v>-675</v>
      </c>
      <c r="G12">
        <v>-1100</v>
      </c>
      <c r="H12">
        <v>130</v>
      </c>
      <c r="I12">
        <v>-455</v>
      </c>
      <c r="J12">
        <v>-118</v>
      </c>
      <c r="L12">
        <v>-1100</v>
      </c>
      <c r="M12">
        <v>-500</v>
      </c>
      <c r="N12">
        <v>-410</v>
      </c>
      <c r="O12">
        <v>-950</v>
      </c>
      <c r="P12">
        <v>-340</v>
      </c>
      <c r="Q12">
        <v>-115</v>
      </c>
      <c r="R12">
        <v>145</v>
      </c>
      <c r="S12">
        <v>-120</v>
      </c>
    </row>
    <row r="13" spans="1:19" ht="14.45">
      <c r="A13" t="s">
        <v>12</v>
      </c>
      <c r="B13">
        <v>-198</v>
      </c>
      <c r="C13">
        <v>124</v>
      </c>
      <c r="D13">
        <v>-380</v>
      </c>
      <c r="E13">
        <v>-185</v>
      </c>
      <c r="F13">
        <v>205</v>
      </c>
      <c r="G13">
        <v>-205</v>
      </c>
      <c r="H13">
        <v>-105</v>
      </c>
      <c r="I13">
        <v>-135</v>
      </c>
      <c r="K13">
        <v>136</v>
      </c>
      <c r="L13">
        <v>-298</v>
      </c>
      <c r="M13">
        <v>-112</v>
      </c>
      <c r="N13">
        <v>-520</v>
      </c>
      <c r="O13">
        <v>120</v>
      </c>
      <c r="P13">
        <v>180</v>
      </c>
      <c r="Q13">
        <v>-142</v>
      </c>
      <c r="R13">
        <v>-192</v>
      </c>
      <c r="S13">
        <v>-135</v>
      </c>
    </row>
    <row r="14" spans="1:19" ht="14.45">
      <c r="A14" t="s">
        <v>13</v>
      </c>
      <c r="B14">
        <v>-218</v>
      </c>
      <c r="C14">
        <v>180</v>
      </c>
      <c r="D14">
        <v>-225</v>
      </c>
      <c r="E14">
        <v>-142</v>
      </c>
      <c r="G14">
        <v>130</v>
      </c>
      <c r="H14">
        <v>-455</v>
      </c>
      <c r="I14">
        <v>-205</v>
      </c>
      <c r="J14">
        <v>200</v>
      </c>
      <c r="K14">
        <v>-270</v>
      </c>
      <c r="L14">
        <v>114</v>
      </c>
      <c r="M14">
        <v>280</v>
      </c>
      <c r="N14">
        <v>380</v>
      </c>
      <c r="O14">
        <v>675</v>
      </c>
      <c r="P14">
        <v>205</v>
      </c>
      <c r="Q14">
        <v>-162</v>
      </c>
      <c r="R14">
        <v>-225</v>
      </c>
      <c r="S14">
        <v>-195</v>
      </c>
    </row>
    <row r="15" spans="1:19" ht="14.45">
      <c r="A15" t="s">
        <v>14</v>
      </c>
      <c r="B15">
        <v>-108</v>
      </c>
      <c r="C15">
        <v>-135</v>
      </c>
      <c r="D15">
        <v>-162</v>
      </c>
      <c r="E15">
        <v>-175</v>
      </c>
      <c r="G15">
        <v>360</v>
      </c>
      <c r="H15">
        <v>-170</v>
      </c>
      <c r="I15">
        <v>170</v>
      </c>
      <c r="J15">
        <v>-750</v>
      </c>
      <c r="K15">
        <v>210</v>
      </c>
      <c r="L15">
        <v>-142</v>
      </c>
      <c r="M15">
        <v>110</v>
      </c>
      <c r="N15">
        <v>160</v>
      </c>
      <c r="O15">
        <v>-142</v>
      </c>
      <c r="P15">
        <v>-148</v>
      </c>
      <c r="Q15">
        <v>-155</v>
      </c>
      <c r="R15">
        <v>-340</v>
      </c>
      <c r="S15">
        <v>150</v>
      </c>
    </row>
    <row r="16" spans="1:19" ht="14.45">
      <c r="A16" t="s">
        <v>15</v>
      </c>
      <c r="B16">
        <v>-148</v>
      </c>
      <c r="C16">
        <v>-155</v>
      </c>
      <c r="D16">
        <v>-122</v>
      </c>
      <c r="E16">
        <v>-218</v>
      </c>
      <c r="F16">
        <v>114</v>
      </c>
      <c r="G16">
        <v>-130</v>
      </c>
      <c r="H16">
        <v>-115</v>
      </c>
      <c r="I16">
        <v>-130</v>
      </c>
      <c r="J16">
        <v>-440</v>
      </c>
      <c r="K16">
        <v>-148</v>
      </c>
      <c r="M16">
        <v>-135</v>
      </c>
      <c r="N16">
        <v>170</v>
      </c>
      <c r="O16">
        <v>-265</v>
      </c>
      <c r="P16">
        <v>-258</v>
      </c>
      <c r="Q16">
        <v>185</v>
      </c>
      <c r="R16">
        <v>124</v>
      </c>
      <c r="S16">
        <v>-145</v>
      </c>
    </row>
    <row r="17" spans="1:19" ht="14.45">
      <c r="A17" t="s">
        <v>16</v>
      </c>
      <c r="B17">
        <v>-218</v>
      </c>
      <c r="C17">
        <v>200</v>
      </c>
      <c r="D17">
        <v>-112</v>
      </c>
      <c r="E17">
        <v>-225</v>
      </c>
      <c r="F17">
        <v>150</v>
      </c>
      <c r="G17">
        <v>-166</v>
      </c>
      <c r="H17">
        <v>250</v>
      </c>
      <c r="I17">
        <v>-112</v>
      </c>
      <c r="J17">
        <v>160</v>
      </c>
      <c r="K17">
        <v>124</v>
      </c>
      <c r="L17">
        <v>120</v>
      </c>
      <c r="M17">
        <v>-170</v>
      </c>
      <c r="O17">
        <v>-162</v>
      </c>
      <c r="P17">
        <v>142</v>
      </c>
      <c r="Q17">
        <v>114</v>
      </c>
      <c r="R17">
        <v>-115</v>
      </c>
      <c r="S17">
        <v>120</v>
      </c>
    </row>
    <row r="18" spans="1:19" ht="14.45">
      <c r="A18" t="s">
        <v>17</v>
      </c>
      <c r="B18">
        <v>-166</v>
      </c>
      <c r="C18">
        <v>-198</v>
      </c>
      <c r="D18">
        <v>235</v>
      </c>
      <c r="E18">
        <v>-162</v>
      </c>
      <c r="F18">
        <v>-135</v>
      </c>
      <c r="G18">
        <v>470</v>
      </c>
      <c r="H18">
        <v>-125</v>
      </c>
      <c r="I18">
        <v>270</v>
      </c>
      <c r="K18">
        <v>320</v>
      </c>
      <c r="L18">
        <v>-142</v>
      </c>
      <c r="M18">
        <v>-130</v>
      </c>
      <c r="N18">
        <v>145</v>
      </c>
      <c r="O18">
        <v>136</v>
      </c>
      <c r="P18">
        <v>200</v>
      </c>
      <c r="Q18">
        <v>-340</v>
      </c>
      <c r="R18">
        <v>-205</v>
      </c>
      <c r="S18">
        <v>-115</v>
      </c>
    </row>
    <row r="19" spans="1:19" ht="14.45">
      <c r="A19" t="s">
        <v>18</v>
      </c>
      <c r="B19">
        <v>-118</v>
      </c>
      <c r="C19">
        <v>105</v>
      </c>
      <c r="D19">
        <v>550</v>
      </c>
      <c r="E19">
        <v>136</v>
      </c>
      <c r="F19">
        <v>210</v>
      </c>
      <c r="G19">
        <v>140</v>
      </c>
      <c r="H19">
        <v>120</v>
      </c>
      <c r="I19">
        <v>360</v>
      </c>
      <c r="J19">
        <v>340</v>
      </c>
      <c r="K19">
        <v>-180</v>
      </c>
      <c r="L19">
        <v>340</v>
      </c>
      <c r="M19">
        <v>142</v>
      </c>
      <c r="O19">
        <v>136</v>
      </c>
      <c r="P19">
        <v>124</v>
      </c>
      <c r="Q19">
        <v>-205</v>
      </c>
      <c r="R19">
        <v>-148</v>
      </c>
      <c r="S19">
        <v>105</v>
      </c>
    </row>
    <row r="20" spans="1:19" ht="14.45">
      <c r="A20" t="s">
        <v>19</v>
      </c>
      <c r="B20">
        <v>-102</v>
      </c>
      <c r="C20">
        <v>124</v>
      </c>
      <c r="D20">
        <v>102</v>
      </c>
      <c r="E20">
        <v>120</v>
      </c>
      <c r="F20">
        <v>102</v>
      </c>
      <c r="H20">
        <v>105</v>
      </c>
      <c r="I20">
        <v>-108</v>
      </c>
      <c r="J20">
        <v>-198</v>
      </c>
      <c r="K20">
        <v>145</v>
      </c>
      <c r="L20">
        <v>136</v>
      </c>
      <c r="M20">
        <v>330</v>
      </c>
      <c r="N20">
        <v>215</v>
      </c>
      <c r="O20">
        <v>-285</v>
      </c>
      <c r="P20">
        <v>-218</v>
      </c>
      <c r="Q20">
        <v>-198</v>
      </c>
      <c r="R20">
        <v>-105</v>
      </c>
      <c r="S20">
        <v>-125</v>
      </c>
    </row>
    <row r="21" spans="1:19" ht="14.45">
      <c r="A21" t="s">
        <v>20</v>
      </c>
      <c r="B21">
        <v>142</v>
      </c>
      <c r="C21">
        <v>-218</v>
      </c>
      <c r="D21">
        <v>525</v>
      </c>
      <c r="E21">
        <v>120</v>
      </c>
      <c r="F21">
        <v>490</v>
      </c>
      <c r="G21">
        <v>750</v>
      </c>
      <c r="H21">
        <v>136</v>
      </c>
      <c r="I21">
        <v>136</v>
      </c>
      <c r="J21">
        <v>-112</v>
      </c>
      <c r="K21">
        <v>1200</v>
      </c>
      <c r="L21">
        <v>310</v>
      </c>
      <c r="M21">
        <v>185</v>
      </c>
      <c r="O21">
        <v>230</v>
      </c>
      <c r="P21">
        <v>210</v>
      </c>
      <c r="Q21">
        <v>575</v>
      </c>
      <c r="R21">
        <v>245</v>
      </c>
      <c r="S21">
        <v>110</v>
      </c>
    </row>
    <row r="22" spans="1:19" ht="14.45">
      <c r="A22" t="s">
        <v>21</v>
      </c>
      <c r="B22">
        <v>100</v>
      </c>
      <c r="C22">
        <v>114</v>
      </c>
      <c r="D22">
        <v>124</v>
      </c>
      <c r="E22">
        <v>-155</v>
      </c>
      <c r="F22">
        <v>190</v>
      </c>
      <c r="H22">
        <v>150</v>
      </c>
      <c r="I22">
        <v>114</v>
      </c>
      <c r="J22">
        <v>-180</v>
      </c>
      <c r="K22">
        <v>-175</v>
      </c>
      <c r="L22">
        <v>120</v>
      </c>
      <c r="M22">
        <v>-142</v>
      </c>
      <c r="N22">
        <v>-265</v>
      </c>
      <c r="O22">
        <v>-265</v>
      </c>
      <c r="P22">
        <v>105</v>
      </c>
      <c r="Q22">
        <v>110</v>
      </c>
      <c r="R22">
        <v>185</v>
      </c>
      <c r="S22">
        <v>150</v>
      </c>
    </row>
    <row r="23" spans="1:19" ht="14.45">
      <c r="A23" t="s">
        <v>22</v>
      </c>
      <c r="B23">
        <v>154</v>
      </c>
      <c r="C23">
        <v>120</v>
      </c>
      <c r="D23">
        <v>-148</v>
      </c>
      <c r="E23">
        <v>230</v>
      </c>
      <c r="F23">
        <v>-135</v>
      </c>
      <c r="G23">
        <v>124</v>
      </c>
      <c r="H23">
        <v>310</v>
      </c>
      <c r="I23">
        <v>350</v>
      </c>
      <c r="J23">
        <v>-155</v>
      </c>
      <c r="K23">
        <v>102</v>
      </c>
      <c r="M23">
        <v>-225</v>
      </c>
      <c r="N23">
        <v>170</v>
      </c>
      <c r="O23">
        <v>215</v>
      </c>
      <c r="P23">
        <v>410</v>
      </c>
      <c r="Q23">
        <v>270</v>
      </c>
      <c r="R23">
        <v>750</v>
      </c>
      <c r="S23">
        <v>-105</v>
      </c>
    </row>
    <row r="24" spans="1:19" ht="14.45">
      <c r="A24" t="s">
        <v>23</v>
      </c>
      <c r="B24">
        <v>-185</v>
      </c>
      <c r="C24">
        <v>-148</v>
      </c>
      <c r="D24">
        <v>130</v>
      </c>
      <c r="E24">
        <v>154</v>
      </c>
      <c r="F24">
        <v>-135</v>
      </c>
      <c r="G24">
        <v>-125</v>
      </c>
      <c r="H24">
        <v>124</v>
      </c>
      <c r="I24">
        <v>-130</v>
      </c>
      <c r="J24">
        <v>-185</v>
      </c>
      <c r="K24">
        <v>-135</v>
      </c>
      <c r="M24">
        <v>114</v>
      </c>
      <c r="N24">
        <v>-130</v>
      </c>
      <c r="O24">
        <v>-130</v>
      </c>
      <c r="P24">
        <v>-155</v>
      </c>
      <c r="Q24">
        <v>-142</v>
      </c>
      <c r="R24">
        <v>124</v>
      </c>
      <c r="S24">
        <v>125</v>
      </c>
    </row>
    <row r="25" spans="1:19" ht="14.45">
      <c r="A25" t="s">
        <v>24</v>
      </c>
      <c r="B25">
        <v>140</v>
      </c>
      <c r="C25">
        <v>285</v>
      </c>
      <c r="D25">
        <v>-148</v>
      </c>
      <c r="E25">
        <v>260</v>
      </c>
      <c r="F25">
        <v>-122</v>
      </c>
      <c r="G25">
        <v>-148</v>
      </c>
      <c r="H25">
        <v>-142</v>
      </c>
      <c r="I25">
        <v>285</v>
      </c>
      <c r="J25">
        <v>-108</v>
      </c>
      <c r="K25">
        <v>-108</v>
      </c>
      <c r="L25">
        <v>700</v>
      </c>
      <c r="M25">
        <v>390</v>
      </c>
      <c r="O25">
        <v>136</v>
      </c>
      <c r="P25">
        <v>-162</v>
      </c>
      <c r="Q25">
        <v>425</v>
      </c>
      <c r="R25">
        <v>150</v>
      </c>
      <c r="S25">
        <v>-105</v>
      </c>
    </row>
    <row r="26" spans="1:19" ht="14.45">
      <c r="A26" t="s">
        <v>25</v>
      </c>
      <c r="B26">
        <v>154</v>
      </c>
      <c r="C26">
        <v>130</v>
      </c>
      <c r="D26">
        <v>185</v>
      </c>
      <c r="E26">
        <v>185</v>
      </c>
      <c r="F26">
        <v>340</v>
      </c>
      <c r="G26">
        <v>700</v>
      </c>
      <c r="I26">
        <v>140</v>
      </c>
      <c r="J26">
        <v>105</v>
      </c>
      <c r="K26">
        <v>150</v>
      </c>
      <c r="L26">
        <v>455</v>
      </c>
      <c r="M26">
        <v>145</v>
      </c>
      <c r="N26">
        <v>160</v>
      </c>
      <c r="O26">
        <v>215</v>
      </c>
      <c r="P26">
        <v>130</v>
      </c>
      <c r="Q26">
        <v>164</v>
      </c>
      <c r="R26">
        <v>160</v>
      </c>
      <c r="S26">
        <v>-130</v>
      </c>
    </row>
    <row r="27" spans="1:19" ht="14.45">
      <c r="A27" t="s">
        <v>26</v>
      </c>
      <c r="B27">
        <v>-325</v>
      </c>
      <c r="C27">
        <v>164</v>
      </c>
      <c r="D27">
        <v>200</v>
      </c>
      <c r="E27">
        <v>330</v>
      </c>
      <c r="F27">
        <v>-258</v>
      </c>
      <c r="G27">
        <v>105</v>
      </c>
      <c r="H27">
        <v>-162</v>
      </c>
      <c r="I27">
        <v>235</v>
      </c>
      <c r="J27">
        <v>130</v>
      </c>
      <c r="K27">
        <v>220</v>
      </c>
      <c r="L27">
        <v>-395</v>
      </c>
      <c r="M27">
        <v>550</v>
      </c>
      <c r="N27">
        <v>320</v>
      </c>
      <c r="P27">
        <v>235</v>
      </c>
      <c r="Q27">
        <v>140</v>
      </c>
      <c r="R27">
        <v>700</v>
      </c>
      <c r="S27">
        <v>130</v>
      </c>
    </row>
    <row r="28" spans="1:19" ht="14.45">
      <c r="A28" t="s">
        <v>27</v>
      </c>
      <c r="B28">
        <v>180</v>
      </c>
      <c r="C28">
        <v>260</v>
      </c>
      <c r="D28">
        <v>130</v>
      </c>
      <c r="E28">
        <v>-115</v>
      </c>
      <c r="F28">
        <v>164</v>
      </c>
      <c r="G28">
        <v>-345</v>
      </c>
      <c r="H28">
        <v>-180</v>
      </c>
      <c r="I28">
        <v>250</v>
      </c>
      <c r="J28">
        <v>164</v>
      </c>
      <c r="L28">
        <v>-135</v>
      </c>
      <c r="M28">
        <v>-148</v>
      </c>
      <c r="N28">
        <v>-192</v>
      </c>
      <c r="O28">
        <v>285</v>
      </c>
      <c r="P28">
        <v>-290</v>
      </c>
      <c r="Q28">
        <v>-225</v>
      </c>
      <c r="R28">
        <v>-305</v>
      </c>
      <c r="S28">
        <v>240</v>
      </c>
    </row>
    <row r="29" spans="1:19" ht="14.45">
      <c r="A29" t="s">
        <v>28</v>
      </c>
      <c r="B29">
        <v>124</v>
      </c>
      <c r="C29">
        <v>124</v>
      </c>
      <c r="D29">
        <v>136</v>
      </c>
      <c r="E29">
        <v>136</v>
      </c>
      <c r="F29">
        <v>-135</v>
      </c>
      <c r="G29">
        <v>205</v>
      </c>
      <c r="I29">
        <v>110</v>
      </c>
      <c r="J29">
        <v>150</v>
      </c>
      <c r="K29">
        <v>120</v>
      </c>
      <c r="L29">
        <v>240</v>
      </c>
      <c r="M29">
        <v>-175</v>
      </c>
      <c r="N29">
        <v>-105</v>
      </c>
      <c r="O29">
        <v>625</v>
      </c>
      <c r="P29">
        <v>-170</v>
      </c>
      <c r="Q29">
        <v>136</v>
      </c>
      <c r="R29">
        <v>185</v>
      </c>
      <c r="S29">
        <v>115</v>
      </c>
    </row>
    <row r="30" spans="1:19" ht="14.45">
      <c r="A30" t="s">
        <v>29</v>
      </c>
      <c r="B30">
        <v>180</v>
      </c>
      <c r="C30">
        <v>-125</v>
      </c>
      <c r="D30">
        <v>205</v>
      </c>
      <c r="E30">
        <v>180</v>
      </c>
      <c r="G30">
        <v>136</v>
      </c>
      <c r="H30">
        <v>-148</v>
      </c>
      <c r="I30">
        <v>390</v>
      </c>
      <c r="J30">
        <v>124</v>
      </c>
      <c r="K30">
        <v>-142</v>
      </c>
      <c r="L30">
        <v>600</v>
      </c>
      <c r="M30">
        <v>124</v>
      </c>
      <c r="N30">
        <v>-192</v>
      </c>
      <c r="O30">
        <v>110</v>
      </c>
      <c r="P30">
        <v>180</v>
      </c>
      <c r="Q30">
        <v>120</v>
      </c>
      <c r="R30">
        <v>-148</v>
      </c>
      <c r="S30">
        <v>110</v>
      </c>
    </row>
    <row r="31" spans="1:19" ht="14.45">
      <c r="A31" t="s">
        <v>30</v>
      </c>
      <c r="B31">
        <v>164</v>
      </c>
      <c r="C31">
        <v>105</v>
      </c>
      <c r="D31">
        <v>270</v>
      </c>
      <c r="E31">
        <v>-105</v>
      </c>
      <c r="F31">
        <v>114</v>
      </c>
      <c r="G31">
        <v>170</v>
      </c>
      <c r="H31">
        <v>142</v>
      </c>
      <c r="I31">
        <v>110</v>
      </c>
      <c r="J31">
        <v>-125</v>
      </c>
      <c r="K31">
        <v>-122</v>
      </c>
      <c r="M31">
        <v>-148</v>
      </c>
      <c r="N31">
        <v>-115</v>
      </c>
      <c r="O31">
        <v>136</v>
      </c>
      <c r="P31">
        <v>-125</v>
      </c>
      <c r="Q31">
        <v>120</v>
      </c>
      <c r="R31">
        <v>-180</v>
      </c>
      <c r="S31">
        <v>-120</v>
      </c>
    </row>
    <row r="32" spans="1:19" ht="14.45">
      <c r="A32" t="s">
        <v>31</v>
      </c>
      <c r="B32">
        <v>260</v>
      </c>
      <c r="C32">
        <v>180</v>
      </c>
      <c r="D32">
        <v>470</v>
      </c>
      <c r="E32">
        <v>675</v>
      </c>
      <c r="F32">
        <v>142</v>
      </c>
      <c r="G32">
        <v>275</v>
      </c>
      <c r="H32">
        <v>350</v>
      </c>
      <c r="I32">
        <v>390</v>
      </c>
      <c r="J32">
        <v>525</v>
      </c>
      <c r="K32">
        <v>110</v>
      </c>
      <c r="L32">
        <v>210</v>
      </c>
      <c r="M32">
        <v>124</v>
      </c>
      <c r="N32">
        <v>215</v>
      </c>
      <c r="P32">
        <v>575</v>
      </c>
      <c r="Q32">
        <v>180</v>
      </c>
      <c r="R32">
        <v>525</v>
      </c>
      <c r="S32">
        <v>165</v>
      </c>
    </row>
    <row r="33" spans="1:19" ht="14.45">
      <c r="A33" t="s">
        <v>32</v>
      </c>
      <c r="B33">
        <v>360</v>
      </c>
      <c r="C33">
        <v>-125</v>
      </c>
      <c r="D33">
        <v>300</v>
      </c>
      <c r="E33">
        <v>130</v>
      </c>
      <c r="F33">
        <v>114</v>
      </c>
      <c r="G33">
        <v>110</v>
      </c>
      <c r="I33">
        <v>-166</v>
      </c>
      <c r="J33">
        <v>-148</v>
      </c>
      <c r="K33">
        <v>200</v>
      </c>
      <c r="L33">
        <v>-258</v>
      </c>
      <c r="M33">
        <v>-108</v>
      </c>
      <c r="N33">
        <v>-175</v>
      </c>
      <c r="O33">
        <v>-185</v>
      </c>
      <c r="P33">
        <v>142</v>
      </c>
      <c r="Q33">
        <v>130</v>
      </c>
      <c r="R33">
        <v>-225</v>
      </c>
      <c r="S3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54D4-836C-45AE-8E31-D72E8350625D}">
  <dimension ref="A1:AL42"/>
  <sheetViews>
    <sheetView workbookViewId="0">
      <selection activeCell="N20" sqref="N20"/>
    </sheetView>
  </sheetViews>
  <sheetFormatPr defaultColWidth="7.140625" defaultRowHeight="15"/>
  <cols>
    <col min="1" max="1" width="4.5703125" customWidth="1"/>
    <col min="2" max="19" width="7.140625" customWidth="1"/>
    <col min="20" max="20" width="4.28515625" customWidth="1"/>
    <col min="21" max="21" width="7.140625" customWidth="1"/>
  </cols>
  <sheetData>
    <row r="1" spans="1:3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</row>
    <row r="2" spans="1:38">
      <c r="A2" t="s">
        <v>1</v>
      </c>
      <c r="B2" s="1">
        <f>'JuicedOdds Week (16)'!B2/('JuicedOdds Week (16)'!B2+'JuicedOdds Week (16)'!B10)</f>
        <v>0.61643835616438358</v>
      </c>
      <c r="C2" s="1">
        <f>'JuicedOdds Week (16)'!C2/('JuicedOdds Week (16)'!C2+'JuicedOdds Week (16)'!C13)</f>
        <v>0.5720596355604638</v>
      </c>
      <c r="D2" s="3">
        <f>'JuicedOdds Week (16)'!D2/('JuicedOdds Week (16)'!D2+'JuicedOdds Week (16)'!D19)</f>
        <v>0.85245901639344268</v>
      </c>
      <c r="E2" s="1">
        <f>'JuicedOdds Week (16)'!E2/('JuicedOdds Week (16)'!E2+'JuicedOdds Week (16)'!E8)</f>
        <v>0.77683315621679072</v>
      </c>
      <c r="F2" s="1">
        <f>'JuicedOdds Week (16)'!F2/('JuicedOdds Week (16)'!F2+'JuicedOdds Week (16)'!F17)</f>
        <v>0.61643835616438358</v>
      </c>
      <c r="G2" s="1">
        <f>'JuicedOdds Week (16)'!G2/('JuicedOdds Week (16)'!G2+'JuicedOdds Week (16)'!G18)</f>
        <v>0.83164983164983153</v>
      </c>
      <c r="H2" s="1">
        <f>'JuicedOdds Week (16)'!H2/('JuicedOdds Week (16)'!H2+'JuicedOdds Week (16)'!H11)</f>
        <v>0.70503316426063201</v>
      </c>
      <c r="I2" s="1">
        <f>'JuicedOdds Week (16)'!I2/('JuicedOdds Week (16)'!I2+'JuicedOdds Week (16)'!I18)</f>
        <v>0.74087161366313303</v>
      </c>
      <c r="J2" s="1">
        <f>'JuicedOdds Week (16)'!J2/('JuicedOdds Week (16)'!J2+'JuicedOdds Week (16)'!J12)</f>
        <v>0.48263587428372978</v>
      </c>
      <c r="K2" s="1"/>
      <c r="L2" s="1">
        <f>'JuicedOdds Week (16)'!L2/('JuicedOdds Week (16)'!L2+'JuicedOdds Week (16)'!L3)</f>
        <v>0.55259400285578297</v>
      </c>
      <c r="M2" s="1">
        <f>'JuicedOdds Week (16)'!M2/('JuicedOdds Week (16)'!M2+'JuicedOdds Week (16)'!M25)</f>
        <v>0.80429292929292939</v>
      </c>
      <c r="N2" s="1">
        <f>'JuicedOdds Week (16)'!N2/('JuicedOdds Week (16)'!N2+'JuicedOdds Week (16)'!N20)</f>
        <v>0.69576995207334869</v>
      </c>
      <c r="O2" s="1">
        <f>'JuicedOdds Week (16)'!O2/('JuicedOdds Week (16)'!O2+'JuicedOdds Week (16)'!O4)</f>
        <v>0.53246753246753253</v>
      </c>
      <c r="P2" s="1">
        <f>'JuicedOdds Week (16)'!P2/('JuicedOdds Week (16)'!P2+'JuicedOdds Week (16)'!P23)</f>
        <v>0.81186685962373362</v>
      </c>
      <c r="Q2" s="1">
        <f>'JuicedOdds Week (16)'!Q2/('JuicedOdds Week (16)'!Q2+'JuicedOdds Week (16)'!Q25)</f>
        <v>0.81725888324873097</v>
      </c>
      <c r="R2" s="1">
        <f>'JuicedOdds Week (16)'!R2/('JuicedOdds Week (16)'!R2+'JuicedOdds Week (16)'!R6)</f>
        <v>0.58821154622527261</v>
      </c>
      <c r="S2" s="1">
        <f>'JuicedOdds Week (16)'!S2/('JuicedOdds Week (16)'!S2+'JuicedOdds Week (16)'!S11)</f>
        <v>0.53246753246753253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8">
      <c r="A3" t="s">
        <v>2</v>
      </c>
      <c r="B3" s="1">
        <f>'JuicedOdds Week (16)'!B3/('JuicedOdds Week (16)'!B3+'JuicedOdds Week (16)'!B23)</f>
        <v>0.62246655186117372</v>
      </c>
      <c r="C3" s="1">
        <f>'JuicedOdds Week (16)'!C3/('JuicedOdds Week (16)'!C3+'JuicedOdds Week (16)'!C17)</f>
        <v>0.68055555555555558</v>
      </c>
      <c r="D3" s="1">
        <f>'JuicedOdds Week (16)'!D3/('JuicedOdds Week (16)'!D3+'JuicedOdds Week (16)'!D30)</f>
        <v>0.6853932584269663</v>
      </c>
      <c r="E3" s="1">
        <f>'JuicedOdds Week (16)'!E3/('JuicedOdds Week (16)'!E3+'JuicedOdds Week (16)'!E27)</f>
        <v>0.77683315621679072</v>
      </c>
      <c r="F3" s="1">
        <f>'JuicedOdds Week (16)'!F3/('JuicedOdds Week (16)'!F3+'JuicedOdds Week (16)'!F28)</f>
        <v>0.63690418169412233</v>
      </c>
      <c r="G3" s="1">
        <f>'JuicedOdds Week (16)'!G3/('JuicedOdds Week (16)'!G3+'JuicedOdds Week (16)'!G8)</f>
        <v>0.72207925887802371</v>
      </c>
      <c r="H3" s="1">
        <f>'JuicedOdds Week (16)'!H3/('JuicedOdds Week (16)'!H3+'JuicedOdds Week (16)'!H12)</f>
        <v>0.58299264104660675</v>
      </c>
      <c r="I3" s="1">
        <f>'JuicedOdds Week (16)'!I3/('JuicedOdds Week (16)'!I3+'JuicedOdds Week (16)'!I27)</f>
        <v>0.71355123026074185</v>
      </c>
      <c r="J3" s="1">
        <f>'JuicedOdds Week (16)'!J3/('JuicedOdds Week (16)'!J3+'JuicedOdds Week (16)'!J7)</f>
        <v>0.60923623445825936</v>
      </c>
      <c r="K3" s="1"/>
      <c r="L3" s="1">
        <f>'JuicedOdds Week (16)'!L3/('JuicedOdds Week (16)'!L3+'JuicedOdds Week (16)'!L2)</f>
        <v>0.44740599714421703</v>
      </c>
      <c r="M3" s="1">
        <f>'JuicedOdds Week (16)'!M3/('JuicedOdds Week (16)'!M3+'JuicedOdds Week (16)'!M4)</f>
        <v>0.56349206349206349</v>
      </c>
      <c r="N3" s="1">
        <f>'JuicedOdds Week (16)'!N3/('JuicedOdds Week (16)'!N3+'JuicedOdds Week (16)'!N5)</f>
        <v>0.4170073589533933</v>
      </c>
      <c r="O3" s="1">
        <f>'JuicedOdds Week (16)'!O3/('JuicedOdds Week (16)'!O3+'JuicedOdds Week (16)'!O7)</f>
        <v>0.38356164383561653</v>
      </c>
      <c r="P3" s="1">
        <f>'JuicedOdds Week (16)'!P3/('JuicedOdds Week (16)'!P3+'JuicedOdds Week (16)'!P14)</f>
        <v>0.6853932584269663</v>
      </c>
      <c r="Q3" s="3">
        <f>'JuicedOdds Week (16)'!Q3/('JuicedOdds Week (16)'!Q3+'JuicedOdds Week (16)'!Q21)</f>
        <v>0.85794392523364493</v>
      </c>
      <c r="R3" s="1">
        <f>'JuicedOdds Week (16)'!R3/('JuicedOdds Week (16)'!R3+'JuicedOdds Week (16)'!R32)</f>
        <v>0.80815709969788529</v>
      </c>
      <c r="S3" s="1">
        <f>'JuicedOdds Week (16)'!S3/('JuicedOdds Week (16)'!S3+'JuicedOdds Week (16)'!S21)</f>
        <v>0.54274353876739567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8">
      <c r="A4" t="s">
        <v>3</v>
      </c>
      <c r="B4" s="1">
        <f>'JuicedOdds Week (16)'!B4/('JuicedOdds Week (16)'!B4+'JuicedOdds Week (16)'!B8)</f>
        <v>0.551441114716549</v>
      </c>
      <c r="C4" s="1">
        <f>'JuicedOdds Week (16)'!C4/('JuicedOdds Week (16)'!C4+'JuicedOdds Week (16)'!C25)</f>
        <v>0.7508125677139762</v>
      </c>
      <c r="D4" s="1">
        <f>'JuicedOdds Week (16)'!D4/('JuicedOdds Week (16)'!D4+'JuicedOdds Week (16)'!D27)</f>
        <v>0.68055555555555558</v>
      </c>
      <c r="E4" s="1">
        <f>'JuicedOdds Week (16)'!E4/('JuicedOdds Week (16)'!E4+'JuicedOdds Week (16)'!E12)</f>
        <v>0.56349206349206349</v>
      </c>
      <c r="F4" s="1">
        <f>'JuicedOdds Week (16)'!F4/('JuicedOdds Week (16)'!F4+'JuicedOdds Week (16)'!F13)</f>
        <v>0.6853932584269663</v>
      </c>
      <c r="G4" s="3">
        <f>'JuicedOdds Week (16)'!G4/('JuicedOdds Week (16)'!G4+'JuicedOdds Week (16)'!G21)</f>
        <v>0.88695652173913042</v>
      </c>
      <c r="H4" s="1">
        <f>'JuicedOdds Week (16)'!H4/('JuicedOdds Week (16)'!H4+'JuicedOdds Week (16)'!H23)</f>
        <v>0.76590210451643415</v>
      </c>
      <c r="I4" s="1">
        <f>'JuicedOdds Week (16)'!I4/('JuicedOdds Week (16)'!I4+'JuicedOdds Week (16)'!I30)</f>
        <v>0.80429292929292939</v>
      </c>
      <c r="J4" s="1">
        <f>'JuicedOdds Week (16)'!J4/('JuicedOdds Week (16)'!J4+'JuicedOdds Week (16)'!J6)</f>
        <v>0.46753246753246752</v>
      </c>
      <c r="K4" s="1">
        <f>'JuicedOdds Week (16)'!K4/('JuicedOdds Week (16)'!K4+'JuicedOdds Week (16)'!K18)</f>
        <v>0.771505376344086</v>
      </c>
      <c r="L4" s="1">
        <f>'JuicedOdds Week (16)'!L4/('JuicedOdds Week (16)'!L4+'JuicedOdds Week (16)'!L8)</f>
        <v>0.76000000000000012</v>
      </c>
      <c r="M4" s="1">
        <f>'JuicedOdds Week (16)'!M4/('JuicedOdds Week (16)'!M4+'JuicedOdds Week (16)'!M3)</f>
        <v>0.43650793650793646</v>
      </c>
      <c r="N4" s="1"/>
      <c r="O4" s="1">
        <f>'JuicedOdds Week (16)'!O4/('JuicedOdds Week (16)'!O4+'JuicedOdds Week (16)'!O2)</f>
        <v>0.46753246753246752</v>
      </c>
      <c r="P4" s="1">
        <f>'JuicedOdds Week (16)'!P4/('JuicedOdds Week (16)'!P4+'JuicedOdds Week (16)'!P7)</f>
        <v>0.55827067669172936</v>
      </c>
      <c r="Q4" s="1">
        <f>'JuicedOdds Week (16)'!Q4/('JuicedOdds Week (16)'!Q4+'JuicedOdds Week (16)'!Q11)</f>
        <v>0.85245901639344268</v>
      </c>
      <c r="R4" s="1">
        <f>'JuicedOdds Week (16)'!R4/('JuicedOdds Week (16)'!R4+'JuicedOdds Week (16)'!R23)</f>
        <v>0.84</v>
      </c>
      <c r="S4" s="1">
        <f>'JuicedOdds Week (16)'!S4/('JuicedOdds Week (16)'!S4+'JuicedOdds Week (16)'!S12)</f>
        <v>0.47826086956521741</v>
      </c>
      <c r="U4">
        <v>0</v>
      </c>
      <c r="V4">
        <v>0</v>
      </c>
      <c r="W4">
        <v>0</v>
      </c>
      <c r="X4">
        <v>0</v>
      </c>
      <c r="Y4">
        <v>0</v>
      </c>
      <c r="Z4">
        <v>25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8">
      <c r="A5" t="s">
        <v>4</v>
      </c>
      <c r="B5" s="1">
        <f>'JuicedOdds Week (16)'!B5/('JuicedOdds Week (16)'!B5+'JuicedOdds Week (16)'!B22)</f>
        <v>0.52173913043478259</v>
      </c>
      <c r="C5" s="1">
        <f>'JuicedOdds Week (16)'!C5/('JuicedOdds Week (16)'!C5+'JuicedOdds Week (16)'!C28)</f>
        <v>0.73354231974921635</v>
      </c>
      <c r="D5" s="1">
        <f>'JuicedOdds Week (16)'!D5/('JuicedOdds Week (16)'!D5+'JuicedOdds Week (16)'!D21)</f>
        <v>0.84650112866817162</v>
      </c>
      <c r="E5" s="3">
        <f>'JuicedOdds Week (16)'!E5/('JuicedOdds Week (16)'!E5+'JuicedOdds Week (16)'!E32)</f>
        <v>0.87617765814266502</v>
      </c>
      <c r="F5" s="1">
        <f>'JuicedOdds Week (16)'!F5/('JuicedOdds Week (16)'!F5+'JuicedOdds Week (16)'!F7)</f>
        <v>0.60923623445825936</v>
      </c>
      <c r="G5" s="1">
        <f>'JuicedOdds Week (16)'!G5/('JuicedOdds Week (16)'!G5+'JuicedOdds Week (16)'!G15)</f>
        <v>0.79136163982430452</v>
      </c>
      <c r="H5" s="1">
        <f>'JuicedOdds Week (16)'!H5/('JuicedOdds Week (16)'!H5+'JuicedOdds Week (16)'!H17)</f>
        <v>0.72575250836120397</v>
      </c>
      <c r="I5" s="1">
        <f>'JuicedOdds Week (16)'!I5/('JuicedOdds Week (16)'!I5+'JuicedOdds Week (16)'!I6)</f>
        <v>0.65747522619560528</v>
      </c>
      <c r="J5" s="1"/>
      <c r="K5" s="1">
        <f>'JuicedOdds Week (16)'!K5/('JuicedOdds Week (16)'!K5+'JuicedOdds Week (16)'!K13)</f>
        <v>0.59336975415942395</v>
      </c>
      <c r="L5" s="1">
        <f>'JuicedOdds Week (16)'!L5/('JuicedOdds Week (16)'!L5+'JuicedOdds Week (16)'!L30)</f>
        <v>0.86301369863013699</v>
      </c>
      <c r="M5" s="1">
        <f>'JuicedOdds Week (16)'!M5/('JuicedOdds Week (16)'!M5+'JuicedOdds Week (16)'!M14)</f>
        <v>0.74778270509977829</v>
      </c>
      <c r="N5" s="1">
        <f>'JuicedOdds Week (16)'!N5/('JuicedOdds Week (16)'!N5+'JuicedOdds Week (16)'!N3)</f>
        <v>0.58299264104660675</v>
      </c>
      <c r="O5" s="1">
        <f>'JuicedOdds Week (16)'!O5/('JuicedOdds Week (16)'!O5+'JuicedOdds Week (16)'!O14)</f>
        <v>0.87617765814266502</v>
      </c>
      <c r="P5" s="1">
        <f>'JuicedOdds Week (16)'!P5/('JuicedOdds Week (16)'!P5+'JuicedOdds Week (16)'!P32)</f>
        <v>0.85794392523364493</v>
      </c>
      <c r="Q5" s="1">
        <f>'JuicedOdds Week (16)'!Q5/('JuicedOdds Week (16)'!Q5+'JuicedOdds Week (16)'!Q9)</f>
        <v>0.73354231974921635</v>
      </c>
      <c r="R5" s="1">
        <f>'JuicedOdds Week (16)'!R5/('JuicedOdds Week (16)'!R5+'JuicedOdds Week (16)'!R27)</f>
        <v>0.57983193277310918</v>
      </c>
      <c r="S5" s="1">
        <f>'JuicedOdds Week (16)'!S5/('JuicedOdds Week (16)'!S5+'JuicedOdds Week (16)'!S28)</f>
        <v>0.71797052154195007</v>
      </c>
      <c r="U5">
        <v>0</v>
      </c>
      <c r="V5">
        <v>0</v>
      </c>
      <c r="W5">
        <v>0</v>
      </c>
      <c r="X5">
        <v>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8">
      <c r="A6" t="s">
        <v>5</v>
      </c>
      <c r="B6" s="1">
        <f>'JuicedOdds Week (16)'!B6/('JuicedOdds Week (16)'!B6+'JuicedOdds Week (16)'!B15)</f>
        <v>0.50432975406996894</v>
      </c>
      <c r="C6" s="1">
        <f>'JuicedOdds Week (16)'!C6/('JuicedOdds Week (16)'!C6+'JuicedOdds Week (16)'!C9)</f>
        <v>0.60923623445825936</v>
      </c>
      <c r="D6" s="1">
        <f>'JuicedOdds Week (16)'!D6/('JuicedOdds Week (16)'!D6+'JuicedOdds Week (16)'!D28)</f>
        <v>0.58299264104660675</v>
      </c>
      <c r="E6" s="1">
        <f>'JuicedOdds Week (16)'!E6/('JuicedOdds Week (16)'!E6+'JuicedOdds Week (16)'!E29)</f>
        <v>0.59336975415942395</v>
      </c>
      <c r="F6" s="1">
        <f>'JuicedOdds Week (16)'!F6/('JuicedOdds Week (16)'!F6+'JuicedOdds Week (16)'!F32)</f>
        <v>0.60375697094217784</v>
      </c>
      <c r="G6" s="1">
        <f>'JuicedOdds Week (16)'!G6/('JuicedOdds Week (16)'!G6+'JuicedOdds Week (16)'!G14)</f>
        <v>0.58299264104660675</v>
      </c>
      <c r="H6" s="1"/>
      <c r="I6" s="1">
        <f>'JuicedOdds Week (16)'!I6/('JuicedOdds Week (16)'!I6+'JuicedOdds Week (16)'!I5)</f>
        <v>0.34252477380439461</v>
      </c>
      <c r="J6" s="1">
        <f>'JuicedOdds Week (16)'!J6/('JuicedOdds Week (16)'!J6+'JuicedOdds Week (16)'!J4)</f>
        <v>0.53246753246753253</v>
      </c>
      <c r="K6" s="1">
        <f>'JuicedOdds Week (16)'!K6/('JuicedOdds Week (16)'!K6+'JuicedOdds Week (16)'!K33)</f>
        <v>0.68055555555555558</v>
      </c>
      <c r="L6" s="1">
        <f>'JuicedOdds Week (16)'!L6/('JuicedOdds Week (16)'!L6+'JuicedOdds Week (16)'!L9)</f>
        <v>0.36309581830587778</v>
      </c>
      <c r="M6" s="1">
        <f>'JuicedOdds Week (16)'!M6/('JuicedOdds Week (16)'!M6+'JuicedOdds Week (16)'!M22)</f>
        <v>0.43650793650793646</v>
      </c>
      <c r="N6" s="1">
        <f>'JuicedOdds Week (16)'!N6/('JuicedOdds Week (16)'!N6+'JuicedOdds Week (16)'!N13)</f>
        <v>0.19570707070707072</v>
      </c>
      <c r="O6" s="1">
        <f>'JuicedOdds Week (16)'!O6/('JuicedOdds Week (16)'!O6+'JuicedOdds Week (16)'!O31)</f>
        <v>0.59336975415942395</v>
      </c>
      <c r="P6" s="1">
        <f>'JuicedOdds Week (16)'!P6/('JuicedOdds Week (16)'!P6+'JuicedOdds Week (16)'!P17)</f>
        <v>0.60375697094217784</v>
      </c>
      <c r="Q6" s="1">
        <f>'JuicedOdds Week (16)'!Q6/('JuicedOdds Week (16)'!Q6+'JuicedOdds Week (16)'!Q22)</f>
        <v>0.54274353876739567</v>
      </c>
      <c r="R6" s="1">
        <f>'JuicedOdds Week (16)'!R6/('JuicedOdds Week (16)'!R6+'JuicedOdds Week (16)'!R2)</f>
        <v>0.4117884537747275</v>
      </c>
      <c r="S6" s="1">
        <f>'JuicedOdds Week (16)'!S6/('JuicedOdds Week (16)'!S6+'JuicedOdds Week (16)'!S15)</f>
        <v>0.61403508771929827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8">
      <c r="A7" t="s">
        <v>6</v>
      </c>
      <c r="B7" s="1">
        <f>'JuicedOdds Week (16)'!B7/('JuicedOdds Week (16)'!B7+'JuicedOdds Week (16)'!B21)</f>
        <v>0.60375697094217784</v>
      </c>
      <c r="C7" s="3">
        <f>'JuicedOdds Week (16)'!C7/('JuicedOdds Week (16)'!C7+'JuicedOdds Week (16)'!C8)</f>
        <v>0.76000000000000012</v>
      </c>
      <c r="D7" s="1">
        <f>'JuicedOdds Week (16)'!D7/('JuicedOdds Week (16)'!D7+'JuicedOdds Week (16)'!D32)</f>
        <v>0.83164983164983153</v>
      </c>
      <c r="E7" s="1">
        <f>'JuicedOdds Week (16)'!E7/('JuicedOdds Week (16)'!E7+'JuicedOdds Week (16)'!E23)</f>
        <v>0.70954356846473021</v>
      </c>
      <c r="F7" s="1">
        <f>'JuicedOdds Week (16)'!F7/('JuicedOdds Week (16)'!F7+'JuicedOdds Week (16)'!F5)</f>
        <v>0.39076376554174075</v>
      </c>
      <c r="G7" s="1">
        <f>'JuicedOdds Week (16)'!G7/('JuicedOdds Week (16)'!G7+'JuicedOdds Week (16)'!G11)</f>
        <v>0.53246753246753253</v>
      </c>
      <c r="H7" s="1"/>
      <c r="I7" s="1">
        <f>'JuicedOdds Week (16)'!I7/('JuicedOdds Week (16)'!I7+'JuicedOdds Week (16)'!I28)</f>
        <v>0.72575250836120397</v>
      </c>
      <c r="J7" s="1">
        <f>'JuicedOdds Week (16)'!J7/('JuicedOdds Week (16)'!J7+'JuicedOdds Week (16)'!J3)</f>
        <v>0.39076376554174075</v>
      </c>
      <c r="K7" s="1">
        <f>'JuicedOdds Week (16)'!K7/('JuicedOdds Week (16)'!K7+'JuicedOdds Week (16)'!K21)</f>
        <v>0.9258160237388724</v>
      </c>
      <c r="L7" s="1">
        <f>'JuicedOdds Week (16)'!L7/('JuicedOdds Week (16)'!L7+'JuicedOdds Week (16)'!L26)</f>
        <v>0.82712369597615498</v>
      </c>
      <c r="M7" s="1">
        <f>'JuicedOdds Week (16)'!M7/('JuicedOdds Week (16)'!M7+'JuicedOdds Week (16)'!M27)</f>
        <v>0.85245901639344268</v>
      </c>
      <c r="N7" s="1">
        <f>'JuicedOdds Week (16)'!N7/('JuicedOdds Week (16)'!N7+'JuicedOdds Week (16)'!N14)</f>
        <v>0.79999999999999993</v>
      </c>
      <c r="O7" s="1">
        <f>'JuicedOdds Week (16)'!O7/('JuicedOdds Week (16)'!O7+'JuicedOdds Week (16)'!O3)</f>
        <v>0.61643835616438358</v>
      </c>
      <c r="P7" s="1">
        <f>'JuicedOdds Week (16)'!P7/('JuicedOdds Week (16)'!P7+'JuicedOdds Week (16)'!P4)</f>
        <v>0.44172932330827064</v>
      </c>
      <c r="Q7" s="1">
        <f>'JuicedOdds Week (16)'!Q7/('JuicedOdds Week (16)'!Q7+'JuicedOdds Week (16)'!Q12)</f>
        <v>0.48916576381365112</v>
      </c>
      <c r="R7" s="1">
        <f>'JuicedOdds Week (16)'!R7/('JuicedOdds Week (16)'!R7+'JuicedOdds Week (16)'!R10)</f>
        <v>0.57983193277310918</v>
      </c>
      <c r="S7" s="1">
        <f>'JuicedOdds Week (16)'!S7/('JuicedOdds Week (16)'!S7+'JuicedOdds Week (16)'!S27)</f>
        <v>0.57983193277310918</v>
      </c>
      <c r="U7">
        <v>0</v>
      </c>
      <c r="V7">
        <v>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8">
      <c r="A8" t="s">
        <v>7</v>
      </c>
      <c r="B8" s="1">
        <f>'JuicedOdds Week (16)'!B8/('JuicedOdds Week (16)'!B8+'JuicedOdds Week (16)'!B4)</f>
        <v>0.448558885283451</v>
      </c>
      <c r="C8" s="1">
        <f>'JuicedOdds Week (16)'!C8/('JuicedOdds Week (16)'!C8+'JuicedOdds Week (16)'!C7)</f>
        <v>0.24000000000000005</v>
      </c>
      <c r="D8" s="1">
        <f>'JuicedOdds Week (16)'!D8/('JuicedOdds Week (16)'!D8+'JuicedOdds Week (16)'!D23)</f>
        <v>0.42794036443953615</v>
      </c>
      <c r="E8" s="1">
        <f>'JuicedOdds Week (16)'!E8/('JuicedOdds Week (16)'!E8+'JuicedOdds Week (16)'!E2)</f>
        <v>0.22316684378320936</v>
      </c>
      <c r="F8" s="1">
        <f>'JuicedOdds Week (16)'!F8/('JuicedOdds Week (16)'!F8+'JuicedOdds Week (16)'!F18)</f>
        <v>0.448558885283451</v>
      </c>
      <c r="G8" s="1">
        <f>'JuicedOdds Week (16)'!G8/('JuicedOdds Week (16)'!G8+'JuicedOdds Week (16)'!G3)</f>
        <v>0.27792074112197634</v>
      </c>
      <c r="H8" s="1"/>
      <c r="I8" s="1">
        <f>'JuicedOdds Week (16)'!I8/('JuicedOdds Week (16)'!I8+'JuicedOdds Week (16)'!I21)</f>
        <v>0.59336975415942395</v>
      </c>
      <c r="J8" s="1">
        <f>'JuicedOdds Week (16)'!J8/('JuicedOdds Week (16)'!J8+'JuicedOdds Week (16)'!J11)</f>
        <v>0.39076376554174075</v>
      </c>
      <c r="K8" s="1">
        <f>'JuicedOdds Week (16)'!K8/('JuicedOdds Week (16)'!K8+'JuicedOdds Week (16)'!K25)</f>
        <v>0.50432975406996894</v>
      </c>
      <c r="L8" s="1">
        <f>'JuicedOdds Week (16)'!L8/('JuicedOdds Week (16)'!L8+'JuicedOdds Week (16)'!L4)</f>
        <v>0.24000000000000005</v>
      </c>
      <c r="M8" s="1">
        <f>'JuicedOdds Week (16)'!M8/('JuicedOdds Week (16)'!M8+'JuicedOdds Week (16)'!M12)</f>
        <v>0.19999999999999998</v>
      </c>
      <c r="N8" s="1">
        <f>'JuicedOdds Week (16)'!N8/('JuicedOdds Week (16)'!N8+'JuicedOdds Week (16)'!N24)</f>
        <v>0.45725646123260438</v>
      </c>
      <c r="O8" s="1">
        <f>'JuicedOdds Week (16)'!O8/('JuicedOdds Week (16)'!O8+'JuicedOdds Week (16)'!O33)</f>
        <v>0.37753344813882639</v>
      </c>
      <c r="P8" s="1">
        <f>'JuicedOdds Week (16)'!P8/('JuicedOdds Week (16)'!P8+'JuicedOdds Week (16)'!P12)</f>
        <v>0.25912838633686691</v>
      </c>
      <c r="Q8" s="1">
        <f>'JuicedOdds Week (16)'!Q8/('JuicedOdds Week (16)'!Q8+'JuicedOdds Week (16)'!Q27)</f>
        <v>0.59963877182420233</v>
      </c>
      <c r="R8" s="1">
        <f>'JuicedOdds Week (16)'!R8/('JuicedOdds Week (16)'!R8+'JuicedOdds Week (16)'!R15)</f>
        <v>0.51083423618634893</v>
      </c>
      <c r="S8" s="1">
        <f>'JuicedOdds Week (16)'!S8/('JuicedOdds Week (16)'!S8+'JuicedOdds Week (16)'!S23)</f>
        <v>0.51083423618634893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8">
      <c r="A9" t="s">
        <v>8</v>
      </c>
      <c r="B9" s="3">
        <f>'JuicedOdds Week (16)'!B9/('JuicedOdds Week (16)'!B9+'JuicedOdds Week (16)'!B33)</f>
        <v>0.79136163982430452</v>
      </c>
      <c r="C9" s="1">
        <f>'JuicedOdds Week (16)'!C9/('JuicedOdds Week (16)'!C9+'JuicedOdds Week (16)'!C6)</f>
        <v>0.39076376554174075</v>
      </c>
      <c r="D9" s="1">
        <f>'JuicedOdds Week (16)'!D9/('JuicedOdds Week (16)'!D9+'JuicedOdds Week (16)'!D31)</f>
        <v>0.74087161366313303</v>
      </c>
      <c r="E9" s="1">
        <f>'JuicedOdds Week (16)'!E9/('JuicedOdds Week (16)'!E9+'JuicedOdds Week (16)'!E15)</f>
        <v>0.39076376554174075</v>
      </c>
      <c r="F9" s="1">
        <f>'JuicedOdds Week (16)'!F9/('JuicedOdds Week (16)'!F9+'JuicedOdds Week (16)'!F22)</f>
        <v>0.66900702106318954</v>
      </c>
      <c r="G9" s="1">
        <f>'JuicedOdds Week (16)'!G9/('JuicedOdds Week (16)'!G9+'JuicedOdds Week (16)'!G29)</f>
        <v>0.6853932584269663</v>
      </c>
      <c r="H9" s="1">
        <f>'JuicedOdds Week (16)'!H9/('JuicedOdds Week (16)'!H9+'JuicedOdds Week (16)'!H10)</f>
        <v>0.58299264104660675</v>
      </c>
      <c r="I9" s="1">
        <f>'JuicedOdds Week (16)'!I9/('JuicedOdds Week (16)'!I9+'JuicedOdds Week (16)'!I32)</f>
        <v>0.80429292929292939</v>
      </c>
      <c r="J9" s="1">
        <f>'JuicedOdds Week (16)'!J9/('JuicedOdds Week (16)'!J9+'JuicedOdds Week (16)'!J14)</f>
        <v>0.68055555555555558</v>
      </c>
      <c r="K9" s="1">
        <f>'JuicedOdds Week (16)'!K9/('JuicedOdds Week (16)'!K9+'JuicedOdds Week (16)'!K15)</f>
        <v>0.69079288305406805</v>
      </c>
      <c r="L9" s="1">
        <f>'JuicedOdds Week (16)'!L9/('JuicedOdds Week (16)'!L9+'JuicedOdds Week (16)'!L6)</f>
        <v>0.63690418169412233</v>
      </c>
      <c r="M9" s="1">
        <f>'JuicedOdds Week (16)'!M9/('JuicedOdds Week (16)'!M9+'JuicedOdds Week (16)'!M11)</f>
        <v>0.59963877182420233</v>
      </c>
      <c r="N9" s="1"/>
      <c r="O9" s="1">
        <f>'JuicedOdds Week (16)'!O9/('JuicedOdds Week (16)'!O9+'JuicedOdds Week (16)'!O28)</f>
        <v>0.7508125677139762</v>
      </c>
      <c r="P9" s="1">
        <f>'JuicedOdds Week (16)'!P9/('JuicedOdds Week (16)'!P9+'JuicedOdds Week (16)'!P13)</f>
        <v>0.65747522619560528</v>
      </c>
      <c r="Q9" s="1">
        <f>'JuicedOdds Week (16)'!Q9/('JuicedOdds Week (16)'!Q9+'JuicedOdds Week (16)'!Q5)</f>
        <v>0.26645768025078376</v>
      </c>
      <c r="R9" s="1">
        <f>'JuicedOdds Week (16)'!R9/('JuicedOdds Week (16)'!R9+'JuicedOdds Week (16)'!R12)</f>
        <v>0.5</v>
      </c>
      <c r="S9" s="1">
        <f>'JuicedOdds Week (16)'!S9/('JuicedOdds Week (16)'!S9+'JuicedOdds Week (16)'!S22)</f>
        <v>0.61403508771929827</v>
      </c>
      <c r="U9">
        <v>25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8">
      <c r="A10" t="s">
        <v>9</v>
      </c>
      <c r="B10" s="1">
        <f>'JuicedOdds Week (16)'!B10/('JuicedOdds Week (16)'!B10+'JuicedOdds Week (16)'!B2)</f>
        <v>0.38356164383561653</v>
      </c>
      <c r="C10" s="1">
        <f>'JuicedOdds Week (16)'!C10/('JuicedOdds Week (16)'!C10+'JuicedOdds Week (16)'!C14)</f>
        <v>0.65747522619560528</v>
      </c>
      <c r="D10" s="1">
        <f>'JuicedOdds Week (16)'!D10/('JuicedOdds Week (16)'!D10+'JuicedOdds Week (16)'!D24)</f>
        <v>0.58299264104660675</v>
      </c>
      <c r="E10" s="1">
        <f>'JuicedOdds Week (16)'!E10/('JuicedOdds Week (16)'!E10+'JuicedOdds Week (16)'!E20)</f>
        <v>0.56349206349206349</v>
      </c>
      <c r="F10" s="1">
        <f>'JuicedOdds Week (16)'!F10/('JuicedOdds Week (16)'!F10+'JuicedOdds Week (16)'!F26)</f>
        <v>0.78190630048465271</v>
      </c>
      <c r="G10" s="1">
        <f>'JuicedOdds Week (16)'!G10/('JuicedOdds Week (16)'!G10+'JuicedOdds Week (16)'!G30)</f>
        <v>0.59336975415942395</v>
      </c>
      <c r="H10" s="1">
        <f>'JuicedOdds Week (16)'!H10/('JuicedOdds Week (16)'!H10+'JuicedOdds Week (16)'!H9)</f>
        <v>0.4170073589533933</v>
      </c>
      <c r="I10" s="1">
        <f>'JuicedOdds Week (16)'!I10/('JuicedOdds Week (16)'!I10+'JuicedOdds Week (16)'!I25)</f>
        <v>0.7508125677139762</v>
      </c>
      <c r="J10" s="1"/>
      <c r="K10" s="1">
        <f>'JuicedOdds Week (16)'!K10/('JuicedOdds Week (16)'!K10+'JuicedOdds Week (16)'!K11)</f>
        <v>0.551441114716549</v>
      </c>
      <c r="L10" s="1">
        <f>'JuicedOdds Week (16)'!L10/('JuicedOdds Week (16)'!L10+'JuicedOdds Week (16)'!L19)</f>
        <v>0.78190630048465271</v>
      </c>
      <c r="M10" s="5">
        <f>'JuicedOdds Week (16)'!M10/('JuicedOdds Week (16)'!M10+'JuicedOdds Week (16)'!M20)</f>
        <v>0.77683315621679072</v>
      </c>
      <c r="N10" s="1">
        <f>'JuicedOdds Week (16)'!N10/('JuicedOdds Week (16)'!N10+'JuicedOdds Week (16)'!N16)</f>
        <v>0.64472917880023306</v>
      </c>
      <c r="O10" s="1">
        <f>'JuicedOdds Week (16)'!O10/('JuicedOdds Week (16)'!O10+'JuicedOdds Week (16)'!O19)</f>
        <v>0.59336975415942395</v>
      </c>
      <c r="P10" s="1">
        <f>'JuicedOdds Week (16)'!P10/('JuicedOdds Week (16)'!P10+'JuicedOdds Week (16)'!P18)</f>
        <v>0.68055555555555558</v>
      </c>
      <c r="Q10" s="1">
        <f>'JuicedOdds Week (16)'!Q10/('JuicedOdds Week (16)'!Q10+'JuicedOdds Week (16)'!Q17)</f>
        <v>0.551441114716549</v>
      </c>
      <c r="R10" s="1">
        <f>'JuicedOdds Week (16)'!R10/('JuicedOdds Week (16)'!R10+'JuicedOdds Week (16)'!R7)</f>
        <v>0.42016806722689076</v>
      </c>
      <c r="S10" s="1">
        <f>'JuicedOdds Week (16)'!S10/('JuicedOdds Week (16)'!S10+'JuicedOdds Week (16)'!S17)</f>
        <v>0.56204379562043794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0</v>
      </c>
      <c r="AI10">
        <v>0</v>
      </c>
    </row>
    <row r="11" spans="1:38">
      <c r="A11" t="s">
        <v>10</v>
      </c>
      <c r="B11" s="1">
        <f>'JuicedOdds Week (16)'!B11/('JuicedOdds Week (16)'!B11+'JuicedOdds Week (16)'!B12)</f>
        <v>0.59336975415942395</v>
      </c>
      <c r="C11" s="1">
        <f>'JuicedOdds Week (16)'!C11/('JuicedOdds Week (16)'!C11+'JuicedOdds Week (16)'!C29)</f>
        <v>0.5720596355604638</v>
      </c>
      <c r="D11" s="1">
        <f>'JuicedOdds Week (16)'!D11/('JuicedOdds Week (16)'!D11+'JuicedOdds Week (16)'!D17)</f>
        <v>0.49567024593003117</v>
      </c>
      <c r="E11" s="1">
        <f>'JuicedOdds Week (16)'!E11/('JuicedOdds Week (16)'!E11+'JuicedOdds Week (16)'!E25)</f>
        <v>0.73354231974921635</v>
      </c>
      <c r="F11" s="1"/>
      <c r="G11" s="1">
        <f>'JuicedOdds Week (16)'!G11/('JuicedOdds Week (16)'!G11+'JuicedOdds Week (16)'!G7)</f>
        <v>0.46753246753246752</v>
      </c>
      <c r="H11" s="1">
        <f>'JuicedOdds Week (16)'!H11/('JuicedOdds Week (16)'!H11+'JuicedOdds Week (16)'!H2)</f>
        <v>0.29496683573936788</v>
      </c>
      <c r="I11" s="3">
        <f>'JuicedOdds Week (16)'!I11/('JuicedOdds Week (16)'!I11+'JuicedOdds Week (16)'!I19)</f>
        <v>0.79136163982430452</v>
      </c>
      <c r="J11" s="1">
        <f>'JuicedOdds Week (16)'!J11/('JuicedOdds Week (16)'!J11+'JuicedOdds Week (16)'!J8)</f>
        <v>0.60923623445825936</v>
      </c>
      <c r="K11" s="1">
        <f>'JuicedOdds Week (16)'!K11/('JuicedOdds Week (16)'!K11+'JuicedOdds Week (16)'!K10)</f>
        <v>0.448558885283451</v>
      </c>
      <c r="L11" s="1">
        <f>'JuicedOdds Week (16)'!L11/('JuicedOdds Week (16)'!L11+'JuicedOdds Week (16)'!L20)</f>
        <v>0.59336975415942395</v>
      </c>
      <c r="M11" s="1">
        <f>'JuicedOdds Week (16)'!M11/('JuicedOdds Week (16)'!M11+'JuicedOdds Week (16)'!M9)</f>
        <v>0.40036122817579772</v>
      </c>
      <c r="N11" s="1">
        <f>'JuicedOdds Week (16)'!N11/('JuicedOdds Week (16)'!N11+'JuicedOdds Week (16)'!N23)</f>
        <v>0.64472917880023306</v>
      </c>
      <c r="O11" s="1">
        <f>'JuicedOdds Week (16)'!O11/('JuicedOdds Week (16)'!O11+'JuicedOdds Week (16)'!O18)</f>
        <v>0.59336975415942395</v>
      </c>
      <c r="P11" s="1">
        <f>'JuicedOdds Week (16)'!P11/('JuicedOdds Week (16)'!P11+'JuicedOdds Week (16)'!P25)</f>
        <v>0.40663024584057611</v>
      </c>
      <c r="Q11" s="1">
        <f>'JuicedOdds Week (16)'!Q11/('JuicedOdds Week (16)'!Q11+'JuicedOdds Week (16)'!Q4)</f>
        <v>0.1475409836065574</v>
      </c>
      <c r="R11" s="1">
        <f>'JuicedOdds Week (16)'!R11/('JuicedOdds Week (16)'!R11+'JuicedOdds Week (16)'!R18)</f>
        <v>0.29496683573936788</v>
      </c>
      <c r="S11" s="1">
        <f>'JuicedOdds Week (16)'!S11/('JuicedOdds Week (16)'!S11+'JuicedOdds Week (16)'!S2)</f>
        <v>0.46753246753246752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8">
      <c r="A12" t="s">
        <v>11</v>
      </c>
      <c r="B12" s="1">
        <f>'JuicedOdds Week (16)'!B12/('JuicedOdds Week (16)'!B12+'JuicedOdds Week (16)'!B11)</f>
        <v>0.40663024584057611</v>
      </c>
      <c r="C12" s="1">
        <f>'JuicedOdds Week (16)'!C12/('JuicedOdds Week (16)'!C12+'JuicedOdds Week (16)'!C23)</f>
        <v>0.56349206349206349</v>
      </c>
      <c r="D12" s="1">
        <f>'JuicedOdds Week (16)'!D12/('JuicedOdds Week (16)'!D12+'JuicedOdds Week (16)'!D18)</f>
        <v>0.71355123026074185</v>
      </c>
      <c r="E12" s="1">
        <f>'JuicedOdds Week (16)'!E12/('JuicedOdds Week (16)'!E12+'JuicedOdds Week (16)'!E4)</f>
        <v>0.43650793650793646</v>
      </c>
      <c r="F12" s="3">
        <f>'JuicedOdds Week (16)'!F12/('JuicedOdds Week (16)'!F12+'JuicedOdds Week (16)'!F21)</f>
        <v>0.83709931686810291</v>
      </c>
      <c r="G12" s="1">
        <f>'JuicedOdds Week (16)'!G12/('JuicedOdds Week (16)'!G12+'JuicedOdds Week (16)'!G26)</f>
        <v>0.88000000000000012</v>
      </c>
      <c r="H12" s="1">
        <f>'JuicedOdds Week (16)'!H12/('JuicedOdds Week (16)'!H12+'JuicedOdds Week (16)'!H3)</f>
        <v>0.4170073589533933</v>
      </c>
      <c r="I12" s="1">
        <f>'JuicedOdds Week (16)'!I12/('JuicedOdds Week (16)'!I12+'JuicedOdds Week (16)'!I23)</f>
        <v>0.78674351585014402</v>
      </c>
      <c r="J12" s="1">
        <f>'JuicedOdds Week (16)'!J12/('JuicedOdds Week (16)'!J12+'JuicedOdds Week (16)'!J2)</f>
        <v>0.51736412571627011</v>
      </c>
      <c r="K12" s="1"/>
      <c r="L12" s="1">
        <f>'JuicedOdds Week (16)'!L12/('JuicedOdds Week (16)'!L12+'JuicedOdds Week (16)'!L25)</f>
        <v>0.88000000000000012</v>
      </c>
      <c r="M12" s="1">
        <f>'JuicedOdds Week (16)'!M12/('JuicedOdds Week (16)'!M12+'JuicedOdds Week (16)'!M8)</f>
        <v>0.79999999999999993</v>
      </c>
      <c r="N12" s="1">
        <f>'JuicedOdds Week (16)'!N12/('JuicedOdds Week (16)'!N12+'JuicedOdds Week (16)'!N27)</f>
        <v>0.771505376344086</v>
      </c>
      <c r="O12" s="1">
        <f>'JuicedOdds Week (16)'!O12/('JuicedOdds Week (16)'!O12+'JuicedOdds Week (16)'!O29)</f>
        <v>0.86771653543307092</v>
      </c>
      <c r="P12" s="1">
        <f>'JuicedOdds Week (16)'!P12/('JuicedOdds Week (16)'!P12+'JuicedOdds Week (16)'!P8)</f>
        <v>0.74087161366313303</v>
      </c>
      <c r="Q12" s="1">
        <f>'JuicedOdds Week (16)'!Q12/('JuicedOdds Week (16)'!Q12+'JuicedOdds Week (16)'!Q7)</f>
        <v>0.51083423618634893</v>
      </c>
      <c r="R12" s="1">
        <f>'JuicedOdds Week (16)'!R12/('JuicedOdds Week (16)'!R12+'JuicedOdds Week (16)'!R9)</f>
        <v>0.5</v>
      </c>
      <c r="S12" s="1">
        <f>'JuicedOdds Week (16)'!S12/('JuicedOdds Week (16)'!S12+'JuicedOdds Week (16)'!S4)</f>
        <v>0.52173913043478259</v>
      </c>
      <c r="U12">
        <v>0</v>
      </c>
      <c r="V12">
        <v>0</v>
      </c>
      <c r="W12">
        <v>0</v>
      </c>
      <c r="X12">
        <v>0</v>
      </c>
      <c r="Y12">
        <v>25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8">
      <c r="A13" t="s">
        <v>12</v>
      </c>
      <c r="B13" s="1">
        <f>'JuicedOdds Week (16)'!B13/('JuicedOdds Week (16)'!B13+'JuicedOdds Week (16)'!B31)</f>
        <v>0.63690418169412233</v>
      </c>
      <c r="C13" s="1">
        <f>'JuicedOdds Week (16)'!C13/('JuicedOdds Week (16)'!C13+'JuicedOdds Week (16)'!C2)</f>
        <v>0.42794036443953615</v>
      </c>
      <c r="D13" s="1">
        <f>'JuicedOdds Week (16)'!D13/('JuicedOdds Week (16)'!D13+'JuicedOdds Week (16)'!D33)</f>
        <v>0.76000000000000012</v>
      </c>
      <c r="E13" s="1">
        <f>'JuicedOdds Week (16)'!E13/('JuicedOdds Week (16)'!E13+'JuicedOdds Week (16)'!E24)</f>
        <v>0.62246655186117372</v>
      </c>
      <c r="F13" s="1">
        <f>'JuicedOdds Week (16)'!F13/('JuicedOdds Week (16)'!F13+'JuicedOdds Week (16)'!F4)</f>
        <v>0.31460674157303364</v>
      </c>
      <c r="G13" s="1">
        <f>'JuicedOdds Week (16)'!G13/('JuicedOdds Week (16)'!G13+'JuicedOdds Week (16)'!G31)</f>
        <v>0.64472917880023306</v>
      </c>
      <c r="H13" s="1">
        <f>'JuicedOdds Week (16)'!H13/('JuicedOdds Week (16)'!H13+'JuicedOdds Week (16)'!H16)</f>
        <v>0.48916576381365112</v>
      </c>
      <c r="I13" s="1">
        <f>'JuicedOdds Week (16)'!I13/('JuicedOdds Week (16)'!I13+'JuicedOdds Week (16)'!I22)</f>
        <v>0.551441114716549</v>
      </c>
      <c r="J13" s="1"/>
      <c r="K13" s="1">
        <f>'JuicedOdds Week (16)'!K13/('JuicedOdds Week (16)'!K13+'JuicedOdds Week (16)'!K5)</f>
        <v>0.40663024584057611</v>
      </c>
      <c r="L13" s="1">
        <f>'JuicedOdds Week (16)'!L13/('JuicedOdds Week (16)'!L13+'JuicedOdds Week (16)'!L29)</f>
        <v>0.71797052154195007</v>
      </c>
      <c r="M13" s="1">
        <f>'JuicedOdds Week (16)'!M13/('JuicedOdds Week (16)'!M13+'JuicedOdds Week (16)'!M33)</f>
        <v>0.50432975406996894</v>
      </c>
      <c r="N13" s="9">
        <f>'JuicedOdds Week (16)'!N13/('JuicedOdds Week (16)'!N13+'JuicedOdds Week (16)'!N6)</f>
        <v>0.80429292929292939</v>
      </c>
      <c r="O13" s="1">
        <f>'JuicedOdds Week (16)'!O13/('JuicedOdds Week (16)'!O13+'JuicedOdds Week (16)'!O15)</f>
        <v>0.43650793650793646</v>
      </c>
      <c r="P13" s="1">
        <f>'JuicedOdds Week (16)'!P13/('JuicedOdds Week (16)'!P13+'JuicedOdds Week (16)'!P9)</f>
        <v>0.34252477380439461</v>
      </c>
      <c r="Q13" s="1">
        <f>'JuicedOdds Week (16)'!Q13/('JuicedOdds Week (16)'!Q13+'JuicedOdds Week (16)'!Q30)</f>
        <v>0.56349206349206349</v>
      </c>
      <c r="R13" s="1">
        <f>'JuicedOdds Week (16)'!R13/('JuicedOdds Week (16)'!R13+'JuicedOdds Week (16)'!R26)</f>
        <v>0.72575250836120397</v>
      </c>
      <c r="S13" s="1">
        <f>'JuicedOdds Week (16)'!S13/('JuicedOdds Week (16)'!S13+'JuicedOdds Week (16)'!S29)</f>
        <v>0.55259400285578297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</row>
    <row r="14" spans="1:38">
      <c r="A14" t="s">
        <v>13</v>
      </c>
      <c r="B14" s="1">
        <f>'JuicedOdds Week (16)'!B14/('JuicedOdds Week (16)'!B14+'JuicedOdds Week (16)'!B28)</f>
        <v>0.65747522619560528</v>
      </c>
      <c r="C14" s="1">
        <f>'JuicedOdds Week (16)'!C14/('JuicedOdds Week (16)'!C14+'JuicedOdds Week (16)'!C10)</f>
        <v>0.34252477380439461</v>
      </c>
      <c r="D14" s="1">
        <f>'JuicedOdds Week (16)'!D14/('JuicedOdds Week (16)'!D14+'JuicedOdds Week (16)'!D26)</f>
        <v>0.6636481241914618</v>
      </c>
      <c r="E14" s="1">
        <f>'JuicedOdds Week (16)'!E14/('JuicedOdds Week (16)'!E14+'JuicedOdds Week (16)'!E21)</f>
        <v>0.56349206349206349</v>
      </c>
      <c r="F14" s="1"/>
      <c r="G14" s="1">
        <f>'JuicedOdds Week (16)'!G14/('JuicedOdds Week (16)'!G14+'JuicedOdds Week (16)'!G6)</f>
        <v>0.4170073589533933</v>
      </c>
      <c r="H14" s="3">
        <f>'JuicedOdds Week (16)'!H14/('JuicedOdds Week (16)'!H14+'JuicedOdds Week (16)'!H32)</f>
        <v>0.78674351585014402</v>
      </c>
      <c r="I14" s="1">
        <f>'JuicedOdds Week (16)'!I14/('JuicedOdds Week (16)'!I14+'JuicedOdds Week (16)'!I15)</f>
        <v>0.64472917880023306</v>
      </c>
      <c r="J14" s="1">
        <f>'JuicedOdds Week (16)'!J14/('JuicedOdds Week (16)'!J14+'JuicedOdds Week (16)'!J9)</f>
        <v>0.31944444444444442</v>
      </c>
      <c r="K14" s="1">
        <f>'JuicedOdds Week (16)'!K14/('JuicedOdds Week (16)'!K14+'JuicedOdds Week (16)'!K27)</f>
        <v>0.70016207455429491</v>
      </c>
      <c r="L14" s="1">
        <f>'JuicedOdds Week (16)'!L14/('JuicedOdds Week (16)'!L14+'JuicedOdds Week (16)'!L28)</f>
        <v>0.448558885283451</v>
      </c>
      <c r="M14" s="1">
        <f>'JuicedOdds Week (16)'!M14/('JuicedOdds Week (16)'!M14+'JuicedOdds Week (16)'!M5)</f>
        <v>0.25221729490022171</v>
      </c>
      <c r="N14" s="1">
        <f>'JuicedOdds Week (16)'!N14/('JuicedOdds Week (16)'!N14+'JuicedOdds Week (16)'!N7)</f>
        <v>0.19999999999999998</v>
      </c>
      <c r="O14" s="1">
        <f>'JuicedOdds Week (16)'!O14/('JuicedOdds Week (16)'!O14+'JuicedOdds Week (16)'!O5)</f>
        <v>0.12382234185733514</v>
      </c>
      <c r="P14" s="1">
        <f>'JuicedOdds Week (16)'!P14/('JuicedOdds Week (16)'!P14+'JuicedOdds Week (16)'!P3)</f>
        <v>0.31460674157303364</v>
      </c>
      <c r="Q14" s="1">
        <f>'JuicedOdds Week (16)'!Q14/('JuicedOdds Week (16)'!Q14+'JuicedOdds Week (16)'!Q29)</f>
        <v>0.59336975415942395</v>
      </c>
      <c r="R14" s="1">
        <f>'JuicedOdds Week (16)'!R14/('JuicedOdds Week (16)'!R14+'JuicedOdds Week (16)'!R22)</f>
        <v>0.56204379562043794</v>
      </c>
      <c r="S14" s="1">
        <f>'JuicedOdds Week (16)'!S14/('JuicedOdds Week (16)'!S14+'JuicedOdds Week (16)'!S32)</f>
        <v>0.63658761934093011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8">
      <c r="A15" t="s">
        <v>14</v>
      </c>
      <c r="B15" s="1">
        <f>'JuicedOdds Week (16)'!B15/('JuicedOdds Week (16)'!B15+'JuicedOdds Week (16)'!B6)</f>
        <v>0.49567024593003117</v>
      </c>
      <c r="C15" s="1">
        <f>'JuicedOdds Week (16)'!C15/('JuicedOdds Week (16)'!C15+'JuicedOdds Week (16)'!C22)</f>
        <v>0.551441114716549</v>
      </c>
      <c r="D15" s="1">
        <f>'JuicedOdds Week (16)'!D15/('JuicedOdds Week (16)'!D15+'JuicedOdds Week (16)'!D29)</f>
        <v>0.59336975415942395</v>
      </c>
      <c r="E15" s="1">
        <f>'JuicedOdds Week (16)'!E15/('JuicedOdds Week (16)'!E15+'JuicedOdds Week (16)'!E9)</f>
        <v>0.60923623445825936</v>
      </c>
      <c r="F15" s="1"/>
      <c r="G15" s="1">
        <f>'JuicedOdds Week (16)'!G15/('JuicedOdds Week (16)'!G15+'JuicedOdds Week (16)'!G5)</f>
        <v>0.20863836017569545</v>
      </c>
      <c r="H15" s="1">
        <f>'JuicedOdds Week (16)'!H15/('JuicedOdds Week (16)'!H15+'JuicedOdds Week (16)'!H31)</f>
        <v>0.60375697094217784</v>
      </c>
      <c r="I15" s="1">
        <f>'JuicedOdds Week (16)'!I15/('JuicedOdds Week (16)'!I15+'JuicedOdds Week (16)'!I14)</f>
        <v>0.35527082119976705</v>
      </c>
      <c r="J15" s="3">
        <f>'JuicedOdds Week (16)'!J15/('JuicedOdds Week (16)'!J15+'JuicedOdds Week (16)'!J32)</f>
        <v>0.84650112866817162</v>
      </c>
      <c r="K15" s="1">
        <f>'JuicedOdds Week (16)'!K15/('JuicedOdds Week (16)'!K15+'JuicedOdds Week (16)'!K9)</f>
        <v>0.30920711694593195</v>
      </c>
      <c r="L15" s="1">
        <f>'JuicedOdds Week (16)'!L15/('JuicedOdds Week (16)'!L15+'JuicedOdds Week (16)'!L22)</f>
        <v>0.56349206349206349</v>
      </c>
      <c r="M15" s="1">
        <f>'JuicedOdds Week (16)'!M15/('JuicedOdds Week (16)'!M15+'JuicedOdds Week (16)'!M18)</f>
        <v>0.45725646123260438</v>
      </c>
      <c r="N15" s="1">
        <f>'JuicedOdds Week (16)'!N15/('JuicedOdds Week (16)'!N15+'JuicedOdds Week (16)'!N28)</f>
        <v>0.36905965621840248</v>
      </c>
      <c r="O15" s="1">
        <f>'JuicedOdds Week (16)'!O15/('JuicedOdds Week (16)'!O15+'JuicedOdds Week (16)'!O13)</f>
        <v>0.56349206349206349</v>
      </c>
      <c r="P15" s="1">
        <f>'JuicedOdds Week (16)'!P15/('JuicedOdds Week (16)'!P15+'JuicedOdds Week (16)'!P19)</f>
        <v>0.5720596355604638</v>
      </c>
      <c r="Q15" s="1">
        <f>'JuicedOdds Week (16)'!Q15/('JuicedOdds Week (16)'!Q15+'JuicedOdds Week (16)'!Q33)</f>
        <v>0.58299264104660675</v>
      </c>
      <c r="R15" s="1">
        <f>'JuicedOdds Week (16)'!R15/('JuicedOdds Week (16)'!R15+'JuicedOdds Week (16)'!R8)</f>
        <v>0.48916576381365112</v>
      </c>
      <c r="S15" s="1">
        <f>'JuicedOdds Week (16)'!S15/('JuicedOdds Week (16)'!S15+'JuicedOdds Week (16)'!S6)</f>
        <v>0.38596491228070179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8">
      <c r="A16" t="s">
        <v>15</v>
      </c>
      <c r="B16" s="1">
        <f>'JuicedOdds Week (16)'!B16/('JuicedOdds Week (16)'!B16+'JuicedOdds Week (16)'!B29)</f>
        <v>0.5720596355604638</v>
      </c>
      <c r="C16" s="1">
        <f>'JuicedOdds Week (16)'!C16/('JuicedOdds Week (16)'!C16+'JuicedOdds Week (16)'!C26)</f>
        <v>0.58299264104660675</v>
      </c>
      <c r="D16" s="1">
        <f>'JuicedOdds Week (16)'!D16/('JuicedOdds Week (16)'!D16+'JuicedOdds Week (16)'!D20)</f>
        <v>0.5260865852617197</v>
      </c>
      <c r="E16" s="1">
        <f>'JuicedOdds Week (16)'!E16/('JuicedOdds Week (16)'!E16+'JuicedOdds Week (16)'!E30)</f>
        <v>0.65747522619560528</v>
      </c>
      <c r="F16" s="1">
        <f>'JuicedOdds Week (16)'!F16/('JuicedOdds Week (16)'!F16+'JuicedOdds Week (16)'!F23)</f>
        <v>0.448558885283451</v>
      </c>
      <c r="G16" s="1">
        <f>'JuicedOdds Week (16)'!G16/('JuicedOdds Week (16)'!G16+'JuicedOdds Week (16)'!G33)</f>
        <v>0.54274353876739567</v>
      </c>
      <c r="H16" s="1">
        <f>'JuicedOdds Week (16)'!H16/('JuicedOdds Week (16)'!H16+'JuicedOdds Week (16)'!H13)</f>
        <v>0.51083423618634893</v>
      </c>
      <c r="I16" s="1">
        <f>'JuicedOdds Week (16)'!I16/('JuicedOdds Week (16)'!I16+'JuicedOdds Week (16)'!I31)</f>
        <v>0.54274353876739567</v>
      </c>
      <c r="J16" s="1">
        <f>'JuicedOdds Week (16)'!J16/('JuicedOdds Week (16)'!J16+'JuicedOdds Week (16)'!J19)</f>
        <v>0.78190630048465271</v>
      </c>
      <c r="K16" s="1">
        <f>'JuicedOdds Week (16)'!K16/('JuicedOdds Week (16)'!K16+'JuicedOdds Week (16)'!K17)</f>
        <v>0.5720596355604638</v>
      </c>
      <c r="L16" s="1"/>
      <c r="M16" s="1">
        <f>'JuicedOdds Week (16)'!M16/('JuicedOdds Week (16)'!M16+'JuicedOdds Week (16)'!M24)</f>
        <v>0.551441114716549</v>
      </c>
      <c r="N16" s="1">
        <f>'JuicedOdds Week (16)'!N16/('JuicedOdds Week (16)'!N16+'JuicedOdds Week (16)'!N10)</f>
        <v>0.35527082119976705</v>
      </c>
      <c r="O16" s="1">
        <f>'JuicedOdds Week (16)'!O16/('JuicedOdds Week (16)'!O16+'JuicedOdds Week (16)'!O26)</f>
        <v>0.69576995207334869</v>
      </c>
      <c r="P16" s="1">
        <f>'JuicedOdds Week (16)'!P16/('JuicedOdds Week (16)'!P16+'JuicedOdds Week (16)'!P21)</f>
        <v>0.69079288305406805</v>
      </c>
      <c r="Q16" s="1">
        <f>'JuicedOdds Week (16)'!Q16/('JuicedOdds Week (16)'!Q16+'JuicedOdds Week (16)'!Q28)</f>
        <v>0.33635187580853815</v>
      </c>
      <c r="R16" s="1">
        <f>'JuicedOdds Week (16)'!R16/('JuicedOdds Week (16)'!R16+'JuicedOdds Week (16)'!R30)</f>
        <v>0.52173913043478259</v>
      </c>
      <c r="S16" s="1">
        <f>'JuicedOdds Week (16)'!S16/('JuicedOdds Week (16)'!S16+'JuicedOdds Week (16)'!S24)</f>
        <v>0.57111597374179435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</row>
    <row r="17" spans="1:35">
      <c r="A17" t="s">
        <v>16</v>
      </c>
      <c r="B17" s="1">
        <f>'JuicedOdds Week (16)'!B17/('JuicedOdds Week (16)'!B17+'JuicedOdds Week (16)'!B30)</f>
        <v>0.65747522619560528</v>
      </c>
      <c r="C17" s="1">
        <f>'JuicedOdds Week (16)'!C17/('JuicedOdds Week (16)'!C17+'JuicedOdds Week (16)'!C3)</f>
        <v>0.31944444444444442</v>
      </c>
      <c r="D17" s="1">
        <f>'JuicedOdds Week (16)'!D17/('JuicedOdds Week (16)'!D17+'JuicedOdds Week (16)'!D11)</f>
        <v>0.50432975406996894</v>
      </c>
      <c r="E17" s="1">
        <f>'JuicedOdds Week (16)'!E17/('JuicedOdds Week (16)'!E17+'JuicedOdds Week (16)'!E26)</f>
        <v>0.6636481241914618</v>
      </c>
      <c r="F17" s="1">
        <f>'JuicedOdds Week (16)'!F17/('JuicedOdds Week (16)'!F17+'JuicedOdds Week (16)'!F2)</f>
        <v>0.38356164383561653</v>
      </c>
      <c r="G17" s="1">
        <f>'JuicedOdds Week (16)'!G17/('JuicedOdds Week (16)'!G17+'JuicedOdds Week (16)'!G19)</f>
        <v>0.59963877182420233</v>
      </c>
      <c r="H17" s="1">
        <f>'JuicedOdds Week (16)'!H17/('JuicedOdds Week (16)'!H17+'JuicedOdds Week (16)'!H5)</f>
        <v>0.27424749163879597</v>
      </c>
      <c r="I17" s="1">
        <f>'JuicedOdds Week (16)'!I17/('JuicedOdds Week (16)'!I17+'JuicedOdds Week (16)'!I20)</f>
        <v>0.50432975406996894</v>
      </c>
      <c r="J17" s="1">
        <f>'JuicedOdds Week (16)'!J17/('JuicedOdds Week (16)'!J17+'JuicedOdds Week (16)'!J24)</f>
        <v>0.37206266318537862</v>
      </c>
      <c r="K17" s="1">
        <f>'JuicedOdds Week (16)'!K17/('JuicedOdds Week (16)'!K17+'JuicedOdds Week (16)'!K16)</f>
        <v>0.42794036443953615</v>
      </c>
      <c r="L17" s="1">
        <f>'JuicedOdds Week (16)'!L17/('JuicedOdds Week (16)'!L17+'JuicedOdds Week (16)'!L18)</f>
        <v>0.43650793650793646</v>
      </c>
      <c r="M17" s="1">
        <f>'JuicedOdds Week (16)'!M17/('JuicedOdds Week (16)'!M17+'JuicedOdds Week (16)'!M19)</f>
        <v>0.60375697094217784</v>
      </c>
      <c r="N17" s="1"/>
      <c r="O17" s="1">
        <f>'JuicedOdds Week (16)'!O17/('JuicedOdds Week (16)'!O17+'JuicedOdds Week (16)'!O25)</f>
        <v>0.59336975415942395</v>
      </c>
      <c r="P17" s="1">
        <f>'JuicedOdds Week (16)'!P17/('JuicedOdds Week (16)'!P17+'JuicedOdds Week (16)'!P6)</f>
        <v>0.3962430290578221</v>
      </c>
      <c r="Q17" s="1">
        <f>'JuicedOdds Week (16)'!Q17/('JuicedOdds Week (16)'!Q17+'JuicedOdds Week (16)'!Q10)</f>
        <v>0.448558885283451</v>
      </c>
      <c r="R17" s="1">
        <f>'JuicedOdds Week (16)'!R17/('JuicedOdds Week (16)'!R17+'JuicedOdds Week (16)'!R20)</f>
        <v>0.54274353876739567</v>
      </c>
      <c r="S17" s="1">
        <f>'JuicedOdds Week (16)'!S17/('JuicedOdds Week (16)'!S17+'JuicedOdds Week (16)'!S10)</f>
        <v>0.43795620437956206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17</v>
      </c>
      <c r="B18" s="1">
        <f>'JuicedOdds Week (16)'!B18/('JuicedOdds Week (16)'!B18+'JuicedOdds Week (16)'!B25)</f>
        <v>0.59963877182420233</v>
      </c>
      <c r="C18" s="1">
        <f>'JuicedOdds Week (16)'!C18/('JuicedOdds Week (16)'!C18+'JuicedOdds Week (16)'!C27)</f>
        <v>0.63690418169412233</v>
      </c>
      <c r="D18" s="1">
        <f>'JuicedOdds Week (16)'!D18/('JuicedOdds Week (16)'!D18+'JuicedOdds Week (16)'!D12)</f>
        <v>0.28644876973925815</v>
      </c>
      <c r="E18" s="1">
        <f>'JuicedOdds Week (16)'!E18/('JuicedOdds Week (16)'!E18+'JuicedOdds Week (16)'!E19)</f>
        <v>0.59336975415942395</v>
      </c>
      <c r="F18" s="1">
        <f>'JuicedOdds Week (16)'!F18/('JuicedOdds Week (16)'!F18+'JuicedOdds Week (16)'!F8)</f>
        <v>0.551441114716549</v>
      </c>
      <c r="G18" s="1">
        <f>'JuicedOdds Week (16)'!G18/('JuicedOdds Week (16)'!G18+'JuicedOdds Week (16)'!G2)</f>
        <v>0.16835016835016833</v>
      </c>
      <c r="H18" s="1">
        <f>'JuicedOdds Week (16)'!H18/('JuicedOdds Week (16)'!H18+'JuicedOdds Week (16)'!H20)</f>
        <v>0.53246753246753253</v>
      </c>
      <c r="I18" s="1">
        <f>'JuicedOdds Week (16)'!I18/('JuicedOdds Week (16)'!I18+'JuicedOdds Week (16)'!I2)</f>
        <v>0.25912838633686691</v>
      </c>
      <c r="J18" s="1"/>
      <c r="K18" s="1">
        <f>'JuicedOdds Week (16)'!K18/('JuicedOdds Week (16)'!K18+'JuicedOdds Week (16)'!K4)</f>
        <v>0.22849462365591394</v>
      </c>
      <c r="L18" s="1">
        <f>'JuicedOdds Week (16)'!L18/('JuicedOdds Week (16)'!L18+'JuicedOdds Week (16)'!L17)</f>
        <v>0.56349206349206349</v>
      </c>
      <c r="M18" s="1">
        <f>'JuicedOdds Week (16)'!M18/('JuicedOdds Week (16)'!M18+'JuicedOdds Week (16)'!M15)</f>
        <v>0.54274353876739567</v>
      </c>
      <c r="N18" s="1">
        <f>'JuicedOdds Week (16)'!N18/('JuicedOdds Week (16)'!N18+'JuicedOdds Week (16)'!N33)</f>
        <v>0.39076376554174075</v>
      </c>
      <c r="O18" s="1">
        <f>'JuicedOdds Week (16)'!O18/('JuicedOdds Week (16)'!O18+'JuicedOdds Week (16)'!O11)</f>
        <v>0.40663024584057611</v>
      </c>
      <c r="P18" s="1">
        <f>'JuicedOdds Week (16)'!P18/('JuicedOdds Week (16)'!P18+'JuicedOdds Week (16)'!P10)</f>
        <v>0.31944444444444442</v>
      </c>
      <c r="Q18" s="1">
        <f>'JuicedOdds Week (16)'!Q18/('JuicedOdds Week (16)'!Q18+'JuicedOdds Week (16)'!Q23)</f>
        <v>0.74087161366313303</v>
      </c>
      <c r="R18" s="2">
        <f>'JuicedOdds Week (16)'!R18/('JuicedOdds Week (16)'!R18+'JuicedOdds Week (16)'!R11)</f>
        <v>0.70503316426063201</v>
      </c>
      <c r="S18" s="1">
        <f>'JuicedOdds Week (16)'!S18/('JuicedOdds Week (16)'!S18+'JuicedOdds Week (16)'!S25)</f>
        <v>0.51083423618634893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18</v>
      </c>
      <c r="B19" s="1">
        <f>'JuicedOdds Week (16)'!B19/('JuicedOdds Week (16)'!B19+'JuicedOdds Week (16)'!B20)</f>
        <v>0.51736412571627011</v>
      </c>
      <c r="C19" s="1">
        <f>'JuicedOdds Week (16)'!C19/('JuicedOdds Week (16)'!C19+'JuicedOdds Week (16)'!C30)</f>
        <v>0.46753246753246752</v>
      </c>
      <c r="D19" s="1">
        <f>'JuicedOdds Week (16)'!D19/('JuicedOdds Week (16)'!D19+'JuicedOdds Week (16)'!D2)</f>
        <v>0.1475409836065574</v>
      </c>
      <c r="E19" s="1">
        <f>'JuicedOdds Week (16)'!E19/('JuicedOdds Week (16)'!E19+'JuicedOdds Week (16)'!E18)</f>
        <v>0.40663024584057611</v>
      </c>
      <c r="F19" s="1">
        <f>'JuicedOdds Week (16)'!F19/('JuicedOdds Week (16)'!F19+'JuicedOdds Week (16)'!F27)</f>
        <v>0.30920711694593195</v>
      </c>
      <c r="G19" s="1">
        <f>'JuicedOdds Week (16)'!G19/('JuicedOdds Week (16)'!G19+'JuicedOdds Week (16)'!G17)</f>
        <v>0.40036122817579772</v>
      </c>
      <c r="H19" s="1">
        <f>'JuicedOdds Week (16)'!H19/('JuicedOdds Week (16)'!H19+'JuicedOdds Week (16)'!H25)</f>
        <v>0.43650793650793646</v>
      </c>
      <c r="I19" s="1">
        <f>'JuicedOdds Week (16)'!I19/('JuicedOdds Week (16)'!I19+'JuicedOdds Week (16)'!I11)</f>
        <v>0.20863836017569545</v>
      </c>
      <c r="J19" s="1">
        <f>'JuicedOdds Week (16)'!J19/('JuicedOdds Week (16)'!J19+'JuicedOdds Week (16)'!J16)</f>
        <v>0.21809369951534732</v>
      </c>
      <c r="K19" s="11">
        <f>'JuicedOdds Week (16)'!K19/('JuicedOdds Week (16)'!K19+'JuicedOdds Week (16)'!K26)</f>
        <v>0.61643835616438358</v>
      </c>
      <c r="L19" s="1">
        <f>'JuicedOdds Week (16)'!L19/('JuicedOdds Week (16)'!L19+'JuicedOdds Week (16)'!L10)</f>
        <v>0.21809369951534732</v>
      </c>
      <c r="M19" s="1">
        <f>'JuicedOdds Week (16)'!M19/('JuicedOdds Week (16)'!M19+'JuicedOdds Week (16)'!M17)</f>
        <v>0.3962430290578221</v>
      </c>
      <c r="N19" s="1"/>
      <c r="O19" s="1">
        <f>'JuicedOdds Week (16)'!O19/('JuicedOdds Week (16)'!O19+'JuicedOdds Week (16)'!O10)</f>
        <v>0.40663024584057611</v>
      </c>
      <c r="P19" s="1">
        <f>'JuicedOdds Week (16)'!P19/('JuicedOdds Week (16)'!P19+'JuicedOdds Week (16)'!P15)</f>
        <v>0.42794036443953615</v>
      </c>
      <c r="Q19" s="1">
        <f>'JuicedOdds Week (16)'!Q19/('JuicedOdds Week (16)'!Q19+'JuicedOdds Week (16)'!Q32)</f>
        <v>0.65301478953356085</v>
      </c>
      <c r="R19" s="1">
        <f>'JuicedOdds Week (16)'!R19/('JuicedOdds Week (16)'!R19+'JuicedOdds Week (16)'!R24)</f>
        <v>0.53246753246753253</v>
      </c>
      <c r="S19" s="1">
        <f>'JuicedOdds Week (16)'!S19/('JuicedOdds Week (16)'!S19+'JuicedOdds Week (16)'!S20)</f>
        <v>0.46753246753246752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13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19</v>
      </c>
      <c r="B20" s="1">
        <f>'JuicedOdds Week (16)'!B20/('JuicedOdds Week (16)'!B20+'JuicedOdds Week (16)'!B19)</f>
        <v>0.48263587428372978</v>
      </c>
      <c r="C20" s="1">
        <f>'JuicedOdds Week (16)'!C20/('JuicedOdds Week (16)'!C20+'JuicedOdds Week (16)'!C24)</f>
        <v>0.42794036443953615</v>
      </c>
      <c r="D20" s="1">
        <f>'JuicedOdds Week (16)'!D20/('JuicedOdds Week (16)'!D20+'JuicedOdds Week (16)'!D16)</f>
        <v>0.47391341473828025</v>
      </c>
      <c r="E20" s="1">
        <f>'JuicedOdds Week (16)'!E20/('JuicedOdds Week (16)'!E20+'JuicedOdds Week (16)'!E10)</f>
        <v>0.43650793650793646</v>
      </c>
      <c r="F20" s="1">
        <f>'JuicedOdds Week (16)'!F20/('JuicedOdds Week (16)'!F20+'JuicedOdds Week (16)'!F25)</f>
        <v>0.47391341473828025</v>
      </c>
      <c r="G20" s="1"/>
      <c r="H20" s="1">
        <f>'JuicedOdds Week (16)'!H20/('JuicedOdds Week (16)'!H20+'JuicedOdds Week (16)'!H18)</f>
        <v>0.46753246753246752</v>
      </c>
      <c r="I20" s="1">
        <f>'JuicedOdds Week (16)'!I20/('JuicedOdds Week (16)'!I20+'JuicedOdds Week (16)'!I17)</f>
        <v>0.49567024593003117</v>
      </c>
      <c r="J20" s="1">
        <f>'JuicedOdds Week (16)'!J20/('JuicedOdds Week (16)'!J20+'JuicedOdds Week (16)'!J28)</f>
        <v>0.63690418169412233</v>
      </c>
      <c r="K20" s="1">
        <f>'JuicedOdds Week (16)'!K20/('JuicedOdds Week (16)'!K20+'JuicedOdds Week (16)'!K22)</f>
        <v>0.39076376554174075</v>
      </c>
      <c r="L20" s="1">
        <f>'JuicedOdds Week (16)'!L20/('JuicedOdds Week (16)'!L20+'JuicedOdds Week (16)'!L11)</f>
        <v>0.40663024584057611</v>
      </c>
      <c r="M20" s="11">
        <f>'JuicedOdds Week (16)'!M20/('JuicedOdds Week (16)'!M20+'JuicedOdds Week (16)'!M10)</f>
        <v>0.22316684378320936</v>
      </c>
      <c r="N20" s="1">
        <f>'JuicedOdds Week (16)'!N20/('JuicedOdds Week (16)'!N20+'JuicedOdds Week (16)'!N2)</f>
        <v>0.30423004792665137</v>
      </c>
      <c r="O20" s="1">
        <f>'JuicedOdds Week (16)'!O20/('JuicedOdds Week (16)'!O20+'JuicedOdds Week (16)'!O21)</f>
        <v>0.70954356846473021</v>
      </c>
      <c r="P20" s="1">
        <f>'JuicedOdds Week (16)'!P20/('JuicedOdds Week (16)'!P20+'JuicedOdds Week (16)'!P30)</f>
        <v>0.65747522619560528</v>
      </c>
      <c r="Q20" s="1">
        <f>'JuicedOdds Week (16)'!Q20/('JuicedOdds Week (16)'!Q20+'JuicedOdds Week (16)'!Q26)</f>
        <v>0.63690418169412233</v>
      </c>
      <c r="R20" s="1">
        <f>'JuicedOdds Week (16)'!R20/('JuicedOdds Week (16)'!R20+'JuicedOdds Week (16)'!R17)</f>
        <v>0.45725646123260438</v>
      </c>
      <c r="S20" s="1">
        <f>'JuicedOdds Week (16)'!S20/('JuicedOdds Week (16)'!S20+'JuicedOdds Week (16)'!S19)</f>
        <v>0.53246753246753253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0</v>
      </c>
      <c r="AI20">
        <v>0</v>
      </c>
    </row>
    <row r="21" spans="1:35">
      <c r="A21" t="s">
        <v>20</v>
      </c>
      <c r="B21" s="1">
        <f>'JuicedOdds Week (16)'!B21/('JuicedOdds Week (16)'!B21+'JuicedOdds Week (16)'!B7)</f>
        <v>0.3962430290578221</v>
      </c>
      <c r="C21" s="1">
        <f>'JuicedOdds Week (16)'!C21/('JuicedOdds Week (16)'!C21+'JuicedOdds Week (16)'!C32)</f>
        <v>0.65747522619560528</v>
      </c>
      <c r="D21" s="1">
        <f>'JuicedOdds Week (16)'!D21/('JuicedOdds Week (16)'!D21+'JuicedOdds Week (16)'!D5)</f>
        <v>0.15349887133182846</v>
      </c>
      <c r="E21" s="1">
        <f>'JuicedOdds Week (16)'!E21/('JuicedOdds Week (16)'!E21+'JuicedOdds Week (16)'!E14)</f>
        <v>0.43650793650793646</v>
      </c>
      <c r="F21" s="1">
        <f>'JuicedOdds Week (16)'!F21/('JuicedOdds Week (16)'!F21+'JuicedOdds Week (16)'!F12)</f>
        <v>0.16290068313189698</v>
      </c>
      <c r="G21" s="1">
        <f>'JuicedOdds Week (16)'!G21/('JuicedOdds Week (16)'!G21+'JuicedOdds Week (16)'!G4)</f>
        <v>0.11304347826086955</v>
      </c>
      <c r="H21" s="1">
        <f>'JuicedOdds Week (16)'!H21/('JuicedOdds Week (16)'!H21+'JuicedOdds Week (16)'!H27)</f>
        <v>0.40663024584057611</v>
      </c>
      <c r="I21" s="1">
        <f>'JuicedOdds Week (16)'!I21/('JuicedOdds Week (16)'!I21+'JuicedOdds Week (16)'!I8)</f>
        <v>0.40663024584057611</v>
      </c>
      <c r="J21" s="1">
        <f>'JuicedOdds Week (16)'!J21/('JuicedOdds Week (16)'!J21+'JuicedOdds Week (16)'!J25)</f>
        <v>0.50432975406996894</v>
      </c>
      <c r="K21" s="1">
        <f>'JuicedOdds Week (16)'!K21/('JuicedOdds Week (16)'!K21+'JuicedOdds Week (16)'!K7)</f>
        <v>7.4183976261127604E-2</v>
      </c>
      <c r="L21" s="1">
        <f>'JuicedOdds Week (16)'!L21/('JuicedOdds Week (16)'!L21+'JuicedOdds Week (16)'!L27)</f>
        <v>0.23409789548356585</v>
      </c>
      <c r="M21" s="1">
        <f>'JuicedOdds Week (16)'!M21/('JuicedOdds Week (16)'!M21+'JuicedOdds Week (16)'!M23)</f>
        <v>0.33635187580853815</v>
      </c>
      <c r="N21" s="1"/>
      <c r="O21" s="1">
        <f>'JuicedOdds Week (16)'!O21/('JuicedOdds Week (16)'!O21+'JuicedOdds Week (16)'!O20)</f>
        <v>0.29045643153526968</v>
      </c>
      <c r="P21" s="1">
        <f>'JuicedOdds Week (16)'!P21/('JuicedOdds Week (16)'!P21+'JuicedOdds Week (16)'!P16)</f>
        <v>0.30920711694593195</v>
      </c>
      <c r="Q21" s="1">
        <f>'JuicedOdds Week (16)'!Q21/('JuicedOdds Week (16)'!Q21+'JuicedOdds Week (16)'!Q3)</f>
        <v>0.14205607476635515</v>
      </c>
      <c r="R21" s="1">
        <f>'JuicedOdds Week (16)'!R21/('JuicedOdds Week (16)'!R21+'JuicedOdds Week (16)'!R28)</f>
        <v>0.31944444444444442</v>
      </c>
      <c r="S21" s="1">
        <f>'JuicedOdds Week (16)'!S21/('JuicedOdds Week (16)'!S21+'JuicedOdds Week (16)'!S3)</f>
        <v>0.45725646123260438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21</v>
      </c>
      <c r="B22" s="1">
        <f>'JuicedOdds Week (16)'!B22/('JuicedOdds Week (16)'!B22+'JuicedOdds Week (16)'!B5)</f>
        <v>0.47826086956521741</v>
      </c>
      <c r="C22" s="1">
        <f>'JuicedOdds Week (16)'!C22/('JuicedOdds Week (16)'!C22+'JuicedOdds Week (16)'!C15)</f>
        <v>0.448558885283451</v>
      </c>
      <c r="D22" s="1">
        <f>'JuicedOdds Week (16)'!D22/('JuicedOdds Week (16)'!D22+'JuicedOdds Week (16)'!D25)</f>
        <v>0.42794036443953615</v>
      </c>
      <c r="E22" s="1">
        <f>'JuicedOdds Week (16)'!E22/('JuicedOdds Week (16)'!E22+'JuicedOdds Week (16)'!E33)</f>
        <v>0.58299264104660675</v>
      </c>
      <c r="F22" s="1">
        <f>'JuicedOdds Week (16)'!F22/('JuicedOdds Week (16)'!F22+'JuicedOdds Week (16)'!F9)</f>
        <v>0.33099297893681046</v>
      </c>
      <c r="G22" s="1"/>
      <c r="H22" s="1">
        <f>'JuicedOdds Week (16)'!H22/('JuicedOdds Week (16)'!H22+'JuicedOdds Week (16)'!H28)</f>
        <v>0.38356164383561653</v>
      </c>
      <c r="I22" s="1">
        <f>'JuicedOdds Week (16)'!I22/('JuicedOdds Week (16)'!I22+'JuicedOdds Week (16)'!I13)</f>
        <v>0.448558885283451</v>
      </c>
      <c r="J22" s="1">
        <f>'JuicedOdds Week (16)'!J22/('JuicedOdds Week (16)'!J22+'JuicedOdds Week (16)'!J29)</f>
        <v>0.61643835616438358</v>
      </c>
      <c r="K22" s="1">
        <f>'JuicedOdds Week (16)'!K22/('JuicedOdds Week (16)'!K22+'JuicedOdds Week (16)'!K20)</f>
        <v>0.60923623445825936</v>
      </c>
      <c r="L22" s="1">
        <f>'JuicedOdds Week (16)'!L22/('JuicedOdds Week (16)'!L22+'JuicedOdds Week (16)'!L15)</f>
        <v>0.43650793650793646</v>
      </c>
      <c r="M22" s="1">
        <f>'JuicedOdds Week (16)'!M22/('JuicedOdds Week (16)'!M22+'JuicedOdds Week (16)'!M6)</f>
        <v>0.56349206349206349</v>
      </c>
      <c r="N22" s="1">
        <f>'JuicedOdds Week (16)'!N22/('JuicedOdds Week (16)'!N22+'JuicedOdds Week (16)'!N32)</f>
        <v>0.69576995207334869</v>
      </c>
      <c r="O22" s="1">
        <f>'JuicedOdds Week (16)'!O22/('JuicedOdds Week (16)'!O22+'JuicedOdds Week (16)'!O23)</f>
        <v>0.69576995207334869</v>
      </c>
      <c r="P22" s="1">
        <f>'JuicedOdds Week (16)'!P22/('JuicedOdds Week (16)'!P22+'JuicedOdds Week (16)'!P31)</f>
        <v>0.46753246753246752</v>
      </c>
      <c r="Q22" s="1">
        <f>'JuicedOdds Week (16)'!Q22/('JuicedOdds Week (16)'!Q22+'JuicedOdds Week (16)'!Q6)</f>
        <v>0.45725646123260438</v>
      </c>
      <c r="R22" s="1">
        <f>'JuicedOdds Week (16)'!R22/('JuicedOdds Week (16)'!R22+'JuicedOdds Week (16)'!R14)</f>
        <v>0.43795620437956206</v>
      </c>
      <c r="S22" s="1">
        <f>'JuicedOdds Week (16)'!S22/('JuicedOdds Week (16)'!S22+'JuicedOdds Week (16)'!S9)</f>
        <v>0.38596491228070179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</row>
    <row r="23" spans="1:35">
      <c r="A23" t="s">
        <v>22</v>
      </c>
      <c r="B23" s="1">
        <f>'JuicedOdds Week (16)'!B23/('JuicedOdds Week (16)'!B23+'JuicedOdds Week (16)'!B3)</f>
        <v>0.37753344813882639</v>
      </c>
      <c r="C23" s="1">
        <f>'JuicedOdds Week (16)'!C23/('JuicedOdds Week (16)'!C23+'JuicedOdds Week (16)'!C12)</f>
        <v>0.43650793650793646</v>
      </c>
      <c r="D23" s="1">
        <f>'JuicedOdds Week (16)'!D23/('JuicedOdds Week (16)'!D23+'JuicedOdds Week (16)'!D8)</f>
        <v>0.5720596355604638</v>
      </c>
      <c r="E23" s="1">
        <f>'JuicedOdds Week (16)'!E23/('JuicedOdds Week (16)'!E23+'JuicedOdds Week (16)'!E7)</f>
        <v>0.29045643153526968</v>
      </c>
      <c r="F23" s="1">
        <f>'JuicedOdds Week (16)'!F23/('JuicedOdds Week (16)'!F23+'JuicedOdds Week (16)'!F16)</f>
        <v>0.551441114716549</v>
      </c>
      <c r="G23" s="1">
        <f>'JuicedOdds Week (16)'!G23/('JuicedOdds Week (16)'!G23+'JuicedOdds Week (16)'!G25)</f>
        <v>0.42794036443953615</v>
      </c>
      <c r="H23" s="1">
        <f>'JuicedOdds Week (16)'!H23/('JuicedOdds Week (16)'!H23+'JuicedOdds Week (16)'!H4)</f>
        <v>0.23409789548356585</v>
      </c>
      <c r="I23" s="1">
        <f>'JuicedOdds Week (16)'!I23/('JuicedOdds Week (16)'!I23+'JuicedOdds Week (16)'!I12)</f>
        <v>0.21325648414985587</v>
      </c>
      <c r="J23" s="1">
        <f>'JuicedOdds Week (16)'!J23/('JuicedOdds Week (16)'!J23+'JuicedOdds Week (16)'!J27)</f>
        <v>0.58299264104660675</v>
      </c>
      <c r="K23" s="1">
        <f>'JuicedOdds Week (16)'!K23/('JuicedOdds Week (16)'!K23+'JuicedOdds Week (16)'!K31)</f>
        <v>0.47391341473828025</v>
      </c>
      <c r="L23" s="1"/>
      <c r="M23" s="1">
        <f>'JuicedOdds Week (16)'!M23/('JuicedOdds Week (16)'!M23+'JuicedOdds Week (16)'!M21)</f>
        <v>0.6636481241914618</v>
      </c>
      <c r="N23" s="1">
        <f>'JuicedOdds Week (16)'!N23/('JuicedOdds Week (16)'!N23+'JuicedOdds Week (16)'!N11)</f>
        <v>0.35527082119976705</v>
      </c>
      <c r="O23" s="11">
        <f>'JuicedOdds Week (16)'!O23/('JuicedOdds Week (16)'!O23+'JuicedOdds Week (16)'!O22)</f>
        <v>0.30423004792665137</v>
      </c>
      <c r="P23" s="1">
        <f>'JuicedOdds Week (16)'!P23/('JuicedOdds Week (16)'!P23+'JuicedOdds Week (16)'!P2)</f>
        <v>0.18813314037626627</v>
      </c>
      <c r="Q23" s="1">
        <f>'JuicedOdds Week (16)'!Q23/('JuicedOdds Week (16)'!Q23+'JuicedOdds Week (16)'!Q18)</f>
        <v>0.25912838633686691</v>
      </c>
      <c r="R23" s="1">
        <f>'JuicedOdds Week (16)'!R23/('JuicedOdds Week (16)'!R23+'JuicedOdds Week (16)'!R4)</f>
        <v>0.15999999999999998</v>
      </c>
      <c r="S23" s="1">
        <f>'JuicedOdds Week (16)'!S23/('JuicedOdds Week (16)'!S23+'JuicedOdds Week (16)'!S8)</f>
        <v>0.48916576381365112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</row>
    <row r="24" spans="1:35">
      <c r="A24" t="s">
        <v>23</v>
      </c>
      <c r="B24" s="1">
        <f>'JuicedOdds Week (16)'!B24/('JuicedOdds Week (16)'!B24+'JuicedOdds Week (16)'!B26)</f>
        <v>0.62246655186117372</v>
      </c>
      <c r="C24" s="1">
        <f>'JuicedOdds Week (16)'!C24/('JuicedOdds Week (16)'!C24+'JuicedOdds Week (16)'!C20)</f>
        <v>0.5720596355604638</v>
      </c>
      <c r="D24" s="1">
        <f>'JuicedOdds Week (16)'!D24/('JuicedOdds Week (16)'!D24+'JuicedOdds Week (16)'!D10)</f>
        <v>0.4170073589533933</v>
      </c>
      <c r="E24" s="1">
        <f>'JuicedOdds Week (16)'!E24/('JuicedOdds Week (16)'!E24+'JuicedOdds Week (16)'!E13)</f>
        <v>0.37753344813882639</v>
      </c>
      <c r="F24" s="1">
        <f>'JuicedOdds Week (16)'!F24/('JuicedOdds Week (16)'!F24+'JuicedOdds Week (16)'!F33)</f>
        <v>0.551441114716549</v>
      </c>
      <c r="G24" s="1">
        <f>'JuicedOdds Week (16)'!G24/('JuicedOdds Week (16)'!G24+'JuicedOdds Week (16)'!G27)</f>
        <v>0.53246753246753253</v>
      </c>
      <c r="H24" s="1">
        <f>'JuicedOdds Week (16)'!H24/('JuicedOdds Week (16)'!H24+'JuicedOdds Week (16)'!H30)</f>
        <v>0.42794036443953615</v>
      </c>
      <c r="I24" s="1">
        <f>'JuicedOdds Week (16)'!I24/('JuicedOdds Week (16)'!I24+'JuicedOdds Week (16)'!I29)</f>
        <v>0.54274353876739567</v>
      </c>
      <c r="J24" s="1">
        <f>'JuicedOdds Week (16)'!J24/('JuicedOdds Week (16)'!J24+'JuicedOdds Week (16)'!J17)</f>
        <v>0.62793733681462138</v>
      </c>
      <c r="K24" s="1">
        <f>'JuicedOdds Week (16)'!K24/('JuicedOdds Week (16)'!K24+'JuicedOdds Week (16)'!K32)</f>
        <v>0.54676952748312446</v>
      </c>
      <c r="L24" s="1"/>
      <c r="M24" s="1">
        <f>'JuicedOdds Week (16)'!M24/('JuicedOdds Week (16)'!M24+'JuicedOdds Week (16)'!M16)</f>
        <v>0.448558885283451</v>
      </c>
      <c r="N24" s="1">
        <f>'JuicedOdds Week (16)'!N24/('JuicedOdds Week (16)'!N24+'JuicedOdds Week (16)'!N8)</f>
        <v>0.54274353876739567</v>
      </c>
      <c r="O24" s="1">
        <f>'JuicedOdds Week (16)'!O24/('JuicedOdds Week (16)'!O24+'JuicedOdds Week (16)'!O30)</f>
        <v>0.54274353876739567</v>
      </c>
      <c r="P24" s="1">
        <f>'JuicedOdds Week (16)'!P24/('JuicedOdds Week (16)'!P24+'JuicedOdds Week (16)'!P26)</f>
        <v>0.58299264104660675</v>
      </c>
      <c r="Q24" s="1">
        <f>'JuicedOdds Week (16)'!Q24/('JuicedOdds Week (16)'!Q24+'JuicedOdds Week (16)'!Q31)</f>
        <v>0.56349206349206349</v>
      </c>
      <c r="R24" s="1">
        <f>'JuicedOdds Week (16)'!R24/('JuicedOdds Week (16)'!R24+'JuicedOdds Week (16)'!R19)</f>
        <v>0.46753246753246752</v>
      </c>
      <c r="S24" s="1">
        <f>'JuicedOdds Week (16)'!S24/('JuicedOdds Week (16)'!S24+'JuicedOdds Week (16)'!S16)</f>
        <v>0.42888402625820565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24</v>
      </c>
      <c r="B25" s="1">
        <f>'JuicedOdds Week (16)'!B25/('JuicedOdds Week (16)'!B25+'JuicedOdds Week (16)'!B18)</f>
        <v>0.40036122817579772</v>
      </c>
      <c r="C25" s="1">
        <f>'JuicedOdds Week (16)'!C25/('JuicedOdds Week (16)'!C25+'JuicedOdds Week (16)'!C4)</f>
        <v>0.2491874322860238</v>
      </c>
      <c r="D25" s="1">
        <f>'JuicedOdds Week (16)'!D25/('JuicedOdds Week (16)'!D25+'JuicedOdds Week (16)'!D22)</f>
        <v>0.5720596355604638</v>
      </c>
      <c r="E25" s="1">
        <f>'JuicedOdds Week (16)'!E25/('JuicedOdds Week (16)'!E25+'JuicedOdds Week (16)'!E11)</f>
        <v>0.26645768025078376</v>
      </c>
      <c r="F25" s="1">
        <f>'JuicedOdds Week (16)'!F25/('JuicedOdds Week (16)'!F25+'JuicedOdds Week (16)'!F20)</f>
        <v>0.5260865852617197</v>
      </c>
      <c r="G25" s="1">
        <f>'JuicedOdds Week (16)'!G25/('JuicedOdds Week (16)'!G25+'JuicedOdds Week (16)'!G23)</f>
        <v>0.5720596355604638</v>
      </c>
      <c r="H25" s="1">
        <f>'JuicedOdds Week (16)'!H25/('JuicedOdds Week (16)'!H25+'JuicedOdds Week (16)'!H19)</f>
        <v>0.56349206349206349</v>
      </c>
      <c r="I25" s="1">
        <f>'JuicedOdds Week (16)'!I25/('JuicedOdds Week (16)'!I25+'JuicedOdds Week (16)'!I10)</f>
        <v>0.2491874322860238</v>
      </c>
      <c r="J25" s="1">
        <f>'JuicedOdds Week (16)'!J25/('JuicedOdds Week (16)'!J25+'JuicedOdds Week (16)'!J21)</f>
        <v>0.49567024593003117</v>
      </c>
      <c r="K25" s="1">
        <f>'JuicedOdds Week (16)'!K25/('JuicedOdds Week (16)'!K25+'JuicedOdds Week (16)'!K8)</f>
        <v>0.49567024593003117</v>
      </c>
      <c r="L25" s="1">
        <f>'JuicedOdds Week (16)'!L25/('JuicedOdds Week (16)'!L25+'JuicedOdds Week (16)'!L12)</f>
        <v>0.12000000000000002</v>
      </c>
      <c r="M25" s="1">
        <f>'JuicedOdds Week (16)'!M25/('JuicedOdds Week (16)'!M25+'JuicedOdds Week (16)'!M2)</f>
        <v>0.19570707070707072</v>
      </c>
      <c r="N25" s="1"/>
      <c r="O25" s="1">
        <f>'JuicedOdds Week (16)'!O25/('JuicedOdds Week (16)'!O25+'JuicedOdds Week (16)'!O17)</f>
        <v>0.40663024584057611</v>
      </c>
      <c r="P25" s="1">
        <f>'JuicedOdds Week (16)'!P25/('JuicedOdds Week (16)'!P25+'JuicedOdds Week (16)'!P11)</f>
        <v>0.59336975415942395</v>
      </c>
      <c r="Q25" s="1">
        <f>'JuicedOdds Week (16)'!Q25/('JuicedOdds Week (16)'!Q25+'JuicedOdds Week (16)'!Q2)</f>
        <v>0.18274111675126903</v>
      </c>
      <c r="R25" s="1">
        <f>'JuicedOdds Week (16)'!R25/('JuicedOdds Week (16)'!R25+'JuicedOdds Week (16)'!R31)</f>
        <v>0.53246753246753253</v>
      </c>
      <c r="S25" s="1">
        <f>'JuicedOdds Week (16)'!S25/('JuicedOdds Week (16)'!S25+'JuicedOdds Week (16)'!S18)</f>
        <v>0.48916576381365112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25</v>
      </c>
      <c r="B26" s="1">
        <f>'JuicedOdds Week (16)'!B26/('JuicedOdds Week (16)'!B26+'JuicedOdds Week (16)'!B24)</f>
        <v>0.37753344813882639</v>
      </c>
      <c r="C26" s="1">
        <f>'JuicedOdds Week (16)'!C26/('JuicedOdds Week (16)'!C26+'JuicedOdds Week (16)'!C16)</f>
        <v>0.4170073589533933</v>
      </c>
      <c r="D26" s="1">
        <f>'JuicedOdds Week (16)'!D26/('JuicedOdds Week (16)'!D26+'JuicedOdds Week (16)'!D14)</f>
        <v>0.33635187580853815</v>
      </c>
      <c r="E26" s="1">
        <f>'JuicedOdds Week (16)'!E26/('JuicedOdds Week (16)'!E26+'JuicedOdds Week (16)'!E17)</f>
        <v>0.33635187580853815</v>
      </c>
      <c r="F26" s="1">
        <f>'JuicedOdds Week (16)'!F26/('JuicedOdds Week (16)'!F26+'JuicedOdds Week (16)'!F10)</f>
        <v>0.21809369951534732</v>
      </c>
      <c r="G26" s="1">
        <f>'JuicedOdds Week (16)'!G26/('JuicedOdds Week (16)'!G26+'JuicedOdds Week (16)'!G12)</f>
        <v>0.12000000000000002</v>
      </c>
      <c r="H26" s="1"/>
      <c r="I26" s="1">
        <f>'JuicedOdds Week (16)'!I26/('JuicedOdds Week (16)'!I26+'JuicedOdds Week (16)'!I33)</f>
        <v>0.40036122817579772</v>
      </c>
      <c r="J26" s="1">
        <f>'JuicedOdds Week (16)'!J26/('JuicedOdds Week (16)'!J26+'JuicedOdds Week (16)'!J31)</f>
        <v>0.46753246753246752</v>
      </c>
      <c r="K26" s="1">
        <f>'JuicedOdds Week (16)'!K26/('JuicedOdds Week (16)'!K26+'JuicedOdds Week (16)'!K19)</f>
        <v>0.38356164383561653</v>
      </c>
      <c r="L26" s="1">
        <f>'JuicedOdds Week (16)'!L26/('JuicedOdds Week (16)'!L26+'JuicedOdds Week (16)'!L7)</f>
        <v>0.17287630402384502</v>
      </c>
      <c r="M26" s="1">
        <f>'JuicedOdds Week (16)'!M26/('JuicedOdds Week (16)'!M26+'JuicedOdds Week (16)'!M29)</f>
        <v>0.39076376554174075</v>
      </c>
      <c r="N26" s="1">
        <f>'JuicedOdds Week (16)'!N26/('JuicedOdds Week (16)'!N26+'JuicedOdds Week (16)'!N30)</f>
        <v>0.36905965621840248</v>
      </c>
      <c r="O26" s="1">
        <f>'JuicedOdds Week (16)'!O26/('JuicedOdds Week (16)'!O26+'JuicedOdds Week (16)'!O16)</f>
        <v>0.30423004792665137</v>
      </c>
      <c r="P26" s="1">
        <f>'JuicedOdds Week (16)'!P26/('JuicedOdds Week (16)'!P26+'JuicedOdds Week (16)'!P24)</f>
        <v>0.4170073589533933</v>
      </c>
      <c r="Q26" s="1">
        <f>'JuicedOdds Week (16)'!Q26/('JuicedOdds Week (16)'!Q26+'JuicedOdds Week (16)'!Q20)</f>
        <v>0.36309581830587778</v>
      </c>
      <c r="R26" s="1">
        <f>'JuicedOdds Week (16)'!R26/('JuicedOdds Week (16)'!R26+'JuicedOdds Week (16)'!R13)</f>
        <v>0.27424749163879597</v>
      </c>
      <c r="S26" s="1">
        <f>'JuicedOdds Week (16)'!S26/('JuicedOdds Week (16)'!S26+'JuicedOdds Week (16)'!S30)</f>
        <v>0.54274353876739567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12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26</v>
      </c>
      <c r="B27" s="1">
        <f>'JuicedOdds Week (16)'!B27/('JuicedOdds Week (16)'!B27+'JuicedOdds Week (16)'!B32)</f>
        <v>0.73354231974921635</v>
      </c>
      <c r="C27" s="1">
        <f>'JuicedOdds Week (16)'!C27/('JuicedOdds Week (16)'!C27+'JuicedOdds Week (16)'!C18)</f>
        <v>0.36309581830587778</v>
      </c>
      <c r="D27" s="1">
        <f>'JuicedOdds Week (16)'!D27/('JuicedOdds Week (16)'!D27+'JuicedOdds Week (16)'!D4)</f>
        <v>0.31944444444444442</v>
      </c>
      <c r="E27" s="1">
        <f>'JuicedOdds Week (16)'!E27/('JuicedOdds Week (16)'!E27+'JuicedOdds Week (16)'!E3)</f>
        <v>0.22316684378320936</v>
      </c>
      <c r="F27" s="1">
        <f>'JuicedOdds Week (16)'!F27/('JuicedOdds Week (16)'!F27+'JuicedOdds Week (16)'!F19)</f>
        <v>0.69079288305406805</v>
      </c>
      <c r="G27" s="1">
        <f>'JuicedOdds Week (16)'!G27/('JuicedOdds Week (16)'!G27+'JuicedOdds Week (16)'!G24)</f>
        <v>0.46753246753246752</v>
      </c>
      <c r="H27" s="1">
        <f>'JuicedOdds Week (16)'!H27/('JuicedOdds Week (16)'!H27+'JuicedOdds Week (16)'!H21)</f>
        <v>0.59336975415942395</v>
      </c>
      <c r="I27" s="1">
        <f>'JuicedOdds Week (16)'!I27/('JuicedOdds Week (16)'!I27+'JuicedOdds Week (16)'!I3)</f>
        <v>0.28644876973925815</v>
      </c>
      <c r="J27" s="1">
        <f>'JuicedOdds Week (16)'!J27/('JuicedOdds Week (16)'!J27+'JuicedOdds Week (16)'!J23)</f>
        <v>0.4170073589533933</v>
      </c>
      <c r="K27" s="1">
        <f>'JuicedOdds Week (16)'!K27/('JuicedOdds Week (16)'!K27+'JuicedOdds Week (16)'!K14)</f>
        <v>0.29983792544570498</v>
      </c>
      <c r="L27" s="9">
        <f>'JuicedOdds Week (16)'!L27/('JuicedOdds Week (16)'!L27+'JuicedOdds Week (16)'!L21)</f>
        <v>0.76590210451643415</v>
      </c>
      <c r="M27" s="1">
        <f>'JuicedOdds Week (16)'!M27/('JuicedOdds Week (16)'!M27+'JuicedOdds Week (16)'!M7)</f>
        <v>0.1475409836065574</v>
      </c>
      <c r="N27" s="1">
        <f>'JuicedOdds Week (16)'!N27/('JuicedOdds Week (16)'!N27+'JuicedOdds Week (16)'!N12)</f>
        <v>0.22849462365591394</v>
      </c>
      <c r="O27" s="1"/>
      <c r="P27" s="1">
        <f>'JuicedOdds Week (16)'!P27/('JuicedOdds Week (16)'!P27+'JuicedOdds Week (16)'!P28)</f>
        <v>0.28644876973925815</v>
      </c>
      <c r="Q27" s="1">
        <f>'JuicedOdds Week (16)'!Q27/('JuicedOdds Week (16)'!Q27+'JuicedOdds Week (16)'!Q8)</f>
        <v>0.40036122817579772</v>
      </c>
      <c r="R27" s="1">
        <f>'JuicedOdds Week (16)'!R27/('JuicedOdds Week (16)'!R27+'JuicedOdds Week (16)'!R5)</f>
        <v>0.42016806722689076</v>
      </c>
      <c r="S27" s="1">
        <f>'JuicedOdds Week (16)'!S27/('JuicedOdds Week (16)'!S27+'JuicedOdds Week (16)'!S7)</f>
        <v>0.42016806722689076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13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27</v>
      </c>
      <c r="B28" s="1">
        <f>'JuicedOdds Week (16)'!B28/('JuicedOdds Week (16)'!B28+'JuicedOdds Week (16)'!B14)</f>
        <v>0.34252477380439461</v>
      </c>
      <c r="C28" s="1">
        <f>'JuicedOdds Week (16)'!C28/('JuicedOdds Week (16)'!C28+'JuicedOdds Week (16)'!C5)</f>
        <v>0.26645768025078376</v>
      </c>
      <c r="D28" s="1">
        <f>'JuicedOdds Week (16)'!D28/('JuicedOdds Week (16)'!D28+'JuicedOdds Week (16)'!D6)</f>
        <v>0.4170073589533933</v>
      </c>
      <c r="E28" s="1">
        <f>'JuicedOdds Week (16)'!E28/('JuicedOdds Week (16)'!E28+'JuicedOdds Week (16)'!E31)</f>
        <v>0.51083423618634893</v>
      </c>
      <c r="F28" s="1">
        <f>'JuicedOdds Week (16)'!F28/('JuicedOdds Week (16)'!F28+'JuicedOdds Week (16)'!F3)</f>
        <v>0.36309581830587778</v>
      </c>
      <c r="G28" s="1">
        <f>'JuicedOdds Week (16)'!G28/('JuicedOdds Week (16)'!G28+'JuicedOdds Week (16)'!G32)</f>
        <v>0.74406901509705248</v>
      </c>
      <c r="H28" s="1">
        <f>'JuicedOdds Week (16)'!H28/('JuicedOdds Week (16)'!H28+'JuicedOdds Week (16)'!H22)</f>
        <v>0.61643835616438358</v>
      </c>
      <c r="I28" s="1">
        <f>'JuicedOdds Week (16)'!I28/('JuicedOdds Week (16)'!I28+'JuicedOdds Week (16)'!I7)</f>
        <v>0.27424749163879597</v>
      </c>
      <c r="J28" s="1">
        <f>'JuicedOdds Week (16)'!J28/('JuicedOdds Week (16)'!J28+'JuicedOdds Week (16)'!J20)</f>
        <v>0.36309581830587778</v>
      </c>
      <c r="K28" s="1"/>
      <c r="L28" s="1">
        <f>'JuicedOdds Week (16)'!L28/('JuicedOdds Week (16)'!L28+'JuicedOdds Week (16)'!L14)</f>
        <v>0.551441114716549</v>
      </c>
      <c r="M28" s="1">
        <f>'JuicedOdds Week (16)'!M28/('JuicedOdds Week (16)'!M28+'JuicedOdds Week (16)'!M32)</f>
        <v>0.5720596355604638</v>
      </c>
      <c r="N28" s="1">
        <f>'JuicedOdds Week (16)'!N28/('JuicedOdds Week (16)'!N28+'JuicedOdds Week (16)'!N15)</f>
        <v>0.63094034378159758</v>
      </c>
      <c r="O28" s="1">
        <f>'JuicedOdds Week (16)'!O28/('JuicedOdds Week (16)'!O28+'JuicedOdds Week (16)'!O9)</f>
        <v>0.2491874322860238</v>
      </c>
      <c r="P28" s="3">
        <f>'JuicedOdds Week (16)'!P28/('JuicedOdds Week (16)'!P28+'JuicedOdds Week (16)'!P27)</f>
        <v>0.71355123026074185</v>
      </c>
      <c r="Q28" s="1">
        <f>'JuicedOdds Week (16)'!Q28/('JuicedOdds Week (16)'!Q28+'JuicedOdds Week (16)'!Q16)</f>
        <v>0.6636481241914618</v>
      </c>
      <c r="R28" s="1">
        <f>'JuicedOdds Week (16)'!R28/('JuicedOdds Week (16)'!R28+'JuicedOdds Week (16)'!R21)</f>
        <v>0.68055555555555558</v>
      </c>
      <c r="S28" s="1">
        <f>'JuicedOdds Week (16)'!S28/('JuicedOdds Week (16)'!S28+'JuicedOdds Week (16)'!S5)</f>
        <v>0.28202947845804988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28</v>
      </c>
      <c r="B29" s="1">
        <f>'JuicedOdds Week (16)'!B29/('JuicedOdds Week (16)'!B29+'JuicedOdds Week (16)'!B16)</f>
        <v>0.42794036443953615</v>
      </c>
      <c r="C29" s="1">
        <f>'JuicedOdds Week (16)'!C29/('JuicedOdds Week (16)'!C29+'JuicedOdds Week (16)'!C11)</f>
        <v>0.42794036443953615</v>
      </c>
      <c r="D29" s="1">
        <f>'JuicedOdds Week (16)'!D29/('JuicedOdds Week (16)'!D29+'JuicedOdds Week (16)'!D15)</f>
        <v>0.40663024584057611</v>
      </c>
      <c r="E29" s="1">
        <f>'JuicedOdds Week (16)'!E29/('JuicedOdds Week (16)'!E29+'JuicedOdds Week (16)'!E6)</f>
        <v>0.40663024584057611</v>
      </c>
      <c r="F29" s="1">
        <f>'JuicedOdds Week (16)'!F29/('JuicedOdds Week (16)'!F29+'JuicedOdds Week (16)'!F31)</f>
        <v>0.551441114716549</v>
      </c>
      <c r="G29" s="1">
        <f>'JuicedOdds Week (16)'!G29/('JuicedOdds Week (16)'!G29+'JuicedOdds Week (16)'!G9)</f>
        <v>0.31460674157303364</v>
      </c>
      <c r="H29" s="1"/>
      <c r="I29" s="1">
        <f>'JuicedOdds Week (16)'!I29/('JuicedOdds Week (16)'!I29+'JuicedOdds Week (16)'!I24)</f>
        <v>0.45725646123260438</v>
      </c>
      <c r="J29" s="1">
        <f>'JuicedOdds Week (16)'!J29/('JuicedOdds Week (16)'!J29+'JuicedOdds Week (16)'!J22)</f>
        <v>0.38356164383561653</v>
      </c>
      <c r="K29" s="1">
        <f>'JuicedOdds Week (16)'!K29/('JuicedOdds Week (16)'!K29+'JuicedOdds Week (16)'!K30)</f>
        <v>0.43650793650793646</v>
      </c>
      <c r="L29" s="1">
        <f>'JuicedOdds Week (16)'!L29/('JuicedOdds Week (16)'!L29+'JuicedOdds Week (16)'!L13)</f>
        <v>0.28202947845804988</v>
      </c>
      <c r="M29" s="1">
        <f>'JuicedOdds Week (16)'!M29/('JuicedOdds Week (16)'!M29+'JuicedOdds Week (16)'!M26)</f>
        <v>0.60923623445825936</v>
      </c>
      <c r="N29" s="1">
        <f>'JuicedOdds Week (16)'!N29/('JuicedOdds Week (16)'!N29+'JuicedOdds Week (16)'!N31)</f>
        <v>0.48916576381365112</v>
      </c>
      <c r="O29" s="1">
        <f>'JuicedOdds Week (16)'!O29/('JuicedOdds Week (16)'!O29+'JuicedOdds Week (16)'!O12)</f>
        <v>0.13228346456692913</v>
      </c>
      <c r="P29" s="1">
        <f>'JuicedOdds Week (16)'!P29/('JuicedOdds Week (16)'!P29+'JuicedOdds Week (16)'!P33)</f>
        <v>0.60375697094217784</v>
      </c>
      <c r="Q29" s="1">
        <f>'JuicedOdds Week (16)'!Q29/('JuicedOdds Week (16)'!Q29+'JuicedOdds Week (16)'!Q14)</f>
        <v>0.40663024584057611</v>
      </c>
      <c r="R29" s="1">
        <f>'JuicedOdds Week (16)'!R29/('JuicedOdds Week (16)'!R29+'JuicedOdds Week (16)'!R33)</f>
        <v>0.51083423618634893</v>
      </c>
      <c r="S29" s="1">
        <f>'JuicedOdds Week (16)'!S29/('JuicedOdds Week (16)'!S29+'JuicedOdds Week (16)'!S13)</f>
        <v>0.44740599714421703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29</v>
      </c>
      <c r="B30" s="1">
        <f>'JuicedOdds Week (16)'!B30/('JuicedOdds Week (16)'!B30+'JuicedOdds Week (16)'!B17)</f>
        <v>0.34252477380439461</v>
      </c>
      <c r="C30" s="1">
        <f>'JuicedOdds Week (16)'!C30/('JuicedOdds Week (16)'!C30+'JuicedOdds Week (16)'!C19)</f>
        <v>0.53246753246753253</v>
      </c>
      <c r="D30" s="1">
        <f>'JuicedOdds Week (16)'!D30/('JuicedOdds Week (16)'!D30+'JuicedOdds Week (16)'!D3)</f>
        <v>0.31460674157303364</v>
      </c>
      <c r="E30" s="1">
        <f>'JuicedOdds Week (16)'!E30/('JuicedOdds Week (16)'!E30+'JuicedOdds Week (16)'!E16)</f>
        <v>0.34252477380439461</v>
      </c>
      <c r="F30" s="1"/>
      <c r="G30" s="1">
        <f>'JuicedOdds Week (16)'!G30/('JuicedOdds Week (16)'!G30+'JuicedOdds Week (16)'!G10)</f>
        <v>0.40663024584057611</v>
      </c>
      <c r="H30" s="1">
        <f>'JuicedOdds Week (16)'!H30/('JuicedOdds Week (16)'!H30+'JuicedOdds Week (16)'!H24)</f>
        <v>0.5720596355604638</v>
      </c>
      <c r="I30" s="1">
        <f>'JuicedOdds Week (16)'!I30/('JuicedOdds Week (16)'!I30+'JuicedOdds Week (16)'!I4)</f>
        <v>0.19570707070707072</v>
      </c>
      <c r="J30" s="1">
        <f>'JuicedOdds Week (16)'!J30/('JuicedOdds Week (16)'!J30+'JuicedOdds Week (16)'!J33)</f>
        <v>0.42794036443953615</v>
      </c>
      <c r="K30" s="1">
        <f>'JuicedOdds Week (16)'!K30/('JuicedOdds Week (16)'!K30+'JuicedOdds Week (16)'!K29)</f>
        <v>0.56349206349206349</v>
      </c>
      <c r="L30" s="1">
        <f>'JuicedOdds Week (16)'!L30/('JuicedOdds Week (16)'!L30+'JuicedOdds Week (16)'!L5)</f>
        <v>0.13698630136986301</v>
      </c>
      <c r="M30" s="1">
        <f>'JuicedOdds Week (16)'!M30/('JuicedOdds Week (16)'!M30+'JuicedOdds Week (16)'!M31)</f>
        <v>0.42794036443953615</v>
      </c>
      <c r="N30" s="1">
        <f>'JuicedOdds Week (16)'!N30/('JuicedOdds Week (16)'!N30+'JuicedOdds Week (16)'!N26)</f>
        <v>0.63094034378159758</v>
      </c>
      <c r="O30" s="1">
        <f>'JuicedOdds Week (16)'!O30/('JuicedOdds Week (16)'!O30+'JuicedOdds Week (16)'!O24)</f>
        <v>0.45725646123260438</v>
      </c>
      <c r="P30" s="1">
        <f>'JuicedOdds Week (16)'!P30/('JuicedOdds Week (16)'!P30+'JuicedOdds Week (16)'!P20)</f>
        <v>0.34252477380439461</v>
      </c>
      <c r="Q30" s="1">
        <f>'JuicedOdds Week (16)'!Q30/('JuicedOdds Week (16)'!Q30+'JuicedOdds Week (16)'!Q13)</f>
        <v>0.43650793650793646</v>
      </c>
      <c r="R30" s="1">
        <f>'JuicedOdds Week (16)'!R30/('JuicedOdds Week (16)'!R30+'JuicedOdds Week (16)'!R16)</f>
        <v>0.47826086956521741</v>
      </c>
      <c r="S30" s="1">
        <f>'JuicedOdds Week (16)'!S30/('JuicedOdds Week (16)'!S30+'JuicedOdds Week (16)'!S26)</f>
        <v>0.45725646123260438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30</v>
      </c>
      <c r="B31" s="1">
        <f>'JuicedOdds Week (16)'!B31/('JuicedOdds Week (16)'!B31+'JuicedOdds Week (16)'!B13)</f>
        <v>0.36309581830587778</v>
      </c>
      <c r="C31" s="1">
        <f>'JuicedOdds Week (16)'!C31/('JuicedOdds Week (16)'!C31+'JuicedOdds Week (16)'!C33)</f>
        <v>0.46753246753246752</v>
      </c>
      <c r="D31" s="1">
        <f>'JuicedOdds Week (16)'!D31/('JuicedOdds Week (16)'!D31+'JuicedOdds Week (16)'!D9)</f>
        <v>0.25912838633686691</v>
      </c>
      <c r="E31" s="1">
        <f>'JuicedOdds Week (16)'!E31/('JuicedOdds Week (16)'!E31+'JuicedOdds Week (16)'!E28)</f>
        <v>0.48916576381365112</v>
      </c>
      <c r="F31" s="1">
        <f>'JuicedOdds Week (16)'!F31/('JuicedOdds Week (16)'!F31+'JuicedOdds Week (16)'!F29)</f>
        <v>0.448558885283451</v>
      </c>
      <c r="G31" s="1">
        <f>'JuicedOdds Week (16)'!G31/('JuicedOdds Week (16)'!G31+'JuicedOdds Week (16)'!G13)</f>
        <v>0.35527082119976705</v>
      </c>
      <c r="H31" s="1">
        <f>'JuicedOdds Week (16)'!H31/('JuicedOdds Week (16)'!H31+'JuicedOdds Week (16)'!H15)</f>
        <v>0.3962430290578221</v>
      </c>
      <c r="I31" s="1">
        <f>'JuicedOdds Week (16)'!I31/('JuicedOdds Week (16)'!I31+'JuicedOdds Week (16)'!I16)</f>
        <v>0.45725646123260438</v>
      </c>
      <c r="J31" s="1">
        <f>'JuicedOdds Week (16)'!J31/('JuicedOdds Week (16)'!J31+'JuicedOdds Week (16)'!J26)</f>
        <v>0.53246753246753253</v>
      </c>
      <c r="K31" s="1">
        <f>'JuicedOdds Week (16)'!K31/('JuicedOdds Week (16)'!K31+'JuicedOdds Week (16)'!K23)</f>
        <v>0.5260865852617197</v>
      </c>
      <c r="L31" s="1"/>
      <c r="M31" s="1">
        <f>'JuicedOdds Week (16)'!M31/('JuicedOdds Week (16)'!M31+'JuicedOdds Week (16)'!M30)</f>
        <v>0.5720596355604638</v>
      </c>
      <c r="N31" s="1">
        <f>'JuicedOdds Week (16)'!N31/('JuicedOdds Week (16)'!N31+'JuicedOdds Week (16)'!N29)</f>
        <v>0.51083423618634893</v>
      </c>
      <c r="O31" s="1">
        <f>'JuicedOdds Week (16)'!O31/('JuicedOdds Week (16)'!O31+'JuicedOdds Week (16)'!O6)</f>
        <v>0.40663024584057611</v>
      </c>
      <c r="P31" s="1">
        <f>'JuicedOdds Week (16)'!P31/('JuicedOdds Week (16)'!P31+'JuicedOdds Week (16)'!P22)</f>
        <v>0.53246753246753253</v>
      </c>
      <c r="Q31" s="1">
        <f>'JuicedOdds Week (16)'!Q31/('JuicedOdds Week (16)'!Q31+'JuicedOdds Week (16)'!Q24)</f>
        <v>0.43650793650793646</v>
      </c>
      <c r="R31" s="1">
        <f>'JuicedOdds Week (16)'!R31/('JuicedOdds Week (16)'!R31+'JuicedOdds Week (16)'!R25)</f>
        <v>0.46753246753246752</v>
      </c>
      <c r="S31" s="1">
        <f>'JuicedOdds Week (16)'!S31/('JuicedOdds Week (16)'!S31+'JuicedOdds Week (16)'!S33)</f>
        <v>0.52173913043478259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31</v>
      </c>
      <c r="B32" s="1">
        <f>'JuicedOdds Week (16)'!B32/('JuicedOdds Week (16)'!B32+'JuicedOdds Week (16)'!B27)</f>
        <v>0.26645768025078376</v>
      </c>
      <c r="C32" s="1">
        <f>'JuicedOdds Week (16)'!C32/('JuicedOdds Week (16)'!C32+'JuicedOdds Week (16)'!C21)</f>
        <v>0.34252477380439461</v>
      </c>
      <c r="D32" s="1">
        <f>'JuicedOdds Week (16)'!D32/('JuicedOdds Week (16)'!D32+'JuicedOdds Week (16)'!D7)</f>
        <v>0.16835016835016833</v>
      </c>
      <c r="E32" s="1">
        <f>'JuicedOdds Week (16)'!E32/('JuicedOdds Week (16)'!E32+'JuicedOdds Week (16)'!E5)</f>
        <v>0.12382234185733514</v>
      </c>
      <c r="F32" s="1">
        <f>'JuicedOdds Week (16)'!F32/('JuicedOdds Week (16)'!F32+'JuicedOdds Week (16)'!F6)</f>
        <v>0.3962430290578221</v>
      </c>
      <c r="G32" s="1">
        <f>'JuicedOdds Week (16)'!G32/('JuicedOdds Week (16)'!G32+'JuicedOdds Week (16)'!G28)</f>
        <v>0.25593098490294752</v>
      </c>
      <c r="H32" s="1">
        <f>'JuicedOdds Week (16)'!H32/('JuicedOdds Week (16)'!H32+'JuicedOdds Week (16)'!H14)</f>
        <v>0.21325648414985587</v>
      </c>
      <c r="I32" s="1">
        <f>'JuicedOdds Week (16)'!I32/('JuicedOdds Week (16)'!I32+'JuicedOdds Week (16)'!I9)</f>
        <v>0.19570707070707072</v>
      </c>
      <c r="J32" s="1">
        <f>'JuicedOdds Week (16)'!J32/('JuicedOdds Week (16)'!J32+'JuicedOdds Week (16)'!J15)</f>
        <v>0.15349887133182846</v>
      </c>
      <c r="K32" s="1">
        <f>'JuicedOdds Week (16)'!K32/('JuicedOdds Week (16)'!K32+'JuicedOdds Week (16)'!K24)</f>
        <v>0.45323047251687559</v>
      </c>
      <c r="L32" s="1">
        <f>'JuicedOdds Week (16)'!L32/('JuicedOdds Week (16)'!L32+'JuicedOdds Week (16)'!L33)</f>
        <v>0.30920711694593195</v>
      </c>
      <c r="M32" s="1">
        <f>'JuicedOdds Week (16)'!M32/('JuicedOdds Week (16)'!M32+'JuicedOdds Week (16)'!M28)</f>
        <v>0.42794036443953615</v>
      </c>
      <c r="N32" s="1">
        <f>'JuicedOdds Week (16)'!N32/('JuicedOdds Week (16)'!N32+'JuicedOdds Week (16)'!N22)</f>
        <v>0.30423004792665137</v>
      </c>
      <c r="O32" s="1"/>
      <c r="P32" s="1">
        <f>'JuicedOdds Week (16)'!P32/('JuicedOdds Week (16)'!P32+'JuicedOdds Week (16)'!P5)</f>
        <v>0.14205607476635515</v>
      </c>
      <c r="Q32" s="1">
        <f>'JuicedOdds Week (16)'!Q32/('JuicedOdds Week (16)'!Q32+'JuicedOdds Week (16)'!Q19)</f>
        <v>0.3469852104664391</v>
      </c>
      <c r="R32" s="1">
        <f>'JuicedOdds Week (16)'!R32/('JuicedOdds Week (16)'!R32+'JuicedOdds Week (16)'!R3)</f>
        <v>0.19184290030211482</v>
      </c>
      <c r="S32" s="1">
        <f>'JuicedOdds Week (16)'!S32/('JuicedOdds Week (16)'!S32+'JuicedOdds Week (16)'!S14)</f>
        <v>0.36341238065906994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8">
      <c r="A33" t="s">
        <v>32</v>
      </c>
      <c r="B33" s="1">
        <f>'JuicedOdds Week (16)'!B33/('JuicedOdds Week (16)'!B33+'JuicedOdds Week (16)'!B9)</f>
        <v>0.20863836017569545</v>
      </c>
      <c r="C33" s="1">
        <f>'JuicedOdds Week (16)'!C33/('JuicedOdds Week (16)'!C33+'JuicedOdds Week (16)'!C31)</f>
        <v>0.53246753246753253</v>
      </c>
      <c r="D33" s="1">
        <f>'JuicedOdds Week (16)'!D33/('JuicedOdds Week (16)'!D33+'JuicedOdds Week (16)'!D13)</f>
        <v>0.24000000000000005</v>
      </c>
      <c r="E33" s="1">
        <f>'JuicedOdds Week (16)'!E33/('JuicedOdds Week (16)'!E33+'JuicedOdds Week (16)'!E22)</f>
        <v>0.4170073589533933</v>
      </c>
      <c r="F33" s="1">
        <f>'JuicedOdds Week (16)'!F33/('JuicedOdds Week (16)'!F33+'JuicedOdds Week (16)'!F24)</f>
        <v>0.448558885283451</v>
      </c>
      <c r="G33" s="1">
        <f>'JuicedOdds Week (16)'!G33/('JuicedOdds Week (16)'!G33+'JuicedOdds Week (16)'!G16)</f>
        <v>0.45725646123260438</v>
      </c>
      <c r="H33" s="1"/>
      <c r="I33" s="1">
        <f>'JuicedOdds Week (16)'!I33/('JuicedOdds Week (16)'!I33+'JuicedOdds Week (16)'!I26)</f>
        <v>0.59963877182420233</v>
      </c>
      <c r="J33" s="1">
        <f>'JuicedOdds Week (16)'!J33/('JuicedOdds Week (16)'!J33+'JuicedOdds Week (16)'!J30)</f>
        <v>0.5720596355604638</v>
      </c>
      <c r="K33" s="1">
        <f>'JuicedOdds Week (16)'!K33/('JuicedOdds Week (16)'!K33+'JuicedOdds Week (16)'!K6)</f>
        <v>0.31944444444444442</v>
      </c>
      <c r="L33" s="1">
        <f>'JuicedOdds Week (16)'!L33/('JuicedOdds Week (16)'!L33+'JuicedOdds Week (16)'!L32)</f>
        <v>0.69079288305406805</v>
      </c>
      <c r="M33" s="1">
        <f>'JuicedOdds Week (16)'!M33/('JuicedOdds Week (16)'!M33+'JuicedOdds Week (16)'!M13)</f>
        <v>0.49567024593003117</v>
      </c>
      <c r="N33" s="1">
        <f>'JuicedOdds Week (16)'!N33/('JuicedOdds Week (16)'!N33+'JuicedOdds Week (16)'!N18)</f>
        <v>0.60923623445825936</v>
      </c>
      <c r="O33" s="1">
        <f>'JuicedOdds Week (16)'!O33/('JuicedOdds Week (16)'!O33+'JuicedOdds Week (16)'!O8)</f>
        <v>0.62246655186117372</v>
      </c>
      <c r="P33" s="1">
        <f>'JuicedOdds Week (16)'!P33/('JuicedOdds Week (16)'!P33+'JuicedOdds Week (16)'!P29)</f>
        <v>0.3962430290578221</v>
      </c>
      <c r="Q33" s="1">
        <f>'JuicedOdds Week (16)'!Q33/('JuicedOdds Week (16)'!Q33+'JuicedOdds Week (16)'!Q15)</f>
        <v>0.4170073589533933</v>
      </c>
      <c r="R33" s="1">
        <f>'JuicedOdds Week (16)'!R33/('JuicedOdds Week (16)'!R33+'JuicedOdds Week (16)'!R29)</f>
        <v>0.48916576381365112</v>
      </c>
      <c r="S33" s="1">
        <f>'JuicedOdds Week (16)'!S33/('JuicedOdds Week (16)'!S33+'JuicedOdds Week (16)'!S31)</f>
        <v>0.47826086956521741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8">
      <c r="U34">
        <f>SUM(U2:U33)</f>
        <v>25</v>
      </c>
      <c r="V34">
        <f t="shared" ref="V34:AL34" si="0">SUM(V2:V33)</f>
        <v>25</v>
      </c>
      <c r="W34">
        <f t="shared" si="0"/>
        <v>25</v>
      </c>
      <c r="X34">
        <f t="shared" si="0"/>
        <v>25</v>
      </c>
      <c r="Y34">
        <f t="shared" si="0"/>
        <v>25</v>
      </c>
      <c r="Z34">
        <f t="shared" si="0"/>
        <v>25</v>
      </c>
      <c r="AA34">
        <f t="shared" si="0"/>
        <v>25</v>
      </c>
      <c r="AB34">
        <f t="shared" si="0"/>
        <v>25</v>
      </c>
      <c r="AC34">
        <f t="shared" si="0"/>
        <v>25</v>
      </c>
      <c r="AD34">
        <f t="shared" si="0"/>
        <v>25</v>
      </c>
      <c r="AE34">
        <f t="shared" si="0"/>
        <v>13</v>
      </c>
      <c r="AF34">
        <f t="shared" si="0"/>
        <v>13</v>
      </c>
      <c r="AG34">
        <f t="shared" si="0"/>
        <v>4</v>
      </c>
      <c r="AH34">
        <f t="shared" si="0"/>
        <v>4</v>
      </c>
      <c r="AI34">
        <f t="shared" si="0"/>
        <v>2</v>
      </c>
      <c r="AJ34">
        <f t="shared" si="0"/>
        <v>0</v>
      </c>
      <c r="AK34">
        <f t="shared" si="0"/>
        <v>0</v>
      </c>
      <c r="AL34">
        <f t="shared" si="0"/>
        <v>0</v>
      </c>
    </row>
    <row r="35" spans="1:38">
      <c r="G35" t="s">
        <v>36</v>
      </c>
      <c r="I35" s="1" t="s">
        <v>37</v>
      </c>
      <c r="J35" s="1"/>
    </row>
    <row r="36" spans="1:38">
      <c r="G36" t="s">
        <v>39</v>
      </c>
      <c r="I36" s="1">
        <f>B9*C7*D2*E5*F12*G4*H14*I11*J15</f>
        <v>0.17577993421576152</v>
      </c>
    </row>
    <row r="37" spans="1:38">
      <c r="G37" t="s">
        <v>43</v>
      </c>
      <c r="I37" s="1">
        <f>B9*C7*D2*E5*F12*G4*H14*J15*I11*L27*((N13*P28*Q3-N13*P28*Q3*R18)*M10+N13*P28*Q3*R18)</f>
        <v>6.1925321445303196E-2</v>
      </c>
      <c r="N37" s="1">
        <f>Q3*R18</f>
        <v>0.60487892036566382</v>
      </c>
      <c r="O37">
        <f>Q3+R18</f>
        <v>1.5629770894942769</v>
      </c>
    </row>
    <row r="38" spans="1:38">
      <c r="I38" s="1">
        <f>B9*C7*D2*E5*F12*G4*H14*J15*I11*L27*(N22+(1-N22)*M10)*P16*Q3*R13</f>
        <v>5.3976303592787038E-2</v>
      </c>
      <c r="N38" s="1">
        <f>Q18*R3</f>
        <v>0.59874065454648973</v>
      </c>
      <c r="O38">
        <f>Q18+R3</f>
        <v>1.5490287133610183</v>
      </c>
      <c r="V38" s="1">
        <f>(P16*Q3*R13-N13*P16*Q3*R28)*M10</f>
        <v>8.2128986711984486E-2</v>
      </c>
      <c r="W38" s="10"/>
    </row>
    <row r="39" spans="1:38">
      <c r="I39" s="10">
        <f>B9*C7*D2*E5*F12*G4*H14*J15*I11*L27*((P16*Q3*R13-N22*P16*Q3*R13)*M10+N22*P16*Q3*R13)</f>
        <v>5.3976303592787031E-2</v>
      </c>
      <c r="V39" s="1">
        <f>((P16*Q3*R13-N13*P16*Q3*R28)*M10+N13*P16*Q3*R28)</f>
        <v>0.40653178549334307</v>
      </c>
    </row>
    <row r="40" spans="1:38">
      <c r="V40" s="1">
        <f>(N13+(1-N13)*M10)*P16*Q3*R13</f>
        <v>0.41133973430933357</v>
      </c>
    </row>
    <row r="41" spans="1:38">
      <c r="V41" s="1">
        <f>P16*Q3*R13</f>
        <v>0.43012561204534955</v>
      </c>
    </row>
    <row r="42" spans="1:38">
      <c r="V42" s="1">
        <f>N13*P16*Q3*R28</f>
        <v>0.32440279878135858</v>
      </c>
    </row>
  </sheetData>
  <conditionalFormatting sqref="B2:S33">
    <cfRule type="cellIs" dxfId="60" priority="2" operator="greaterThan">
      <formula>0.85</formula>
    </cfRule>
    <cfRule type="cellIs" dxfId="59" priority="3" operator="greaterThan">
      <formula>0.8</formula>
    </cfRule>
    <cfRule type="cellIs" dxfId="58" priority="4" operator="between">
      <formula>0.7</formula>
      <formula>0.75</formula>
    </cfRule>
    <cfRule type="cellIs" dxfId="57" priority="5" operator="greaterThanOrEqual">
      <formula>0.75</formula>
    </cfRule>
  </conditionalFormatting>
  <conditionalFormatting sqref="B2:S33">
    <cfRule type="cellIs" dxfId="56" priority="1" operator="greaterThan">
      <formula>0.9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AC2E-ECD5-456E-8DF8-0F71FD87EE7F}">
  <dimension ref="A1:S33"/>
  <sheetViews>
    <sheetView workbookViewId="0">
      <selection activeCell="B2" sqref="B2"/>
    </sheetView>
  </sheetViews>
  <sheetFormatPr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f>IF('BettingLines Week (16)'!B2&lt;-100,1+100/('BettingLines Week (16)'!B2-100),100/('BettingLines Week (16)'!B2+100))</f>
        <v>0.64285714285714279</v>
      </c>
      <c r="C2">
        <f>IF('BettingLines Week (16)'!C2&lt;-100,1+100/('BettingLines Week (16)'!C2-100),100/('BettingLines Week (16)'!C2+100))</f>
        <v>0.59677419354838712</v>
      </c>
      <c r="D2">
        <f>IF('BettingLines Week (16)'!D2&lt;-100,1+100/('BettingLines Week (16)'!D2-100),100/('BettingLines Week (16)'!D2+100))</f>
        <v>0.88888888888888884</v>
      </c>
      <c r="E2">
        <f>IF('BettingLines Week (16)'!E2&lt;-100,1+100/('BettingLines Week (16)'!E2-100),100/('BettingLines Week (16)'!E2+100))</f>
        <v>0.80952380952380953</v>
      </c>
      <c r="F2">
        <f>IF('BettingLines Week (16)'!F2&lt;-100,1+100/('BettingLines Week (16)'!F2-100),100/('BettingLines Week (16)'!F2+100))</f>
        <v>0.64285714285714279</v>
      </c>
      <c r="G2">
        <f>IF('BettingLines Week (16)'!G2&lt;-100,1+100/('BettingLines Week (16)'!G2-100),100/('BettingLines Week (16)'!G2+100))</f>
        <v>0.8666666666666667</v>
      </c>
      <c r="H2">
        <f>IF('BettingLines Week (16)'!H2&lt;-100,1+100/('BettingLines Week (16)'!H2-100),100/('BettingLines Week (16)'!H2+100))</f>
        <v>0.73544973544973546</v>
      </c>
      <c r="I2">
        <f>IF('BettingLines Week (16)'!I2&lt;-100,1+100/('BettingLines Week (16)'!I2-100),100/('BettingLines Week (16)'!I2+100))</f>
        <v>0.77272727272727271</v>
      </c>
      <c r="J2">
        <f>IF('BettingLines Week (16)'!J2&lt;-100,1+100/('BettingLines Week (16)'!J2-100),100/('BettingLines Week (16)'!J2+100))</f>
        <v>0.50495049504950495</v>
      </c>
      <c r="K2">
        <f>IF('BettingLines Week (16)'!K2&lt;-100,1+100/('BettingLines Week (16)'!K2-100),100/('BettingLines Week (16)'!K2+100))</f>
        <v>1</v>
      </c>
      <c r="L2">
        <f>IF('BettingLines Week (16)'!L2&lt;-100,1+100/('BettingLines Week (16)'!L2-100),100/('BettingLines Week (16)'!L2+100))</f>
        <v>0.57446808510638303</v>
      </c>
      <c r="M2">
        <f>IF('BettingLines Week (16)'!M2&lt;-100,1+100/('BettingLines Week (16)'!M2-100),100/('BettingLines Week (16)'!M2+100))</f>
        <v>0.83870967741935487</v>
      </c>
      <c r="N2">
        <f>IF('BettingLines Week (16)'!N2&lt;-100,1+100/('BettingLines Week (16)'!N2-100),100/('BettingLines Week (16)'!N2+100))</f>
        <v>0.72602739726027399</v>
      </c>
      <c r="O2">
        <f>IF('BettingLines Week (16)'!O2&lt;-100,1+100/('BettingLines Week (16)'!O2-100),100/('BettingLines Week (16)'!O2+100))</f>
        <v>0.55555555555555558</v>
      </c>
      <c r="P2">
        <f>IF('BettingLines Week (16)'!P2&lt;-100,1+100/('BettingLines Week (16)'!P2-100),100/('BettingLines Week (16)'!P2+100))</f>
        <v>0.84615384615384615</v>
      </c>
      <c r="Q2">
        <f>IF('BettingLines Week (16)'!Q2&lt;-100,1+100/('BettingLines Week (16)'!Q2-100),100/('BettingLines Week (16)'!Q2+100))</f>
        <v>0.85185185185185186</v>
      </c>
      <c r="R2">
        <f>IF('BettingLines Week (16)'!R2&lt;-100,1+100/('BettingLines Week (16)'!R2-100),100/('BettingLines Week (16)'!R2+100))</f>
        <v>0.60784313725490202</v>
      </c>
      <c r="S2">
        <f>IF('BettingLines Week (16)'!S2&lt;-100,1+100/('BettingLines Week (16)'!S2-100),100/('BettingLines Week (16)'!S2+100))</f>
        <v>0.55555555555555558</v>
      </c>
    </row>
    <row r="3" spans="1:19" ht="14.45">
      <c r="A3" t="s">
        <v>2</v>
      </c>
      <c r="B3">
        <f>IF('BettingLines Week (16)'!B3&lt;-100,1+100/('BettingLines Week (16)'!B3-100),100/('BettingLines Week (16)'!B3+100))</f>
        <v>0.64912280701754388</v>
      </c>
      <c r="C3">
        <f>IF('BettingLines Week (16)'!C3&lt;-100,1+100/('BettingLines Week (16)'!C3-100),100/('BettingLines Week (16)'!C3+100))</f>
        <v>0.71014492753623193</v>
      </c>
      <c r="D3">
        <f>IF('BettingLines Week (16)'!D3&lt;-100,1+100/('BettingLines Week (16)'!D3-100),100/('BettingLines Week (16)'!D3+100))</f>
        <v>0.7142857142857143</v>
      </c>
      <c r="E3">
        <f>IF('BettingLines Week (16)'!E3&lt;-100,1+100/('BettingLines Week (16)'!E3-100),100/('BettingLines Week (16)'!E3+100))</f>
        <v>0.80952380952380953</v>
      </c>
      <c r="F3">
        <f>IF('BettingLines Week (16)'!F3&lt;-100,1+100/('BettingLines Week (16)'!F3-100),100/('BettingLines Week (16)'!F3+100))</f>
        <v>0.66442953020134232</v>
      </c>
      <c r="G3">
        <f>IF('BettingLines Week (16)'!G3&lt;-100,1+100/('BettingLines Week (16)'!G3-100),100/('BettingLines Week (16)'!G3+100))</f>
        <v>0.75308641975308643</v>
      </c>
      <c r="H3">
        <f>IF('BettingLines Week (16)'!H3&lt;-100,1+100/('BettingLines Week (16)'!H3-100),100/('BettingLines Week (16)'!H3+100))</f>
        <v>0.60784313725490202</v>
      </c>
      <c r="I3">
        <f>IF('BettingLines Week (16)'!I3&lt;-100,1+100/('BettingLines Week (16)'!I3-100),100/('BettingLines Week (16)'!I3+100))</f>
        <v>0.74358974358974361</v>
      </c>
      <c r="J3">
        <f>IF('BettingLines Week (16)'!J3&lt;-100,1+100/('BettingLines Week (16)'!J3-100),100/('BettingLines Week (16)'!J3+100))</f>
        <v>0.63636363636363635</v>
      </c>
      <c r="K3">
        <f>IF('BettingLines Week (16)'!K3&lt;-100,1+100/('BettingLines Week (16)'!K3-100),100/('BettingLines Week (16)'!K3+100))</f>
        <v>1</v>
      </c>
      <c r="L3">
        <f>IF('BettingLines Week (16)'!L3&lt;-100,1+100/('BettingLines Week (16)'!L3-100),100/('BettingLines Week (16)'!L3+100))</f>
        <v>0.46511627906976744</v>
      </c>
      <c r="M3">
        <f>IF('BettingLines Week (16)'!M3&lt;-100,1+100/('BettingLines Week (16)'!M3-100),100/('BettingLines Week (16)'!M3+100))</f>
        <v>0.58677685950413228</v>
      </c>
      <c r="N3">
        <f>IF('BettingLines Week (16)'!N3&lt;-100,1+100/('BettingLines Week (16)'!N3-100),100/('BettingLines Week (16)'!N3+100))</f>
        <v>0.43478260869565216</v>
      </c>
      <c r="O3">
        <f>IF('BettingLines Week (16)'!O3&lt;-100,1+100/('BettingLines Week (16)'!O3-100),100/('BettingLines Week (16)'!O3+100))</f>
        <v>0.4</v>
      </c>
      <c r="P3">
        <f>IF('BettingLines Week (16)'!P3&lt;-100,1+100/('BettingLines Week (16)'!P3-100),100/('BettingLines Week (16)'!P3+100))</f>
        <v>0.7142857142857143</v>
      </c>
      <c r="Q3">
        <f>IF('BettingLines Week (16)'!Q3&lt;-100,1+100/('BettingLines Week (16)'!Q3-100),100/('BettingLines Week (16)'!Q3+100))</f>
        <v>0.89473684210526316</v>
      </c>
      <c r="R3">
        <f>IF('BettingLines Week (16)'!R3&lt;-100,1+100/('BettingLines Week (16)'!R3-100),100/('BettingLines Week (16)'!R3+100))</f>
        <v>0.84251968503937014</v>
      </c>
      <c r="S3">
        <f>IF('BettingLines Week (16)'!S3&lt;-100,1+100/('BettingLines Week (16)'!S3-100),100/('BettingLines Week (16)'!S3+100))</f>
        <v>0.56521739130434789</v>
      </c>
    </row>
    <row r="4" spans="1:19" ht="14.45">
      <c r="A4" t="s">
        <v>3</v>
      </c>
      <c r="B4">
        <f>IF('BettingLines Week (16)'!B4&lt;-100,1+100/('BettingLines Week (16)'!B4-100),100/('BettingLines Week (16)'!B4+100))</f>
        <v>0.57446808510638303</v>
      </c>
      <c r="C4">
        <f>IF('BettingLines Week (16)'!C4&lt;-100,1+100/('BettingLines Week (16)'!C4-100),100/('BettingLines Week (16)'!C4+100))</f>
        <v>0.78260869565217395</v>
      </c>
      <c r="D4">
        <f>IF('BettingLines Week (16)'!D4&lt;-100,1+100/('BettingLines Week (16)'!D4-100),100/('BettingLines Week (16)'!D4+100))</f>
        <v>0.71014492753623193</v>
      </c>
      <c r="E4">
        <f>IF('BettingLines Week (16)'!E4&lt;-100,1+100/('BettingLines Week (16)'!E4-100),100/('BettingLines Week (16)'!E4+100))</f>
        <v>0.58677685950413228</v>
      </c>
      <c r="F4">
        <f>IF('BettingLines Week (16)'!F4&lt;-100,1+100/('BettingLines Week (16)'!F4-100),100/('BettingLines Week (16)'!F4+100))</f>
        <v>0.7142857142857143</v>
      </c>
      <c r="G4">
        <f>IF('BettingLines Week (16)'!G4&lt;-100,1+100/('BettingLines Week (16)'!G4-100),100/('BettingLines Week (16)'!G4+100))</f>
        <v>0.92307692307692313</v>
      </c>
      <c r="H4">
        <f>IF('BettingLines Week (16)'!H4&lt;-100,1+100/('BettingLines Week (16)'!H4-100),100/('BettingLines Week (16)'!H4+100))</f>
        <v>0.79797979797979801</v>
      </c>
      <c r="I4">
        <f>IF('BettingLines Week (16)'!I4&lt;-100,1+100/('BettingLines Week (16)'!I4-100),100/('BettingLines Week (16)'!I4+100))</f>
        <v>0.83870967741935487</v>
      </c>
      <c r="J4">
        <f>IF('BettingLines Week (16)'!J4&lt;-100,1+100/('BettingLines Week (16)'!J4-100),100/('BettingLines Week (16)'!J4+100))</f>
        <v>0.48780487804878048</v>
      </c>
      <c r="K4">
        <f>IF('BettingLines Week (16)'!K4&lt;-100,1+100/('BettingLines Week (16)'!K4-100),100/('BettingLines Week (16)'!K4+100))</f>
        <v>0.80392156862745101</v>
      </c>
      <c r="L4">
        <f>IF('BettingLines Week (16)'!L4&lt;-100,1+100/('BettingLines Week (16)'!L4-100),100/('BettingLines Week (16)'!L4+100))</f>
        <v>0.79166666666666663</v>
      </c>
      <c r="M4">
        <f>IF('BettingLines Week (16)'!M4&lt;-100,1+100/('BettingLines Week (16)'!M4-100),100/('BettingLines Week (16)'!M4+100))</f>
        <v>0.45454545454545453</v>
      </c>
      <c r="N4">
        <f>IF('BettingLines Week (16)'!N4&lt;-100,1+100/('BettingLines Week (16)'!N4-100),100/('BettingLines Week (16)'!N4+100))</f>
        <v>1</v>
      </c>
      <c r="O4">
        <f>IF('BettingLines Week (16)'!O4&lt;-100,1+100/('BettingLines Week (16)'!O4-100),100/('BettingLines Week (16)'!O4+100))</f>
        <v>0.48780487804878048</v>
      </c>
      <c r="P4">
        <f>IF('BettingLines Week (16)'!P4&lt;-100,1+100/('BettingLines Week (16)'!P4-100),100/('BettingLines Week (16)'!P4+100))</f>
        <v>0.57446808510638303</v>
      </c>
      <c r="Q4">
        <f>IF('BettingLines Week (16)'!Q4&lt;-100,1+100/('BettingLines Week (16)'!Q4-100),100/('BettingLines Week (16)'!Q4+100))</f>
        <v>0.88888888888888884</v>
      </c>
      <c r="R4">
        <f>IF('BettingLines Week (16)'!R4&lt;-100,1+100/('BettingLines Week (16)'!R4-100),100/('BettingLines Week (16)'!R4+100))</f>
        <v>0.875</v>
      </c>
      <c r="S4">
        <f>IF('BettingLines Week (16)'!S4&lt;-100,1+100/('BettingLines Week (16)'!S4-100),100/('BettingLines Week (16)'!S4+100))</f>
        <v>0.5</v>
      </c>
    </row>
    <row r="5" spans="1:19" ht="14.45">
      <c r="A5" t="s">
        <v>4</v>
      </c>
      <c r="B5">
        <f>IF('BettingLines Week (16)'!B5&lt;-100,1+100/('BettingLines Week (16)'!B5-100),100/('BettingLines Week (16)'!B5+100))</f>
        <v>0.54545454545454541</v>
      </c>
      <c r="C5">
        <f>IF('BettingLines Week (16)'!C5&lt;-100,1+100/('BettingLines Week (16)'!C5-100),100/('BettingLines Week (16)'!C5+100))</f>
        <v>0.76470588235294112</v>
      </c>
      <c r="D5">
        <f>IF('BettingLines Week (16)'!D5&lt;-100,1+100/('BettingLines Week (16)'!D5-100),100/('BettingLines Week (16)'!D5+100))</f>
        <v>0.88235294117647056</v>
      </c>
      <c r="E5">
        <f>IF('BettingLines Week (16)'!E5&lt;-100,1+100/('BettingLines Week (16)'!E5-100),100/('BettingLines Week (16)'!E5+100))</f>
        <v>0.91304347826086962</v>
      </c>
      <c r="F5">
        <f>IF('BettingLines Week (16)'!F5&lt;-100,1+100/('BettingLines Week (16)'!F5-100),100/('BettingLines Week (16)'!F5+100))</f>
        <v>0.63636363636363635</v>
      </c>
      <c r="G5">
        <f>IF('BettingLines Week (16)'!G5&lt;-100,1+100/('BettingLines Week (16)'!G5-100),100/('BettingLines Week (16)'!G5+100))</f>
        <v>0.82456140350877194</v>
      </c>
      <c r="H5">
        <f>IF('BettingLines Week (16)'!H5&lt;-100,1+100/('BettingLines Week (16)'!H5-100),100/('BettingLines Week (16)'!H5+100))</f>
        <v>0.75609756097560976</v>
      </c>
      <c r="I5">
        <f>IF('BettingLines Week (16)'!I5&lt;-100,1+100/('BettingLines Week (16)'!I5-100),100/('BettingLines Week (16)'!I5+100))</f>
        <v>0.68553459119496862</v>
      </c>
      <c r="J5">
        <f>IF('BettingLines Week (16)'!J5&lt;-100,1+100/('BettingLines Week (16)'!J5-100),100/('BettingLines Week (16)'!J5+100))</f>
        <v>1</v>
      </c>
      <c r="K5">
        <f>IF('BettingLines Week (16)'!K5&lt;-100,1+100/('BettingLines Week (16)'!K5-100),100/('BettingLines Week (16)'!K5+100))</f>
        <v>0.61832061068702293</v>
      </c>
      <c r="L5">
        <f>IF('BettingLines Week (16)'!L5&lt;-100,1+100/('BettingLines Week (16)'!L5-100),100/('BettingLines Week (16)'!L5+100))</f>
        <v>0.9</v>
      </c>
      <c r="M5">
        <f>IF('BettingLines Week (16)'!M5&lt;-100,1+100/('BettingLines Week (16)'!M5-100),100/('BettingLines Week (16)'!M5+100))</f>
        <v>0.78021978021978022</v>
      </c>
      <c r="N5">
        <f>IF('BettingLines Week (16)'!N5&lt;-100,1+100/('BettingLines Week (16)'!N5-100),100/('BettingLines Week (16)'!N5+100))</f>
        <v>0.60784313725490202</v>
      </c>
      <c r="O5">
        <f>IF('BettingLines Week (16)'!O5&lt;-100,1+100/('BettingLines Week (16)'!O5-100),100/('BettingLines Week (16)'!O5+100))</f>
        <v>0.91304347826086962</v>
      </c>
      <c r="P5">
        <f>IF('BettingLines Week (16)'!P5&lt;-100,1+100/('BettingLines Week (16)'!P5-100),100/('BettingLines Week (16)'!P5+100))</f>
        <v>0.89473684210526316</v>
      </c>
      <c r="Q5">
        <f>IF('BettingLines Week (16)'!Q5&lt;-100,1+100/('BettingLines Week (16)'!Q5-100),100/('BettingLines Week (16)'!Q5+100))</f>
        <v>0.76470588235294112</v>
      </c>
      <c r="R5">
        <f>IF('BettingLines Week (16)'!R5&lt;-100,1+100/('BettingLines Week (16)'!R5-100),100/('BettingLines Week (16)'!R5+100))</f>
        <v>0.6</v>
      </c>
      <c r="S5">
        <f>IF('BettingLines Week (16)'!S5&lt;-100,1+100/('BettingLines Week (16)'!S5-100),100/('BettingLines Week (16)'!S5+100))</f>
        <v>0.74874371859296485</v>
      </c>
    </row>
    <row r="6" spans="1:19" ht="14.45">
      <c r="A6" t="s">
        <v>5</v>
      </c>
      <c r="B6">
        <f>IF('BettingLines Week (16)'!B6&lt;-100,1+100/('BettingLines Week (16)'!B6-100),100/('BettingLines Week (16)'!B6+100))</f>
        <v>0.52830188679245282</v>
      </c>
      <c r="C6">
        <f>IF('BettingLines Week (16)'!C6&lt;-100,1+100/('BettingLines Week (16)'!C6-100),100/('BettingLines Week (16)'!C6+100))</f>
        <v>0.63636363636363635</v>
      </c>
      <c r="D6">
        <f>IF('BettingLines Week (16)'!D6&lt;-100,1+100/('BettingLines Week (16)'!D6-100),100/('BettingLines Week (16)'!D6+100))</f>
        <v>0.60784313725490202</v>
      </c>
      <c r="E6">
        <f>IF('BettingLines Week (16)'!E6&lt;-100,1+100/('BettingLines Week (16)'!E6-100),100/('BettingLines Week (16)'!E6+100))</f>
        <v>0.61832061068702293</v>
      </c>
      <c r="F6">
        <f>IF('BettingLines Week (16)'!F6&lt;-100,1+100/('BettingLines Week (16)'!F6-100),100/('BettingLines Week (16)'!F6+100))</f>
        <v>0.62962962962962965</v>
      </c>
      <c r="G6">
        <f>IF('BettingLines Week (16)'!G6&lt;-100,1+100/('BettingLines Week (16)'!G6-100),100/('BettingLines Week (16)'!G6+100))</f>
        <v>0.60784313725490202</v>
      </c>
      <c r="H6">
        <f>IF('BettingLines Week (16)'!H6&lt;-100,1+100/('BettingLines Week (16)'!H6-100),100/('BettingLines Week (16)'!H6+100))</f>
        <v>1</v>
      </c>
      <c r="I6">
        <f>IF('BettingLines Week (16)'!I6&lt;-100,1+100/('BettingLines Week (16)'!I6-100),100/('BettingLines Week (16)'!I6+100))</f>
        <v>0.35714285714285715</v>
      </c>
      <c r="J6">
        <f>IF('BettingLines Week (16)'!J6&lt;-100,1+100/('BettingLines Week (16)'!J6-100),100/('BettingLines Week (16)'!J6+100))</f>
        <v>0.55555555555555558</v>
      </c>
      <c r="K6">
        <f>IF('BettingLines Week (16)'!K6&lt;-100,1+100/('BettingLines Week (16)'!K6-100),100/('BettingLines Week (16)'!K6+100))</f>
        <v>0.71014492753623193</v>
      </c>
      <c r="L6">
        <f>IF('BettingLines Week (16)'!L6&lt;-100,1+100/('BettingLines Week (16)'!L6-100),100/('BettingLines Week (16)'!L6+100))</f>
        <v>0.37878787878787878</v>
      </c>
      <c r="M6">
        <f>IF('BettingLines Week (16)'!M6&lt;-100,1+100/('BettingLines Week (16)'!M6-100),100/('BettingLines Week (16)'!M6+100))</f>
        <v>0.45454545454545453</v>
      </c>
      <c r="N6">
        <f>IF('BettingLines Week (16)'!N6&lt;-100,1+100/('BettingLines Week (16)'!N6-100),100/('BettingLines Week (16)'!N6+100))</f>
        <v>0.20408163265306123</v>
      </c>
      <c r="O6">
        <f>IF('BettingLines Week (16)'!O6&lt;-100,1+100/('BettingLines Week (16)'!O6-100),100/('BettingLines Week (16)'!O6+100))</f>
        <v>0.61832061068702293</v>
      </c>
      <c r="P6">
        <f>IF('BettingLines Week (16)'!P6&lt;-100,1+100/('BettingLines Week (16)'!P6-100),100/('BettingLines Week (16)'!P6+100))</f>
        <v>0.62962962962962965</v>
      </c>
      <c r="Q6">
        <f>IF('BettingLines Week (16)'!Q6&lt;-100,1+100/('BettingLines Week (16)'!Q6-100),100/('BettingLines Week (16)'!Q6+100))</f>
        <v>0.56521739130434789</v>
      </c>
      <c r="R6">
        <f>IF('BettingLines Week (16)'!R6&lt;-100,1+100/('BettingLines Week (16)'!R6-100),100/('BettingLines Week (16)'!R6+100))</f>
        <v>0.42553191489361702</v>
      </c>
      <c r="S6">
        <f>IF('BettingLines Week (16)'!S6&lt;-100,1+100/('BettingLines Week (16)'!S6-100),100/('BettingLines Week (16)'!S6+100))</f>
        <v>0.63636363636363635</v>
      </c>
    </row>
    <row r="7" spans="1:19" ht="14.45">
      <c r="A7" t="s">
        <v>6</v>
      </c>
      <c r="B7">
        <f>IF('BettingLines Week (16)'!B7&lt;-100,1+100/('BettingLines Week (16)'!B7-100),100/('BettingLines Week (16)'!B7+100))</f>
        <v>0.62962962962962965</v>
      </c>
      <c r="C7">
        <f>IF('BettingLines Week (16)'!C7&lt;-100,1+100/('BettingLines Week (16)'!C7-100),100/('BettingLines Week (16)'!C7+100))</f>
        <v>0.79166666666666663</v>
      </c>
      <c r="D7">
        <f>IF('BettingLines Week (16)'!D7&lt;-100,1+100/('BettingLines Week (16)'!D7-100),100/('BettingLines Week (16)'!D7+100))</f>
        <v>0.8666666666666667</v>
      </c>
      <c r="E7">
        <f>IF('BettingLines Week (16)'!E7&lt;-100,1+100/('BettingLines Week (16)'!E7-100),100/('BettingLines Week (16)'!E7+100))</f>
        <v>0.74025974025974028</v>
      </c>
      <c r="F7">
        <f>IF('BettingLines Week (16)'!F7&lt;-100,1+100/('BettingLines Week (16)'!F7-100),100/('BettingLines Week (16)'!F7+100))</f>
        <v>0.40816326530612246</v>
      </c>
      <c r="G7">
        <f>IF('BettingLines Week (16)'!G7&lt;-100,1+100/('BettingLines Week (16)'!G7-100),100/('BettingLines Week (16)'!G7+100))</f>
        <v>0.55555555555555558</v>
      </c>
      <c r="H7">
        <f>IF('BettingLines Week (16)'!H7&lt;-100,1+100/('BettingLines Week (16)'!H7-100),100/('BettingLines Week (16)'!H7+100))</f>
        <v>1</v>
      </c>
      <c r="I7">
        <f>IF('BettingLines Week (16)'!I7&lt;-100,1+100/('BettingLines Week (16)'!I7-100),100/('BettingLines Week (16)'!I7+100))</f>
        <v>0.75609756097560976</v>
      </c>
      <c r="J7">
        <f>IF('BettingLines Week (16)'!J7&lt;-100,1+100/('BettingLines Week (16)'!J7-100),100/('BettingLines Week (16)'!J7+100))</f>
        <v>0.40816326530612246</v>
      </c>
      <c r="K7">
        <f>IF('BettingLines Week (16)'!K7&lt;-100,1+100/('BettingLines Week (16)'!K7-100),100/('BettingLines Week (16)'!K7+100))</f>
        <v>0.96</v>
      </c>
      <c r="L7">
        <f>IF('BettingLines Week (16)'!L7&lt;-100,1+100/('BettingLines Week (16)'!L7-100),100/('BettingLines Week (16)'!L7+100))</f>
        <v>0.86206896551724133</v>
      </c>
      <c r="M7">
        <f>IF('BettingLines Week (16)'!M7&lt;-100,1+100/('BettingLines Week (16)'!M7-100),100/('BettingLines Week (16)'!M7+100))</f>
        <v>0.88888888888888884</v>
      </c>
      <c r="N7">
        <f>IF('BettingLines Week (16)'!N7&lt;-100,1+100/('BettingLines Week (16)'!N7-100),100/('BettingLines Week (16)'!N7+100))</f>
        <v>0.83333333333333337</v>
      </c>
      <c r="O7">
        <f>IF('BettingLines Week (16)'!O7&lt;-100,1+100/('BettingLines Week (16)'!O7-100),100/('BettingLines Week (16)'!O7+100))</f>
        <v>0.64285714285714279</v>
      </c>
      <c r="P7">
        <f>IF('BettingLines Week (16)'!P7&lt;-100,1+100/('BettingLines Week (16)'!P7-100),100/('BettingLines Week (16)'!P7+100))</f>
        <v>0.45454545454545453</v>
      </c>
      <c r="Q7">
        <f>IF('BettingLines Week (16)'!Q7&lt;-100,1+100/('BettingLines Week (16)'!Q7-100),100/('BettingLines Week (16)'!Q7+100))</f>
        <v>0.51219512195121952</v>
      </c>
      <c r="R7">
        <f>IF('BettingLines Week (16)'!R7&lt;-100,1+100/('BettingLines Week (16)'!R7-100),100/('BettingLines Week (16)'!R7+100))</f>
        <v>0.6</v>
      </c>
      <c r="S7">
        <f>IF('BettingLines Week (16)'!S7&lt;-100,1+100/('BettingLines Week (16)'!S7-100),100/('BettingLines Week (16)'!S7+100))</f>
        <v>0.6</v>
      </c>
    </row>
    <row r="8" spans="1:19" ht="14.45">
      <c r="A8" t="s">
        <v>7</v>
      </c>
      <c r="B8">
        <f>IF('BettingLines Week (16)'!B8&lt;-100,1+100/('BettingLines Week (16)'!B8-100),100/('BettingLines Week (16)'!B8+100))</f>
        <v>0.46728971962616822</v>
      </c>
      <c r="C8">
        <f>IF('BettingLines Week (16)'!C8&lt;-100,1+100/('BettingLines Week (16)'!C8-100),100/('BettingLines Week (16)'!C8+100))</f>
        <v>0.25</v>
      </c>
      <c r="D8">
        <f>IF('BettingLines Week (16)'!D8&lt;-100,1+100/('BettingLines Week (16)'!D8-100),100/('BettingLines Week (16)'!D8+100))</f>
        <v>0.44642857142857145</v>
      </c>
      <c r="E8">
        <f>IF('BettingLines Week (16)'!E8&lt;-100,1+100/('BettingLines Week (16)'!E8-100),100/('BettingLines Week (16)'!E8+100))</f>
        <v>0.23255813953488372</v>
      </c>
      <c r="F8">
        <f>IF('BettingLines Week (16)'!F8&lt;-100,1+100/('BettingLines Week (16)'!F8-100),100/('BettingLines Week (16)'!F8+100))</f>
        <v>0.46728971962616822</v>
      </c>
      <c r="G8">
        <f>IF('BettingLines Week (16)'!G8&lt;-100,1+100/('BettingLines Week (16)'!G8-100),100/('BettingLines Week (16)'!G8+100))</f>
        <v>0.28985507246376813</v>
      </c>
      <c r="H8">
        <f>IF('BettingLines Week (16)'!H8&lt;-100,1+100/('BettingLines Week (16)'!H8-100),100/('BettingLines Week (16)'!H8+100))</f>
        <v>1</v>
      </c>
      <c r="I8">
        <f>IF('BettingLines Week (16)'!I8&lt;-100,1+100/('BettingLines Week (16)'!I8-100),100/('BettingLines Week (16)'!I8+100))</f>
        <v>0.61832061068702293</v>
      </c>
      <c r="J8">
        <f>IF('BettingLines Week (16)'!J8&lt;-100,1+100/('BettingLines Week (16)'!J8-100),100/('BettingLines Week (16)'!J8+100))</f>
        <v>0.40816326530612246</v>
      </c>
      <c r="K8">
        <f>IF('BettingLines Week (16)'!K8&lt;-100,1+100/('BettingLines Week (16)'!K8-100),100/('BettingLines Week (16)'!K8+100))</f>
        <v>0.52830188679245282</v>
      </c>
      <c r="L8">
        <f>IF('BettingLines Week (16)'!L8&lt;-100,1+100/('BettingLines Week (16)'!L8-100),100/('BettingLines Week (16)'!L8+100))</f>
        <v>0.25</v>
      </c>
      <c r="M8">
        <f>IF('BettingLines Week (16)'!M8&lt;-100,1+100/('BettingLines Week (16)'!M8-100),100/('BettingLines Week (16)'!M8+100))</f>
        <v>0.20833333333333334</v>
      </c>
      <c r="N8">
        <f>IF('BettingLines Week (16)'!N8&lt;-100,1+100/('BettingLines Week (16)'!N8-100),100/('BettingLines Week (16)'!N8+100))</f>
        <v>0.47619047619047616</v>
      </c>
      <c r="O8">
        <f>IF('BettingLines Week (16)'!O8&lt;-100,1+100/('BettingLines Week (16)'!O8-100),100/('BettingLines Week (16)'!O8+100))</f>
        <v>0.39370078740157483</v>
      </c>
      <c r="P8">
        <f>IF('BettingLines Week (16)'!P8&lt;-100,1+100/('BettingLines Week (16)'!P8-100),100/('BettingLines Week (16)'!P8+100))</f>
        <v>0.27027027027027029</v>
      </c>
      <c r="Q8">
        <f>IF('BettingLines Week (16)'!Q8&lt;-100,1+100/('BettingLines Week (16)'!Q8-100),100/('BettingLines Week (16)'!Q8+100))</f>
        <v>0.62406015037593987</v>
      </c>
      <c r="R8">
        <f>IF('BettingLines Week (16)'!R8&lt;-100,1+100/('BettingLines Week (16)'!R8-100),100/('BettingLines Week (16)'!R8+100))</f>
        <v>0.53488372093023262</v>
      </c>
      <c r="S8">
        <f>IF('BettingLines Week (16)'!S8&lt;-100,1+100/('BettingLines Week (16)'!S8-100),100/('BettingLines Week (16)'!S8+100))</f>
        <v>0.53488372093023262</v>
      </c>
    </row>
    <row r="9" spans="1:19" ht="14.45">
      <c r="A9" t="s">
        <v>8</v>
      </c>
      <c r="B9">
        <f>IF('BettingLines Week (16)'!B9&lt;-100,1+100/('BettingLines Week (16)'!B9-100),100/('BettingLines Week (16)'!B9+100))</f>
        <v>0.82456140350877194</v>
      </c>
      <c r="C9">
        <f>IF('BettingLines Week (16)'!C9&lt;-100,1+100/('BettingLines Week (16)'!C9-100),100/('BettingLines Week (16)'!C9+100))</f>
        <v>0.40816326530612246</v>
      </c>
      <c r="D9">
        <f>IF('BettingLines Week (16)'!D9&lt;-100,1+100/('BettingLines Week (16)'!D9-100),100/('BettingLines Week (16)'!D9+100))</f>
        <v>0.77272727272727271</v>
      </c>
      <c r="E9">
        <f>IF('BettingLines Week (16)'!E9&lt;-100,1+100/('BettingLines Week (16)'!E9-100),100/('BettingLines Week (16)'!E9+100))</f>
        <v>0.40816326530612246</v>
      </c>
      <c r="F9">
        <f>IF('BettingLines Week (16)'!F9&lt;-100,1+100/('BettingLines Week (16)'!F9-100),100/('BettingLines Week (16)'!F9+100))</f>
        <v>0.69696969696969702</v>
      </c>
      <c r="G9">
        <f>IF('BettingLines Week (16)'!G9&lt;-100,1+100/('BettingLines Week (16)'!G9-100),100/('BettingLines Week (16)'!G9+100))</f>
        <v>0.7142857142857143</v>
      </c>
      <c r="H9">
        <f>IF('BettingLines Week (16)'!H9&lt;-100,1+100/('BettingLines Week (16)'!H9-100),100/('BettingLines Week (16)'!H9+100))</f>
        <v>0.60784313725490202</v>
      </c>
      <c r="I9">
        <f>IF('BettingLines Week (16)'!I9&lt;-100,1+100/('BettingLines Week (16)'!I9-100),100/('BettingLines Week (16)'!I9+100))</f>
        <v>0.83870967741935487</v>
      </c>
      <c r="J9">
        <f>IF('BettingLines Week (16)'!J9&lt;-100,1+100/('BettingLines Week (16)'!J9-100),100/('BettingLines Week (16)'!J9+100))</f>
        <v>0.71014492753623193</v>
      </c>
      <c r="K9">
        <f>IF('BettingLines Week (16)'!K9&lt;-100,1+100/('BettingLines Week (16)'!K9-100),100/('BettingLines Week (16)'!K9+100))</f>
        <v>0.72067039106145248</v>
      </c>
      <c r="L9">
        <f>IF('BettingLines Week (16)'!L9&lt;-100,1+100/('BettingLines Week (16)'!L9-100),100/('BettingLines Week (16)'!L9+100))</f>
        <v>0.66442953020134232</v>
      </c>
      <c r="M9">
        <f>IF('BettingLines Week (16)'!M9&lt;-100,1+100/('BettingLines Week (16)'!M9-100),100/('BettingLines Week (16)'!M9+100))</f>
        <v>0.62406015037593987</v>
      </c>
      <c r="N9">
        <f>IF('BettingLines Week (16)'!N9&lt;-100,1+100/('BettingLines Week (16)'!N9-100),100/('BettingLines Week (16)'!N9+100))</f>
        <v>1</v>
      </c>
      <c r="O9">
        <f>IF('BettingLines Week (16)'!O9&lt;-100,1+100/('BettingLines Week (16)'!O9-100),100/('BettingLines Week (16)'!O9+100))</f>
        <v>0.78260869565217395</v>
      </c>
      <c r="P9">
        <f>IF('BettingLines Week (16)'!P9&lt;-100,1+100/('BettingLines Week (16)'!P9-100),100/('BettingLines Week (16)'!P9+100))</f>
        <v>0.68553459119496862</v>
      </c>
      <c r="Q9">
        <f>IF('BettingLines Week (16)'!Q9&lt;-100,1+100/('BettingLines Week (16)'!Q9-100),100/('BettingLines Week (16)'!Q9+100))</f>
        <v>0.27777777777777779</v>
      </c>
      <c r="R9">
        <f>IF('BettingLines Week (16)'!R9&lt;-100,1+100/('BettingLines Week (16)'!R9-100),100/('BettingLines Week (16)'!R9+100))</f>
        <v>0.52380952380952384</v>
      </c>
      <c r="S9">
        <f>IF('BettingLines Week (16)'!S9&lt;-100,1+100/('BettingLines Week (16)'!S9-100),100/('BettingLines Week (16)'!S9+100))</f>
        <v>0.63636363636363635</v>
      </c>
    </row>
    <row r="10" spans="1:19" ht="14.45">
      <c r="A10" t="s">
        <v>9</v>
      </c>
      <c r="B10">
        <f>IF('BettingLines Week (16)'!B10&lt;-100,1+100/('BettingLines Week (16)'!B10-100),100/('BettingLines Week (16)'!B10+100))</f>
        <v>0.4</v>
      </c>
      <c r="C10">
        <f>IF('BettingLines Week (16)'!C10&lt;-100,1+100/('BettingLines Week (16)'!C10-100),100/('BettingLines Week (16)'!C10+100))</f>
        <v>0.68553459119496862</v>
      </c>
      <c r="D10">
        <f>IF('BettingLines Week (16)'!D10&lt;-100,1+100/('BettingLines Week (16)'!D10-100),100/('BettingLines Week (16)'!D10+100))</f>
        <v>0.60784313725490202</v>
      </c>
      <c r="E10">
        <f>IF('BettingLines Week (16)'!E10&lt;-100,1+100/('BettingLines Week (16)'!E10-100),100/('BettingLines Week (16)'!E10+100))</f>
        <v>0.58677685950413228</v>
      </c>
      <c r="F10">
        <f>IF('BettingLines Week (16)'!F10&lt;-100,1+100/('BettingLines Week (16)'!F10-100),100/('BettingLines Week (16)'!F10+100))</f>
        <v>0.81481481481481488</v>
      </c>
      <c r="G10">
        <f>IF('BettingLines Week (16)'!G10&lt;-100,1+100/('BettingLines Week (16)'!G10-100),100/('BettingLines Week (16)'!G10+100))</f>
        <v>0.61832061068702293</v>
      </c>
      <c r="H10">
        <f>IF('BettingLines Week (16)'!H10&lt;-100,1+100/('BettingLines Week (16)'!H10-100),100/('BettingLines Week (16)'!H10+100))</f>
        <v>0.43478260869565216</v>
      </c>
      <c r="I10">
        <f>IF('BettingLines Week (16)'!I10&lt;-100,1+100/('BettingLines Week (16)'!I10-100),100/('BettingLines Week (16)'!I10+100))</f>
        <v>0.78260869565217395</v>
      </c>
      <c r="J10">
        <f>IF('BettingLines Week (16)'!J10&lt;-100,1+100/('BettingLines Week (16)'!J10-100),100/('BettingLines Week (16)'!J10+100))</f>
        <v>1</v>
      </c>
      <c r="K10">
        <f>IF('BettingLines Week (16)'!K10&lt;-100,1+100/('BettingLines Week (16)'!K10-100),100/('BettingLines Week (16)'!K10+100))</f>
        <v>0.57446808510638303</v>
      </c>
      <c r="L10">
        <f>IF('BettingLines Week (16)'!L10&lt;-100,1+100/('BettingLines Week (16)'!L10-100),100/('BettingLines Week (16)'!L10+100))</f>
        <v>0.81481481481481488</v>
      </c>
      <c r="M10">
        <f>IF('BettingLines Week (16)'!M10&lt;-100,1+100/('BettingLines Week (16)'!M10-100),100/('BettingLines Week (16)'!M10+100))</f>
        <v>0.80952380952380953</v>
      </c>
      <c r="N10">
        <f>IF('BettingLines Week (16)'!N10&lt;-100,1+100/('BettingLines Week (16)'!N10-100),100/('BettingLines Week (16)'!N10+100))</f>
        <v>0.67213114754098369</v>
      </c>
      <c r="O10">
        <f>IF('BettingLines Week (16)'!O10&lt;-100,1+100/('BettingLines Week (16)'!O10-100),100/('BettingLines Week (16)'!O10+100))</f>
        <v>0.61832061068702293</v>
      </c>
      <c r="P10">
        <f>IF('BettingLines Week (16)'!P10&lt;-100,1+100/('BettingLines Week (16)'!P10-100),100/('BettingLines Week (16)'!P10+100))</f>
        <v>0.71014492753623193</v>
      </c>
      <c r="Q10">
        <f>IF('BettingLines Week (16)'!Q10&lt;-100,1+100/('BettingLines Week (16)'!Q10-100),100/('BettingLines Week (16)'!Q10+100))</f>
        <v>0.57446808510638303</v>
      </c>
      <c r="R10">
        <f>IF('BettingLines Week (16)'!R10&lt;-100,1+100/('BettingLines Week (16)'!R10-100),100/('BettingLines Week (16)'!R10+100))</f>
        <v>0.43478260869565216</v>
      </c>
      <c r="S10">
        <f>IF('BettingLines Week (16)'!S10&lt;-100,1+100/('BettingLines Week (16)'!S10-100),100/('BettingLines Week (16)'!S10+100))</f>
        <v>0.58333333333333326</v>
      </c>
    </row>
    <row r="11" spans="1:19" ht="14.45">
      <c r="A11" t="s">
        <v>10</v>
      </c>
      <c r="B11">
        <f>IF('BettingLines Week (16)'!B11&lt;-100,1+100/('BettingLines Week (16)'!B11-100),100/('BettingLines Week (16)'!B11+100))</f>
        <v>0.61832061068702293</v>
      </c>
      <c r="C11">
        <f>IF('BettingLines Week (16)'!C11&lt;-100,1+100/('BettingLines Week (16)'!C11-100),100/('BettingLines Week (16)'!C11+100))</f>
        <v>0.59677419354838712</v>
      </c>
      <c r="D11">
        <f>IF('BettingLines Week (16)'!D11&lt;-100,1+100/('BettingLines Week (16)'!D11-100),100/('BettingLines Week (16)'!D11+100))</f>
        <v>0.51923076923076916</v>
      </c>
      <c r="E11">
        <f>IF('BettingLines Week (16)'!E11&lt;-100,1+100/('BettingLines Week (16)'!E11-100),100/('BettingLines Week (16)'!E11+100))</f>
        <v>0.76470588235294112</v>
      </c>
      <c r="F11">
        <f>IF('BettingLines Week (16)'!F11&lt;-100,1+100/('BettingLines Week (16)'!F11-100),100/('BettingLines Week (16)'!F11+100))</f>
        <v>1</v>
      </c>
      <c r="G11">
        <f>IF('BettingLines Week (16)'!G11&lt;-100,1+100/('BettingLines Week (16)'!G11-100),100/('BettingLines Week (16)'!G11+100))</f>
        <v>0.48780487804878048</v>
      </c>
      <c r="H11">
        <f>IF('BettingLines Week (16)'!H11&lt;-100,1+100/('BettingLines Week (16)'!H11-100),100/('BettingLines Week (16)'!H11+100))</f>
        <v>0.30769230769230771</v>
      </c>
      <c r="I11">
        <f>IF('BettingLines Week (16)'!I11&lt;-100,1+100/('BettingLines Week (16)'!I11-100),100/('BettingLines Week (16)'!I11+100))</f>
        <v>0.82456140350877194</v>
      </c>
      <c r="J11">
        <f>IF('BettingLines Week (16)'!J11&lt;-100,1+100/('BettingLines Week (16)'!J11-100),100/('BettingLines Week (16)'!J11+100))</f>
        <v>0.63636363636363635</v>
      </c>
      <c r="K11">
        <f>IF('BettingLines Week (16)'!K11&lt;-100,1+100/('BettingLines Week (16)'!K11-100),100/('BettingLines Week (16)'!K11+100))</f>
        <v>0.46728971962616822</v>
      </c>
      <c r="L11">
        <f>IF('BettingLines Week (16)'!L11&lt;-100,1+100/('BettingLines Week (16)'!L11-100),100/('BettingLines Week (16)'!L11+100))</f>
        <v>0.61832061068702293</v>
      </c>
      <c r="M11">
        <f>IF('BettingLines Week (16)'!M11&lt;-100,1+100/('BettingLines Week (16)'!M11-100),100/('BettingLines Week (16)'!M11+100))</f>
        <v>0.41666666666666669</v>
      </c>
      <c r="N11">
        <f>IF('BettingLines Week (16)'!N11&lt;-100,1+100/('BettingLines Week (16)'!N11-100),100/('BettingLines Week (16)'!N11+100))</f>
        <v>0.67213114754098369</v>
      </c>
      <c r="O11">
        <f>IF('BettingLines Week (16)'!O11&lt;-100,1+100/('BettingLines Week (16)'!O11-100),100/('BettingLines Week (16)'!O11+100))</f>
        <v>0.61832061068702293</v>
      </c>
      <c r="P11">
        <f>IF('BettingLines Week (16)'!P11&lt;-100,1+100/('BettingLines Week (16)'!P11-100),100/('BettingLines Week (16)'!P11+100))</f>
        <v>0.42372881355932202</v>
      </c>
      <c r="Q11">
        <f>IF('BettingLines Week (16)'!Q11&lt;-100,1+100/('BettingLines Week (16)'!Q11-100),100/('BettingLines Week (16)'!Q11+100))</f>
        <v>0.15384615384615385</v>
      </c>
      <c r="R11">
        <f>IF('BettingLines Week (16)'!R11&lt;-100,1+100/('BettingLines Week (16)'!R11-100),100/('BettingLines Week (16)'!R11+100))</f>
        <v>0.30769230769230771</v>
      </c>
      <c r="S11">
        <f>IF('BettingLines Week (16)'!S11&lt;-100,1+100/('BettingLines Week (16)'!S11-100),100/('BettingLines Week (16)'!S11+100))</f>
        <v>0.48780487804878048</v>
      </c>
    </row>
    <row r="12" spans="1:19" ht="14.45">
      <c r="A12" t="s">
        <v>11</v>
      </c>
      <c r="B12">
        <f>IF('BettingLines Week (16)'!B12&lt;-100,1+100/('BettingLines Week (16)'!B12-100),100/('BettingLines Week (16)'!B12+100))</f>
        <v>0.42372881355932202</v>
      </c>
      <c r="C12">
        <f>IF('BettingLines Week (16)'!C12&lt;-100,1+100/('BettingLines Week (16)'!C12-100),100/('BettingLines Week (16)'!C12+100))</f>
        <v>0.58677685950413228</v>
      </c>
      <c r="D12">
        <f>IF('BettingLines Week (16)'!D12&lt;-100,1+100/('BettingLines Week (16)'!D12-100),100/('BettingLines Week (16)'!D12+100))</f>
        <v>0.74358974358974361</v>
      </c>
      <c r="E12">
        <f>IF('BettingLines Week (16)'!E12&lt;-100,1+100/('BettingLines Week (16)'!E12-100),100/('BettingLines Week (16)'!E12+100))</f>
        <v>0.45454545454545453</v>
      </c>
      <c r="F12">
        <f>IF('BettingLines Week (16)'!F12&lt;-100,1+100/('BettingLines Week (16)'!F12-100),100/('BettingLines Week (16)'!F12+100))</f>
        <v>0.87096774193548387</v>
      </c>
      <c r="G12">
        <f>IF('BettingLines Week (16)'!G12&lt;-100,1+100/('BettingLines Week (16)'!G12-100),100/('BettingLines Week (16)'!G12+100))</f>
        <v>0.91666666666666663</v>
      </c>
      <c r="H12">
        <f>IF('BettingLines Week (16)'!H12&lt;-100,1+100/('BettingLines Week (16)'!H12-100),100/('BettingLines Week (16)'!H12+100))</f>
        <v>0.43478260869565216</v>
      </c>
      <c r="I12">
        <f>IF('BettingLines Week (16)'!I12&lt;-100,1+100/('BettingLines Week (16)'!I12-100),100/('BettingLines Week (16)'!I12+100))</f>
        <v>0.81981981981981988</v>
      </c>
      <c r="J12">
        <f>IF('BettingLines Week (16)'!J12&lt;-100,1+100/('BettingLines Week (16)'!J12-100),100/('BettingLines Week (16)'!J12+100))</f>
        <v>0.54128440366972475</v>
      </c>
      <c r="K12">
        <f>IF('BettingLines Week (16)'!K12&lt;-100,1+100/('BettingLines Week (16)'!K12-100),100/('BettingLines Week (16)'!K12+100))</f>
        <v>1</v>
      </c>
      <c r="L12">
        <f>IF('BettingLines Week (16)'!L12&lt;-100,1+100/('BettingLines Week (16)'!L12-100),100/('BettingLines Week (16)'!L12+100))</f>
        <v>0.91666666666666663</v>
      </c>
      <c r="M12">
        <f>IF('BettingLines Week (16)'!M12&lt;-100,1+100/('BettingLines Week (16)'!M12-100),100/('BettingLines Week (16)'!M12+100))</f>
        <v>0.83333333333333337</v>
      </c>
      <c r="N12">
        <f>IF('BettingLines Week (16)'!N12&lt;-100,1+100/('BettingLines Week (16)'!N12-100),100/('BettingLines Week (16)'!N12+100))</f>
        <v>0.80392156862745101</v>
      </c>
      <c r="O12">
        <f>IF('BettingLines Week (16)'!O12&lt;-100,1+100/('BettingLines Week (16)'!O12-100),100/('BettingLines Week (16)'!O12+100))</f>
        <v>0.90476190476190477</v>
      </c>
      <c r="P12">
        <f>IF('BettingLines Week (16)'!P12&lt;-100,1+100/('BettingLines Week (16)'!P12-100),100/('BettingLines Week (16)'!P12+100))</f>
        <v>0.77272727272727271</v>
      </c>
      <c r="Q12">
        <f>IF('BettingLines Week (16)'!Q12&lt;-100,1+100/('BettingLines Week (16)'!Q12-100),100/('BettingLines Week (16)'!Q12+100))</f>
        <v>0.53488372093023262</v>
      </c>
      <c r="R12">
        <f>IF('BettingLines Week (16)'!R12&lt;-100,1+100/('BettingLines Week (16)'!R12-100),100/('BettingLines Week (16)'!R12+100))</f>
        <v>0.52380952380952384</v>
      </c>
      <c r="S12">
        <f>IF('BettingLines Week (16)'!S12&lt;-100,1+100/('BettingLines Week (16)'!S12-100),100/('BettingLines Week (16)'!S12+100))</f>
        <v>0.54545454545454541</v>
      </c>
    </row>
    <row r="13" spans="1:19" ht="14.45">
      <c r="A13" t="s">
        <v>12</v>
      </c>
      <c r="B13">
        <f>IF('BettingLines Week (16)'!B13&lt;-100,1+100/('BettingLines Week (16)'!B13-100),100/('BettingLines Week (16)'!B13+100))</f>
        <v>0.66442953020134232</v>
      </c>
      <c r="C13">
        <f>IF('BettingLines Week (16)'!C13&lt;-100,1+100/('BettingLines Week (16)'!C13-100),100/('BettingLines Week (16)'!C13+100))</f>
        <v>0.44642857142857145</v>
      </c>
      <c r="D13">
        <f>IF('BettingLines Week (16)'!D13&lt;-100,1+100/('BettingLines Week (16)'!D13-100),100/('BettingLines Week (16)'!D13+100))</f>
        <v>0.79166666666666663</v>
      </c>
      <c r="E13">
        <f>IF('BettingLines Week (16)'!E13&lt;-100,1+100/('BettingLines Week (16)'!E13-100),100/('BettingLines Week (16)'!E13+100))</f>
        <v>0.64912280701754388</v>
      </c>
      <c r="F13">
        <f>IF('BettingLines Week (16)'!F13&lt;-100,1+100/('BettingLines Week (16)'!F13-100),100/('BettingLines Week (16)'!F13+100))</f>
        <v>0.32786885245901637</v>
      </c>
      <c r="G13">
        <f>IF('BettingLines Week (16)'!G13&lt;-100,1+100/('BettingLines Week (16)'!G13-100),100/('BettingLines Week (16)'!G13+100))</f>
        <v>0.67213114754098369</v>
      </c>
      <c r="H13">
        <f>IF('BettingLines Week (16)'!H13&lt;-100,1+100/('BettingLines Week (16)'!H13-100),100/('BettingLines Week (16)'!H13+100))</f>
        <v>0.51219512195121952</v>
      </c>
      <c r="I13">
        <f>IF('BettingLines Week (16)'!I13&lt;-100,1+100/('BettingLines Week (16)'!I13-100),100/('BettingLines Week (16)'!I13+100))</f>
        <v>0.57446808510638303</v>
      </c>
      <c r="J13">
        <f>IF('BettingLines Week (16)'!J13&lt;-100,1+100/('BettingLines Week (16)'!J13-100),100/('BettingLines Week (16)'!J13+100))</f>
        <v>1</v>
      </c>
      <c r="K13">
        <f>IF('BettingLines Week (16)'!K13&lt;-100,1+100/('BettingLines Week (16)'!K13-100),100/('BettingLines Week (16)'!K13+100))</f>
        <v>0.42372881355932202</v>
      </c>
      <c r="L13">
        <f>IF('BettingLines Week (16)'!L13&lt;-100,1+100/('BettingLines Week (16)'!L13-100),100/('BettingLines Week (16)'!L13+100))</f>
        <v>0.74874371859296485</v>
      </c>
      <c r="M13">
        <f>IF('BettingLines Week (16)'!M13&lt;-100,1+100/('BettingLines Week (16)'!M13-100),100/('BettingLines Week (16)'!M13+100))</f>
        <v>0.52830188679245282</v>
      </c>
      <c r="N13">
        <f>IF('BettingLines Week (16)'!N13&lt;-100,1+100/('BettingLines Week (16)'!N13-100),100/('BettingLines Week (16)'!N13+100))</f>
        <v>0.83870967741935487</v>
      </c>
      <c r="O13">
        <f>IF('BettingLines Week (16)'!O13&lt;-100,1+100/('BettingLines Week (16)'!O13-100),100/('BettingLines Week (16)'!O13+100))</f>
        <v>0.45454545454545453</v>
      </c>
      <c r="P13">
        <f>IF('BettingLines Week (16)'!P13&lt;-100,1+100/('BettingLines Week (16)'!P13-100),100/('BettingLines Week (16)'!P13+100))</f>
        <v>0.35714285714285715</v>
      </c>
      <c r="Q13">
        <f>IF('BettingLines Week (16)'!Q13&lt;-100,1+100/('BettingLines Week (16)'!Q13-100),100/('BettingLines Week (16)'!Q13+100))</f>
        <v>0.58677685950413228</v>
      </c>
      <c r="R13">
        <f>IF('BettingLines Week (16)'!R13&lt;-100,1+100/('BettingLines Week (16)'!R13-100),100/('BettingLines Week (16)'!R13+100))</f>
        <v>0.75609756097560976</v>
      </c>
      <c r="S13">
        <f>IF('BettingLines Week (16)'!S13&lt;-100,1+100/('BettingLines Week (16)'!S13-100),100/('BettingLines Week (16)'!S13+100))</f>
        <v>0.57446808510638303</v>
      </c>
    </row>
    <row r="14" spans="1:19" ht="14.45">
      <c r="A14" t="s">
        <v>13</v>
      </c>
      <c r="B14">
        <f>IF('BettingLines Week (16)'!B14&lt;-100,1+100/('BettingLines Week (16)'!B14-100),100/('BettingLines Week (16)'!B14+100))</f>
        <v>0.68553459119496862</v>
      </c>
      <c r="C14">
        <f>IF('BettingLines Week (16)'!C14&lt;-100,1+100/('BettingLines Week (16)'!C14-100),100/('BettingLines Week (16)'!C14+100))</f>
        <v>0.35714285714285715</v>
      </c>
      <c r="D14">
        <f>IF('BettingLines Week (16)'!D14&lt;-100,1+100/('BettingLines Week (16)'!D14-100),100/('BettingLines Week (16)'!D14+100))</f>
        <v>0.69230769230769229</v>
      </c>
      <c r="E14">
        <f>IF('BettingLines Week (16)'!E14&lt;-100,1+100/('BettingLines Week (16)'!E14-100),100/('BettingLines Week (16)'!E14+100))</f>
        <v>0.58677685950413228</v>
      </c>
      <c r="F14">
        <f>IF('BettingLines Week (16)'!F14&lt;-100,1+100/('BettingLines Week (16)'!F14-100),100/('BettingLines Week (16)'!F14+100))</f>
        <v>1</v>
      </c>
      <c r="G14">
        <f>IF('BettingLines Week (16)'!G14&lt;-100,1+100/('BettingLines Week (16)'!G14-100),100/('BettingLines Week (16)'!G14+100))</f>
        <v>0.43478260869565216</v>
      </c>
      <c r="H14">
        <f>IF('BettingLines Week (16)'!H14&lt;-100,1+100/('BettingLines Week (16)'!H14-100),100/('BettingLines Week (16)'!H14+100))</f>
        <v>0.81981981981981988</v>
      </c>
      <c r="I14">
        <f>IF('BettingLines Week (16)'!I14&lt;-100,1+100/('BettingLines Week (16)'!I14-100),100/('BettingLines Week (16)'!I14+100))</f>
        <v>0.67213114754098369</v>
      </c>
      <c r="J14">
        <f>IF('BettingLines Week (16)'!J14&lt;-100,1+100/('BettingLines Week (16)'!J14-100),100/('BettingLines Week (16)'!J14+100))</f>
        <v>0.33333333333333331</v>
      </c>
      <c r="K14">
        <f>IF('BettingLines Week (16)'!K14&lt;-100,1+100/('BettingLines Week (16)'!K14-100),100/('BettingLines Week (16)'!K14+100))</f>
        <v>0.72972972972972971</v>
      </c>
      <c r="L14">
        <f>IF('BettingLines Week (16)'!L14&lt;-100,1+100/('BettingLines Week (16)'!L14-100),100/('BettingLines Week (16)'!L14+100))</f>
        <v>0.46728971962616822</v>
      </c>
      <c r="M14">
        <f>IF('BettingLines Week (16)'!M14&lt;-100,1+100/('BettingLines Week (16)'!M14-100),100/('BettingLines Week (16)'!M14+100))</f>
        <v>0.26315789473684209</v>
      </c>
      <c r="N14">
        <f>IF('BettingLines Week (16)'!N14&lt;-100,1+100/('BettingLines Week (16)'!N14-100),100/('BettingLines Week (16)'!N14+100))</f>
        <v>0.20833333333333334</v>
      </c>
      <c r="O14">
        <f>IF('BettingLines Week (16)'!O14&lt;-100,1+100/('BettingLines Week (16)'!O14-100),100/('BettingLines Week (16)'!O14+100))</f>
        <v>0.12903225806451613</v>
      </c>
      <c r="P14">
        <f>IF('BettingLines Week (16)'!P14&lt;-100,1+100/('BettingLines Week (16)'!P14-100),100/('BettingLines Week (16)'!P14+100))</f>
        <v>0.32786885245901637</v>
      </c>
      <c r="Q14">
        <f>IF('BettingLines Week (16)'!Q14&lt;-100,1+100/('BettingLines Week (16)'!Q14-100),100/('BettingLines Week (16)'!Q14+100))</f>
        <v>0.61832061068702293</v>
      </c>
      <c r="R14">
        <f>IF('BettingLines Week (16)'!R14&lt;-100,1+100/('BettingLines Week (16)'!R14-100),100/('BettingLines Week (16)'!R14+100))</f>
        <v>0.58333333333333326</v>
      </c>
      <c r="S14">
        <f>IF('BettingLines Week (16)'!S14&lt;-100,1+100/('BettingLines Week (16)'!S14-100),100/('BettingLines Week (16)'!S14+100))</f>
        <v>0.66101694915254239</v>
      </c>
    </row>
    <row r="15" spans="1:19" ht="14.45">
      <c r="A15" t="s">
        <v>14</v>
      </c>
      <c r="B15">
        <f>IF('BettingLines Week (16)'!B15&lt;-100,1+100/('BettingLines Week (16)'!B15-100),100/('BettingLines Week (16)'!B15+100))</f>
        <v>0.51923076923076916</v>
      </c>
      <c r="C15">
        <f>IF('BettingLines Week (16)'!C15&lt;-100,1+100/('BettingLines Week (16)'!C15-100),100/('BettingLines Week (16)'!C15+100))</f>
        <v>0.57446808510638303</v>
      </c>
      <c r="D15">
        <f>IF('BettingLines Week (16)'!D15&lt;-100,1+100/('BettingLines Week (16)'!D15-100),100/('BettingLines Week (16)'!D15+100))</f>
        <v>0.61832061068702293</v>
      </c>
      <c r="E15">
        <f>IF('BettingLines Week (16)'!E15&lt;-100,1+100/('BettingLines Week (16)'!E15-100),100/('BettingLines Week (16)'!E15+100))</f>
        <v>0.63636363636363635</v>
      </c>
      <c r="F15">
        <f>IF('BettingLines Week (16)'!F15&lt;-100,1+100/('BettingLines Week (16)'!F15-100),100/('BettingLines Week (16)'!F15+100))</f>
        <v>1</v>
      </c>
      <c r="G15">
        <f>IF('BettingLines Week (16)'!G15&lt;-100,1+100/('BettingLines Week (16)'!G15-100),100/('BettingLines Week (16)'!G15+100))</f>
        <v>0.21739130434782608</v>
      </c>
      <c r="H15">
        <f>IF('BettingLines Week (16)'!H15&lt;-100,1+100/('BettingLines Week (16)'!H15-100),100/('BettingLines Week (16)'!H15+100))</f>
        <v>0.62962962962962965</v>
      </c>
      <c r="I15">
        <f>IF('BettingLines Week (16)'!I15&lt;-100,1+100/('BettingLines Week (16)'!I15-100),100/('BettingLines Week (16)'!I15+100))</f>
        <v>0.37037037037037035</v>
      </c>
      <c r="J15">
        <f>IF('BettingLines Week (16)'!J15&lt;-100,1+100/('BettingLines Week (16)'!J15-100),100/('BettingLines Week (16)'!J15+100))</f>
        <v>0.88235294117647056</v>
      </c>
      <c r="K15">
        <f>IF('BettingLines Week (16)'!K15&lt;-100,1+100/('BettingLines Week (16)'!K15-100),100/('BettingLines Week (16)'!K15+100))</f>
        <v>0.32258064516129031</v>
      </c>
      <c r="L15">
        <f>IF('BettingLines Week (16)'!L15&lt;-100,1+100/('BettingLines Week (16)'!L15-100),100/('BettingLines Week (16)'!L15+100))</f>
        <v>0.58677685950413228</v>
      </c>
      <c r="M15">
        <f>IF('BettingLines Week (16)'!M15&lt;-100,1+100/('BettingLines Week (16)'!M15-100),100/('BettingLines Week (16)'!M15+100))</f>
        <v>0.47619047619047616</v>
      </c>
      <c r="N15">
        <f>IF('BettingLines Week (16)'!N15&lt;-100,1+100/('BettingLines Week (16)'!N15-100),100/('BettingLines Week (16)'!N15+100))</f>
        <v>0.38461538461538464</v>
      </c>
      <c r="O15">
        <f>IF('BettingLines Week (16)'!O15&lt;-100,1+100/('BettingLines Week (16)'!O15-100),100/('BettingLines Week (16)'!O15+100))</f>
        <v>0.58677685950413228</v>
      </c>
      <c r="P15">
        <f>IF('BettingLines Week (16)'!P15&lt;-100,1+100/('BettingLines Week (16)'!P15-100),100/('BettingLines Week (16)'!P15+100))</f>
        <v>0.59677419354838712</v>
      </c>
      <c r="Q15">
        <f>IF('BettingLines Week (16)'!Q15&lt;-100,1+100/('BettingLines Week (16)'!Q15-100),100/('BettingLines Week (16)'!Q15+100))</f>
        <v>0.60784313725490202</v>
      </c>
      <c r="R15">
        <f>IF('BettingLines Week (16)'!R15&lt;-100,1+100/('BettingLines Week (16)'!R15-100),100/('BettingLines Week (16)'!R15+100))</f>
        <v>0.51219512195121952</v>
      </c>
      <c r="S15">
        <f>IF('BettingLines Week (16)'!S15&lt;-100,1+100/('BettingLines Week (16)'!S15-100),100/('BettingLines Week (16)'!S15+100))</f>
        <v>0.4</v>
      </c>
    </row>
    <row r="16" spans="1:19" ht="14.45">
      <c r="A16" t="s">
        <v>15</v>
      </c>
      <c r="B16">
        <f>IF('BettingLines Week (16)'!B16&lt;-100,1+100/('BettingLines Week (16)'!B16-100),100/('BettingLines Week (16)'!B16+100))</f>
        <v>0.59677419354838712</v>
      </c>
      <c r="C16">
        <f>IF('BettingLines Week (16)'!C16&lt;-100,1+100/('BettingLines Week (16)'!C16-100),100/('BettingLines Week (16)'!C16+100))</f>
        <v>0.60784313725490202</v>
      </c>
      <c r="D16">
        <f>IF('BettingLines Week (16)'!D16&lt;-100,1+100/('BettingLines Week (16)'!D16-100),100/('BettingLines Week (16)'!D16+100))</f>
        <v>0.54954954954954949</v>
      </c>
      <c r="E16">
        <f>IF('BettingLines Week (16)'!E16&lt;-100,1+100/('BettingLines Week (16)'!E16-100),100/('BettingLines Week (16)'!E16+100))</f>
        <v>0.68553459119496862</v>
      </c>
      <c r="F16">
        <f>IF('BettingLines Week (16)'!F16&lt;-100,1+100/('BettingLines Week (16)'!F16-100),100/('BettingLines Week (16)'!F16+100))</f>
        <v>0.46728971962616822</v>
      </c>
      <c r="G16">
        <f>IF('BettingLines Week (16)'!G16&lt;-100,1+100/('BettingLines Week (16)'!G16-100),100/('BettingLines Week (16)'!G16+100))</f>
        <v>0.56521739130434789</v>
      </c>
      <c r="H16">
        <f>IF('BettingLines Week (16)'!H16&lt;-100,1+100/('BettingLines Week (16)'!H16-100),100/('BettingLines Week (16)'!H16+100))</f>
        <v>0.53488372093023262</v>
      </c>
      <c r="I16">
        <f>IF('BettingLines Week (16)'!I16&lt;-100,1+100/('BettingLines Week (16)'!I16-100),100/('BettingLines Week (16)'!I16+100))</f>
        <v>0.56521739130434789</v>
      </c>
      <c r="J16">
        <f>IF('BettingLines Week (16)'!J16&lt;-100,1+100/('BettingLines Week (16)'!J16-100),100/('BettingLines Week (16)'!J16+100))</f>
        <v>0.81481481481481488</v>
      </c>
      <c r="K16">
        <f>IF('BettingLines Week (16)'!K16&lt;-100,1+100/('BettingLines Week (16)'!K16-100),100/('BettingLines Week (16)'!K16+100))</f>
        <v>0.59677419354838712</v>
      </c>
      <c r="L16">
        <f>IF('BettingLines Week (16)'!L16&lt;-100,1+100/('BettingLines Week (16)'!L16-100),100/('BettingLines Week (16)'!L16+100))</f>
        <v>1</v>
      </c>
      <c r="M16">
        <f>IF('BettingLines Week (16)'!M16&lt;-100,1+100/('BettingLines Week (16)'!M16-100),100/('BettingLines Week (16)'!M16+100))</f>
        <v>0.57446808510638303</v>
      </c>
      <c r="N16">
        <f>IF('BettingLines Week (16)'!N16&lt;-100,1+100/('BettingLines Week (16)'!N16-100),100/('BettingLines Week (16)'!N16+100))</f>
        <v>0.37037037037037035</v>
      </c>
      <c r="O16">
        <f>IF('BettingLines Week (16)'!O16&lt;-100,1+100/('BettingLines Week (16)'!O16-100),100/('BettingLines Week (16)'!O16+100))</f>
        <v>0.72602739726027399</v>
      </c>
      <c r="P16">
        <f>IF('BettingLines Week (16)'!P16&lt;-100,1+100/('BettingLines Week (16)'!P16-100),100/('BettingLines Week (16)'!P16+100))</f>
        <v>0.72067039106145248</v>
      </c>
      <c r="Q16">
        <f>IF('BettingLines Week (16)'!Q16&lt;-100,1+100/('BettingLines Week (16)'!Q16-100),100/('BettingLines Week (16)'!Q16+100))</f>
        <v>0.35087719298245612</v>
      </c>
      <c r="R16">
        <f>IF('BettingLines Week (16)'!R16&lt;-100,1+100/('BettingLines Week (16)'!R16-100),100/('BettingLines Week (16)'!R16+100))</f>
        <v>0.54545454545454541</v>
      </c>
      <c r="S16">
        <f>IF('BettingLines Week (16)'!S16&lt;-100,1+100/('BettingLines Week (16)'!S16-100),100/('BettingLines Week (16)'!S16+100))</f>
        <v>0.59183673469387754</v>
      </c>
    </row>
    <row r="17" spans="1:19" ht="14.45">
      <c r="A17" t="s">
        <v>16</v>
      </c>
      <c r="B17">
        <f>IF('BettingLines Week (16)'!B17&lt;-100,1+100/('BettingLines Week (16)'!B17-100),100/('BettingLines Week (16)'!B17+100))</f>
        <v>0.68553459119496862</v>
      </c>
      <c r="C17">
        <f>IF('BettingLines Week (16)'!C17&lt;-100,1+100/('BettingLines Week (16)'!C17-100),100/('BettingLines Week (16)'!C17+100))</f>
        <v>0.33333333333333331</v>
      </c>
      <c r="D17">
        <f>IF('BettingLines Week (16)'!D17&lt;-100,1+100/('BettingLines Week (16)'!D17-100),100/('BettingLines Week (16)'!D17+100))</f>
        <v>0.52830188679245282</v>
      </c>
      <c r="E17">
        <f>IF('BettingLines Week (16)'!E17&lt;-100,1+100/('BettingLines Week (16)'!E17-100),100/('BettingLines Week (16)'!E17+100))</f>
        <v>0.69230769230769229</v>
      </c>
      <c r="F17">
        <f>IF('BettingLines Week (16)'!F17&lt;-100,1+100/('BettingLines Week (16)'!F17-100),100/('BettingLines Week (16)'!F17+100))</f>
        <v>0.4</v>
      </c>
      <c r="G17">
        <f>IF('BettingLines Week (16)'!G17&lt;-100,1+100/('BettingLines Week (16)'!G17-100),100/('BettingLines Week (16)'!G17+100))</f>
        <v>0.62406015037593987</v>
      </c>
      <c r="H17">
        <f>IF('BettingLines Week (16)'!H17&lt;-100,1+100/('BettingLines Week (16)'!H17-100),100/('BettingLines Week (16)'!H17+100))</f>
        <v>0.2857142857142857</v>
      </c>
      <c r="I17">
        <f>IF('BettingLines Week (16)'!I17&lt;-100,1+100/('BettingLines Week (16)'!I17-100),100/('BettingLines Week (16)'!I17+100))</f>
        <v>0.52830188679245282</v>
      </c>
      <c r="J17">
        <f>IF('BettingLines Week (16)'!J17&lt;-100,1+100/('BettingLines Week (16)'!J17-100),100/('BettingLines Week (16)'!J17+100))</f>
        <v>0.38461538461538464</v>
      </c>
      <c r="K17">
        <f>IF('BettingLines Week (16)'!K17&lt;-100,1+100/('BettingLines Week (16)'!K17-100),100/('BettingLines Week (16)'!K17+100))</f>
        <v>0.44642857142857145</v>
      </c>
      <c r="L17">
        <f>IF('BettingLines Week (16)'!L17&lt;-100,1+100/('BettingLines Week (16)'!L17-100),100/('BettingLines Week (16)'!L17+100))</f>
        <v>0.45454545454545453</v>
      </c>
      <c r="M17">
        <f>IF('BettingLines Week (16)'!M17&lt;-100,1+100/('BettingLines Week (16)'!M17-100),100/('BettingLines Week (16)'!M17+100))</f>
        <v>0.62962962962962965</v>
      </c>
      <c r="N17">
        <f>IF('BettingLines Week (16)'!N17&lt;-100,1+100/('BettingLines Week (16)'!N17-100),100/('BettingLines Week (16)'!N17+100))</f>
        <v>1</v>
      </c>
      <c r="O17">
        <f>IF('BettingLines Week (16)'!O17&lt;-100,1+100/('BettingLines Week (16)'!O17-100),100/('BettingLines Week (16)'!O17+100))</f>
        <v>0.61832061068702293</v>
      </c>
      <c r="P17">
        <f>IF('BettingLines Week (16)'!P17&lt;-100,1+100/('BettingLines Week (16)'!P17-100),100/('BettingLines Week (16)'!P17+100))</f>
        <v>0.41322314049586778</v>
      </c>
      <c r="Q17">
        <f>IF('BettingLines Week (16)'!Q17&lt;-100,1+100/('BettingLines Week (16)'!Q17-100),100/('BettingLines Week (16)'!Q17+100))</f>
        <v>0.46728971962616822</v>
      </c>
      <c r="R17">
        <f>IF('BettingLines Week (16)'!R17&lt;-100,1+100/('BettingLines Week (16)'!R17-100),100/('BettingLines Week (16)'!R17+100))</f>
        <v>0.56521739130434789</v>
      </c>
      <c r="S17">
        <f>IF('BettingLines Week (16)'!S17&lt;-100,1+100/('BettingLines Week (16)'!S17-100),100/('BettingLines Week (16)'!S17+100))</f>
        <v>0.45454545454545453</v>
      </c>
    </row>
    <row r="18" spans="1:19" ht="14.45">
      <c r="A18" t="s">
        <v>17</v>
      </c>
      <c r="B18">
        <f>IF('BettingLines Week (16)'!B18&lt;-100,1+100/('BettingLines Week (16)'!B18-100),100/('BettingLines Week (16)'!B18+100))</f>
        <v>0.62406015037593987</v>
      </c>
      <c r="C18">
        <f>IF('BettingLines Week (16)'!C18&lt;-100,1+100/('BettingLines Week (16)'!C18-100),100/('BettingLines Week (16)'!C18+100))</f>
        <v>0.66442953020134232</v>
      </c>
      <c r="D18">
        <f>IF('BettingLines Week (16)'!D18&lt;-100,1+100/('BettingLines Week (16)'!D18-100),100/('BettingLines Week (16)'!D18+100))</f>
        <v>0.29850746268656714</v>
      </c>
      <c r="E18">
        <f>IF('BettingLines Week (16)'!E18&lt;-100,1+100/('BettingLines Week (16)'!E18-100),100/('BettingLines Week (16)'!E18+100))</f>
        <v>0.61832061068702293</v>
      </c>
      <c r="F18">
        <f>IF('BettingLines Week (16)'!F18&lt;-100,1+100/('BettingLines Week (16)'!F18-100),100/('BettingLines Week (16)'!F18+100))</f>
        <v>0.57446808510638303</v>
      </c>
      <c r="G18">
        <f>IF('BettingLines Week (16)'!G18&lt;-100,1+100/('BettingLines Week (16)'!G18-100),100/('BettingLines Week (16)'!G18+100))</f>
        <v>0.17543859649122806</v>
      </c>
      <c r="H18">
        <f>IF('BettingLines Week (16)'!H18&lt;-100,1+100/('BettingLines Week (16)'!H18-100),100/('BettingLines Week (16)'!H18+100))</f>
        <v>0.55555555555555558</v>
      </c>
      <c r="I18">
        <f>IF('BettingLines Week (16)'!I18&lt;-100,1+100/('BettingLines Week (16)'!I18-100),100/('BettingLines Week (16)'!I18+100))</f>
        <v>0.27027027027027029</v>
      </c>
      <c r="J18">
        <f>IF('BettingLines Week (16)'!J18&lt;-100,1+100/('BettingLines Week (16)'!J18-100),100/('BettingLines Week (16)'!J18+100))</f>
        <v>1</v>
      </c>
      <c r="K18">
        <f>IF('BettingLines Week (16)'!K18&lt;-100,1+100/('BettingLines Week (16)'!K18-100),100/('BettingLines Week (16)'!K18+100))</f>
        <v>0.23809523809523808</v>
      </c>
      <c r="L18">
        <f>IF('BettingLines Week (16)'!L18&lt;-100,1+100/('BettingLines Week (16)'!L18-100),100/('BettingLines Week (16)'!L18+100))</f>
        <v>0.58677685950413228</v>
      </c>
      <c r="M18">
        <f>IF('BettingLines Week (16)'!M18&lt;-100,1+100/('BettingLines Week (16)'!M18-100),100/('BettingLines Week (16)'!M18+100))</f>
        <v>0.56521739130434789</v>
      </c>
      <c r="N18">
        <f>IF('BettingLines Week (16)'!N18&lt;-100,1+100/('BettingLines Week (16)'!N18-100),100/('BettingLines Week (16)'!N18+100))</f>
        <v>0.40816326530612246</v>
      </c>
      <c r="O18">
        <f>IF('BettingLines Week (16)'!O18&lt;-100,1+100/('BettingLines Week (16)'!O18-100),100/('BettingLines Week (16)'!O18+100))</f>
        <v>0.42372881355932202</v>
      </c>
      <c r="P18">
        <f>IF('BettingLines Week (16)'!P18&lt;-100,1+100/('BettingLines Week (16)'!P18-100),100/('BettingLines Week (16)'!P18+100))</f>
        <v>0.33333333333333331</v>
      </c>
      <c r="Q18">
        <f>IF('BettingLines Week (16)'!Q18&lt;-100,1+100/('BettingLines Week (16)'!Q18-100),100/('BettingLines Week (16)'!Q18+100))</f>
        <v>0.77272727272727271</v>
      </c>
      <c r="R18">
        <f>IF('BettingLines Week (16)'!R18&lt;-100,1+100/('BettingLines Week (16)'!R18-100),100/('BettingLines Week (16)'!R18+100))</f>
        <v>0.73544973544973546</v>
      </c>
      <c r="S18">
        <f>IF('BettingLines Week (16)'!S18&lt;-100,1+100/('BettingLines Week (16)'!S18-100),100/('BettingLines Week (16)'!S18+100))</f>
        <v>0.53488372093023262</v>
      </c>
    </row>
    <row r="19" spans="1:19" ht="14.45">
      <c r="A19" t="s">
        <v>18</v>
      </c>
      <c r="B19">
        <f>IF('BettingLines Week (16)'!B19&lt;-100,1+100/('BettingLines Week (16)'!B19-100),100/('BettingLines Week (16)'!B19+100))</f>
        <v>0.54128440366972475</v>
      </c>
      <c r="C19">
        <f>IF('BettingLines Week (16)'!C19&lt;-100,1+100/('BettingLines Week (16)'!C19-100),100/('BettingLines Week (16)'!C19+100))</f>
        <v>0.48780487804878048</v>
      </c>
      <c r="D19">
        <f>IF('BettingLines Week (16)'!D19&lt;-100,1+100/('BettingLines Week (16)'!D19-100),100/('BettingLines Week (16)'!D19+100))</f>
        <v>0.15384615384615385</v>
      </c>
      <c r="E19">
        <f>IF('BettingLines Week (16)'!E19&lt;-100,1+100/('BettingLines Week (16)'!E19-100),100/('BettingLines Week (16)'!E19+100))</f>
        <v>0.42372881355932202</v>
      </c>
      <c r="F19">
        <f>IF('BettingLines Week (16)'!F19&lt;-100,1+100/('BettingLines Week (16)'!F19-100),100/('BettingLines Week (16)'!F19+100))</f>
        <v>0.32258064516129031</v>
      </c>
      <c r="G19">
        <f>IF('BettingLines Week (16)'!G19&lt;-100,1+100/('BettingLines Week (16)'!G19-100),100/('BettingLines Week (16)'!G19+100))</f>
        <v>0.41666666666666669</v>
      </c>
      <c r="H19">
        <f>IF('BettingLines Week (16)'!H19&lt;-100,1+100/('BettingLines Week (16)'!H19-100),100/('BettingLines Week (16)'!H19+100))</f>
        <v>0.45454545454545453</v>
      </c>
      <c r="I19">
        <f>IF('BettingLines Week (16)'!I19&lt;-100,1+100/('BettingLines Week (16)'!I19-100),100/('BettingLines Week (16)'!I19+100))</f>
        <v>0.21739130434782608</v>
      </c>
      <c r="J19">
        <f>IF('BettingLines Week (16)'!J19&lt;-100,1+100/('BettingLines Week (16)'!J19-100),100/('BettingLines Week (16)'!J19+100))</f>
        <v>0.22727272727272727</v>
      </c>
      <c r="K19">
        <f>IF('BettingLines Week (16)'!K19&lt;-100,1+100/('BettingLines Week (16)'!K19-100),100/('BettingLines Week (16)'!K19+100))</f>
        <v>0.64285714285714279</v>
      </c>
      <c r="L19">
        <f>IF('BettingLines Week (16)'!L19&lt;-100,1+100/('BettingLines Week (16)'!L19-100),100/('BettingLines Week (16)'!L19+100))</f>
        <v>0.22727272727272727</v>
      </c>
      <c r="M19">
        <f>IF('BettingLines Week (16)'!M19&lt;-100,1+100/('BettingLines Week (16)'!M19-100),100/('BettingLines Week (16)'!M19+100))</f>
        <v>0.41322314049586778</v>
      </c>
      <c r="N19">
        <f>IF('BettingLines Week (16)'!N19&lt;-100,1+100/('BettingLines Week (16)'!N19-100),100/('BettingLines Week (16)'!N19+100))</f>
        <v>1</v>
      </c>
      <c r="O19">
        <f>IF('BettingLines Week (16)'!O19&lt;-100,1+100/('BettingLines Week (16)'!O19-100),100/('BettingLines Week (16)'!O19+100))</f>
        <v>0.42372881355932202</v>
      </c>
      <c r="P19">
        <f>IF('BettingLines Week (16)'!P19&lt;-100,1+100/('BettingLines Week (16)'!P19-100),100/('BettingLines Week (16)'!P19+100))</f>
        <v>0.44642857142857145</v>
      </c>
      <c r="Q19">
        <f>IF('BettingLines Week (16)'!Q19&lt;-100,1+100/('BettingLines Week (16)'!Q19-100),100/('BettingLines Week (16)'!Q19+100))</f>
        <v>0.67213114754098369</v>
      </c>
      <c r="R19">
        <f>IF('BettingLines Week (16)'!R19&lt;-100,1+100/('BettingLines Week (16)'!R19-100),100/('BettingLines Week (16)'!R19+100))</f>
        <v>0.55555555555555558</v>
      </c>
      <c r="S19">
        <f>IF('BettingLines Week (16)'!S19&lt;-100,1+100/('BettingLines Week (16)'!S19-100),100/('BettingLines Week (16)'!S19+100))</f>
        <v>0.48780487804878048</v>
      </c>
    </row>
    <row r="20" spans="1:19" ht="14.45">
      <c r="A20" t="s">
        <v>19</v>
      </c>
      <c r="B20">
        <f>IF('BettingLines Week (16)'!B20&lt;-100,1+100/('BettingLines Week (16)'!B20-100),100/('BettingLines Week (16)'!B20+100))</f>
        <v>0.50495049504950495</v>
      </c>
      <c r="C20">
        <f>IF('BettingLines Week (16)'!C20&lt;-100,1+100/('BettingLines Week (16)'!C20-100),100/('BettingLines Week (16)'!C20+100))</f>
        <v>0.44642857142857145</v>
      </c>
      <c r="D20">
        <f>IF('BettingLines Week (16)'!D20&lt;-100,1+100/('BettingLines Week (16)'!D20-100),100/('BettingLines Week (16)'!D20+100))</f>
        <v>0.49504950495049505</v>
      </c>
      <c r="E20">
        <f>IF('BettingLines Week (16)'!E20&lt;-100,1+100/('BettingLines Week (16)'!E20-100),100/('BettingLines Week (16)'!E20+100))</f>
        <v>0.45454545454545453</v>
      </c>
      <c r="F20">
        <f>IF('BettingLines Week (16)'!F20&lt;-100,1+100/('BettingLines Week (16)'!F20-100),100/('BettingLines Week (16)'!F20+100))</f>
        <v>0.49504950495049505</v>
      </c>
      <c r="G20">
        <f>IF('BettingLines Week (16)'!G20&lt;-100,1+100/('BettingLines Week (16)'!G20-100),100/('BettingLines Week (16)'!G20+100))</f>
        <v>1</v>
      </c>
      <c r="H20">
        <f>IF('BettingLines Week (16)'!H20&lt;-100,1+100/('BettingLines Week (16)'!H20-100),100/('BettingLines Week (16)'!H20+100))</f>
        <v>0.48780487804878048</v>
      </c>
      <c r="I20">
        <f>IF('BettingLines Week (16)'!I20&lt;-100,1+100/('BettingLines Week (16)'!I20-100),100/('BettingLines Week (16)'!I20+100))</f>
        <v>0.51923076923076916</v>
      </c>
      <c r="J20">
        <f>IF('BettingLines Week (16)'!J20&lt;-100,1+100/('BettingLines Week (16)'!J20-100),100/('BettingLines Week (16)'!J20+100))</f>
        <v>0.66442953020134232</v>
      </c>
      <c r="K20">
        <f>IF('BettingLines Week (16)'!K20&lt;-100,1+100/('BettingLines Week (16)'!K20-100),100/('BettingLines Week (16)'!K20+100))</f>
        <v>0.40816326530612246</v>
      </c>
      <c r="L20">
        <f>IF('BettingLines Week (16)'!L20&lt;-100,1+100/('BettingLines Week (16)'!L20-100),100/('BettingLines Week (16)'!L20+100))</f>
        <v>0.42372881355932202</v>
      </c>
      <c r="M20">
        <f>IF('BettingLines Week (16)'!M20&lt;-100,1+100/('BettingLines Week (16)'!M20-100),100/('BettingLines Week (16)'!M20+100))</f>
        <v>0.23255813953488372</v>
      </c>
      <c r="N20">
        <f>IF('BettingLines Week (16)'!N20&lt;-100,1+100/('BettingLines Week (16)'!N20-100),100/('BettingLines Week (16)'!N20+100))</f>
        <v>0.31746031746031744</v>
      </c>
      <c r="O20">
        <f>IF('BettingLines Week (16)'!O20&lt;-100,1+100/('BettingLines Week (16)'!O20-100),100/('BettingLines Week (16)'!O20+100))</f>
        <v>0.74025974025974028</v>
      </c>
      <c r="P20">
        <f>IF('BettingLines Week (16)'!P20&lt;-100,1+100/('BettingLines Week (16)'!P20-100),100/('BettingLines Week (16)'!P20+100))</f>
        <v>0.68553459119496862</v>
      </c>
      <c r="Q20">
        <f>IF('BettingLines Week (16)'!Q20&lt;-100,1+100/('BettingLines Week (16)'!Q20-100),100/('BettingLines Week (16)'!Q20+100))</f>
        <v>0.66442953020134232</v>
      </c>
      <c r="R20">
        <f>IF('BettingLines Week (16)'!R20&lt;-100,1+100/('BettingLines Week (16)'!R20-100),100/('BettingLines Week (16)'!R20+100))</f>
        <v>0.47619047619047616</v>
      </c>
      <c r="S20">
        <f>IF('BettingLines Week (16)'!S20&lt;-100,1+100/('BettingLines Week (16)'!S20-100),100/('BettingLines Week (16)'!S20+100))</f>
        <v>0.55555555555555558</v>
      </c>
    </row>
    <row r="21" spans="1:19" ht="14.45">
      <c r="A21" t="s">
        <v>20</v>
      </c>
      <c r="B21">
        <f>IF('BettingLines Week (16)'!B21&lt;-100,1+100/('BettingLines Week (16)'!B21-100),100/('BettingLines Week (16)'!B21+100))</f>
        <v>0.41322314049586778</v>
      </c>
      <c r="C21">
        <f>IF('BettingLines Week (16)'!C21&lt;-100,1+100/('BettingLines Week (16)'!C21-100),100/('BettingLines Week (16)'!C21+100))</f>
        <v>0.68553459119496862</v>
      </c>
      <c r="D21">
        <f>IF('BettingLines Week (16)'!D21&lt;-100,1+100/('BettingLines Week (16)'!D21-100),100/('BettingLines Week (16)'!D21+100))</f>
        <v>0.16</v>
      </c>
      <c r="E21">
        <f>IF('BettingLines Week (16)'!E21&lt;-100,1+100/('BettingLines Week (16)'!E21-100),100/('BettingLines Week (16)'!E21+100))</f>
        <v>0.45454545454545453</v>
      </c>
      <c r="F21">
        <f>IF('BettingLines Week (16)'!F21&lt;-100,1+100/('BettingLines Week (16)'!F21-100),100/('BettingLines Week (16)'!F21+100))</f>
        <v>0.16949152542372881</v>
      </c>
      <c r="G21">
        <f>IF('BettingLines Week (16)'!G21&lt;-100,1+100/('BettingLines Week (16)'!G21-100),100/('BettingLines Week (16)'!G21+100))</f>
        <v>0.11764705882352941</v>
      </c>
      <c r="H21">
        <f>IF('BettingLines Week (16)'!H21&lt;-100,1+100/('BettingLines Week (16)'!H21-100),100/('BettingLines Week (16)'!H21+100))</f>
        <v>0.42372881355932202</v>
      </c>
      <c r="I21">
        <f>IF('BettingLines Week (16)'!I21&lt;-100,1+100/('BettingLines Week (16)'!I21-100),100/('BettingLines Week (16)'!I21+100))</f>
        <v>0.42372881355932202</v>
      </c>
      <c r="J21">
        <f>IF('BettingLines Week (16)'!J21&lt;-100,1+100/('BettingLines Week (16)'!J21-100),100/('BettingLines Week (16)'!J21+100))</f>
        <v>0.52830188679245282</v>
      </c>
      <c r="K21">
        <f>IF('BettingLines Week (16)'!K21&lt;-100,1+100/('BettingLines Week (16)'!K21-100),100/('BettingLines Week (16)'!K21+100))</f>
        <v>7.6923076923076927E-2</v>
      </c>
      <c r="L21">
        <f>IF('BettingLines Week (16)'!L21&lt;-100,1+100/('BettingLines Week (16)'!L21-100),100/('BettingLines Week (16)'!L21+100))</f>
        <v>0.24390243902439024</v>
      </c>
      <c r="M21">
        <f>IF('BettingLines Week (16)'!M21&lt;-100,1+100/('BettingLines Week (16)'!M21-100),100/('BettingLines Week (16)'!M21+100))</f>
        <v>0.35087719298245612</v>
      </c>
      <c r="N21">
        <f>IF('BettingLines Week (16)'!N21&lt;-100,1+100/('BettingLines Week (16)'!N21-100),100/('BettingLines Week (16)'!N21+100))</f>
        <v>1</v>
      </c>
      <c r="O21">
        <f>IF('BettingLines Week (16)'!O21&lt;-100,1+100/('BettingLines Week (16)'!O21-100),100/('BettingLines Week (16)'!O21+100))</f>
        <v>0.30303030303030304</v>
      </c>
      <c r="P21">
        <f>IF('BettingLines Week (16)'!P21&lt;-100,1+100/('BettingLines Week (16)'!P21-100),100/('BettingLines Week (16)'!P21+100))</f>
        <v>0.32258064516129031</v>
      </c>
      <c r="Q21">
        <f>IF('BettingLines Week (16)'!Q21&lt;-100,1+100/('BettingLines Week (16)'!Q21-100),100/('BettingLines Week (16)'!Q21+100))</f>
        <v>0.14814814814814814</v>
      </c>
      <c r="R21">
        <f>IF('BettingLines Week (16)'!R21&lt;-100,1+100/('BettingLines Week (16)'!R21-100),100/('BettingLines Week (16)'!R21+100))</f>
        <v>0.33333333333333331</v>
      </c>
      <c r="S21">
        <f>IF('BettingLines Week (16)'!S21&lt;-100,1+100/('BettingLines Week (16)'!S21-100),100/('BettingLines Week (16)'!S21+100))</f>
        <v>0.47619047619047616</v>
      </c>
    </row>
    <row r="22" spans="1:19" ht="14.45">
      <c r="A22" t="s">
        <v>21</v>
      </c>
      <c r="B22">
        <f>IF('BettingLines Week (16)'!B22&lt;-100,1+100/('BettingLines Week (16)'!B22-100),100/('BettingLines Week (16)'!B22+100))</f>
        <v>0.5</v>
      </c>
      <c r="C22">
        <f>IF('BettingLines Week (16)'!C22&lt;-100,1+100/('BettingLines Week (16)'!C22-100),100/('BettingLines Week (16)'!C22+100))</f>
        <v>0.46728971962616822</v>
      </c>
      <c r="D22">
        <f>IF('BettingLines Week (16)'!D22&lt;-100,1+100/('BettingLines Week (16)'!D22-100),100/('BettingLines Week (16)'!D22+100))</f>
        <v>0.44642857142857145</v>
      </c>
      <c r="E22">
        <f>IF('BettingLines Week (16)'!E22&lt;-100,1+100/('BettingLines Week (16)'!E22-100),100/('BettingLines Week (16)'!E22+100))</f>
        <v>0.60784313725490202</v>
      </c>
      <c r="F22">
        <f>IF('BettingLines Week (16)'!F22&lt;-100,1+100/('BettingLines Week (16)'!F22-100),100/('BettingLines Week (16)'!F22+100))</f>
        <v>0.34482758620689657</v>
      </c>
      <c r="G22">
        <f>IF('BettingLines Week (16)'!G22&lt;-100,1+100/('BettingLines Week (16)'!G22-100),100/('BettingLines Week (16)'!G22+100))</f>
        <v>1</v>
      </c>
      <c r="H22">
        <f>IF('BettingLines Week (16)'!H22&lt;-100,1+100/('BettingLines Week (16)'!H22-100),100/('BettingLines Week (16)'!H22+100))</f>
        <v>0.4</v>
      </c>
      <c r="I22">
        <f>IF('BettingLines Week (16)'!I22&lt;-100,1+100/('BettingLines Week (16)'!I22-100),100/('BettingLines Week (16)'!I22+100))</f>
        <v>0.46728971962616822</v>
      </c>
      <c r="J22">
        <f>IF('BettingLines Week (16)'!J22&lt;-100,1+100/('BettingLines Week (16)'!J22-100),100/('BettingLines Week (16)'!J22+100))</f>
        <v>0.64285714285714279</v>
      </c>
      <c r="K22">
        <f>IF('BettingLines Week (16)'!K22&lt;-100,1+100/('BettingLines Week (16)'!K22-100),100/('BettingLines Week (16)'!K22+100))</f>
        <v>0.63636363636363635</v>
      </c>
      <c r="L22">
        <f>IF('BettingLines Week (16)'!L22&lt;-100,1+100/('BettingLines Week (16)'!L22-100),100/('BettingLines Week (16)'!L22+100))</f>
        <v>0.45454545454545453</v>
      </c>
      <c r="M22">
        <f>IF('BettingLines Week (16)'!M22&lt;-100,1+100/('BettingLines Week (16)'!M22-100),100/('BettingLines Week (16)'!M22+100))</f>
        <v>0.58677685950413228</v>
      </c>
      <c r="N22">
        <f>IF('BettingLines Week (16)'!N22&lt;-100,1+100/('BettingLines Week (16)'!N22-100),100/('BettingLines Week (16)'!N22+100))</f>
        <v>0.72602739726027399</v>
      </c>
      <c r="O22">
        <f>IF('BettingLines Week (16)'!O22&lt;-100,1+100/('BettingLines Week (16)'!O22-100),100/('BettingLines Week (16)'!O22+100))</f>
        <v>0.72602739726027399</v>
      </c>
      <c r="P22">
        <f>IF('BettingLines Week (16)'!P22&lt;-100,1+100/('BettingLines Week (16)'!P22-100),100/('BettingLines Week (16)'!P22+100))</f>
        <v>0.48780487804878048</v>
      </c>
      <c r="Q22">
        <f>IF('BettingLines Week (16)'!Q22&lt;-100,1+100/('BettingLines Week (16)'!Q22-100),100/('BettingLines Week (16)'!Q22+100))</f>
        <v>0.47619047619047616</v>
      </c>
      <c r="R22">
        <f>IF('BettingLines Week (16)'!R22&lt;-100,1+100/('BettingLines Week (16)'!R22-100),100/('BettingLines Week (16)'!R22+100))</f>
        <v>0.45454545454545453</v>
      </c>
      <c r="S22">
        <f>IF('BettingLines Week (16)'!S22&lt;-100,1+100/('BettingLines Week (16)'!S22-100),100/('BettingLines Week (16)'!S22+100))</f>
        <v>0.4</v>
      </c>
    </row>
    <row r="23" spans="1:19" ht="14.45">
      <c r="A23" t="s">
        <v>22</v>
      </c>
      <c r="B23">
        <f>IF('BettingLines Week (16)'!B23&lt;-100,1+100/('BettingLines Week (16)'!B23-100),100/('BettingLines Week (16)'!B23+100))</f>
        <v>0.39370078740157483</v>
      </c>
      <c r="C23">
        <f>IF('BettingLines Week (16)'!C23&lt;-100,1+100/('BettingLines Week (16)'!C23-100),100/('BettingLines Week (16)'!C23+100))</f>
        <v>0.45454545454545453</v>
      </c>
      <c r="D23">
        <f>IF('BettingLines Week (16)'!D23&lt;-100,1+100/('BettingLines Week (16)'!D23-100),100/('BettingLines Week (16)'!D23+100))</f>
        <v>0.59677419354838712</v>
      </c>
      <c r="E23">
        <f>IF('BettingLines Week (16)'!E23&lt;-100,1+100/('BettingLines Week (16)'!E23-100),100/('BettingLines Week (16)'!E23+100))</f>
        <v>0.30303030303030304</v>
      </c>
      <c r="F23">
        <f>IF('BettingLines Week (16)'!F23&lt;-100,1+100/('BettingLines Week (16)'!F23-100),100/('BettingLines Week (16)'!F23+100))</f>
        <v>0.57446808510638303</v>
      </c>
      <c r="G23">
        <f>IF('BettingLines Week (16)'!G23&lt;-100,1+100/('BettingLines Week (16)'!G23-100),100/('BettingLines Week (16)'!G23+100))</f>
        <v>0.44642857142857145</v>
      </c>
      <c r="H23">
        <f>IF('BettingLines Week (16)'!H23&lt;-100,1+100/('BettingLines Week (16)'!H23-100),100/('BettingLines Week (16)'!H23+100))</f>
        <v>0.24390243902439024</v>
      </c>
      <c r="I23">
        <f>IF('BettingLines Week (16)'!I23&lt;-100,1+100/('BettingLines Week (16)'!I23-100),100/('BettingLines Week (16)'!I23+100))</f>
        <v>0.22222222222222221</v>
      </c>
      <c r="J23">
        <f>IF('BettingLines Week (16)'!J23&lt;-100,1+100/('BettingLines Week (16)'!J23-100),100/('BettingLines Week (16)'!J23+100))</f>
        <v>0.60784313725490202</v>
      </c>
      <c r="K23">
        <f>IF('BettingLines Week (16)'!K23&lt;-100,1+100/('BettingLines Week (16)'!K23-100),100/('BettingLines Week (16)'!K23+100))</f>
        <v>0.49504950495049505</v>
      </c>
      <c r="L23">
        <f>IF('BettingLines Week (16)'!L23&lt;-100,1+100/('BettingLines Week (16)'!L23-100),100/('BettingLines Week (16)'!L23+100))</f>
        <v>1</v>
      </c>
      <c r="M23">
        <f>IF('BettingLines Week (16)'!M23&lt;-100,1+100/('BettingLines Week (16)'!M23-100),100/('BettingLines Week (16)'!M23+100))</f>
        <v>0.69230769230769229</v>
      </c>
      <c r="N23">
        <f>IF('BettingLines Week (16)'!N23&lt;-100,1+100/('BettingLines Week (16)'!N23-100),100/('BettingLines Week (16)'!N23+100))</f>
        <v>0.37037037037037035</v>
      </c>
      <c r="O23">
        <f>IF('BettingLines Week (16)'!O23&lt;-100,1+100/('BettingLines Week (16)'!O23-100),100/('BettingLines Week (16)'!O23+100))</f>
        <v>0.31746031746031744</v>
      </c>
      <c r="P23">
        <f>IF('BettingLines Week (16)'!P23&lt;-100,1+100/('BettingLines Week (16)'!P23-100),100/('BettingLines Week (16)'!P23+100))</f>
        <v>0.19607843137254902</v>
      </c>
      <c r="Q23">
        <f>IF('BettingLines Week (16)'!Q23&lt;-100,1+100/('BettingLines Week (16)'!Q23-100),100/('BettingLines Week (16)'!Q23+100))</f>
        <v>0.27027027027027029</v>
      </c>
      <c r="R23">
        <f>IF('BettingLines Week (16)'!R23&lt;-100,1+100/('BettingLines Week (16)'!R23-100),100/('BettingLines Week (16)'!R23+100))</f>
        <v>0.16666666666666666</v>
      </c>
      <c r="S23">
        <f>IF('BettingLines Week (16)'!S23&lt;-100,1+100/('BettingLines Week (16)'!S23-100),100/('BettingLines Week (16)'!S23+100))</f>
        <v>0.51219512195121952</v>
      </c>
    </row>
    <row r="24" spans="1:19" ht="14.45">
      <c r="A24" t="s">
        <v>23</v>
      </c>
      <c r="B24">
        <f>IF('BettingLines Week (16)'!B24&lt;-100,1+100/('BettingLines Week (16)'!B24-100),100/('BettingLines Week (16)'!B24+100))</f>
        <v>0.64912280701754388</v>
      </c>
      <c r="C24">
        <f>IF('BettingLines Week (16)'!C24&lt;-100,1+100/('BettingLines Week (16)'!C24-100),100/('BettingLines Week (16)'!C24+100))</f>
        <v>0.59677419354838712</v>
      </c>
      <c r="D24">
        <f>IF('BettingLines Week (16)'!D24&lt;-100,1+100/('BettingLines Week (16)'!D24-100),100/('BettingLines Week (16)'!D24+100))</f>
        <v>0.43478260869565216</v>
      </c>
      <c r="E24">
        <f>IF('BettingLines Week (16)'!E24&lt;-100,1+100/('BettingLines Week (16)'!E24-100),100/('BettingLines Week (16)'!E24+100))</f>
        <v>0.39370078740157483</v>
      </c>
      <c r="F24">
        <f>IF('BettingLines Week (16)'!F24&lt;-100,1+100/('BettingLines Week (16)'!F24-100),100/('BettingLines Week (16)'!F24+100))</f>
        <v>0.57446808510638303</v>
      </c>
      <c r="G24">
        <f>IF('BettingLines Week (16)'!G24&lt;-100,1+100/('BettingLines Week (16)'!G24-100),100/('BettingLines Week (16)'!G24+100))</f>
        <v>0.55555555555555558</v>
      </c>
      <c r="H24">
        <f>IF('BettingLines Week (16)'!H24&lt;-100,1+100/('BettingLines Week (16)'!H24-100),100/('BettingLines Week (16)'!H24+100))</f>
        <v>0.44642857142857145</v>
      </c>
      <c r="I24">
        <f>IF('BettingLines Week (16)'!I24&lt;-100,1+100/('BettingLines Week (16)'!I24-100),100/('BettingLines Week (16)'!I24+100))</f>
        <v>0.56521739130434789</v>
      </c>
      <c r="J24">
        <f>IF('BettingLines Week (16)'!J24&lt;-100,1+100/('BettingLines Week (16)'!J24-100),100/('BettingLines Week (16)'!J24+100))</f>
        <v>0.64912280701754388</v>
      </c>
      <c r="K24">
        <f>IF('BettingLines Week (16)'!K24&lt;-100,1+100/('BettingLines Week (16)'!K24-100),100/('BettingLines Week (16)'!K24+100))</f>
        <v>0.57446808510638303</v>
      </c>
      <c r="L24">
        <f>IF('BettingLines Week (16)'!L24&lt;-100,1+100/('BettingLines Week (16)'!L24-100),100/('BettingLines Week (16)'!L24+100))</f>
        <v>1</v>
      </c>
      <c r="M24">
        <f>IF('BettingLines Week (16)'!M24&lt;-100,1+100/('BettingLines Week (16)'!M24-100),100/('BettingLines Week (16)'!M24+100))</f>
        <v>0.46728971962616822</v>
      </c>
      <c r="N24">
        <f>IF('BettingLines Week (16)'!N24&lt;-100,1+100/('BettingLines Week (16)'!N24-100),100/('BettingLines Week (16)'!N24+100))</f>
        <v>0.56521739130434789</v>
      </c>
      <c r="O24">
        <f>IF('BettingLines Week (16)'!O24&lt;-100,1+100/('BettingLines Week (16)'!O24-100),100/('BettingLines Week (16)'!O24+100))</f>
        <v>0.56521739130434789</v>
      </c>
      <c r="P24">
        <f>IF('BettingLines Week (16)'!P24&lt;-100,1+100/('BettingLines Week (16)'!P24-100),100/('BettingLines Week (16)'!P24+100))</f>
        <v>0.60784313725490202</v>
      </c>
      <c r="Q24">
        <f>IF('BettingLines Week (16)'!Q24&lt;-100,1+100/('BettingLines Week (16)'!Q24-100),100/('BettingLines Week (16)'!Q24+100))</f>
        <v>0.58677685950413228</v>
      </c>
      <c r="R24">
        <f>IF('BettingLines Week (16)'!R24&lt;-100,1+100/('BettingLines Week (16)'!R24-100),100/('BettingLines Week (16)'!R24+100))</f>
        <v>0.48780487804878048</v>
      </c>
      <c r="S24">
        <f>IF('BettingLines Week (16)'!S24&lt;-100,1+100/('BettingLines Week (16)'!S24-100),100/('BettingLines Week (16)'!S24+100))</f>
        <v>0.44444444444444442</v>
      </c>
    </row>
    <row r="25" spans="1:19" ht="14.45">
      <c r="A25" t="s">
        <v>24</v>
      </c>
      <c r="B25">
        <f>IF('BettingLines Week (16)'!B25&lt;-100,1+100/('BettingLines Week (16)'!B25-100),100/('BettingLines Week (16)'!B25+100))</f>
        <v>0.41666666666666669</v>
      </c>
      <c r="C25">
        <f>IF('BettingLines Week (16)'!C25&lt;-100,1+100/('BettingLines Week (16)'!C25-100),100/('BettingLines Week (16)'!C25+100))</f>
        <v>0.25974025974025972</v>
      </c>
      <c r="D25">
        <f>IF('BettingLines Week (16)'!D25&lt;-100,1+100/('BettingLines Week (16)'!D25-100),100/('BettingLines Week (16)'!D25+100))</f>
        <v>0.59677419354838712</v>
      </c>
      <c r="E25">
        <f>IF('BettingLines Week (16)'!E25&lt;-100,1+100/('BettingLines Week (16)'!E25-100),100/('BettingLines Week (16)'!E25+100))</f>
        <v>0.27777777777777779</v>
      </c>
      <c r="F25">
        <f>IF('BettingLines Week (16)'!F25&lt;-100,1+100/('BettingLines Week (16)'!F25-100),100/('BettingLines Week (16)'!F25+100))</f>
        <v>0.54954954954954949</v>
      </c>
      <c r="G25">
        <f>IF('BettingLines Week (16)'!G25&lt;-100,1+100/('BettingLines Week (16)'!G25-100),100/('BettingLines Week (16)'!G25+100))</f>
        <v>0.59677419354838712</v>
      </c>
      <c r="H25">
        <f>IF('BettingLines Week (16)'!H25&lt;-100,1+100/('BettingLines Week (16)'!H25-100),100/('BettingLines Week (16)'!H25+100))</f>
        <v>0.58677685950413228</v>
      </c>
      <c r="I25">
        <f>IF('BettingLines Week (16)'!I25&lt;-100,1+100/('BettingLines Week (16)'!I25-100),100/('BettingLines Week (16)'!I25+100))</f>
        <v>0.25974025974025972</v>
      </c>
      <c r="J25">
        <f>IF('BettingLines Week (16)'!J25&lt;-100,1+100/('BettingLines Week (16)'!J25-100),100/('BettingLines Week (16)'!J25+100))</f>
        <v>0.51923076923076916</v>
      </c>
      <c r="K25">
        <f>IF('BettingLines Week (16)'!K25&lt;-100,1+100/('BettingLines Week (16)'!K25-100),100/('BettingLines Week (16)'!K25+100))</f>
        <v>0.51923076923076916</v>
      </c>
      <c r="L25">
        <f>IF('BettingLines Week (16)'!L25&lt;-100,1+100/('BettingLines Week (16)'!L25-100),100/('BettingLines Week (16)'!L25+100))</f>
        <v>0.125</v>
      </c>
      <c r="M25">
        <f>IF('BettingLines Week (16)'!M25&lt;-100,1+100/('BettingLines Week (16)'!M25-100),100/('BettingLines Week (16)'!M25+100))</f>
        <v>0.20408163265306123</v>
      </c>
      <c r="N25">
        <f>IF('BettingLines Week (16)'!N25&lt;-100,1+100/('BettingLines Week (16)'!N25-100),100/('BettingLines Week (16)'!N25+100))</f>
        <v>1</v>
      </c>
      <c r="O25">
        <f>IF('BettingLines Week (16)'!O25&lt;-100,1+100/('BettingLines Week (16)'!O25-100),100/('BettingLines Week (16)'!O25+100))</f>
        <v>0.42372881355932202</v>
      </c>
      <c r="P25">
        <f>IF('BettingLines Week (16)'!P25&lt;-100,1+100/('BettingLines Week (16)'!P25-100),100/('BettingLines Week (16)'!P25+100))</f>
        <v>0.61832061068702293</v>
      </c>
      <c r="Q25">
        <f>IF('BettingLines Week (16)'!Q25&lt;-100,1+100/('BettingLines Week (16)'!Q25-100),100/('BettingLines Week (16)'!Q25+100))</f>
        <v>0.19047619047619047</v>
      </c>
      <c r="R25">
        <f>IF('BettingLines Week (16)'!R25&lt;-100,1+100/('BettingLines Week (16)'!R25-100),100/('BettingLines Week (16)'!R25+100))</f>
        <v>0.55555555555555558</v>
      </c>
      <c r="S25">
        <f>IF('BettingLines Week (16)'!S25&lt;-100,1+100/('BettingLines Week (16)'!S25-100),100/('BettingLines Week (16)'!S25+100))</f>
        <v>0.51219512195121952</v>
      </c>
    </row>
    <row r="26" spans="1:19" ht="14.45">
      <c r="A26" t="s">
        <v>25</v>
      </c>
      <c r="B26">
        <f>IF('BettingLines Week (16)'!B26&lt;-100,1+100/('BettingLines Week (16)'!B26-100),100/('BettingLines Week (16)'!B26+100))</f>
        <v>0.39370078740157483</v>
      </c>
      <c r="C26">
        <f>IF('BettingLines Week (16)'!C26&lt;-100,1+100/('BettingLines Week (16)'!C26-100),100/('BettingLines Week (16)'!C26+100))</f>
        <v>0.43478260869565216</v>
      </c>
      <c r="D26">
        <f>IF('BettingLines Week (16)'!D26&lt;-100,1+100/('BettingLines Week (16)'!D26-100),100/('BettingLines Week (16)'!D26+100))</f>
        <v>0.35087719298245612</v>
      </c>
      <c r="E26">
        <f>IF('BettingLines Week (16)'!E26&lt;-100,1+100/('BettingLines Week (16)'!E26-100),100/('BettingLines Week (16)'!E26+100))</f>
        <v>0.35087719298245612</v>
      </c>
      <c r="F26">
        <f>IF('BettingLines Week (16)'!F26&lt;-100,1+100/('BettingLines Week (16)'!F26-100),100/('BettingLines Week (16)'!F26+100))</f>
        <v>0.22727272727272727</v>
      </c>
      <c r="G26">
        <f>IF('BettingLines Week (16)'!G26&lt;-100,1+100/('BettingLines Week (16)'!G26-100),100/('BettingLines Week (16)'!G26+100))</f>
        <v>0.125</v>
      </c>
      <c r="H26">
        <f>IF('BettingLines Week (16)'!H26&lt;-100,1+100/('BettingLines Week (16)'!H26-100),100/('BettingLines Week (16)'!H26+100))</f>
        <v>1</v>
      </c>
      <c r="I26">
        <f>IF('BettingLines Week (16)'!I26&lt;-100,1+100/('BettingLines Week (16)'!I26-100),100/('BettingLines Week (16)'!I26+100))</f>
        <v>0.41666666666666669</v>
      </c>
      <c r="J26">
        <f>IF('BettingLines Week (16)'!J26&lt;-100,1+100/('BettingLines Week (16)'!J26-100),100/('BettingLines Week (16)'!J26+100))</f>
        <v>0.48780487804878048</v>
      </c>
      <c r="K26">
        <f>IF('BettingLines Week (16)'!K26&lt;-100,1+100/('BettingLines Week (16)'!K26-100),100/('BettingLines Week (16)'!K26+100))</f>
        <v>0.4</v>
      </c>
      <c r="L26">
        <f>IF('BettingLines Week (16)'!L26&lt;-100,1+100/('BettingLines Week (16)'!L26-100),100/('BettingLines Week (16)'!L26+100))</f>
        <v>0.18018018018018017</v>
      </c>
      <c r="M26">
        <f>IF('BettingLines Week (16)'!M26&lt;-100,1+100/('BettingLines Week (16)'!M26-100),100/('BettingLines Week (16)'!M26+100))</f>
        <v>0.40816326530612246</v>
      </c>
      <c r="N26">
        <f>IF('BettingLines Week (16)'!N26&lt;-100,1+100/('BettingLines Week (16)'!N26-100),100/('BettingLines Week (16)'!N26+100))</f>
        <v>0.38461538461538464</v>
      </c>
      <c r="O26">
        <f>IF('BettingLines Week (16)'!O26&lt;-100,1+100/('BettingLines Week (16)'!O26-100),100/('BettingLines Week (16)'!O26+100))</f>
        <v>0.31746031746031744</v>
      </c>
      <c r="P26">
        <f>IF('BettingLines Week (16)'!P26&lt;-100,1+100/('BettingLines Week (16)'!P26-100),100/('BettingLines Week (16)'!P26+100))</f>
        <v>0.43478260869565216</v>
      </c>
      <c r="Q26">
        <f>IF('BettingLines Week (16)'!Q26&lt;-100,1+100/('BettingLines Week (16)'!Q26-100),100/('BettingLines Week (16)'!Q26+100))</f>
        <v>0.37878787878787878</v>
      </c>
      <c r="R26">
        <f>IF('BettingLines Week (16)'!R26&lt;-100,1+100/('BettingLines Week (16)'!R26-100),100/('BettingLines Week (16)'!R26+100))</f>
        <v>0.2857142857142857</v>
      </c>
      <c r="S26">
        <f>IF('BettingLines Week (16)'!S26&lt;-100,1+100/('BettingLines Week (16)'!S26-100),100/('BettingLines Week (16)'!S26+100))</f>
        <v>0.56521739130434789</v>
      </c>
    </row>
    <row r="27" spans="1:19" ht="14.45">
      <c r="A27" t="s">
        <v>26</v>
      </c>
      <c r="B27">
        <f>IF('BettingLines Week (16)'!B27&lt;-100,1+100/('BettingLines Week (16)'!B27-100),100/('BettingLines Week (16)'!B27+100))</f>
        <v>0.76470588235294112</v>
      </c>
      <c r="C27">
        <f>IF('BettingLines Week (16)'!C27&lt;-100,1+100/('BettingLines Week (16)'!C27-100),100/('BettingLines Week (16)'!C27+100))</f>
        <v>0.37878787878787878</v>
      </c>
      <c r="D27">
        <f>IF('BettingLines Week (16)'!D27&lt;-100,1+100/('BettingLines Week (16)'!D27-100),100/('BettingLines Week (16)'!D27+100))</f>
        <v>0.33333333333333331</v>
      </c>
      <c r="E27">
        <f>IF('BettingLines Week (16)'!E27&lt;-100,1+100/('BettingLines Week (16)'!E27-100),100/('BettingLines Week (16)'!E27+100))</f>
        <v>0.23255813953488372</v>
      </c>
      <c r="F27">
        <f>IF('BettingLines Week (16)'!F27&lt;-100,1+100/('BettingLines Week (16)'!F27-100),100/('BettingLines Week (16)'!F27+100))</f>
        <v>0.72067039106145248</v>
      </c>
      <c r="G27">
        <f>IF('BettingLines Week (16)'!G27&lt;-100,1+100/('BettingLines Week (16)'!G27-100),100/('BettingLines Week (16)'!G27+100))</f>
        <v>0.48780487804878048</v>
      </c>
      <c r="H27">
        <f>IF('BettingLines Week (16)'!H27&lt;-100,1+100/('BettingLines Week (16)'!H27-100),100/('BettingLines Week (16)'!H27+100))</f>
        <v>0.61832061068702293</v>
      </c>
      <c r="I27">
        <f>IF('BettingLines Week (16)'!I27&lt;-100,1+100/('BettingLines Week (16)'!I27-100),100/('BettingLines Week (16)'!I27+100))</f>
        <v>0.29850746268656714</v>
      </c>
      <c r="J27">
        <f>IF('BettingLines Week (16)'!J27&lt;-100,1+100/('BettingLines Week (16)'!J27-100),100/('BettingLines Week (16)'!J27+100))</f>
        <v>0.43478260869565216</v>
      </c>
      <c r="K27">
        <f>IF('BettingLines Week (16)'!K27&lt;-100,1+100/('BettingLines Week (16)'!K27-100),100/('BettingLines Week (16)'!K27+100))</f>
        <v>0.3125</v>
      </c>
      <c r="L27">
        <f>IF('BettingLines Week (16)'!L27&lt;-100,1+100/('BettingLines Week (16)'!L27-100),100/('BettingLines Week (16)'!L27+100))</f>
        <v>0.79797979797979801</v>
      </c>
      <c r="M27">
        <f>IF('BettingLines Week (16)'!M27&lt;-100,1+100/('BettingLines Week (16)'!M27-100),100/('BettingLines Week (16)'!M27+100))</f>
        <v>0.15384615384615385</v>
      </c>
      <c r="N27">
        <f>IF('BettingLines Week (16)'!N27&lt;-100,1+100/('BettingLines Week (16)'!N27-100),100/('BettingLines Week (16)'!N27+100))</f>
        <v>0.23809523809523808</v>
      </c>
      <c r="O27">
        <f>IF('BettingLines Week (16)'!O27&lt;-100,1+100/('BettingLines Week (16)'!O27-100),100/('BettingLines Week (16)'!O27+100))</f>
        <v>1</v>
      </c>
      <c r="P27">
        <f>IF('BettingLines Week (16)'!P27&lt;-100,1+100/('BettingLines Week (16)'!P27-100),100/('BettingLines Week (16)'!P27+100))</f>
        <v>0.29850746268656714</v>
      </c>
      <c r="Q27">
        <f>IF('BettingLines Week (16)'!Q27&lt;-100,1+100/('BettingLines Week (16)'!Q27-100),100/('BettingLines Week (16)'!Q27+100))</f>
        <v>0.41666666666666669</v>
      </c>
      <c r="R27">
        <f>IF('BettingLines Week (16)'!R27&lt;-100,1+100/('BettingLines Week (16)'!R27-100),100/('BettingLines Week (16)'!R27+100))</f>
        <v>0.43478260869565216</v>
      </c>
      <c r="S27">
        <f>IF('BettingLines Week (16)'!S27&lt;-100,1+100/('BettingLines Week (16)'!S27-100),100/('BettingLines Week (16)'!S27+100))</f>
        <v>0.43478260869565216</v>
      </c>
    </row>
    <row r="28" spans="1:19" ht="14.45">
      <c r="A28" t="s">
        <v>27</v>
      </c>
      <c r="B28">
        <f>IF('BettingLines Week (16)'!B28&lt;-100,1+100/('BettingLines Week (16)'!B28-100),100/('BettingLines Week (16)'!B28+100))</f>
        <v>0.35714285714285715</v>
      </c>
      <c r="C28">
        <f>IF('BettingLines Week (16)'!C28&lt;-100,1+100/('BettingLines Week (16)'!C28-100),100/('BettingLines Week (16)'!C28+100))</f>
        <v>0.27777777777777779</v>
      </c>
      <c r="D28">
        <f>IF('BettingLines Week (16)'!D28&lt;-100,1+100/('BettingLines Week (16)'!D28-100),100/('BettingLines Week (16)'!D28+100))</f>
        <v>0.43478260869565216</v>
      </c>
      <c r="E28">
        <f>IF('BettingLines Week (16)'!E28&lt;-100,1+100/('BettingLines Week (16)'!E28-100),100/('BettingLines Week (16)'!E28+100))</f>
        <v>0.53488372093023262</v>
      </c>
      <c r="F28">
        <f>IF('BettingLines Week (16)'!F28&lt;-100,1+100/('BettingLines Week (16)'!F28-100),100/('BettingLines Week (16)'!F28+100))</f>
        <v>0.37878787878787878</v>
      </c>
      <c r="G28">
        <f>IF('BettingLines Week (16)'!G28&lt;-100,1+100/('BettingLines Week (16)'!G28-100),100/('BettingLines Week (16)'!G28+100))</f>
        <v>0.7752808988764045</v>
      </c>
      <c r="H28">
        <f>IF('BettingLines Week (16)'!H28&lt;-100,1+100/('BettingLines Week (16)'!H28-100),100/('BettingLines Week (16)'!H28+100))</f>
        <v>0.64285714285714279</v>
      </c>
      <c r="I28">
        <f>IF('BettingLines Week (16)'!I28&lt;-100,1+100/('BettingLines Week (16)'!I28-100),100/('BettingLines Week (16)'!I28+100))</f>
        <v>0.2857142857142857</v>
      </c>
      <c r="J28">
        <f>IF('BettingLines Week (16)'!J28&lt;-100,1+100/('BettingLines Week (16)'!J28-100),100/('BettingLines Week (16)'!J28+100))</f>
        <v>0.37878787878787878</v>
      </c>
      <c r="K28">
        <f>IF('BettingLines Week (16)'!K28&lt;-100,1+100/('BettingLines Week (16)'!K28-100),100/('BettingLines Week (16)'!K28+100))</f>
        <v>1</v>
      </c>
      <c r="L28">
        <f>IF('BettingLines Week (16)'!L28&lt;-100,1+100/('BettingLines Week (16)'!L28-100),100/('BettingLines Week (16)'!L28+100))</f>
        <v>0.57446808510638303</v>
      </c>
      <c r="M28">
        <f>IF('BettingLines Week (16)'!M28&lt;-100,1+100/('BettingLines Week (16)'!M28-100),100/('BettingLines Week (16)'!M28+100))</f>
        <v>0.59677419354838712</v>
      </c>
      <c r="N28">
        <f>IF('BettingLines Week (16)'!N28&lt;-100,1+100/('BettingLines Week (16)'!N28-100),100/('BettingLines Week (16)'!N28+100))</f>
        <v>0.65753424657534243</v>
      </c>
      <c r="O28">
        <f>IF('BettingLines Week (16)'!O28&lt;-100,1+100/('BettingLines Week (16)'!O28-100),100/('BettingLines Week (16)'!O28+100))</f>
        <v>0.25974025974025972</v>
      </c>
      <c r="P28">
        <f>IF('BettingLines Week (16)'!P28&lt;-100,1+100/('BettingLines Week (16)'!P28-100),100/('BettingLines Week (16)'!P28+100))</f>
        <v>0.74358974358974361</v>
      </c>
      <c r="Q28">
        <f>IF('BettingLines Week (16)'!Q28&lt;-100,1+100/('BettingLines Week (16)'!Q28-100),100/('BettingLines Week (16)'!Q28+100))</f>
        <v>0.69230769230769229</v>
      </c>
      <c r="R28">
        <f>IF('BettingLines Week (16)'!R28&lt;-100,1+100/('BettingLines Week (16)'!R28-100),100/('BettingLines Week (16)'!R28+100))</f>
        <v>0.71014492753623193</v>
      </c>
      <c r="S28">
        <f>IF('BettingLines Week (16)'!S28&lt;-100,1+100/('BettingLines Week (16)'!S28-100),100/('BettingLines Week (16)'!S28+100))</f>
        <v>0.29411764705882354</v>
      </c>
    </row>
    <row r="29" spans="1:19" ht="14.45">
      <c r="A29" t="s">
        <v>28</v>
      </c>
      <c r="B29">
        <f>IF('BettingLines Week (16)'!B29&lt;-100,1+100/('BettingLines Week (16)'!B29-100),100/('BettingLines Week (16)'!B29+100))</f>
        <v>0.44642857142857145</v>
      </c>
      <c r="C29">
        <f>IF('BettingLines Week (16)'!C29&lt;-100,1+100/('BettingLines Week (16)'!C29-100),100/('BettingLines Week (16)'!C29+100))</f>
        <v>0.44642857142857145</v>
      </c>
      <c r="D29">
        <f>IF('BettingLines Week (16)'!D29&lt;-100,1+100/('BettingLines Week (16)'!D29-100),100/('BettingLines Week (16)'!D29+100))</f>
        <v>0.42372881355932202</v>
      </c>
      <c r="E29">
        <f>IF('BettingLines Week (16)'!E29&lt;-100,1+100/('BettingLines Week (16)'!E29-100),100/('BettingLines Week (16)'!E29+100))</f>
        <v>0.42372881355932202</v>
      </c>
      <c r="F29">
        <f>IF('BettingLines Week (16)'!F29&lt;-100,1+100/('BettingLines Week (16)'!F29-100),100/('BettingLines Week (16)'!F29+100))</f>
        <v>0.57446808510638303</v>
      </c>
      <c r="G29">
        <f>IF('BettingLines Week (16)'!G29&lt;-100,1+100/('BettingLines Week (16)'!G29-100),100/('BettingLines Week (16)'!G29+100))</f>
        <v>0.32786885245901637</v>
      </c>
      <c r="H29">
        <f>IF('BettingLines Week (16)'!H29&lt;-100,1+100/('BettingLines Week (16)'!H29-100),100/('BettingLines Week (16)'!H29+100))</f>
        <v>1</v>
      </c>
      <c r="I29">
        <f>IF('BettingLines Week (16)'!I29&lt;-100,1+100/('BettingLines Week (16)'!I29-100),100/('BettingLines Week (16)'!I29+100))</f>
        <v>0.47619047619047616</v>
      </c>
      <c r="J29">
        <f>IF('BettingLines Week (16)'!J29&lt;-100,1+100/('BettingLines Week (16)'!J29-100),100/('BettingLines Week (16)'!J29+100))</f>
        <v>0.4</v>
      </c>
      <c r="K29">
        <f>IF('BettingLines Week (16)'!K29&lt;-100,1+100/('BettingLines Week (16)'!K29-100),100/('BettingLines Week (16)'!K29+100))</f>
        <v>0.45454545454545453</v>
      </c>
      <c r="L29">
        <f>IF('BettingLines Week (16)'!L29&lt;-100,1+100/('BettingLines Week (16)'!L29-100),100/('BettingLines Week (16)'!L29+100))</f>
        <v>0.29411764705882354</v>
      </c>
      <c r="M29">
        <f>IF('BettingLines Week (16)'!M29&lt;-100,1+100/('BettingLines Week (16)'!M29-100),100/('BettingLines Week (16)'!M29+100))</f>
        <v>0.63636363636363635</v>
      </c>
      <c r="N29">
        <f>IF('BettingLines Week (16)'!N29&lt;-100,1+100/('BettingLines Week (16)'!N29-100),100/('BettingLines Week (16)'!N29+100))</f>
        <v>0.51219512195121952</v>
      </c>
      <c r="O29">
        <f>IF('BettingLines Week (16)'!O29&lt;-100,1+100/('BettingLines Week (16)'!O29-100),100/('BettingLines Week (16)'!O29+100))</f>
        <v>0.13793103448275862</v>
      </c>
      <c r="P29">
        <f>IF('BettingLines Week (16)'!P29&lt;-100,1+100/('BettingLines Week (16)'!P29-100),100/('BettingLines Week (16)'!P29+100))</f>
        <v>0.62962962962962965</v>
      </c>
      <c r="Q29">
        <f>IF('BettingLines Week (16)'!Q29&lt;-100,1+100/('BettingLines Week (16)'!Q29-100),100/('BettingLines Week (16)'!Q29+100))</f>
        <v>0.42372881355932202</v>
      </c>
      <c r="R29">
        <f>IF('BettingLines Week (16)'!R29&lt;-100,1+100/('BettingLines Week (16)'!R29-100),100/('BettingLines Week (16)'!R29+100))</f>
        <v>0.53488372093023262</v>
      </c>
      <c r="S29">
        <f>IF('BettingLines Week (16)'!S29&lt;-100,1+100/('BettingLines Week (16)'!S29-100),100/('BettingLines Week (16)'!S29+100))</f>
        <v>0.46511627906976744</v>
      </c>
    </row>
    <row r="30" spans="1:19" ht="14.45">
      <c r="A30" t="s">
        <v>29</v>
      </c>
      <c r="B30">
        <f>IF('BettingLines Week (16)'!B30&lt;-100,1+100/('BettingLines Week (16)'!B30-100),100/('BettingLines Week (16)'!B30+100))</f>
        <v>0.35714285714285715</v>
      </c>
      <c r="C30">
        <f>IF('BettingLines Week (16)'!C30&lt;-100,1+100/('BettingLines Week (16)'!C30-100),100/('BettingLines Week (16)'!C30+100))</f>
        <v>0.55555555555555558</v>
      </c>
      <c r="D30">
        <f>IF('BettingLines Week (16)'!D30&lt;-100,1+100/('BettingLines Week (16)'!D30-100),100/('BettingLines Week (16)'!D30+100))</f>
        <v>0.32786885245901637</v>
      </c>
      <c r="E30">
        <f>IF('BettingLines Week (16)'!E30&lt;-100,1+100/('BettingLines Week (16)'!E30-100),100/('BettingLines Week (16)'!E30+100))</f>
        <v>0.35714285714285715</v>
      </c>
      <c r="F30">
        <f>IF('BettingLines Week (16)'!F30&lt;-100,1+100/('BettingLines Week (16)'!F30-100),100/('BettingLines Week (16)'!F30+100))</f>
        <v>1</v>
      </c>
      <c r="G30">
        <f>IF('BettingLines Week (16)'!G30&lt;-100,1+100/('BettingLines Week (16)'!G30-100),100/('BettingLines Week (16)'!G30+100))</f>
        <v>0.42372881355932202</v>
      </c>
      <c r="H30">
        <f>IF('BettingLines Week (16)'!H30&lt;-100,1+100/('BettingLines Week (16)'!H30-100),100/('BettingLines Week (16)'!H30+100))</f>
        <v>0.59677419354838712</v>
      </c>
      <c r="I30">
        <f>IF('BettingLines Week (16)'!I30&lt;-100,1+100/('BettingLines Week (16)'!I30-100),100/('BettingLines Week (16)'!I30+100))</f>
        <v>0.20408163265306123</v>
      </c>
      <c r="J30">
        <f>IF('BettingLines Week (16)'!J30&lt;-100,1+100/('BettingLines Week (16)'!J30-100),100/('BettingLines Week (16)'!J30+100))</f>
        <v>0.44642857142857145</v>
      </c>
      <c r="K30">
        <f>IF('BettingLines Week (16)'!K30&lt;-100,1+100/('BettingLines Week (16)'!K30-100),100/('BettingLines Week (16)'!K30+100))</f>
        <v>0.58677685950413228</v>
      </c>
      <c r="L30">
        <f>IF('BettingLines Week (16)'!L30&lt;-100,1+100/('BettingLines Week (16)'!L30-100),100/('BettingLines Week (16)'!L30+100))</f>
        <v>0.14285714285714285</v>
      </c>
      <c r="M30">
        <f>IF('BettingLines Week (16)'!M30&lt;-100,1+100/('BettingLines Week (16)'!M30-100),100/('BettingLines Week (16)'!M30+100))</f>
        <v>0.44642857142857145</v>
      </c>
      <c r="N30">
        <f>IF('BettingLines Week (16)'!N30&lt;-100,1+100/('BettingLines Week (16)'!N30-100),100/('BettingLines Week (16)'!N30+100))</f>
        <v>0.65753424657534243</v>
      </c>
      <c r="O30">
        <f>IF('BettingLines Week (16)'!O30&lt;-100,1+100/('BettingLines Week (16)'!O30-100),100/('BettingLines Week (16)'!O30+100))</f>
        <v>0.47619047619047616</v>
      </c>
      <c r="P30">
        <f>IF('BettingLines Week (16)'!P30&lt;-100,1+100/('BettingLines Week (16)'!P30-100),100/('BettingLines Week (16)'!P30+100))</f>
        <v>0.35714285714285715</v>
      </c>
      <c r="Q30">
        <f>IF('BettingLines Week (16)'!Q30&lt;-100,1+100/('BettingLines Week (16)'!Q30-100),100/('BettingLines Week (16)'!Q30+100))</f>
        <v>0.45454545454545453</v>
      </c>
      <c r="R30">
        <f>IF('BettingLines Week (16)'!R30&lt;-100,1+100/('BettingLines Week (16)'!R30-100),100/('BettingLines Week (16)'!R30+100))</f>
        <v>0.5</v>
      </c>
      <c r="S30">
        <f>IF('BettingLines Week (16)'!S30&lt;-100,1+100/('BettingLines Week (16)'!S30-100),100/('BettingLines Week (16)'!S30+100))</f>
        <v>0.47619047619047616</v>
      </c>
    </row>
    <row r="31" spans="1:19" ht="14.45">
      <c r="A31" t="s">
        <v>30</v>
      </c>
      <c r="B31">
        <f>IF('BettingLines Week (16)'!B31&lt;-100,1+100/('BettingLines Week (16)'!B31-100),100/('BettingLines Week (16)'!B31+100))</f>
        <v>0.37878787878787878</v>
      </c>
      <c r="C31">
        <f>IF('BettingLines Week (16)'!C31&lt;-100,1+100/('BettingLines Week (16)'!C31-100),100/('BettingLines Week (16)'!C31+100))</f>
        <v>0.48780487804878048</v>
      </c>
      <c r="D31">
        <f>IF('BettingLines Week (16)'!D31&lt;-100,1+100/('BettingLines Week (16)'!D31-100),100/('BettingLines Week (16)'!D31+100))</f>
        <v>0.27027027027027029</v>
      </c>
      <c r="E31">
        <f>IF('BettingLines Week (16)'!E31&lt;-100,1+100/('BettingLines Week (16)'!E31-100),100/('BettingLines Week (16)'!E31+100))</f>
        <v>0.51219512195121952</v>
      </c>
      <c r="F31">
        <f>IF('BettingLines Week (16)'!F31&lt;-100,1+100/('BettingLines Week (16)'!F31-100),100/('BettingLines Week (16)'!F31+100))</f>
        <v>0.46728971962616822</v>
      </c>
      <c r="G31">
        <f>IF('BettingLines Week (16)'!G31&lt;-100,1+100/('BettingLines Week (16)'!G31-100),100/('BettingLines Week (16)'!G31+100))</f>
        <v>0.37037037037037035</v>
      </c>
      <c r="H31">
        <f>IF('BettingLines Week (16)'!H31&lt;-100,1+100/('BettingLines Week (16)'!H31-100),100/('BettingLines Week (16)'!H31+100))</f>
        <v>0.41322314049586778</v>
      </c>
      <c r="I31">
        <f>IF('BettingLines Week (16)'!I31&lt;-100,1+100/('BettingLines Week (16)'!I31-100),100/('BettingLines Week (16)'!I31+100))</f>
        <v>0.47619047619047616</v>
      </c>
      <c r="J31">
        <f>IF('BettingLines Week (16)'!J31&lt;-100,1+100/('BettingLines Week (16)'!J31-100),100/('BettingLines Week (16)'!J31+100))</f>
        <v>0.55555555555555558</v>
      </c>
      <c r="K31">
        <f>IF('BettingLines Week (16)'!K31&lt;-100,1+100/('BettingLines Week (16)'!K31-100),100/('BettingLines Week (16)'!K31+100))</f>
        <v>0.54954954954954949</v>
      </c>
      <c r="L31">
        <f>IF('BettingLines Week (16)'!L31&lt;-100,1+100/('BettingLines Week (16)'!L31-100),100/('BettingLines Week (16)'!L31+100))</f>
        <v>1</v>
      </c>
      <c r="M31">
        <f>IF('BettingLines Week (16)'!M31&lt;-100,1+100/('BettingLines Week (16)'!M31-100),100/('BettingLines Week (16)'!M31+100))</f>
        <v>0.59677419354838712</v>
      </c>
      <c r="N31">
        <f>IF('BettingLines Week (16)'!N31&lt;-100,1+100/('BettingLines Week (16)'!N31-100),100/('BettingLines Week (16)'!N31+100))</f>
        <v>0.53488372093023262</v>
      </c>
      <c r="O31">
        <f>IF('BettingLines Week (16)'!O31&lt;-100,1+100/('BettingLines Week (16)'!O31-100),100/('BettingLines Week (16)'!O31+100))</f>
        <v>0.42372881355932202</v>
      </c>
      <c r="P31">
        <f>IF('BettingLines Week (16)'!P31&lt;-100,1+100/('BettingLines Week (16)'!P31-100),100/('BettingLines Week (16)'!P31+100))</f>
        <v>0.55555555555555558</v>
      </c>
      <c r="Q31">
        <f>IF('BettingLines Week (16)'!Q31&lt;-100,1+100/('BettingLines Week (16)'!Q31-100),100/('BettingLines Week (16)'!Q31+100))</f>
        <v>0.45454545454545453</v>
      </c>
      <c r="R31">
        <f>IF('BettingLines Week (16)'!R31&lt;-100,1+100/('BettingLines Week (16)'!R31-100),100/('BettingLines Week (16)'!R31+100))</f>
        <v>0.48780487804878048</v>
      </c>
      <c r="S31">
        <f>IF('BettingLines Week (16)'!S31&lt;-100,1+100/('BettingLines Week (16)'!S31-100),100/('BettingLines Week (16)'!S31+100))</f>
        <v>0.54545454545454541</v>
      </c>
    </row>
    <row r="32" spans="1:19" ht="14.45">
      <c r="A32" t="s">
        <v>31</v>
      </c>
      <c r="B32">
        <f>IF('BettingLines Week (16)'!B32&lt;-100,1+100/('BettingLines Week (16)'!B32-100),100/('BettingLines Week (16)'!B32+100))</f>
        <v>0.27777777777777779</v>
      </c>
      <c r="C32">
        <f>IF('BettingLines Week (16)'!C32&lt;-100,1+100/('BettingLines Week (16)'!C32-100),100/('BettingLines Week (16)'!C32+100))</f>
        <v>0.35714285714285715</v>
      </c>
      <c r="D32">
        <f>IF('BettingLines Week (16)'!D32&lt;-100,1+100/('BettingLines Week (16)'!D32-100),100/('BettingLines Week (16)'!D32+100))</f>
        <v>0.17543859649122806</v>
      </c>
      <c r="E32">
        <f>IF('BettingLines Week (16)'!E32&lt;-100,1+100/('BettingLines Week (16)'!E32-100),100/('BettingLines Week (16)'!E32+100))</f>
        <v>0.12903225806451613</v>
      </c>
      <c r="F32">
        <f>IF('BettingLines Week (16)'!F32&lt;-100,1+100/('BettingLines Week (16)'!F32-100),100/('BettingLines Week (16)'!F32+100))</f>
        <v>0.41322314049586778</v>
      </c>
      <c r="G32">
        <f>IF('BettingLines Week (16)'!G32&lt;-100,1+100/('BettingLines Week (16)'!G32-100),100/('BettingLines Week (16)'!G32+100))</f>
        <v>0.26666666666666666</v>
      </c>
      <c r="H32">
        <f>IF('BettingLines Week (16)'!H32&lt;-100,1+100/('BettingLines Week (16)'!H32-100),100/('BettingLines Week (16)'!H32+100))</f>
        <v>0.22222222222222221</v>
      </c>
      <c r="I32">
        <f>IF('BettingLines Week (16)'!I32&lt;-100,1+100/('BettingLines Week (16)'!I32-100),100/('BettingLines Week (16)'!I32+100))</f>
        <v>0.20408163265306123</v>
      </c>
      <c r="J32">
        <f>IF('BettingLines Week (16)'!J32&lt;-100,1+100/('BettingLines Week (16)'!J32-100),100/('BettingLines Week (16)'!J32+100))</f>
        <v>0.16</v>
      </c>
      <c r="K32">
        <f>IF('BettingLines Week (16)'!K32&lt;-100,1+100/('BettingLines Week (16)'!K32-100),100/('BettingLines Week (16)'!K32+100))</f>
        <v>0.47619047619047616</v>
      </c>
      <c r="L32">
        <f>IF('BettingLines Week (16)'!L32&lt;-100,1+100/('BettingLines Week (16)'!L32-100),100/('BettingLines Week (16)'!L32+100))</f>
        <v>0.32258064516129031</v>
      </c>
      <c r="M32">
        <f>IF('BettingLines Week (16)'!M32&lt;-100,1+100/('BettingLines Week (16)'!M32-100),100/('BettingLines Week (16)'!M32+100))</f>
        <v>0.44642857142857145</v>
      </c>
      <c r="N32">
        <f>IF('BettingLines Week (16)'!N32&lt;-100,1+100/('BettingLines Week (16)'!N32-100),100/('BettingLines Week (16)'!N32+100))</f>
        <v>0.31746031746031744</v>
      </c>
      <c r="O32">
        <f>IF('BettingLines Week (16)'!O32&lt;-100,1+100/('BettingLines Week (16)'!O32-100),100/('BettingLines Week (16)'!O32+100))</f>
        <v>1</v>
      </c>
      <c r="P32">
        <f>IF('BettingLines Week (16)'!P32&lt;-100,1+100/('BettingLines Week (16)'!P32-100),100/('BettingLines Week (16)'!P32+100))</f>
        <v>0.14814814814814814</v>
      </c>
      <c r="Q32">
        <f>IF('BettingLines Week (16)'!Q32&lt;-100,1+100/('BettingLines Week (16)'!Q32-100),100/('BettingLines Week (16)'!Q32+100))</f>
        <v>0.35714285714285715</v>
      </c>
      <c r="R32">
        <f>IF('BettingLines Week (16)'!R32&lt;-100,1+100/('BettingLines Week (16)'!R32-100),100/('BettingLines Week (16)'!R32+100))</f>
        <v>0.2</v>
      </c>
      <c r="S32">
        <f>IF('BettingLines Week (16)'!S32&lt;-100,1+100/('BettingLines Week (16)'!S32-100),100/('BettingLines Week (16)'!S32+100))</f>
        <v>0.37735849056603776</v>
      </c>
    </row>
    <row r="33" spans="1:19" ht="14.45">
      <c r="A33" t="s">
        <v>32</v>
      </c>
      <c r="B33">
        <f>IF('BettingLines Week (16)'!B33&lt;-100,1+100/('BettingLines Week (16)'!B33-100),100/('BettingLines Week (16)'!B33+100))</f>
        <v>0.21739130434782608</v>
      </c>
      <c r="C33">
        <f>IF('BettingLines Week (16)'!C33&lt;-100,1+100/('BettingLines Week (16)'!C33-100),100/('BettingLines Week (16)'!C33+100))</f>
        <v>0.55555555555555558</v>
      </c>
      <c r="D33">
        <f>IF('BettingLines Week (16)'!D33&lt;-100,1+100/('BettingLines Week (16)'!D33-100),100/('BettingLines Week (16)'!D33+100))</f>
        <v>0.25</v>
      </c>
      <c r="E33">
        <f>IF('BettingLines Week (16)'!E33&lt;-100,1+100/('BettingLines Week (16)'!E33-100),100/('BettingLines Week (16)'!E33+100))</f>
        <v>0.43478260869565216</v>
      </c>
      <c r="F33">
        <f>IF('BettingLines Week (16)'!F33&lt;-100,1+100/('BettingLines Week (16)'!F33-100),100/('BettingLines Week (16)'!F33+100))</f>
        <v>0.46728971962616822</v>
      </c>
      <c r="G33">
        <f>IF('BettingLines Week (16)'!G33&lt;-100,1+100/('BettingLines Week (16)'!G33-100),100/('BettingLines Week (16)'!G33+100))</f>
        <v>0.47619047619047616</v>
      </c>
      <c r="H33">
        <f>IF('BettingLines Week (16)'!H33&lt;-100,1+100/('BettingLines Week (16)'!H33-100),100/('BettingLines Week (16)'!H33+100))</f>
        <v>1</v>
      </c>
      <c r="I33">
        <f>IF('BettingLines Week (16)'!I33&lt;-100,1+100/('BettingLines Week (16)'!I33-100),100/('BettingLines Week (16)'!I33+100))</f>
        <v>0.62406015037593987</v>
      </c>
      <c r="J33">
        <f>IF('BettingLines Week (16)'!J33&lt;-100,1+100/('BettingLines Week (16)'!J33-100),100/('BettingLines Week (16)'!J33+100))</f>
        <v>0.59677419354838712</v>
      </c>
      <c r="K33">
        <f>IF('BettingLines Week (16)'!K33&lt;-100,1+100/('BettingLines Week (16)'!K33-100),100/('BettingLines Week (16)'!K33+100))</f>
        <v>0.33333333333333331</v>
      </c>
      <c r="L33">
        <f>IF('BettingLines Week (16)'!L33&lt;-100,1+100/('BettingLines Week (16)'!L33-100),100/('BettingLines Week (16)'!L33+100))</f>
        <v>0.72067039106145248</v>
      </c>
      <c r="M33">
        <f>IF('BettingLines Week (16)'!M33&lt;-100,1+100/('BettingLines Week (16)'!M33-100),100/('BettingLines Week (16)'!M33+100))</f>
        <v>0.51923076923076916</v>
      </c>
      <c r="N33">
        <f>IF('BettingLines Week (16)'!N33&lt;-100,1+100/('BettingLines Week (16)'!N33-100),100/('BettingLines Week (16)'!N33+100))</f>
        <v>0.63636363636363635</v>
      </c>
      <c r="O33">
        <f>IF('BettingLines Week (16)'!O33&lt;-100,1+100/('BettingLines Week (16)'!O33-100),100/('BettingLines Week (16)'!O33+100))</f>
        <v>0.64912280701754388</v>
      </c>
      <c r="P33">
        <f>IF('BettingLines Week (16)'!P33&lt;-100,1+100/('BettingLines Week (16)'!P33-100),100/('BettingLines Week (16)'!P33+100))</f>
        <v>0.41322314049586778</v>
      </c>
      <c r="Q33">
        <f>IF('BettingLines Week (16)'!Q33&lt;-100,1+100/('BettingLines Week (16)'!Q33-100),100/('BettingLines Week (16)'!Q33+100))</f>
        <v>0.43478260869565216</v>
      </c>
      <c r="R33">
        <f>IF('BettingLines Week (16)'!R33&lt;-100,1+100/('BettingLines Week (16)'!R33-100),100/('BettingLines Week (16)'!R33+100))</f>
        <v>0.51219512195121952</v>
      </c>
      <c r="S33">
        <f>IF('BettingLines Week (16)'!S33&lt;-100,1+100/('BettingLines Week (16)'!S33-100),100/('BettingLines Week (16)'!S33+100))</f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971E-CD5A-406F-A6E8-977E8583D780}">
  <dimension ref="A1:S33"/>
  <sheetViews>
    <sheetView workbookViewId="0">
      <selection activeCell="Q10" sqref="Q10"/>
    </sheetView>
  </sheetViews>
  <sheetFormatPr defaultColWidth="5"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v>-180</v>
      </c>
      <c r="C2">
        <v>-148</v>
      </c>
      <c r="D2">
        <v>-800</v>
      </c>
      <c r="E2">
        <v>-425</v>
      </c>
      <c r="F2">
        <v>-180</v>
      </c>
      <c r="G2">
        <v>-650</v>
      </c>
      <c r="H2">
        <v>-278</v>
      </c>
      <c r="I2">
        <v>-340</v>
      </c>
      <c r="J2">
        <v>-102</v>
      </c>
      <c r="L2">
        <v>-135</v>
      </c>
      <c r="M2">
        <v>-520</v>
      </c>
      <c r="N2">
        <v>-265</v>
      </c>
      <c r="O2">
        <v>-125</v>
      </c>
      <c r="P2">
        <v>-550</v>
      </c>
      <c r="Q2">
        <v>-575</v>
      </c>
      <c r="R2">
        <v>-155</v>
      </c>
      <c r="S2">
        <v>-125</v>
      </c>
    </row>
    <row r="3" spans="1:19" ht="14.45">
      <c r="A3" t="s">
        <v>2</v>
      </c>
      <c r="B3">
        <v>-185</v>
      </c>
      <c r="C3">
        <v>-245</v>
      </c>
      <c r="D3">
        <v>-250</v>
      </c>
      <c r="E3">
        <v>-425</v>
      </c>
      <c r="F3">
        <v>-198</v>
      </c>
      <c r="G3">
        <v>-305</v>
      </c>
      <c r="H3">
        <v>-155</v>
      </c>
      <c r="I3">
        <v>-290</v>
      </c>
      <c r="J3">
        <v>-175</v>
      </c>
      <c r="L3">
        <v>115</v>
      </c>
      <c r="M3">
        <v>-142</v>
      </c>
      <c r="N3">
        <v>130</v>
      </c>
      <c r="O3">
        <v>150</v>
      </c>
      <c r="P3">
        <v>-250</v>
      </c>
      <c r="Q3">
        <v>-850</v>
      </c>
      <c r="R3">
        <v>-535</v>
      </c>
      <c r="S3">
        <v>-130</v>
      </c>
    </row>
    <row r="4" spans="1:19" ht="14.45">
      <c r="A4" t="s">
        <v>3</v>
      </c>
      <c r="B4">
        <v>-135</v>
      </c>
      <c r="C4">
        <v>-360</v>
      </c>
      <c r="D4">
        <v>-245</v>
      </c>
      <c r="E4">
        <v>-142</v>
      </c>
      <c r="F4">
        <v>-250</v>
      </c>
      <c r="G4">
        <v>-1200</v>
      </c>
      <c r="H4">
        <v>-395</v>
      </c>
      <c r="I4">
        <v>-520</v>
      </c>
      <c r="J4">
        <v>105</v>
      </c>
      <c r="K4">
        <v>-410</v>
      </c>
      <c r="L4">
        <v>-380</v>
      </c>
      <c r="M4">
        <v>120</v>
      </c>
      <c r="O4">
        <v>105</v>
      </c>
      <c r="P4">
        <v>-135</v>
      </c>
      <c r="Q4">
        <v>-800</v>
      </c>
      <c r="R4">
        <v>-700</v>
      </c>
      <c r="S4">
        <v>100</v>
      </c>
    </row>
    <row r="5" spans="1:19" ht="14.45">
      <c r="A5" t="s">
        <v>4</v>
      </c>
      <c r="B5">
        <v>-120</v>
      </c>
      <c r="C5">
        <v>-325</v>
      </c>
      <c r="D5">
        <v>-750</v>
      </c>
      <c r="E5">
        <v>-1050</v>
      </c>
      <c r="F5">
        <v>-175</v>
      </c>
      <c r="G5">
        <v>-470</v>
      </c>
      <c r="H5">
        <v>-310</v>
      </c>
      <c r="I5">
        <v>-218</v>
      </c>
      <c r="K5">
        <v>-162</v>
      </c>
      <c r="L5">
        <v>-900</v>
      </c>
      <c r="M5">
        <v>-355</v>
      </c>
      <c r="N5">
        <v>-155</v>
      </c>
      <c r="O5">
        <v>-1050</v>
      </c>
      <c r="P5">
        <v>-850</v>
      </c>
      <c r="Q5">
        <v>-325</v>
      </c>
      <c r="R5">
        <v>-150</v>
      </c>
      <c r="S5">
        <v>-298</v>
      </c>
    </row>
    <row r="6" spans="1:19" ht="14.45">
      <c r="A6" t="s">
        <v>5</v>
      </c>
      <c r="B6">
        <v>-112</v>
      </c>
      <c r="C6">
        <v>-175</v>
      </c>
      <c r="D6">
        <v>-155</v>
      </c>
      <c r="E6">
        <v>-162</v>
      </c>
      <c r="F6">
        <v>-170</v>
      </c>
      <c r="G6">
        <v>-155</v>
      </c>
      <c r="I6">
        <v>180</v>
      </c>
      <c r="J6">
        <v>-125</v>
      </c>
      <c r="K6">
        <v>-245</v>
      </c>
      <c r="L6">
        <v>164</v>
      </c>
      <c r="M6">
        <v>120</v>
      </c>
      <c r="N6">
        <v>390</v>
      </c>
      <c r="O6">
        <v>-162</v>
      </c>
      <c r="P6">
        <v>-170</v>
      </c>
      <c r="Q6">
        <v>-130</v>
      </c>
      <c r="R6">
        <v>135</v>
      </c>
      <c r="S6">
        <v>-175</v>
      </c>
    </row>
    <row r="7" spans="1:19" ht="14.45">
      <c r="A7" t="s">
        <v>6</v>
      </c>
      <c r="B7">
        <v>-170</v>
      </c>
      <c r="C7">
        <v>-380</v>
      </c>
      <c r="D7">
        <v>-650</v>
      </c>
      <c r="E7">
        <v>-285</v>
      </c>
      <c r="F7">
        <v>145</v>
      </c>
      <c r="G7">
        <v>-125</v>
      </c>
      <c r="I7">
        <v>-310</v>
      </c>
      <c r="J7">
        <v>145</v>
      </c>
      <c r="K7">
        <v>-2400</v>
      </c>
      <c r="L7">
        <v>-625</v>
      </c>
      <c r="M7">
        <v>-800</v>
      </c>
      <c r="N7">
        <v>-500</v>
      </c>
      <c r="O7">
        <v>-180</v>
      </c>
      <c r="P7">
        <v>120</v>
      </c>
      <c r="Q7">
        <v>-105</v>
      </c>
      <c r="R7">
        <v>-150</v>
      </c>
      <c r="S7">
        <v>-150</v>
      </c>
    </row>
    <row r="8" spans="1:19" ht="14.45">
      <c r="A8" t="s">
        <v>7</v>
      </c>
      <c r="B8">
        <v>114</v>
      </c>
      <c r="C8">
        <v>300</v>
      </c>
      <c r="D8">
        <v>124</v>
      </c>
      <c r="E8">
        <v>330</v>
      </c>
      <c r="F8">
        <v>114</v>
      </c>
      <c r="G8">
        <v>245</v>
      </c>
      <c r="I8">
        <v>-162</v>
      </c>
      <c r="J8">
        <v>145</v>
      </c>
      <c r="K8">
        <v>-112</v>
      </c>
      <c r="L8">
        <v>300</v>
      </c>
      <c r="M8">
        <v>380</v>
      </c>
      <c r="N8">
        <v>110</v>
      </c>
      <c r="O8">
        <v>154</v>
      </c>
      <c r="P8">
        <v>270</v>
      </c>
      <c r="Q8">
        <v>-166</v>
      </c>
      <c r="R8">
        <v>-115</v>
      </c>
      <c r="S8">
        <v>-115</v>
      </c>
    </row>
    <row r="9" spans="1:19" ht="14.45">
      <c r="A9" t="s">
        <v>8</v>
      </c>
      <c r="B9">
        <v>-470</v>
      </c>
      <c r="C9">
        <v>145</v>
      </c>
      <c r="D9">
        <v>-340</v>
      </c>
      <c r="E9">
        <v>145</v>
      </c>
      <c r="F9">
        <v>-230</v>
      </c>
      <c r="G9">
        <v>-250</v>
      </c>
      <c r="H9">
        <v>-155</v>
      </c>
      <c r="I9">
        <v>-520</v>
      </c>
      <c r="J9">
        <v>-245</v>
      </c>
      <c r="K9">
        <v>-258</v>
      </c>
      <c r="L9">
        <v>-198</v>
      </c>
      <c r="M9">
        <v>-166</v>
      </c>
      <c r="O9">
        <v>-360</v>
      </c>
      <c r="P9">
        <v>-218</v>
      </c>
      <c r="Q9">
        <v>260</v>
      </c>
      <c r="R9">
        <v>-110</v>
      </c>
      <c r="S9">
        <v>-175</v>
      </c>
    </row>
    <row r="10" spans="1:19" ht="14.45">
      <c r="A10" t="s">
        <v>9</v>
      </c>
      <c r="B10">
        <v>150</v>
      </c>
      <c r="C10">
        <v>-218</v>
      </c>
      <c r="D10">
        <v>-155</v>
      </c>
      <c r="E10">
        <v>-142</v>
      </c>
      <c r="F10">
        <v>-440</v>
      </c>
      <c r="G10">
        <v>-162</v>
      </c>
      <c r="H10">
        <v>130</v>
      </c>
      <c r="I10">
        <v>-360</v>
      </c>
      <c r="K10">
        <v>-135</v>
      </c>
      <c r="L10">
        <v>-440</v>
      </c>
      <c r="M10">
        <v>-425</v>
      </c>
      <c r="N10">
        <v>-205</v>
      </c>
      <c r="O10">
        <v>-162</v>
      </c>
      <c r="P10">
        <v>-245</v>
      </c>
      <c r="Q10">
        <v>-135</v>
      </c>
      <c r="R10">
        <v>130</v>
      </c>
      <c r="S10">
        <v>-140</v>
      </c>
    </row>
    <row r="11" spans="1:19" ht="14.45">
      <c r="A11" t="s">
        <v>10</v>
      </c>
      <c r="B11">
        <v>-162</v>
      </c>
      <c r="C11">
        <v>-148</v>
      </c>
      <c r="D11">
        <v>-108</v>
      </c>
      <c r="E11">
        <v>-325</v>
      </c>
      <c r="G11">
        <v>105</v>
      </c>
      <c r="H11">
        <v>225</v>
      </c>
      <c r="I11">
        <v>-470</v>
      </c>
      <c r="J11">
        <v>-175</v>
      </c>
      <c r="K11">
        <v>114</v>
      </c>
      <c r="L11">
        <v>-162</v>
      </c>
      <c r="M11">
        <v>140</v>
      </c>
      <c r="N11">
        <v>-205</v>
      </c>
      <c r="O11">
        <v>-162</v>
      </c>
      <c r="P11">
        <v>136</v>
      </c>
      <c r="Q11">
        <v>550</v>
      </c>
      <c r="R11">
        <v>225</v>
      </c>
      <c r="S11">
        <v>105</v>
      </c>
    </row>
    <row r="12" spans="1:19" ht="14.45">
      <c r="A12" t="s">
        <v>11</v>
      </c>
      <c r="B12">
        <v>136</v>
      </c>
      <c r="C12">
        <v>-142</v>
      </c>
      <c r="D12">
        <v>-290</v>
      </c>
      <c r="E12">
        <v>120</v>
      </c>
      <c r="F12">
        <v>-675</v>
      </c>
      <c r="G12">
        <v>-1100</v>
      </c>
      <c r="H12">
        <v>130</v>
      </c>
      <c r="I12">
        <v>-455</v>
      </c>
      <c r="J12">
        <v>-118</v>
      </c>
      <c r="L12">
        <v>-1100</v>
      </c>
      <c r="M12">
        <v>-500</v>
      </c>
      <c r="N12">
        <v>-410</v>
      </c>
      <c r="O12">
        <v>-950</v>
      </c>
      <c r="P12">
        <v>-340</v>
      </c>
      <c r="Q12">
        <v>-115</v>
      </c>
      <c r="R12">
        <v>-110</v>
      </c>
      <c r="S12">
        <v>-120</v>
      </c>
    </row>
    <row r="13" spans="1:19" ht="14.45">
      <c r="A13" t="s">
        <v>12</v>
      </c>
      <c r="B13">
        <v>-198</v>
      </c>
      <c r="C13">
        <v>124</v>
      </c>
      <c r="D13">
        <v>-380</v>
      </c>
      <c r="E13">
        <v>-185</v>
      </c>
      <c r="F13">
        <v>205</v>
      </c>
      <c r="G13">
        <v>-205</v>
      </c>
      <c r="H13">
        <v>-105</v>
      </c>
      <c r="I13">
        <v>-135</v>
      </c>
      <c r="K13">
        <v>136</v>
      </c>
      <c r="L13">
        <v>-298</v>
      </c>
      <c r="M13">
        <v>-112</v>
      </c>
      <c r="N13">
        <v>-520</v>
      </c>
      <c r="O13">
        <v>120</v>
      </c>
      <c r="P13">
        <v>180</v>
      </c>
      <c r="Q13">
        <v>-142</v>
      </c>
      <c r="R13">
        <v>-310</v>
      </c>
      <c r="S13">
        <v>-135</v>
      </c>
    </row>
    <row r="14" spans="1:19" ht="14.45">
      <c r="A14" t="s">
        <v>13</v>
      </c>
      <c r="B14">
        <v>-218</v>
      </c>
      <c r="C14">
        <v>180</v>
      </c>
      <c r="D14">
        <v>-225</v>
      </c>
      <c r="E14">
        <v>-142</v>
      </c>
      <c r="G14">
        <v>130</v>
      </c>
      <c r="H14">
        <v>-455</v>
      </c>
      <c r="I14">
        <v>-205</v>
      </c>
      <c r="J14">
        <v>200</v>
      </c>
      <c r="K14">
        <v>-270</v>
      </c>
      <c r="L14">
        <v>114</v>
      </c>
      <c r="M14">
        <v>280</v>
      </c>
      <c r="N14">
        <v>380</v>
      </c>
      <c r="O14">
        <v>675</v>
      </c>
      <c r="P14">
        <v>205</v>
      </c>
      <c r="Q14">
        <v>-162</v>
      </c>
      <c r="R14">
        <v>-140</v>
      </c>
      <c r="S14">
        <v>-195</v>
      </c>
    </row>
    <row r="15" spans="1:19" ht="14.45">
      <c r="A15" t="s">
        <v>14</v>
      </c>
      <c r="B15">
        <v>-108</v>
      </c>
      <c r="C15">
        <v>-135</v>
      </c>
      <c r="D15">
        <v>-162</v>
      </c>
      <c r="E15">
        <v>-175</v>
      </c>
      <c r="G15">
        <v>360</v>
      </c>
      <c r="H15">
        <v>-170</v>
      </c>
      <c r="I15">
        <v>170</v>
      </c>
      <c r="J15">
        <v>-750</v>
      </c>
      <c r="K15">
        <v>210</v>
      </c>
      <c r="L15">
        <v>-142</v>
      </c>
      <c r="M15">
        <v>110</v>
      </c>
      <c r="N15">
        <v>160</v>
      </c>
      <c r="O15">
        <v>-142</v>
      </c>
      <c r="P15">
        <v>-148</v>
      </c>
      <c r="Q15">
        <v>-155</v>
      </c>
      <c r="R15">
        <v>-105</v>
      </c>
      <c r="S15">
        <v>150</v>
      </c>
    </row>
    <row r="16" spans="1:19" ht="14.45">
      <c r="A16" t="s">
        <v>15</v>
      </c>
      <c r="B16">
        <v>-148</v>
      </c>
      <c r="C16">
        <v>-155</v>
      </c>
      <c r="D16">
        <v>-122</v>
      </c>
      <c r="E16">
        <v>-218</v>
      </c>
      <c r="F16">
        <v>114</v>
      </c>
      <c r="G16">
        <v>-130</v>
      </c>
      <c r="H16">
        <v>-115</v>
      </c>
      <c r="I16">
        <v>-130</v>
      </c>
      <c r="J16">
        <v>-440</v>
      </c>
      <c r="K16">
        <v>-148</v>
      </c>
      <c r="M16">
        <v>-135</v>
      </c>
      <c r="N16">
        <v>170</v>
      </c>
      <c r="O16">
        <v>-265</v>
      </c>
      <c r="P16">
        <v>-258</v>
      </c>
      <c r="Q16">
        <v>185</v>
      </c>
      <c r="R16">
        <v>-120</v>
      </c>
      <c r="S16">
        <v>-145</v>
      </c>
    </row>
    <row r="17" spans="1:19" ht="14.45">
      <c r="A17" t="s">
        <v>16</v>
      </c>
      <c r="B17">
        <v>-218</v>
      </c>
      <c r="C17">
        <v>200</v>
      </c>
      <c r="D17">
        <v>-112</v>
      </c>
      <c r="E17">
        <v>-225</v>
      </c>
      <c r="F17">
        <v>150</v>
      </c>
      <c r="G17">
        <v>-166</v>
      </c>
      <c r="H17">
        <v>250</v>
      </c>
      <c r="I17">
        <v>-112</v>
      </c>
      <c r="J17">
        <v>160</v>
      </c>
      <c r="K17">
        <v>124</v>
      </c>
      <c r="L17">
        <v>120</v>
      </c>
      <c r="M17">
        <v>-170</v>
      </c>
      <c r="O17">
        <v>-162</v>
      </c>
      <c r="P17">
        <v>142</v>
      </c>
      <c r="Q17">
        <v>114</v>
      </c>
      <c r="R17">
        <v>-130</v>
      </c>
      <c r="S17">
        <v>120</v>
      </c>
    </row>
    <row r="18" spans="1:19" ht="14.45">
      <c r="A18" t="s">
        <v>17</v>
      </c>
      <c r="B18">
        <v>-166</v>
      </c>
      <c r="C18">
        <v>-198</v>
      </c>
      <c r="D18">
        <v>235</v>
      </c>
      <c r="E18">
        <v>-162</v>
      </c>
      <c r="F18">
        <v>-135</v>
      </c>
      <c r="G18">
        <v>470</v>
      </c>
      <c r="H18">
        <v>-125</v>
      </c>
      <c r="I18">
        <v>270</v>
      </c>
      <c r="K18">
        <v>320</v>
      </c>
      <c r="L18">
        <v>-142</v>
      </c>
      <c r="M18">
        <v>-130</v>
      </c>
      <c r="N18">
        <v>145</v>
      </c>
      <c r="O18">
        <v>136</v>
      </c>
      <c r="P18">
        <v>200</v>
      </c>
      <c r="Q18">
        <v>-340</v>
      </c>
      <c r="R18">
        <v>-278</v>
      </c>
      <c r="S18">
        <v>-115</v>
      </c>
    </row>
    <row r="19" spans="1:19" ht="14.45">
      <c r="A19" t="s">
        <v>18</v>
      </c>
      <c r="B19">
        <v>-118</v>
      </c>
      <c r="C19">
        <v>105</v>
      </c>
      <c r="D19">
        <v>550</v>
      </c>
      <c r="E19">
        <v>136</v>
      </c>
      <c r="F19">
        <v>210</v>
      </c>
      <c r="G19">
        <v>140</v>
      </c>
      <c r="H19">
        <v>120</v>
      </c>
      <c r="I19">
        <v>360</v>
      </c>
      <c r="J19">
        <v>340</v>
      </c>
      <c r="K19">
        <v>-180</v>
      </c>
      <c r="L19">
        <v>340</v>
      </c>
      <c r="M19">
        <v>142</v>
      </c>
      <c r="O19">
        <v>136</v>
      </c>
      <c r="P19">
        <v>124</v>
      </c>
      <c r="Q19">
        <v>-205</v>
      </c>
      <c r="R19">
        <v>-125</v>
      </c>
      <c r="S19">
        <v>105</v>
      </c>
    </row>
    <row r="20" spans="1:19" ht="14.45">
      <c r="A20" t="s">
        <v>19</v>
      </c>
      <c r="B20">
        <v>-102</v>
      </c>
      <c r="C20">
        <v>124</v>
      </c>
      <c r="D20">
        <v>102</v>
      </c>
      <c r="E20">
        <v>120</v>
      </c>
      <c r="F20">
        <v>102</v>
      </c>
      <c r="H20">
        <v>105</v>
      </c>
      <c r="I20">
        <v>-108</v>
      </c>
      <c r="J20">
        <v>-198</v>
      </c>
      <c r="K20">
        <v>145</v>
      </c>
      <c r="L20">
        <v>136</v>
      </c>
      <c r="M20">
        <v>330</v>
      </c>
      <c r="N20">
        <v>215</v>
      </c>
      <c r="O20">
        <v>-285</v>
      </c>
      <c r="P20">
        <v>-218</v>
      </c>
      <c r="Q20">
        <v>-198</v>
      </c>
      <c r="R20">
        <v>110</v>
      </c>
      <c r="S20">
        <v>-125</v>
      </c>
    </row>
    <row r="21" spans="1:19" ht="14.45">
      <c r="A21" t="s">
        <v>20</v>
      </c>
      <c r="B21">
        <v>142</v>
      </c>
      <c r="C21">
        <v>-218</v>
      </c>
      <c r="D21">
        <v>525</v>
      </c>
      <c r="E21">
        <v>120</v>
      </c>
      <c r="F21">
        <v>490</v>
      </c>
      <c r="G21">
        <v>750</v>
      </c>
      <c r="H21">
        <v>136</v>
      </c>
      <c r="I21">
        <v>136</v>
      </c>
      <c r="J21">
        <v>-112</v>
      </c>
      <c r="K21">
        <v>1200</v>
      </c>
      <c r="L21">
        <v>310</v>
      </c>
      <c r="M21">
        <v>185</v>
      </c>
      <c r="O21">
        <v>230</v>
      </c>
      <c r="P21">
        <v>210</v>
      </c>
      <c r="Q21">
        <v>575</v>
      </c>
      <c r="R21">
        <v>200</v>
      </c>
      <c r="S21">
        <v>110</v>
      </c>
    </row>
    <row r="22" spans="1:19" ht="14.45">
      <c r="A22" t="s">
        <v>21</v>
      </c>
      <c r="B22">
        <v>100</v>
      </c>
      <c r="C22">
        <v>114</v>
      </c>
      <c r="D22">
        <v>124</v>
      </c>
      <c r="E22">
        <v>-155</v>
      </c>
      <c r="F22">
        <v>190</v>
      </c>
      <c r="H22">
        <v>150</v>
      </c>
      <c r="I22">
        <v>114</v>
      </c>
      <c r="J22">
        <v>-180</v>
      </c>
      <c r="K22">
        <v>-175</v>
      </c>
      <c r="L22">
        <v>120</v>
      </c>
      <c r="M22">
        <v>-142</v>
      </c>
      <c r="N22">
        <v>-265</v>
      </c>
      <c r="O22">
        <v>-265</v>
      </c>
      <c r="P22">
        <v>105</v>
      </c>
      <c r="Q22">
        <v>110</v>
      </c>
      <c r="R22">
        <v>120</v>
      </c>
      <c r="S22">
        <v>150</v>
      </c>
    </row>
    <row r="23" spans="1:19" ht="14.45">
      <c r="A23" t="s">
        <v>22</v>
      </c>
      <c r="B23">
        <v>154</v>
      </c>
      <c r="C23">
        <v>120</v>
      </c>
      <c r="D23">
        <v>-148</v>
      </c>
      <c r="E23">
        <v>230</v>
      </c>
      <c r="F23">
        <v>-135</v>
      </c>
      <c r="G23">
        <v>124</v>
      </c>
      <c r="H23">
        <v>310</v>
      </c>
      <c r="I23">
        <v>350</v>
      </c>
      <c r="J23">
        <v>-155</v>
      </c>
      <c r="K23">
        <v>102</v>
      </c>
      <c r="M23">
        <v>-225</v>
      </c>
      <c r="N23">
        <v>170</v>
      </c>
      <c r="O23">
        <v>215</v>
      </c>
      <c r="P23">
        <v>410</v>
      </c>
      <c r="Q23">
        <v>270</v>
      </c>
      <c r="R23">
        <v>500</v>
      </c>
      <c r="S23">
        <v>-105</v>
      </c>
    </row>
    <row r="24" spans="1:19" ht="14.45">
      <c r="A24" t="s">
        <v>23</v>
      </c>
      <c r="B24">
        <v>-185</v>
      </c>
      <c r="C24">
        <v>-148</v>
      </c>
      <c r="D24">
        <v>130</v>
      </c>
      <c r="E24">
        <v>154</v>
      </c>
      <c r="F24">
        <v>-135</v>
      </c>
      <c r="G24">
        <v>-125</v>
      </c>
      <c r="H24">
        <v>124</v>
      </c>
      <c r="I24">
        <v>-130</v>
      </c>
      <c r="J24">
        <v>-185</v>
      </c>
      <c r="K24">
        <v>-135</v>
      </c>
      <c r="M24">
        <v>114</v>
      </c>
      <c r="N24">
        <v>-130</v>
      </c>
      <c r="O24">
        <v>-130</v>
      </c>
      <c r="P24">
        <v>-155</v>
      </c>
      <c r="Q24">
        <v>-142</v>
      </c>
      <c r="R24">
        <v>105</v>
      </c>
      <c r="S24">
        <v>125</v>
      </c>
    </row>
    <row r="25" spans="1:19" ht="14.45">
      <c r="A25" t="s">
        <v>24</v>
      </c>
      <c r="B25">
        <v>140</v>
      </c>
      <c r="C25">
        <v>285</v>
      </c>
      <c r="D25">
        <v>-148</v>
      </c>
      <c r="E25">
        <v>260</v>
      </c>
      <c r="F25">
        <v>-122</v>
      </c>
      <c r="G25">
        <v>-148</v>
      </c>
      <c r="H25">
        <v>-142</v>
      </c>
      <c r="I25">
        <v>285</v>
      </c>
      <c r="J25">
        <v>-108</v>
      </c>
      <c r="K25">
        <v>-108</v>
      </c>
      <c r="L25">
        <v>700</v>
      </c>
      <c r="M25">
        <v>390</v>
      </c>
      <c r="O25">
        <v>136</v>
      </c>
      <c r="P25">
        <v>-162</v>
      </c>
      <c r="Q25">
        <v>425</v>
      </c>
      <c r="R25">
        <v>-125</v>
      </c>
      <c r="S25">
        <v>-105</v>
      </c>
    </row>
    <row r="26" spans="1:19" ht="14.45">
      <c r="A26" t="s">
        <v>25</v>
      </c>
      <c r="B26">
        <v>154</v>
      </c>
      <c r="C26">
        <v>130</v>
      </c>
      <c r="D26">
        <v>185</v>
      </c>
      <c r="E26">
        <v>185</v>
      </c>
      <c r="F26">
        <v>340</v>
      </c>
      <c r="G26">
        <v>700</v>
      </c>
      <c r="I26">
        <v>140</v>
      </c>
      <c r="J26">
        <v>105</v>
      </c>
      <c r="K26">
        <v>150</v>
      </c>
      <c r="L26">
        <v>455</v>
      </c>
      <c r="M26">
        <v>145</v>
      </c>
      <c r="N26">
        <v>160</v>
      </c>
      <c r="O26">
        <v>215</v>
      </c>
      <c r="P26">
        <v>130</v>
      </c>
      <c r="Q26">
        <v>164</v>
      </c>
      <c r="R26">
        <v>250</v>
      </c>
      <c r="S26">
        <v>-130</v>
      </c>
    </row>
    <row r="27" spans="1:19" ht="14.45">
      <c r="A27" t="s">
        <v>26</v>
      </c>
      <c r="B27">
        <v>-325</v>
      </c>
      <c r="C27">
        <v>164</v>
      </c>
      <c r="D27">
        <v>200</v>
      </c>
      <c r="E27">
        <v>330</v>
      </c>
      <c r="F27">
        <v>-258</v>
      </c>
      <c r="G27">
        <v>105</v>
      </c>
      <c r="H27">
        <v>-162</v>
      </c>
      <c r="I27">
        <v>235</v>
      </c>
      <c r="J27">
        <v>130</v>
      </c>
      <c r="K27">
        <v>220</v>
      </c>
      <c r="L27">
        <v>-395</v>
      </c>
      <c r="M27">
        <v>550</v>
      </c>
      <c r="N27">
        <v>320</v>
      </c>
      <c r="P27">
        <v>235</v>
      </c>
      <c r="Q27">
        <v>140</v>
      </c>
      <c r="R27">
        <v>130</v>
      </c>
      <c r="S27">
        <v>130</v>
      </c>
    </row>
    <row r="28" spans="1:19" ht="14.45">
      <c r="A28" t="s">
        <v>27</v>
      </c>
      <c r="B28">
        <v>180</v>
      </c>
      <c r="C28">
        <v>260</v>
      </c>
      <c r="D28">
        <v>130</v>
      </c>
      <c r="E28">
        <v>-115</v>
      </c>
      <c r="F28">
        <v>164</v>
      </c>
      <c r="G28">
        <v>-345</v>
      </c>
      <c r="H28">
        <v>-180</v>
      </c>
      <c r="I28">
        <v>250</v>
      </c>
      <c r="J28">
        <v>164</v>
      </c>
      <c r="L28">
        <v>-135</v>
      </c>
      <c r="M28">
        <v>-148</v>
      </c>
      <c r="N28">
        <v>-192</v>
      </c>
      <c r="O28">
        <v>285</v>
      </c>
      <c r="P28">
        <v>-290</v>
      </c>
      <c r="Q28">
        <v>-225</v>
      </c>
      <c r="R28">
        <v>-245</v>
      </c>
      <c r="S28">
        <v>240</v>
      </c>
    </row>
    <row r="29" spans="1:19" ht="14.45">
      <c r="A29" t="s">
        <v>28</v>
      </c>
      <c r="B29">
        <v>124</v>
      </c>
      <c r="C29">
        <v>124</v>
      </c>
      <c r="D29">
        <v>136</v>
      </c>
      <c r="E29">
        <v>136</v>
      </c>
      <c r="F29">
        <v>-135</v>
      </c>
      <c r="G29">
        <v>205</v>
      </c>
      <c r="I29">
        <v>110</v>
      </c>
      <c r="J29">
        <v>150</v>
      </c>
      <c r="K29">
        <v>120</v>
      </c>
      <c r="L29">
        <v>240</v>
      </c>
      <c r="M29">
        <v>-175</v>
      </c>
      <c r="N29">
        <v>-105</v>
      </c>
      <c r="O29">
        <v>625</v>
      </c>
      <c r="P29">
        <v>-170</v>
      </c>
      <c r="Q29">
        <v>136</v>
      </c>
      <c r="R29">
        <v>-115</v>
      </c>
      <c r="S29">
        <v>115</v>
      </c>
    </row>
    <row r="30" spans="1:19" ht="14.45">
      <c r="A30" t="s">
        <v>29</v>
      </c>
      <c r="B30">
        <v>180</v>
      </c>
      <c r="C30">
        <v>-125</v>
      </c>
      <c r="D30">
        <v>205</v>
      </c>
      <c r="E30">
        <v>180</v>
      </c>
      <c r="G30">
        <v>136</v>
      </c>
      <c r="H30">
        <v>-148</v>
      </c>
      <c r="I30">
        <v>390</v>
      </c>
      <c r="J30">
        <v>124</v>
      </c>
      <c r="K30">
        <v>-142</v>
      </c>
      <c r="L30">
        <v>600</v>
      </c>
      <c r="M30">
        <v>124</v>
      </c>
      <c r="N30">
        <v>-192</v>
      </c>
      <c r="O30">
        <v>110</v>
      </c>
      <c r="P30">
        <v>180</v>
      </c>
      <c r="Q30">
        <v>120</v>
      </c>
      <c r="R30">
        <v>100</v>
      </c>
      <c r="S30">
        <v>110</v>
      </c>
    </row>
    <row r="31" spans="1:19" ht="14.45">
      <c r="A31" t="s">
        <v>30</v>
      </c>
      <c r="B31">
        <v>164</v>
      </c>
      <c r="C31">
        <v>105</v>
      </c>
      <c r="D31">
        <v>270</v>
      </c>
      <c r="E31">
        <v>-105</v>
      </c>
      <c r="F31">
        <v>114</v>
      </c>
      <c r="G31">
        <v>170</v>
      </c>
      <c r="H31">
        <v>142</v>
      </c>
      <c r="I31">
        <v>110</v>
      </c>
      <c r="J31">
        <v>-125</v>
      </c>
      <c r="K31">
        <v>-122</v>
      </c>
      <c r="M31">
        <v>-148</v>
      </c>
      <c r="N31">
        <v>-115</v>
      </c>
      <c r="O31">
        <v>136</v>
      </c>
      <c r="P31">
        <v>-125</v>
      </c>
      <c r="Q31">
        <v>120</v>
      </c>
      <c r="R31">
        <v>105</v>
      </c>
      <c r="S31">
        <v>-120</v>
      </c>
    </row>
    <row r="32" spans="1:19" ht="14.45">
      <c r="A32" t="s">
        <v>31</v>
      </c>
      <c r="B32">
        <v>260</v>
      </c>
      <c r="C32">
        <v>180</v>
      </c>
      <c r="D32">
        <v>470</v>
      </c>
      <c r="E32">
        <v>675</v>
      </c>
      <c r="F32">
        <v>142</v>
      </c>
      <c r="G32">
        <v>275</v>
      </c>
      <c r="H32">
        <v>350</v>
      </c>
      <c r="I32">
        <v>390</v>
      </c>
      <c r="J32">
        <v>525</v>
      </c>
      <c r="K32">
        <v>110</v>
      </c>
      <c r="L32">
        <v>210</v>
      </c>
      <c r="M32">
        <v>124</v>
      </c>
      <c r="N32">
        <v>215</v>
      </c>
      <c r="P32">
        <v>575</v>
      </c>
      <c r="Q32">
        <v>180</v>
      </c>
      <c r="R32">
        <v>400</v>
      </c>
      <c r="S32">
        <v>165</v>
      </c>
    </row>
    <row r="33" spans="1:19" ht="14.45">
      <c r="A33" t="s">
        <v>32</v>
      </c>
      <c r="B33">
        <v>360</v>
      </c>
      <c r="C33">
        <v>-125</v>
      </c>
      <c r="D33">
        <v>300</v>
      </c>
      <c r="E33">
        <v>130</v>
      </c>
      <c r="F33">
        <v>114</v>
      </c>
      <c r="G33">
        <v>110</v>
      </c>
      <c r="I33">
        <v>-166</v>
      </c>
      <c r="J33">
        <v>-148</v>
      </c>
      <c r="K33">
        <v>200</v>
      </c>
      <c r="L33">
        <v>-258</v>
      </c>
      <c r="M33">
        <v>-108</v>
      </c>
      <c r="N33">
        <v>-175</v>
      </c>
      <c r="O33">
        <v>-185</v>
      </c>
      <c r="P33">
        <v>142</v>
      </c>
      <c r="Q33">
        <v>130</v>
      </c>
      <c r="R33">
        <v>-105</v>
      </c>
      <c r="S3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864D-5114-4B9D-B486-68AD16964F0F}">
  <dimension ref="A1:AL42"/>
  <sheetViews>
    <sheetView workbookViewId="0">
      <selection activeCell="R18" sqref="R18"/>
    </sheetView>
  </sheetViews>
  <sheetFormatPr defaultColWidth="7.140625" defaultRowHeight="15"/>
  <cols>
    <col min="1" max="1" width="4.5703125" customWidth="1"/>
    <col min="2" max="19" width="7.140625" customWidth="1"/>
    <col min="20" max="20" width="4.28515625" customWidth="1"/>
    <col min="21" max="21" width="7.140625" customWidth="1"/>
  </cols>
  <sheetData>
    <row r="1" spans="1:38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</row>
    <row r="2" spans="1:38">
      <c r="A2" t="s">
        <v>1</v>
      </c>
      <c r="B2" s="1">
        <f>'JuicedOdds Week (15)'!B2/('JuicedOdds Week (15)'!B2+'JuicedOdds Week (15)'!B10)</f>
        <v>0.61643835616438358</v>
      </c>
      <c r="C2" s="1">
        <f>'JuicedOdds Week (15)'!C2/('JuicedOdds Week (15)'!C2+'JuicedOdds Week (15)'!C13)</f>
        <v>0.5720596355604638</v>
      </c>
      <c r="D2" s="3">
        <f>'JuicedOdds Week (15)'!D2/('JuicedOdds Week (15)'!D2+'JuicedOdds Week (15)'!D19)</f>
        <v>0.85245901639344268</v>
      </c>
      <c r="E2" s="1">
        <f>'JuicedOdds Week (15)'!E2/('JuicedOdds Week (15)'!E2+'JuicedOdds Week (15)'!E8)</f>
        <v>0.77683315621679072</v>
      </c>
      <c r="F2" s="1">
        <f>'JuicedOdds Week (15)'!F2/('JuicedOdds Week (15)'!F2+'JuicedOdds Week (15)'!F17)</f>
        <v>0.61643835616438358</v>
      </c>
      <c r="G2" s="1">
        <f>'JuicedOdds Week (15)'!G2/('JuicedOdds Week (15)'!G2+'JuicedOdds Week (15)'!G18)</f>
        <v>0.83164983164983153</v>
      </c>
      <c r="H2" s="1">
        <f>'JuicedOdds Week (15)'!H2/('JuicedOdds Week (15)'!H2+'JuicedOdds Week (15)'!H11)</f>
        <v>0.70503316426063201</v>
      </c>
      <c r="I2" s="1">
        <f>'JuicedOdds Week (15)'!I2/('JuicedOdds Week (15)'!I2+'JuicedOdds Week (15)'!I18)</f>
        <v>0.74087161366313303</v>
      </c>
      <c r="J2" s="1">
        <f>'JuicedOdds Week (15)'!J2/('JuicedOdds Week (15)'!J2+'JuicedOdds Week (15)'!J12)</f>
        <v>0.48263587428372978</v>
      </c>
      <c r="K2" s="1"/>
      <c r="L2" s="1">
        <f>'JuicedOdds Week (15)'!L2/('JuicedOdds Week (15)'!L2+'JuicedOdds Week (15)'!L3)</f>
        <v>0.55259400285578297</v>
      </c>
      <c r="M2" s="1">
        <f>'JuicedOdds Week (15)'!M2/('JuicedOdds Week (15)'!M2+'JuicedOdds Week (15)'!M25)</f>
        <v>0.80429292929292939</v>
      </c>
      <c r="N2" s="1">
        <f>'JuicedOdds Week (15)'!N2/('JuicedOdds Week (15)'!N2+'JuicedOdds Week (15)'!N20)</f>
        <v>0.69576995207334869</v>
      </c>
      <c r="O2" s="1">
        <f>'JuicedOdds Week (15)'!O2/('JuicedOdds Week (15)'!O2+'JuicedOdds Week (15)'!O4)</f>
        <v>0.53246753246753253</v>
      </c>
      <c r="P2" s="1">
        <f>'JuicedOdds Week (15)'!P2/('JuicedOdds Week (15)'!P2+'JuicedOdds Week (15)'!P23)</f>
        <v>0.81186685962373362</v>
      </c>
      <c r="Q2" s="1">
        <f>'JuicedOdds Week (15)'!Q2/('JuicedOdds Week (15)'!Q2+'JuicedOdds Week (15)'!Q25)</f>
        <v>0.76590210451643415</v>
      </c>
      <c r="R2" s="1">
        <f>'JuicedOdds Week (15)'!R2/('JuicedOdds Week (15)'!R2+'JuicedOdds Week (15)'!R6)</f>
        <v>0.58821154622527261</v>
      </c>
      <c r="S2" s="1">
        <f>'JuicedOdds Week (15)'!S2/('JuicedOdds Week (15)'!S2+'JuicedOdds Week (15)'!S11)</f>
        <v>0.53246753246753253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8">
      <c r="A3" t="s">
        <v>2</v>
      </c>
      <c r="B3" s="1">
        <f>'JuicedOdds Week (15)'!B3/('JuicedOdds Week (15)'!B3+'JuicedOdds Week (15)'!B23)</f>
        <v>0.62246655186117372</v>
      </c>
      <c r="C3" s="1">
        <f>'JuicedOdds Week (15)'!C3/('JuicedOdds Week (15)'!C3+'JuicedOdds Week (15)'!C17)</f>
        <v>0.68055555555555558</v>
      </c>
      <c r="D3" s="1">
        <f>'JuicedOdds Week (15)'!D3/('JuicedOdds Week (15)'!D3+'JuicedOdds Week (15)'!D30)</f>
        <v>0.6853932584269663</v>
      </c>
      <c r="E3" s="1">
        <f>'JuicedOdds Week (15)'!E3/('JuicedOdds Week (15)'!E3+'JuicedOdds Week (15)'!E27)</f>
        <v>0.77683315621679072</v>
      </c>
      <c r="F3" s="1">
        <f>'JuicedOdds Week (15)'!F3/('JuicedOdds Week (15)'!F3+'JuicedOdds Week (15)'!F28)</f>
        <v>0.63690418169412233</v>
      </c>
      <c r="G3" s="1">
        <f>'JuicedOdds Week (15)'!G3/('JuicedOdds Week (15)'!G3+'JuicedOdds Week (15)'!G8)</f>
        <v>0.72207925887802371</v>
      </c>
      <c r="H3" s="1">
        <f>'JuicedOdds Week (15)'!H3/('JuicedOdds Week (15)'!H3+'JuicedOdds Week (15)'!H12)</f>
        <v>0.58299264104660675</v>
      </c>
      <c r="I3" s="1">
        <f>'JuicedOdds Week (15)'!I3/('JuicedOdds Week (15)'!I3+'JuicedOdds Week (15)'!I27)</f>
        <v>0.71355123026074185</v>
      </c>
      <c r="J3" s="1">
        <f>'JuicedOdds Week (15)'!J3/('JuicedOdds Week (15)'!J3+'JuicedOdds Week (15)'!J7)</f>
        <v>0.60923623445825936</v>
      </c>
      <c r="K3" s="1"/>
      <c r="L3" s="1">
        <f>'JuicedOdds Week (15)'!L3/('JuicedOdds Week (15)'!L3+'JuicedOdds Week (15)'!L2)</f>
        <v>0.44740599714421703</v>
      </c>
      <c r="M3" s="1">
        <f>'JuicedOdds Week (15)'!M3/('JuicedOdds Week (15)'!M3+'JuicedOdds Week (15)'!M4)</f>
        <v>0.56349206349206349</v>
      </c>
      <c r="N3" s="1">
        <f>'JuicedOdds Week (15)'!N3/('JuicedOdds Week (15)'!N3+'JuicedOdds Week (15)'!N5)</f>
        <v>0.4170073589533933</v>
      </c>
      <c r="O3" s="1">
        <f>'JuicedOdds Week (15)'!O3/('JuicedOdds Week (15)'!O3+'JuicedOdds Week (15)'!O7)</f>
        <v>0.38356164383561653</v>
      </c>
      <c r="P3" s="1">
        <f>'JuicedOdds Week (15)'!P3/('JuicedOdds Week (15)'!P3+'JuicedOdds Week (15)'!P14)</f>
        <v>0.6853932584269663</v>
      </c>
      <c r="Q3" s="2">
        <f>'JuicedOdds Week (15)'!Q3/('JuicedOdds Week (15)'!Q3+'JuicedOdds Week (15)'!Q21)</f>
        <v>0.80815709969788529</v>
      </c>
      <c r="R3" s="1">
        <f>'JuicedOdds Week (15)'!R3/('JuicedOdds Week (15)'!R3+'JuicedOdds Week (15)'!R32)</f>
        <v>0.80815709969788529</v>
      </c>
      <c r="S3" s="1">
        <f>'JuicedOdds Week (15)'!S3/('JuicedOdds Week (15)'!S3+'JuicedOdds Week (15)'!S21)</f>
        <v>0.54274353876739567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8">
      <c r="A4" t="s">
        <v>3</v>
      </c>
      <c r="B4" s="1">
        <f>'JuicedOdds Week (15)'!B4/('JuicedOdds Week (15)'!B4+'JuicedOdds Week (15)'!B8)</f>
        <v>0.551441114716549</v>
      </c>
      <c r="C4" s="1">
        <f>'JuicedOdds Week (15)'!C4/('JuicedOdds Week (15)'!C4+'JuicedOdds Week (15)'!C25)</f>
        <v>0.7508125677139762</v>
      </c>
      <c r="D4" s="1">
        <f>'JuicedOdds Week (15)'!D4/('JuicedOdds Week (15)'!D4+'JuicedOdds Week (15)'!D27)</f>
        <v>0.68055555555555558</v>
      </c>
      <c r="E4" s="1">
        <f>'JuicedOdds Week (15)'!E4/('JuicedOdds Week (15)'!E4+'JuicedOdds Week (15)'!E12)</f>
        <v>0.56349206349206349</v>
      </c>
      <c r="F4" s="1">
        <f>'JuicedOdds Week (15)'!F4/('JuicedOdds Week (15)'!F4+'JuicedOdds Week (15)'!F13)</f>
        <v>0.6853932584269663</v>
      </c>
      <c r="G4" s="3">
        <f>'JuicedOdds Week (15)'!G4/('JuicedOdds Week (15)'!G4+'JuicedOdds Week (15)'!G21)</f>
        <v>0.88695652173913042</v>
      </c>
      <c r="H4" s="1">
        <f>'JuicedOdds Week (15)'!H4/('JuicedOdds Week (15)'!H4+'JuicedOdds Week (15)'!H23)</f>
        <v>0.76590210451643415</v>
      </c>
      <c r="I4" s="1">
        <f>'JuicedOdds Week (15)'!I4/('JuicedOdds Week (15)'!I4+'JuicedOdds Week (15)'!I30)</f>
        <v>0.80429292929292939</v>
      </c>
      <c r="J4" s="1">
        <f>'JuicedOdds Week (15)'!J4/('JuicedOdds Week (15)'!J4+'JuicedOdds Week (15)'!J6)</f>
        <v>0.46753246753246752</v>
      </c>
      <c r="K4" s="1">
        <f>'JuicedOdds Week (15)'!K4/('JuicedOdds Week (15)'!K4+'JuicedOdds Week (15)'!K18)</f>
        <v>0.771505376344086</v>
      </c>
      <c r="L4" s="1">
        <f>'JuicedOdds Week (15)'!L4/('JuicedOdds Week (15)'!L4+'JuicedOdds Week (15)'!L8)</f>
        <v>0.76000000000000012</v>
      </c>
      <c r="M4" s="1">
        <f>'JuicedOdds Week (15)'!M4/('JuicedOdds Week (15)'!M4+'JuicedOdds Week (15)'!M3)</f>
        <v>0.43650793650793646</v>
      </c>
      <c r="N4" s="1"/>
      <c r="O4" s="1">
        <f>'JuicedOdds Week (15)'!O4/('JuicedOdds Week (15)'!O4+'JuicedOdds Week (15)'!O2)</f>
        <v>0.46753246753246752</v>
      </c>
      <c r="P4" s="1">
        <f>'JuicedOdds Week (15)'!P4/('JuicedOdds Week (15)'!P4+'JuicedOdds Week (15)'!P7)</f>
        <v>0.55827067669172936</v>
      </c>
      <c r="Q4" s="1">
        <f>'JuicedOdds Week (15)'!Q4/('JuicedOdds Week (15)'!Q4+'JuicedOdds Week (15)'!Q11)</f>
        <v>0.51083423618634893</v>
      </c>
      <c r="R4" s="1">
        <f>'JuicedOdds Week (15)'!R4/('JuicedOdds Week (15)'!R4+'JuicedOdds Week (15)'!R23)</f>
        <v>0.70016207455429491</v>
      </c>
      <c r="S4" s="1">
        <f>'JuicedOdds Week (15)'!S4/('JuicedOdds Week (15)'!S4+'JuicedOdds Week (15)'!S12)</f>
        <v>0.47826086956521741</v>
      </c>
      <c r="U4">
        <v>0</v>
      </c>
      <c r="V4">
        <v>0</v>
      </c>
      <c r="W4">
        <v>0</v>
      </c>
      <c r="X4">
        <v>0</v>
      </c>
      <c r="Y4">
        <v>0</v>
      </c>
      <c r="Z4">
        <v>25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8" ht="14.45">
      <c r="A5" t="s">
        <v>4</v>
      </c>
      <c r="B5" s="1">
        <f>'JuicedOdds Week (15)'!B5/('JuicedOdds Week (15)'!B5+'JuicedOdds Week (15)'!B22)</f>
        <v>0.52173913043478259</v>
      </c>
      <c r="C5" s="1">
        <f>'JuicedOdds Week (15)'!C5/('JuicedOdds Week (15)'!C5+'JuicedOdds Week (15)'!C28)</f>
        <v>0.73354231974921635</v>
      </c>
      <c r="D5" s="1">
        <f>'JuicedOdds Week (15)'!D5/('JuicedOdds Week (15)'!D5+'JuicedOdds Week (15)'!D21)</f>
        <v>0.84650112866817162</v>
      </c>
      <c r="E5" s="3">
        <f>'JuicedOdds Week (15)'!E5/('JuicedOdds Week (15)'!E5+'JuicedOdds Week (15)'!E32)</f>
        <v>0.87617765814266502</v>
      </c>
      <c r="F5" s="1">
        <f>'JuicedOdds Week (15)'!F5/('JuicedOdds Week (15)'!F5+'JuicedOdds Week (15)'!F7)</f>
        <v>0.60923623445825936</v>
      </c>
      <c r="G5" s="1">
        <f>'JuicedOdds Week (15)'!G5/('JuicedOdds Week (15)'!G5+'JuicedOdds Week (15)'!G15)</f>
        <v>0.79136163982430452</v>
      </c>
      <c r="H5" s="1">
        <f>'JuicedOdds Week (15)'!H5/('JuicedOdds Week (15)'!H5+'JuicedOdds Week (15)'!H17)</f>
        <v>0.72575250836120397</v>
      </c>
      <c r="I5" s="1">
        <f>'JuicedOdds Week (15)'!I5/('JuicedOdds Week (15)'!I5+'JuicedOdds Week (15)'!I6)</f>
        <v>0.65747522619560528</v>
      </c>
      <c r="J5" s="1"/>
      <c r="K5" s="1">
        <f>'JuicedOdds Week (15)'!K5/('JuicedOdds Week (15)'!K5+'JuicedOdds Week (15)'!K13)</f>
        <v>0.59336975415942395</v>
      </c>
      <c r="L5" s="1">
        <f>'JuicedOdds Week (15)'!L5/('JuicedOdds Week (15)'!L5+'JuicedOdds Week (15)'!L30)</f>
        <v>0.86301369863013699</v>
      </c>
      <c r="M5" s="1">
        <f>'JuicedOdds Week (15)'!M5/('JuicedOdds Week (15)'!M5+'JuicedOdds Week (15)'!M14)</f>
        <v>0.74778270509977829</v>
      </c>
      <c r="N5" s="1">
        <f>'JuicedOdds Week (15)'!N5/('JuicedOdds Week (15)'!N5+'JuicedOdds Week (15)'!N3)</f>
        <v>0.58299264104660675</v>
      </c>
      <c r="O5" s="1">
        <f>'JuicedOdds Week (15)'!O5/('JuicedOdds Week (15)'!O5+'JuicedOdds Week (15)'!O14)</f>
        <v>0.87617765814266502</v>
      </c>
      <c r="P5" s="1">
        <f>'JuicedOdds Week (15)'!P5/('JuicedOdds Week (15)'!P5+'JuicedOdds Week (15)'!P32)</f>
        <v>0.85794392523364493</v>
      </c>
      <c r="Q5" s="1">
        <f>'JuicedOdds Week (15)'!Q5/('JuicedOdds Week (15)'!Q5+'JuicedOdds Week (15)'!Q9)</f>
        <v>0.55156950672645733</v>
      </c>
      <c r="R5" s="1">
        <f>'JuicedOdds Week (15)'!R5/('JuicedOdds Week (15)'!R5+'JuicedOdds Week (15)'!R27)</f>
        <v>0.57983193277310918</v>
      </c>
      <c r="S5" s="1">
        <f>'JuicedOdds Week (15)'!S5/('JuicedOdds Week (15)'!S5+'JuicedOdds Week (15)'!S28)</f>
        <v>0.71797052154195007</v>
      </c>
      <c r="U5">
        <v>0</v>
      </c>
      <c r="V5">
        <v>0</v>
      </c>
      <c r="W5">
        <v>0</v>
      </c>
      <c r="X5">
        <v>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8">
      <c r="A6" t="s">
        <v>5</v>
      </c>
      <c r="B6" s="1">
        <f>'JuicedOdds Week (15)'!B6/('JuicedOdds Week (15)'!B6+'JuicedOdds Week (15)'!B15)</f>
        <v>0.50432975406996894</v>
      </c>
      <c r="C6" s="1">
        <f>'JuicedOdds Week (15)'!C6/('JuicedOdds Week (15)'!C6+'JuicedOdds Week (15)'!C9)</f>
        <v>0.60923623445825936</v>
      </c>
      <c r="D6" s="1">
        <f>'JuicedOdds Week (15)'!D6/('JuicedOdds Week (15)'!D6+'JuicedOdds Week (15)'!D28)</f>
        <v>0.58299264104660675</v>
      </c>
      <c r="E6" s="1">
        <f>'JuicedOdds Week (15)'!E6/('JuicedOdds Week (15)'!E6+'JuicedOdds Week (15)'!E29)</f>
        <v>0.59336975415942395</v>
      </c>
      <c r="F6" s="1">
        <f>'JuicedOdds Week (15)'!F6/('JuicedOdds Week (15)'!F6+'JuicedOdds Week (15)'!F32)</f>
        <v>0.60375697094217784</v>
      </c>
      <c r="G6" s="1">
        <f>'JuicedOdds Week (15)'!G6/('JuicedOdds Week (15)'!G6+'JuicedOdds Week (15)'!G14)</f>
        <v>0.58299264104660675</v>
      </c>
      <c r="H6" s="1"/>
      <c r="I6" s="1">
        <f>'JuicedOdds Week (15)'!I6/('JuicedOdds Week (15)'!I6+'JuicedOdds Week (15)'!I5)</f>
        <v>0.34252477380439461</v>
      </c>
      <c r="J6" s="1">
        <f>'JuicedOdds Week (15)'!J6/('JuicedOdds Week (15)'!J6+'JuicedOdds Week (15)'!J4)</f>
        <v>0.53246753246753253</v>
      </c>
      <c r="K6" s="1">
        <f>'JuicedOdds Week (15)'!K6/('JuicedOdds Week (15)'!K6+'JuicedOdds Week (15)'!K33)</f>
        <v>0.68055555555555558</v>
      </c>
      <c r="L6" s="1">
        <f>'JuicedOdds Week (15)'!L6/('JuicedOdds Week (15)'!L6+'JuicedOdds Week (15)'!L9)</f>
        <v>0.36309581830587778</v>
      </c>
      <c r="M6" s="1">
        <f>'JuicedOdds Week (15)'!M6/('JuicedOdds Week (15)'!M6+'JuicedOdds Week (15)'!M22)</f>
        <v>0.43650793650793646</v>
      </c>
      <c r="N6" s="1">
        <f>'JuicedOdds Week (15)'!N6/('JuicedOdds Week (15)'!N6+'JuicedOdds Week (15)'!N13)</f>
        <v>0.19570707070707072</v>
      </c>
      <c r="O6" s="1">
        <f>'JuicedOdds Week (15)'!O6/('JuicedOdds Week (15)'!O6+'JuicedOdds Week (15)'!O31)</f>
        <v>0.59336975415942395</v>
      </c>
      <c r="P6" s="1">
        <f>'JuicedOdds Week (15)'!P6/('JuicedOdds Week (15)'!P6+'JuicedOdds Week (15)'!P17)</f>
        <v>0.60375697094217784</v>
      </c>
      <c r="Q6" s="1">
        <f>'JuicedOdds Week (15)'!Q6/('JuicedOdds Week (15)'!Q6+'JuicedOdds Week (15)'!Q22)</f>
        <v>0.54274353876739567</v>
      </c>
      <c r="R6" s="1">
        <f>'JuicedOdds Week (15)'!R6/('JuicedOdds Week (15)'!R6+'JuicedOdds Week (15)'!R2)</f>
        <v>0.4117884537747275</v>
      </c>
      <c r="S6" s="1">
        <f>'JuicedOdds Week (15)'!S6/('JuicedOdds Week (15)'!S6+'JuicedOdds Week (15)'!S15)</f>
        <v>0.61403508771929827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8">
      <c r="A7" t="s">
        <v>6</v>
      </c>
      <c r="B7" s="1">
        <f>'JuicedOdds Week (15)'!B7/('JuicedOdds Week (15)'!B7+'JuicedOdds Week (15)'!B21)</f>
        <v>0.60375697094217784</v>
      </c>
      <c r="C7" s="3">
        <f>'JuicedOdds Week (15)'!C7/('JuicedOdds Week (15)'!C7+'JuicedOdds Week (15)'!C8)</f>
        <v>0.76000000000000012</v>
      </c>
      <c r="D7" s="1">
        <f>'JuicedOdds Week (15)'!D7/('JuicedOdds Week (15)'!D7+'JuicedOdds Week (15)'!D32)</f>
        <v>0.83164983164983153</v>
      </c>
      <c r="E7" s="1">
        <f>'JuicedOdds Week (15)'!E7/('JuicedOdds Week (15)'!E7+'JuicedOdds Week (15)'!E23)</f>
        <v>0.70954356846473021</v>
      </c>
      <c r="F7" s="1">
        <f>'JuicedOdds Week (15)'!F7/('JuicedOdds Week (15)'!F7+'JuicedOdds Week (15)'!F5)</f>
        <v>0.39076376554174075</v>
      </c>
      <c r="G7" s="1">
        <f>'JuicedOdds Week (15)'!G7/('JuicedOdds Week (15)'!G7+'JuicedOdds Week (15)'!G11)</f>
        <v>0.53246753246753253</v>
      </c>
      <c r="H7" s="1"/>
      <c r="I7" s="1">
        <f>'JuicedOdds Week (15)'!I7/('JuicedOdds Week (15)'!I7+'JuicedOdds Week (15)'!I28)</f>
        <v>0.72575250836120397</v>
      </c>
      <c r="J7" s="1">
        <f>'JuicedOdds Week (15)'!J7/('JuicedOdds Week (15)'!J7+'JuicedOdds Week (15)'!J3)</f>
        <v>0.39076376554174075</v>
      </c>
      <c r="K7" s="1">
        <f>'JuicedOdds Week (15)'!K7/('JuicedOdds Week (15)'!K7+'JuicedOdds Week (15)'!K21)</f>
        <v>0.9258160237388724</v>
      </c>
      <c r="L7" s="1">
        <f>'JuicedOdds Week (15)'!L7/('JuicedOdds Week (15)'!L7+'JuicedOdds Week (15)'!L26)</f>
        <v>0.82712369597615498</v>
      </c>
      <c r="M7" s="1">
        <f>'JuicedOdds Week (15)'!M7/('JuicedOdds Week (15)'!M7+'JuicedOdds Week (15)'!M27)</f>
        <v>0.85245901639344268</v>
      </c>
      <c r="N7" s="1">
        <f>'JuicedOdds Week (15)'!N7/('JuicedOdds Week (15)'!N7+'JuicedOdds Week (15)'!N14)</f>
        <v>0.79999999999999993</v>
      </c>
      <c r="O7" s="1">
        <f>'JuicedOdds Week (15)'!O7/('JuicedOdds Week (15)'!O7+'JuicedOdds Week (15)'!O3)</f>
        <v>0.61643835616438358</v>
      </c>
      <c r="P7" s="1">
        <f>'JuicedOdds Week (15)'!P7/('JuicedOdds Week (15)'!P7+'JuicedOdds Week (15)'!P4)</f>
        <v>0.44172932330827064</v>
      </c>
      <c r="Q7" s="1">
        <f>'JuicedOdds Week (15)'!Q7/('JuicedOdds Week (15)'!Q7+'JuicedOdds Week (15)'!Q12)</f>
        <v>0.43902439024390244</v>
      </c>
      <c r="R7" s="1">
        <f>'JuicedOdds Week (15)'!R7/('JuicedOdds Week (15)'!R7+'JuicedOdds Week (15)'!R10)</f>
        <v>0.57983193277310918</v>
      </c>
      <c r="S7" s="1">
        <f>'JuicedOdds Week (15)'!S7/('JuicedOdds Week (15)'!S7+'JuicedOdds Week (15)'!S27)</f>
        <v>0.57983193277310918</v>
      </c>
      <c r="U7">
        <v>0</v>
      </c>
      <c r="V7">
        <v>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8">
      <c r="A8" t="s">
        <v>7</v>
      </c>
      <c r="B8" s="1">
        <f>'JuicedOdds Week (15)'!B8/('JuicedOdds Week (15)'!B8+'JuicedOdds Week (15)'!B4)</f>
        <v>0.448558885283451</v>
      </c>
      <c r="C8" s="1">
        <f>'JuicedOdds Week (15)'!C8/('JuicedOdds Week (15)'!C8+'JuicedOdds Week (15)'!C7)</f>
        <v>0.24000000000000005</v>
      </c>
      <c r="D8" s="1">
        <f>'JuicedOdds Week (15)'!D8/('JuicedOdds Week (15)'!D8+'JuicedOdds Week (15)'!D23)</f>
        <v>0.42794036443953615</v>
      </c>
      <c r="E8" s="1">
        <f>'JuicedOdds Week (15)'!E8/('JuicedOdds Week (15)'!E8+'JuicedOdds Week (15)'!E2)</f>
        <v>0.22316684378320936</v>
      </c>
      <c r="F8" s="1">
        <f>'JuicedOdds Week (15)'!F8/('JuicedOdds Week (15)'!F8+'JuicedOdds Week (15)'!F18)</f>
        <v>0.448558885283451</v>
      </c>
      <c r="G8" s="1">
        <f>'JuicedOdds Week (15)'!G8/('JuicedOdds Week (15)'!G8+'JuicedOdds Week (15)'!G3)</f>
        <v>0.27792074112197634</v>
      </c>
      <c r="H8" s="1"/>
      <c r="I8" s="1">
        <f>'JuicedOdds Week (15)'!I8/('JuicedOdds Week (15)'!I8+'JuicedOdds Week (15)'!I21)</f>
        <v>0.59336975415942395</v>
      </c>
      <c r="J8" s="1">
        <f>'JuicedOdds Week (15)'!J8/('JuicedOdds Week (15)'!J8+'JuicedOdds Week (15)'!J11)</f>
        <v>0.39076376554174075</v>
      </c>
      <c r="K8" s="1">
        <f>'JuicedOdds Week (15)'!K8/('JuicedOdds Week (15)'!K8+'JuicedOdds Week (15)'!K25)</f>
        <v>0.50432975406996894</v>
      </c>
      <c r="L8" s="1">
        <f>'JuicedOdds Week (15)'!L8/('JuicedOdds Week (15)'!L8+'JuicedOdds Week (15)'!L4)</f>
        <v>0.24000000000000005</v>
      </c>
      <c r="M8" s="1">
        <f>'JuicedOdds Week (15)'!M8/('JuicedOdds Week (15)'!M8+'JuicedOdds Week (15)'!M12)</f>
        <v>0.19999999999999998</v>
      </c>
      <c r="N8" s="1">
        <f>'JuicedOdds Week (15)'!N8/('JuicedOdds Week (15)'!N8+'JuicedOdds Week (15)'!N24)</f>
        <v>0.45725646123260438</v>
      </c>
      <c r="O8" s="1">
        <f>'JuicedOdds Week (15)'!O8/('JuicedOdds Week (15)'!O8+'JuicedOdds Week (15)'!O33)</f>
        <v>0.37753344813882639</v>
      </c>
      <c r="P8" s="1">
        <f>'JuicedOdds Week (15)'!P8/('JuicedOdds Week (15)'!P8+'JuicedOdds Week (15)'!P12)</f>
        <v>0.25912838633686691</v>
      </c>
      <c r="Q8" s="1">
        <f>'JuicedOdds Week (15)'!Q8/('JuicedOdds Week (15)'!Q8+'JuicedOdds Week (15)'!Q27)</f>
        <v>0.65747522619560528</v>
      </c>
      <c r="R8" s="1">
        <f>'JuicedOdds Week (15)'!R8/('JuicedOdds Week (15)'!R8+'JuicedOdds Week (15)'!R15)</f>
        <v>0.51083423618634893</v>
      </c>
      <c r="S8" s="1">
        <f>'JuicedOdds Week (15)'!S8/('JuicedOdds Week (15)'!S8+'JuicedOdds Week (15)'!S23)</f>
        <v>0.51083423618634893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8" ht="14.45">
      <c r="A9" t="s">
        <v>8</v>
      </c>
      <c r="B9" s="3">
        <f>'JuicedOdds Week (15)'!B9/('JuicedOdds Week (15)'!B9+'JuicedOdds Week (15)'!B33)</f>
        <v>0.79136163982430452</v>
      </c>
      <c r="C9" s="1">
        <f>'JuicedOdds Week (15)'!C9/('JuicedOdds Week (15)'!C9+'JuicedOdds Week (15)'!C6)</f>
        <v>0.39076376554174075</v>
      </c>
      <c r="D9" s="1">
        <f>'JuicedOdds Week (15)'!D9/('JuicedOdds Week (15)'!D9+'JuicedOdds Week (15)'!D31)</f>
        <v>0.74087161366313303</v>
      </c>
      <c r="E9" s="1">
        <f>'JuicedOdds Week (15)'!E9/('JuicedOdds Week (15)'!E9+'JuicedOdds Week (15)'!E15)</f>
        <v>0.39076376554174075</v>
      </c>
      <c r="F9" s="1">
        <f>'JuicedOdds Week (15)'!F9/('JuicedOdds Week (15)'!F9+'JuicedOdds Week (15)'!F22)</f>
        <v>0.66900702106318954</v>
      </c>
      <c r="G9" s="1">
        <f>'JuicedOdds Week (15)'!G9/('JuicedOdds Week (15)'!G9+'JuicedOdds Week (15)'!G29)</f>
        <v>0.6853932584269663</v>
      </c>
      <c r="H9" s="1">
        <f>'JuicedOdds Week (15)'!H9/('JuicedOdds Week (15)'!H9+'JuicedOdds Week (15)'!H10)</f>
        <v>0.58299264104660675</v>
      </c>
      <c r="I9" s="1">
        <f>'JuicedOdds Week (15)'!I9/('JuicedOdds Week (15)'!I9+'JuicedOdds Week (15)'!I32)</f>
        <v>0.80429292929292939</v>
      </c>
      <c r="J9" s="1">
        <f>'JuicedOdds Week (15)'!J9/('JuicedOdds Week (15)'!J9+'JuicedOdds Week (15)'!J14)</f>
        <v>0.68055555555555558</v>
      </c>
      <c r="K9" s="1">
        <f>'JuicedOdds Week (15)'!K9/('JuicedOdds Week (15)'!K9+'JuicedOdds Week (15)'!K15)</f>
        <v>0.69079288305406805</v>
      </c>
      <c r="L9" s="1">
        <f>'JuicedOdds Week (15)'!L9/('JuicedOdds Week (15)'!L9+'JuicedOdds Week (15)'!L6)</f>
        <v>0.63690418169412233</v>
      </c>
      <c r="M9" s="1">
        <f>'JuicedOdds Week (15)'!M9/('JuicedOdds Week (15)'!M9+'JuicedOdds Week (15)'!M11)</f>
        <v>0.59963877182420233</v>
      </c>
      <c r="N9" s="1"/>
      <c r="O9" s="1">
        <f>'JuicedOdds Week (15)'!O9/('JuicedOdds Week (15)'!O9+'JuicedOdds Week (15)'!O28)</f>
        <v>0.7508125677139762</v>
      </c>
      <c r="P9" s="1">
        <f>'JuicedOdds Week (15)'!P9/('JuicedOdds Week (15)'!P9+'JuicedOdds Week (15)'!P13)</f>
        <v>0.65747522619560528</v>
      </c>
      <c r="Q9" s="1">
        <f>'JuicedOdds Week (15)'!Q9/('JuicedOdds Week (15)'!Q9+'JuicedOdds Week (15)'!Q5)</f>
        <v>0.44843049327354256</v>
      </c>
      <c r="R9" s="1">
        <f>'JuicedOdds Week (15)'!R9/('JuicedOdds Week (15)'!R9+'JuicedOdds Week (15)'!R12)</f>
        <v>0.5</v>
      </c>
      <c r="S9" s="1">
        <f>'JuicedOdds Week (15)'!S9/('JuicedOdds Week (15)'!S9+'JuicedOdds Week (15)'!S22)</f>
        <v>0.61403508771929827</v>
      </c>
      <c r="U9">
        <v>25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8">
      <c r="A10" t="s">
        <v>9</v>
      </c>
      <c r="B10" s="1">
        <f>'JuicedOdds Week (15)'!B10/('JuicedOdds Week (15)'!B10+'JuicedOdds Week (15)'!B2)</f>
        <v>0.38356164383561653</v>
      </c>
      <c r="C10" s="1">
        <f>'JuicedOdds Week (15)'!C10/('JuicedOdds Week (15)'!C10+'JuicedOdds Week (15)'!C14)</f>
        <v>0.65747522619560528</v>
      </c>
      <c r="D10" s="1">
        <f>'JuicedOdds Week (15)'!D10/('JuicedOdds Week (15)'!D10+'JuicedOdds Week (15)'!D24)</f>
        <v>0.58299264104660675</v>
      </c>
      <c r="E10" s="1">
        <f>'JuicedOdds Week (15)'!E10/('JuicedOdds Week (15)'!E10+'JuicedOdds Week (15)'!E20)</f>
        <v>0.56349206349206349</v>
      </c>
      <c r="F10" s="1">
        <f>'JuicedOdds Week (15)'!F10/('JuicedOdds Week (15)'!F10+'JuicedOdds Week (15)'!F26)</f>
        <v>0.78190630048465271</v>
      </c>
      <c r="G10" s="1">
        <f>'JuicedOdds Week (15)'!G10/('JuicedOdds Week (15)'!G10+'JuicedOdds Week (15)'!G30)</f>
        <v>0.59336975415942395</v>
      </c>
      <c r="H10" s="1">
        <f>'JuicedOdds Week (15)'!H10/('JuicedOdds Week (15)'!H10+'JuicedOdds Week (15)'!H9)</f>
        <v>0.4170073589533933</v>
      </c>
      <c r="I10" s="1">
        <f>'JuicedOdds Week (15)'!I10/('JuicedOdds Week (15)'!I10+'JuicedOdds Week (15)'!I25)</f>
        <v>0.7508125677139762</v>
      </c>
      <c r="J10" s="1"/>
      <c r="K10" s="1">
        <f>'JuicedOdds Week (15)'!K10/('JuicedOdds Week (15)'!K10+'JuicedOdds Week (15)'!K11)</f>
        <v>0.551441114716549</v>
      </c>
      <c r="L10" s="1">
        <f>'JuicedOdds Week (15)'!L10/('JuicedOdds Week (15)'!L10+'JuicedOdds Week (15)'!L19)</f>
        <v>0.78190630048465271</v>
      </c>
      <c r="M10" s="5">
        <f>'JuicedOdds Week (15)'!M10/('JuicedOdds Week (15)'!M10+'JuicedOdds Week (15)'!M20)</f>
        <v>0.77683315621679072</v>
      </c>
      <c r="N10" s="1">
        <f>'JuicedOdds Week (15)'!N10/('JuicedOdds Week (15)'!N10+'JuicedOdds Week (15)'!N16)</f>
        <v>0.64472917880023306</v>
      </c>
      <c r="O10" s="1">
        <f>'JuicedOdds Week (15)'!O10/('JuicedOdds Week (15)'!O10+'JuicedOdds Week (15)'!O19)</f>
        <v>0.59336975415942395</v>
      </c>
      <c r="P10" s="1">
        <f>'JuicedOdds Week (15)'!P10/('JuicedOdds Week (15)'!P10+'JuicedOdds Week (15)'!P18)</f>
        <v>0.68055555555555558</v>
      </c>
      <c r="Q10" s="1">
        <f>'JuicedOdds Week (15)'!Q10/('JuicedOdds Week (15)'!Q10+'JuicedOdds Week (15)'!Q17)</f>
        <v>0.48916576381365112</v>
      </c>
      <c r="R10" s="1">
        <f>'JuicedOdds Week (15)'!R10/('JuicedOdds Week (15)'!R10+'JuicedOdds Week (15)'!R7)</f>
        <v>0.42016806722689076</v>
      </c>
      <c r="S10" s="1">
        <f>'JuicedOdds Week (15)'!S10/('JuicedOdds Week (15)'!S10+'JuicedOdds Week (15)'!S17)</f>
        <v>0.56204379562043794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0</v>
      </c>
      <c r="AI10">
        <v>0</v>
      </c>
    </row>
    <row r="11" spans="1:38">
      <c r="A11" t="s">
        <v>10</v>
      </c>
      <c r="B11" s="1">
        <f>'JuicedOdds Week (15)'!B11/('JuicedOdds Week (15)'!B11+'JuicedOdds Week (15)'!B12)</f>
        <v>0.59336975415942395</v>
      </c>
      <c r="C11" s="1">
        <f>'JuicedOdds Week (15)'!C11/('JuicedOdds Week (15)'!C11+'JuicedOdds Week (15)'!C29)</f>
        <v>0.5720596355604638</v>
      </c>
      <c r="D11" s="1">
        <f>'JuicedOdds Week (15)'!D11/('JuicedOdds Week (15)'!D11+'JuicedOdds Week (15)'!D17)</f>
        <v>0.49567024593003117</v>
      </c>
      <c r="E11" s="1">
        <f>'JuicedOdds Week (15)'!E11/('JuicedOdds Week (15)'!E11+'JuicedOdds Week (15)'!E25)</f>
        <v>0.73354231974921635</v>
      </c>
      <c r="F11" s="1"/>
      <c r="G11" s="1">
        <f>'JuicedOdds Week (15)'!G11/('JuicedOdds Week (15)'!G11+'JuicedOdds Week (15)'!G7)</f>
        <v>0.46753246753246752</v>
      </c>
      <c r="H11" s="1">
        <f>'JuicedOdds Week (15)'!H11/('JuicedOdds Week (15)'!H11+'JuicedOdds Week (15)'!H2)</f>
        <v>0.29496683573936788</v>
      </c>
      <c r="I11" s="3">
        <f>'JuicedOdds Week (15)'!I11/('JuicedOdds Week (15)'!I11+'JuicedOdds Week (15)'!I19)</f>
        <v>0.79136163982430452</v>
      </c>
      <c r="J11" s="1">
        <f>'JuicedOdds Week (15)'!J11/('JuicedOdds Week (15)'!J11+'JuicedOdds Week (15)'!J8)</f>
        <v>0.60923623445825936</v>
      </c>
      <c r="K11" s="1">
        <f>'JuicedOdds Week (15)'!K11/('JuicedOdds Week (15)'!K11+'JuicedOdds Week (15)'!K10)</f>
        <v>0.448558885283451</v>
      </c>
      <c r="L11" s="1">
        <f>'JuicedOdds Week (15)'!L11/('JuicedOdds Week (15)'!L11+'JuicedOdds Week (15)'!L20)</f>
        <v>0.59336975415942395</v>
      </c>
      <c r="M11" s="1">
        <f>'JuicedOdds Week (15)'!M11/('JuicedOdds Week (15)'!M11+'JuicedOdds Week (15)'!M9)</f>
        <v>0.40036122817579772</v>
      </c>
      <c r="N11" s="1">
        <f>'JuicedOdds Week (15)'!N11/('JuicedOdds Week (15)'!N11+'JuicedOdds Week (15)'!N23)</f>
        <v>0.64472917880023306</v>
      </c>
      <c r="O11" s="1">
        <f>'JuicedOdds Week (15)'!O11/('JuicedOdds Week (15)'!O11+'JuicedOdds Week (15)'!O18)</f>
        <v>0.59336975415942395</v>
      </c>
      <c r="P11" s="1">
        <f>'JuicedOdds Week (15)'!P11/('JuicedOdds Week (15)'!P11+'JuicedOdds Week (15)'!P25)</f>
        <v>0.40663024584057611</v>
      </c>
      <c r="Q11" s="1">
        <f>'JuicedOdds Week (15)'!Q11/('JuicedOdds Week (15)'!Q11+'JuicedOdds Week (15)'!Q4)</f>
        <v>0.48916576381365112</v>
      </c>
      <c r="R11" s="1">
        <f>'JuicedOdds Week (15)'!R11/('JuicedOdds Week (15)'!R11+'JuicedOdds Week (15)'!R18)</f>
        <v>0.30423004792665137</v>
      </c>
      <c r="S11" s="1">
        <f>'JuicedOdds Week (15)'!S11/('JuicedOdds Week (15)'!S11+'JuicedOdds Week (15)'!S2)</f>
        <v>0.46753246753246752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8">
      <c r="A12" t="s">
        <v>11</v>
      </c>
      <c r="B12" s="1">
        <f>'JuicedOdds Week (15)'!B12/('JuicedOdds Week (15)'!B12+'JuicedOdds Week (15)'!B11)</f>
        <v>0.40663024584057611</v>
      </c>
      <c r="C12" s="1">
        <f>'JuicedOdds Week (15)'!C12/('JuicedOdds Week (15)'!C12+'JuicedOdds Week (15)'!C23)</f>
        <v>0.56349206349206349</v>
      </c>
      <c r="D12" s="1">
        <f>'JuicedOdds Week (15)'!D12/('JuicedOdds Week (15)'!D12+'JuicedOdds Week (15)'!D18)</f>
        <v>0.71355123026074185</v>
      </c>
      <c r="E12" s="1">
        <f>'JuicedOdds Week (15)'!E12/('JuicedOdds Week (15)'!E12+'JuicedOdds Week (15)'!E4)</f>
        <v>0.43650793650793646</v>
      </c>
      <c r="F12" s="3">
        <f>'JuicedOdds Week (15)'!F12/('JuicedOdds Week (15)'!F12+'JuicedOdds Week (15)'!F21)</f>
        <v>0.83709931686810291</v>
      </c>
      <c r="G12" s="1">
        <f>'JuicedOdds Week (15)'!G12/('JuicedOdds Week (15)'!G12+'JuicedOdds Week (15)'!G26)</f>
        <v>0.88000000000000012</v>
      </c>
      <c r="H12" s="1">
        <f>'JuicedOdds Week (15)'!H12/('JuicedOdds Week (15)'!H12+'JuicedOdds Week (15)'!H3)</f>
        <v>0.4170073589533933</v>
      </c>
      <c r="I12" s="1">
        <f>'JuicedOdds Week (15)'!I12/('JuicedOdds Week (15)'!I12+'JuicedOdds Week (15)'!I23)</f>
        <v>0.78674351585014402</v>
      </c>
      <c r="J12" s="1">
        <f>'JuicedOdds Week (15)'!J12/('JuicedOdds Week (15)'!J12+'JuicedOdds Week (15)'!J2)</f>
        <v>0.51736412571627011</v>
      </c>
      <c r="K12" s="1"/>
      <c r="L12" s="1">
        <f>'JuicedOdds Week (15)'!L12/('JuicedOdds Week (15)'!L12+'JuicedOdds Week (15)'!L25)</f>
        <v>0.88000000000000012</v>
      </c>
      <c r="M12" s="1">
        <f>'JuicedOdds Week (15)'!M12/('JuicedOdds Week (15)'!M12+'JuicedOdds Week (15)'!M8)</f>
        <v>0.79999999999999993</v>
      </c>
      <c r="N12" s="1">
        <f>'JuicedOdds Week (15)'!N12/('JuicedOdds Week (15)'!N12+'JuicedOdds Week (15)'!N27)</f>
        <v>0.771505376344086</v>
      </c>
      <c r="O12" s="1">
        <f>'JuicedOdds Week (15)'!O12/('JuicedOdds Week (15)'!O12+'JuicedOdds Week (15)'!O29)</f>
        <v>0.86771653543307092</v>
      </c>
      <c r="P12" s="1">
        <f>'JuicedOdds Week (15)'!P12/('JuicedOdds Week (15)'!P12+'JuicedOdds Week (15)'!P8)</f>
        <v>0.74087161366313303</v>
      </c>
      <c r="Q12" s="1">
        <f>'JuicedOdds Week (15)'!Q12/('JuicedOdds Week (15)'!Q12+'JuicedOdds Week (15)'!Q7)</f>
        <v>0.56097560975609762</v>
      </c>
      <c r="R12" s="1">
        <f>'JuicedOdds Week (15)'!R12/('JuicedOdds Week (15)'!R12+'JuicedOdds Week (15)'!R9)</f>
        <v>0.5</v>
      </c>
      <c r="S12" s="1">
        <f>'JuicedOdds Week (15)'!S12/('JuicedOdds Week (15)'!S12+'JuicedOdds Week (15)'!S4)</f>
        <v>0.52173913043478259</v>
      </c>
      <c r="U12">
        <v>0</v>
      </c>
      <c r="V12">
        <v>0</v>
      </c>
      <c r="W12">
        <v>0</v>
      </c>
      <c r="X12">
        <v>0</v>
      </c>
      <c r="Y12">
        <v>25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8">
      <c r="A13" t="s">
        <v>12</v>
      </c>
      <c r="B13" s="1">
        <f>'JuicedOdds Week (15)'!B13/('JuicedOdds Week (15)'!B13+'JuicedOdds Week (15)'!B31)</f>
        <v>0.63690418169412233</v>
      </c>
      <c r="C13" s="1">
        <f>'JuicedOdds Week (15)'!C13/('JuicedOdds Week (15)'!C13+'JuicedOdds Week (15)'!C2)</f>
        <v>0.42794036443953615</v>
      </c>
      <c r="D13" s="1">
        <f>'JuicedOdds Week (15)'!D13/('JuicedOdds Week (15)'!D13+'JuicedOdds Week (15)'!D33)</f>
        <v>0.76000000000000012</v>
      </c>
      <c r="E13" s="1">
        <f>'JuicedOdds Week (15)'!E13/('JuicedOdds Week (15)'!E13+'JuicedOdds Week (15)'!E24)</f>
        <v>0.62246655186117372</v>
      </c>
      <c r="F13" s="1">
        <f>'JuicedOdds Week (15)'!F13/('JuicedOdds Week (15)'!F13+'JuicedOdds Week (15)'!F4)</f>
        <v>0.31460674157303364</v>
      </c>
      <c r="G13" s="1">
        <f>'JuicedOdds Week (15)'!G13/('JuicedOdds Week (15)'!G13+'JuicedOdds Week (15)'!G31)</f>
        <v>0.64472917880023306</v>
      </c>
      <c r="H13" s="1">
        <f>'JuicedOdds Week (15)'!H13/('JuicedOdds Week (15)'!H13+'JuicedOdds Week (15)'!H16)</f>
        <v>0.48916576381365112</v>
      </c>
      <c r="I13" s="1">
        <f>'JuicedOdds Week (15)'!I13/('JuicedOdds Week (15)'!I13+'JuicedOdds Week (15)'!I22)</f>
        <v>0.551441114716549</v>
      </c>
      <c r="J13" s="1"/>
      <c r="K13" s="1">
        <f>'JuicedOdds Week (15)'!K13/('JuicedOdds Week (15)'!K13+'JuicedOdds Week (15)'!K5)</f>
        <v>0.40663024584057611</v>
      </c>
      <c r="L13" s="1">
        <f>'JuicedOdds Week (15)'!L13/('JuicedOdds Week (15)'!L13+'JuicedOdds Week (15)'!L29)</f>
        <v>0.71797052154195007</v>
      </c>
      <c r="M13" s="1">
        <f>'JuicedOdds Week (15)'!M13/('JuicedOdds Week (15)'!M13+'JuicedOdds Week (15)'!M33)</f>
        <v>0.50432975406996894</v>
      </c>
      <c r="N13" s="9">
        <f>'JuicedOdds Week (15)'!N13/('JuicedOdds Week (15)'!N13+'JuicedOdds Week (15)'!N6)</f>
        <v>0.80429292929292939</v>
      </c>
      <c r="O13" s="1">
        <f>'JuicedOdds Week (15)'!O13/('JuicedOdds Week (15)'!O13+'JuicedOdds Week (15)'!O15)</f>
        <v>0.43650793650793646</v>
      </c>
      <c r="P13" s="1">
        <f>'JuicedOdds Week (15)'!P13/('JuicedOdds Week (15)'!P13+'JuicedOdds Week (15)'!P9)</f>
        <v>0.34252477380439461</v>
      </c>
      <c r="Q13" s="1">
        <f>'JuicedOdds Week (15)'!Q13/('JuicedOdds Week (15)'!Q13+'JuicedOdds Week (15)'!Q30)</f>
        <v>0.62110960757780787</v>
      </c>
      <c r="R13" s="1">
        <f>'JuicedOdds Week (15)'!R13/('JuicedOdds Week (15)'!R13+'JuicedOdds Week (15)'!R26)</f>
        <v>0.80815709969788529</v>
      </c>
      <c r="S13" s="1">
        <f>'JuicedOdds Week (15)'!S13/('JuicedOdds Week (15)'!S13+'JuicedOdds Week (15)'!S29)</f>
        <v>0.55259400285578297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</row>
    <row r="14" spans="1:38" ht="14.45">
      <c r="A14" t="s">
        <v>13</v>
      </c>
      <c r="B14" s="1">
        <f>'JuicedOdds Week (15)'!B14/('JuicedOdds Week (15)'!B14+'JuicedOdds Week (15)'!B28)</f>
        <v>0.65747522619560528</v>
      </c>
      <c r="C14" s="1">
        <f>'JuicedOdds Week (15)'!C14/('JuicedOdds Week (15)'!C14+'JuicedOdds Week (15)'!C10)</f>
        <v>0.34252477380439461</v>
      </c>
      <c r="D14" s="1">
        <f>'JuicedOdds Week (15)'!D14/('JuicedOdds Week (15)'!D14+'JuicedOdds Week (15)'!D26)</f>
        <v>0.6636481241914618</v>
      </c>
      <c r="E14" s="1">
        <f>'JuicedOdds Week (15)'!E14/('JuicedOdds Week (15)'!E14+'JuicedOdds Week (15)'!E21)</f>
        <v>0.56349206349206349</v>
      </c>
      <c r="F14" s="1"/>
      <c r="G14" s="1">
        <f>'JuicedOdds Week (15)'!G14/('JuicedOdds Week (15)'!G14+'JuicedOdds Week (15)'!G6)</f>
        <v>0.4170073589533933</v>
      </c>
      <c r="H14" s="3">
        <f>'JuicedOdds Week (15)'!H14/('JuicedOdds Week (15)'!H14+'JuicedOdds Week (15)'!H32)</f>
        <v>0.78674351585014402</v>
      </c>
      <c r="I14" s="1">
        <f>'JuicedOdds Week (15)'!I14/('JuicedOdds Week (15)'!I14+'JuicedOdds Week (15)'!I15)</f>
        <v>0.64472917880023306</v>
      </c>
      <c r="J14" s="1">
        <f>'JuicedOdds Week (15)'!J14/('JuicedOdds Week (15)'!J14+'JuicedOdds Week (15)'!J9)</f>
        <v>0.31944444444444442</v>
      </c>
      <c r="K14" s="1">
        <f>'JuicedOdds Week (15)'!K14/('JuicedOdds Week (15)'!K14+'JuicedOdds Week (15)'!K27)</f>
        <v>0.70016207455429491</v>
      </c>
      <c r="L14" s="1">
        <f>'JuicedOdds Week (15)'!L14/('JuicedOdds Week (15)'!L14+'JuicedOdds Week (15)'!L28)</f>
        <v>0.448558885283451</v>
      </c>
      <c r="M14" s="1">
        <f>'JuicedOdds Week (15)'!M14/('JuicedOdds Week (15)'!M14+'JuicedOdds Week (15)'!M5)</f>
        <v>0.25221729490022171</v>
      </c>
      <c r="N14" s="1">
        <f>'JuicedOdds Week (15)'!N14/('JuicedOdds Week (15)'!N14+'JuicedOdds Week (15)'!N7)</f>
        <v>0.19999999999999998</v>
      </c>
      <c r="O14" s="1">
        <f>'JuicedOdds Week (15)'!O14/('JuicedOdds Week (15)'!O14+'JuicedOdds Week (15)'!O5)</f>
        <v>0.12382234185733514</v>
      </c>
      <c r="P14" s="1">
        <f>'JuicedOdds Week (15)'!P14/('JuicedOdds Week (15)'!P14+'JuicedOdds Week (15)'!P3)</f>
        <v>0.31460674157303364</v>
      </c>
      <c r="Q14" s="1">
        <f>'JuicedOdds Week (15)'!Q14/('JuicedOdds Week (15)'!Q14+'JuicedOdds Week (15)'!Q29)</f>
        <v>0.53246753246753253</v>
      </c>
      <c r="R14" s="1">
        <f>'JuicedOdds Week (15)'!R14/('JuicedOdds Week (15)'!R14+'JuicedOdds Week (15)'!R22)</f>
        <v>0.56204379562043794</v>
      </c>
      <c r="S14" s="1">
        <f>'JuicedOdds Week (15)'!S14/('JuicedOdds Week (15)'!S14+'JuicedOdds Week (15)'!S32)</f>
        <v>0.63658761934093011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8">
      <c r="A15" t="s">
        <v>14</v>
      </c>
      <c r="B15" s="1">
        <f>'JuicedOdds Week (15)'!B15/('JuicedOdds Week (15)'!B15+'JuicedOdds Week (15)'!B6)</f>
        <v>0.49567024593003117</v>
      </c>
      <c r="C15" s="1">
        <f>'JuicedOdds Week (15)'!C15/('JuicedOdds Week (15)'!C15+'JuicedOdds Week (15)'!C22)</f>
        <v>0.551441114716549</v>
      </c>
      <c r="D15" s="1">
        <f>'JuicedOdds Week (15)'!D15/('JuicedOdds Week (15)'!D15+'JuicedOdds Week (15)'!D29)</f>
        <v>0.59336975415942395</v>
      </c>
      <c r="E15" s="1">
        <f>'JuicedOdds Week (15)'!E15/('JuicedOdds Week (15)'!E15+'JuicedOdds Week (15)'!E9)</f>
        <v>0.60923623445825936</v>
      </c>
      <c r="F15" s="1"/>
      <c r="G15" s="1">
        <f>'JuicedOdds Week (15)'!G15/('JuicedOdds Week (15)'!G15+'JuicedOdds Week (15)'!G5)</f>
        <v>0.20863836017569545</v>
      </c>
      <c r="H15" s="1">
        <f>'JuicedOdds Week (15)'!H15/('JuicedOdds Week (15)'!H15+'JuicedOdds Week (15)'!H31)</f>
        <v>0.60375697094217784</v>
      </c>
      <c r="I15" s="1">
        <f>'JuicedOdds Week (15)'!I15/('JuicedOdds Week (15)'!I15+'JuicedOdds Week (15)'!I14)</f>
        <v>0.35527082119976705</v>
      </c>
      <c r="J15" s="3">
        <f>'JuicedOdds Week (15)'!J15/('JuicedOdds Week (15)'!J15+'JuicedOdds Week (15)'!J32)</f>
        <v>0.84650112866817162</v>
      </c>
      <c r="K15" s="1">
        <f>'JuicedOdds Week (15)'!K15/('JuicedOdds Week (15)'!K15+'JuicedOdds Week (15)'!K9)</f>
        <v>0.30920711694593195</v>
      </c>
      <c r="L15" s="1">
        <f>'JuicedOdds Week (15)'!L15/('JuicedOdds Week (15)'!L15+'JuicedOdds Week (15)'!L22)</f>
        <v>0.56349206349206349</v>
      </c>
      <c r="M15" s="1">
        <f>'JuicedOdds Week (15)'!M15/('JuicedOdds Week (15)'!M15+'JuicedOdds Week (15)'!M18)</f>
        <v>0.45725646123260438</v>
      </c>
      <c r="N15" s="1">
        <f>'JuicedOdds Week (15)'!N15/('JuicedOdds Week (15)'!N15+'JuicedOdds Week (15)'!N28)</f>
        <v>0.36905965621840248</v>
      </c>
      <c r="O15" s="1">
        <f>'JuicedOdds Week (15)'!O15/('JuicedOdds Week (15)'!O15+'JuicedOdds Week (15)'!O13)</f>
        <v>0.56349206349206349</v>
      </c>
      <c r="P15" s="1">
        <f>'JuicedOdds Week (15)'!P15/('JuicedOdds Week (15)'!P15+'JuicedOdds Week (15)'!P19)</f>
        <v>0.5720596355604638</v>
      </c>
      <c r="Q15" s="1">
        <f>'JuicedOdds Week (15)'!Q15/('JuicedOdds Week (15)'!Q15+'JuicedOdds Week (15)'!Q33)</f>
        <v>0.63094034378159758</v>
      </c>
      <c r="R15" s="1">
        <f>'JuicedOdds Week (15)'!R15/('JuicedOdds Week (15)'!R15+'JuicedOdds Week (15)'!R8)</f>
        <v>0.48916576381365112</v>
      </c>
      <c r="S15" s="1">
        <f>'JuicedOdds Week (15)'!S15/('JuicedOdds Week (15)'!S15+'JuicedOdds Week (15)'!S6)</f>
        <v>0.38596491228070179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8">
      <c r="A16" t="s">
        <v>15</v>
      </c>
      <c r="B16" s="1">
        <f>'JuicedOdds Week (15)'!B16/('JuicedOdds Week (15)'!B16+'JuicedOdds Week (15)'!B29)</f>
        <v>0.5720596355604638</v>
      </c>
      <c r="C16" s="1">
        <f>'JuicedOdds Week (15)'!C16/('JuicedOdds Week (15)'!C16+'JuicedOdds Week (15)'!C26)</f>
        <v>0.58299264104660675</v>
      </c>
      <c r="D16" s="1">
        <f>'JuicedOdds Week (15)'!D16/('JuicedOdds Week (15)'!D16+'JuicedOdds Week (15)'!D20)</f>
        <v>0.5260865852617197</v>
      </c>
      <c r="E16" s="1">
        <f>'JuicedOdds Week (15)'!E16/('JuicedOdds Week (15)'!E16+'JuicedOdds Week (15)'!E30)</f>
        <v>0.65747522619560528</v>
      </c>
      <c r="F16" s="1">
        <f>'JuicedOdds Week (15)'!F16/('JuicedOdds Week (15)'!F16+'JuicedOdds Week (15)'!F23)</f>
        <v>0.448558885283451</v>
      </c>
      <c r="G16" s="1">
        <f>'JuicedOdds Week (15)'!G16/('JuicedOdds Week (15)'!G16+'JuicedOdds Week (15)'!G33)</f>
        <v>0.54274353876739567</v>
      </c>
      <c r="H16" s="1">
        <f>'JuicedOdds Week (15)'!H16/('JuicedOdds Week (15)'!H16+'JuicedOdds Week (15)'!H13)</f>
        <v>0.51083423618634893</v>
      </c>
      <c r="I16" s="1">
        <f>'JuicedOdds Week (15)'!I16/('JuicedOdds Week (15)'!I16+'JuicedOdds Week (15)'!I31)</f>
        <v>0.54274353876739567</v>
      </c>
      <c r="J16" s="1">
        <f>'JuicedOdds Week (15)'!J16/('JuicedOdds Week (15)'!J16+'JuicedOdds Week (15)'!J19)</f>
        <v>0.78190630048465271</v>
      </c>
      <c r="K16" s="1">
        <f>'JuicedOdds Week (15)'!K16/('JuicedOdds Week (15)'!K16+'JuicedOdds Week (15)'!K17)</f>
        <v>0.5720596355604638</v>
      </c>
      <c r="L16" s="1"/>
      <c r="M16" s="1">
        <f>'JuicedOdds Week (15)'!M16/('JuicedOdds Week (15)'!M16+'JuicedOdds Week (15)'!M24)</f>
        <v>0.551441114716549</v>
      </c>
      <c r="N16" s="1">
        <f>'JuicedOdds Week (15)'!N16/('JuicedOdds Week (15)'!N16+'JuicedOdds Week (15)'!N10)</f>
        <v>0.35527082119976705</v>
      </c>
      <c r="O16" s="1">
        <f>'JuicedOdds Week (15)'!O16/('JuicedOdds Week (15)'!O16+'JuicedOdds Week (15)'!O26)</f>
        <v>0.69576995207334869</v>
      </c>
      <c r="P16" s="1">
        <f>'JuicedOdds Week (15)'!P16/('JuicedOdds Week (15)'!P16+'JuicedOdds Week (15)'!P21)</f>
        <v>0.69079288305406805</v>
      </c>
      <c r="Q16" s="1">
        <f>'JuicedOdds Week (15)'!Q16/('JuicedOdds Week (15)'!Q16+'JuicedOdds Week (15)'!Q28)</f>
        <v>0.51083423618634893</v>
      </c>
      <c r="R16" s="1">
        <f>'JuicedOdds Week (15)'!R16/('JuicedOdds Week (15)'!R16+'JuicedOdds Week (15)'!R30)</f>
        <v>0.52173913043478259</v>
      </c>
      <c r="S16" s="1">
        <f>'JuicedOdds Week (15)'!S16/('JuicedOdds Week (15)'!S16+'JuicedOdds Week (15)'!S24)</f>
        <v>0.57111597374179435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</row>
    <row r="17" spans="1:35">
      <c r="A17" t="s">
        <v>16</v>
      </c>
      <c r="B17" s="1">
        <f>'JuicedOdds Week (15)'!B17/('JuicedOdds Week (15)'!B17+'JuicedOdds Week (15)'!B30)</f>
        <v>0.65747522619560528</v>
      </c>
      <c r="C17" s="1">
        <f>'JuicedOdds Week (15)'!C17/('JuicedOdds Week (15)'!C17+'JuicedOdds Week (15)'!C3)</f>
        <v>0.31944444444444442</v>
      </c>
      <c r="D17" s="1">
        <f>'JuicedOdds Week (15)'!D17/('JuicedOdds Week (15)'!D17+'JuicedOdds Week (15)'!D11)</f>
        <v>0.50432975406996894</v>
      </c>
      <c r="E17" s="1">
        <f>'JuicedOdds Week (15)'!E17/('JuicedOdds Week (15)'!E17+'JuicedOdds Week (15)'!E26)</f>
        <v>0.6636481241914618</v>
      </c>
      <c r="F17" s="1">
        <f>'JuicedOdds Week (15)'!F17/('JuicedOdds Week (15)'!F17+'JuicedOdds Week (15)'!F2)</f>
        <v>0.38356164383561653</v>
      </c>
      <c r="G17" s="1">
        <f>'JuicedOdds Week (15)'!G17/('JuicedOdds Week (15)'!G17+'JuicedOdds Week (15)'!G19)</f>
        <v>0.59963877182420233</v>
      </c>
      <c r="H17" s="1">
        <f>'JuicedOdds Week (15)'!H17/('JuicedOdds Week (15)'!H17+'JuicedOdds Week (15)'!H5)</f>
        <v>0.27424749163879597</v>
      </c>
      <c r="I17" s="1">
        <f>'JuicedOdds Week (15)'!I17/('JuicedOdds Week (15)'!I17+'JuicedOdds Week (15)'!I20)</f>
        <v>0.50432975406996894</v>
      </c>
      <c r="J17" s="1">
        <f>'JuicedOdds Week (15)'!J17/('JuicedOdds Week (15)'!J17+'JuicedOdds Week (15)'!J24)</f>
        <v>0.37206266318537862</v>
      </c>
      <c r="K17" s="1">
        <f>'JuicedOdds Week (15)'!K17/('JuicedOdds Week (15)'!K17+'JuicedOdds Week (15)'!K16)</f>
        <v>0.42794036443953615</v>
      </c>
      <c r="L17" s="1">
        <f>'JuicedOdds Week (15)'!L17/('JuicedOdds Week (15)'!L17+'JuicedOdds Week (15)'!L18)</f>
        <v>0.43650793650793646</v>
      </c>
      <c r="M17" s="1">
        <f>'JuicedOdds Week (15)'!M17/('JuicedOdds Week (15)'!M17+'JuicedOdds Week (15)'!M19)</f>
        <v>0.60375697094217784</v>
      </c>
      <c r="N17" s="1"/>
      <c r="O17" s="1">
        <f>'JuicedOdds Week (15)'!O17/('JuicedOdds Week (15)'!O17+'JuicedOdds Week (15)'!O25)</f>
        <v>0.59336975415942395</v>
      </c>
      <c r="P17" s="1">
        <f>'JuicedOdds Week (15)'!P17/('JuicedOdds Week (15)'!P17+'JuicedOdds Week (15)'!P6)</f>
        <v>0.3962430290578221</v>
      </c>
      <c r="Q17" s="1">
        <f>'JuicedOdds Week (15)'!Q17/('JuicedOdds Week (15)'!Q17+'JuicedOdds Week (15)'!Q10)</f>
        <v>0.51083423618634893</v>
      </c>
      <c r="R17" s="1">
        <f>'JuicedOdds Week (15)'!R17/('JuicedOdds Week (15)'!R17+'JuicedOdds Week (15)'!R20)</f>
        <v>0.54274353876739567</v>
      </c>
      <c r="S17" s="1">
        <f>'JuicedOdds Week (15)'!S17/('JuicedOdds Week (15)'!S17+'JuicedOdds Week (15)'!S10)</f>
        <v>0.43795620437956206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17</v>
      </c>
      <c r="B18" s="1">
        <f>'JuicedOdds Week (15)'!B18/('JuicedOdds Week (15)'!B18+'JuicedOdds Week (15)'!B25)</f>
        <v>0.59963877182420233</v>
      </c>
      <c r="C18" s="1">
        <f>'JuicedOdds Week (15)'!C18/('JuicedOdds Week (15)'!C18+'JuicedOdds Week (15)'!C27)</f>
        <v>0.63690418169412233</v>
      </c>
      <c r="D18" s="1">
        <f>'JuicedOdds Week (15)'!D18/('JuicedOdds Week (15)'!D18+'JuicedOdds Week (15)'!D12)</f>
        <v>0.28644876973925815</v>
      </c>
      <c r="E18" s="1">
        <f>'JuicedOdds Week (15)'!E18/('JuicedOdds Week (15)'!E18+'JuicedOdds Week (15)'!E19)</f>
        <v>0.59336975415942395</v>
      </c>
      <c r="F18" s="1">
        <f>'JuicedOdds Week (15)'!F18/('JuicedOdds Week (15)'!F18+'JuicedOdds Week (15)'!F8)</f>
        <v>0.551441114716549</v>
      </c>
      <c r="G18" s="1">
        <f>'JuicedOdds Week (15)'!G18/('JuicedOdds Week (15)'!G18+'JuicedOdds Week (15)'!G2)</f>
        <v>0.16835016835016833</v>
      </c>
      <c r="H18" s="1">
        <f>'JuicedOdds Week (15)'!H18/('JuicedOdds Week (15)'!H18+'JuicedOdds Week (15)'!H20)</f>
        <v>0.53246753246753253</v>
      </c>
      <c r="I18" s="1">
        <f>'JuicedOdds Week (15)'!I18/('JuicedOdds Week (15)'!I18+'JuicedOdds Week (15)'!I2)</f>
        <v>0.25912838633686691</v>
      </c>
      <c r="J18" s="1"/>
      <c r="K18" s="1">
        <f>'JuicedOdds Week (15)'!K18/('JuicedOdds Week (15)'!K18+'JuicedOdds Week (15)'!K4)</f>
        <v>0.22849462365591394</v>
      </c>
      <c r="L18" s="1">
        <f>'JuicedOdds Week (15)'!L18/('JuicedOdds Week (15)'!L18+'JuicedOdds Week (15)'!L17)</f>
        <v>0.56349206349206349</v>
      </c>
      <c r="M18" s="1">
        <f>'JuicedOdds Week (15)'!M18/('JuicedOdds Week (15)'!M18+'JuicedOdds Week (15)'!M15)</f>
        <v>0.54274353876739567</v>
      </c>
      <c r="N18" s="1">
        <f>'JuicedOdds Week (15)'!N18/('JuicedOdds Week (15)'!N18+'JuicedOdds Week (15)'!N33)</f>
        <v>0.39076376554174075</v>
      </c>
      <c r="O18" s="1">
        <f>'JuicedOdds Week (15)'!O18/('JuicedOdds Week (15)'!O18+'JuicedOdds Week (15)'!O11)</f>
        <v>0.40663024584057611</v>
      </c>
      <c r="P18" s="1">
        <f>'JuicedOdds Week (15)'!P18/('JuicedOdds Week (15)'!P18+'JuicedOdds Week (15)'!P10)</f>
        <v>0.31944444444444442</v>
      </c>
      <c r="Q18" s="1">
        <f>'JuicedOdds Week (15)'!Q18/('JuicedOdds Week (15)'!Q18+'JuicedOdds Week (15)'!Q23)</f>
        <v>0.53246753246753253</v>
      </c>
      <c r="R18" s="2">
        <f>'JuicedOdds Week (15)'!R18/('JuicedOdds Week (15)'!R18+'JuicedOdds Week (15)'!R11)</f>
        <v>0.69576995207334869</v>
      </c>
      <c r="S18" s="1">
        <f>'JuicedOdds Week (15)'!S18/('JuicedOdds Week (15)'!S18+'JuicedOdds Week (15)'!S25)</f>
        <v>0.51083423618634893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18</v>
      </c>
      <c r="B19" s="1">
        <f>'JuicedOdds Week (15)'!B19/('JuicedOdds Week (15)'!B19+'JuicedOdds Week (15)'!B20)</f>
        <v>0.51736412571627011</v>
      </c>
      <c r="C19" s="1">
        <f>'JuicedOdds Week (15)'!C19/('JuicedOdds Week (15)'!C19+'JuicedOdds Week (15)'!C30)</f>
        <v>0.46753246753246752</v>
      </c>
      <c r="D19" s="1">
        <f>'JuicedOdds Week (15)'!D19/('JuicedOdds Week (15)'!D19+'JuicedOdds Week (15)'!D2)</f>
        <v>0.1475409836065574</v>
      </c>
      <c r="E19" s="1">
        <f>'JuicedOdds Week (15)'!E19/('JuicedOdds Week (15)'!E19+'JuicedOdds Week (15)'!E18)</f>
        <v>0.40663024584057611</v>
      </c>
      <c r="F19" s="1">
        <f>'JuicedOdds Week (15)'!F19/('JuicedOdds Week (15)'!F19+'JuicedOdds Week (15)'!F27)</f>
        <v>0.30920711694593195</v>
      </c>
      <c r="G19" s="1">
        <f>'JuicedOdds Week (15)'!G19/('JuicedOdds Week (15)'!G19+'JuicedOdds Week (15)'!G17)</f>
        <v>0.40036122817579772</v>
      </c>
      <c r="H19" s="1">
        <f>'JuicedOdds Week (15)'!H19/('JuicedOdds Week (15)'!H19+'JuicedOdds Week (15)'!H25)</f>
        <v>0.43650793650793646</v>
      </c>
      <c r="I19" s="1">
        <f>'JuicedOdds Week (15)'!I19/('JuicedOdds Week (15)'!I19+'JuicedOdds Week (15)'!I11)</f>
        <v>0.20863836017569545</v>
      </c>
      <c r="J19" s="1">
        <f>'JuicedOdds Week (15)'!J19/('JuicedOdds Week (15)'!J19+'JuicedOdds Week (15)'!J16)</f>
        <v>0.21809369951534732</v>
      </c>
      <c r="K19" s="11">
        <f>'JuicedOdds Week (15)'!K19/('JuicedOdds Week (15)'!K19+'JuicedOdds Week (15)'!K26)</f>
        <v>0.61643835616438358</v>
      </c>
      <c r="L19" s="1">
        <f>'JuicedOdds Week (15)'!L19/('JuicedOdds Week (15)'!L19+'JuicedOdds Week (15)'!L10)</f>
        <v>0.21809369951534732</v>
      </c>
      <c r="M19" s="1">
        <f>'JuicedOdds Week (15)'!M19/('JuicedOdds Week (15)'!M19+'JuicedOdds Week (15)'!M17)</f>
        <v>0.3962430290578221</v>
      </c>
      <c r="N19" s="1"/>
      <c r="O19" s="1">
        <f>'JuicedOdds Week (15)'!O19/('JuicedOdds Week (15)'!O19+'JuicedOdds Week (15)'!O10)</f>
        <v>0.40663024584057611</v>
      </c>
      <c r="P19" s="1">
        <f>'JuicedOdds Week (15)'!P19/('JuicedOdds Week (15)'!P19+'JuicedOdds Week (15)'!P15)</f>
        <v>0.42794036443953615</v>
      </c>
      <c r="Q19" s="1">
        <f>'JuicedOdds Week (15)'!Q19/('JuicedOdds Week (15)'!Q19+'JuicedOdds Week (15)'!Q32)</f>
        <v>0.63658761934093011</v>
      </c>
      <c r="R19" s="1">
        <f>'JuicedOdds Week (15)'!R19/('JuicedOdds Week (15)'!R19+'JuicedOdds Week (15)'!R24)</f>
        <v>0.53246753246753253</v>
      </c>
      <c r="S19" s="1">
        <f>'JuicedOdds Week (15)'!S19/('JuicedOdds Week (15)'!S19+'JuicedOdds Week (15)'!S20)</f>
        <v>0.46753246753246752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13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19</v>
      </c>
      <c r="B20" s="1">
        <f>'JuicedOdds Week (15)'!B20/('JuicedOdds Week (15)'!B20+'JuicedOdds Week (15)'!B19)</f>
        <v>0.48263587428372978</v>
      </c>
      <c r="C20" s="1">
        <f>'JuicedOdds Week (15)'!C20/('JuicedOdds Week (15)'!C20+'JuicedOdds Week (15)'!C24)</f>
        <v>0.42794036443953615</v>
      </c>
      <c r="D20" s="1">
        <f>'JuicedOdds Week (15)'!D20/('JuicedOdds Week (15)'!D20+'JuicedOdds Week (15)'!D16)</f>
        <v>0.47391341473828025</v>
      </c>
      <c r="E20" s="1">
        <f>'JuicedOdds Week (15)'!E20/('JuicedOdds Week (15)'!E20+'JuicedOdds Week (15)'!E10)</f>
        <v>0.43650793650793646</v>
      </c>
      <c r="F20" s="1">
        <f>'JuicedOdds Week (15)'!F20/('JuicedOdds Week (15)'!F20+'JuicedOdds Week (15)'!F25)</f>
        <v>0.47391341473828025</v>
      </c>
      <c r="G20" s="1"/>
      <c r="H20" s="1">
        <f>'JuicedOdds Week (15)'!H20/('JuicedOdds Week (15)'!H20+'JuicedOdds Week (15)'!H18)</f>
        <v>0.46753246753246752</v>
      </c>
      <c r="I20" s="1">
        <f>'JuicedOdds Week (15)'!I20/('JuicedOdds Week (15)'!I20+'JuicedOdds Week (15)'!I17)</f>
        <v>0.49567024593003117</v>
      </c>
      <c r="J20" s="1">
        <f>'JuicedOdds Week (15)'!J20/('JuicedOdds Week (15)'!J20+'JuicedOdds Week (15)'!J28)</f>
        <v>0.63690418169412233</v>
      </c>
      <c r="K20" s="1">
        <f>'JuicedOdds Week (15)'!K20/('JuicedOdds Week (15)'!K20+'JuicedOdds Week (15)'!K22)</f>
        <v>0.39076376554174075</v>
      </c>
      <c r="L20" s="1">
        <f>'JuicedOdds Week (15)'!L20/('JuicedOdds Week (15)'!L20+'JuicedOdds Week (15)'!L11)</f>
        <v>0.40663024584057611</v>
      </c>
      <c r="M20" s="11">
        <f>'JuicedOdds Week (15)'!M20/('JuicedOdds Week (15)'!M20+'JuicedOdds Week (15)'!M10)</f>
        <v>0.22316684378320936</v>
      </c>
      <c r="N20" s="1">
        <f>'JuicedOdds Week (15)'!N20/('JuicedOdds Week (15)'!N20+'JuicedOdds Week (15)'!N2)</f>
        <v>0.30423004792665137</v>
      </c>
      <c r="O20" s="1">
        <f>'JuicedOdds Week (15)'!O20/('JuicedOdds Week (15)'!O20+'JuicedOdds Week (15)'!O21)</f>
        <v>0.70954356846473021</v>
      </c>
      <c r="P20" s="1">
        <f>'JuicedOdds Week (15)'!P20/('JuicedOdds Week (15)'!P20+'JuicedOdds Week (15)'!P30)</f>
        <v>0.65747522619560528</v>
      </c>
      <c r="Q20" s="1">
        <f>'JuicedOdds Week (15)'!Q20/('JuicedOdds Week (15)'!Q20+'JuicedOdds Week (15)'!Q26)</f>
        <v>0.51083423618634893</v>
      </c>
      <c r="R20" s="1">
        <f>'JuicedOdds Week (15)'!R20/('JuicedOdds Week (15)'!R20+'JuicedOdds Week (15)'!R17)</f>
        <v>0.45725646123260438</v>
      </c>
      <c r="S20" s="1">
        <f>'JuicedOdds Week (15)'!S20/('JuicedOdds Week (15)'!S20+'JuicedOdds Week (15)'!S19)</f>
        <v>0.53246753246753253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0</v>
      </c>
      <c r="AI20">
        <v>0</v>
      </c>
    </row>
    <row r="21" spans="1:35" ht="14.45">
      <c r="A21" t="s">
        <v>20</v>
      </c>
      <c r="B21" s="1">
        <f>'JuicedOdds Week (15)'!B21/('JuicedOdds Week (15)'!B21+'JuicedOdds Week (15)'!B7)</f>
        <v>0.3962430290578221</v>
      </c>
      <c r="C21" s="1">
        <f>'JuicedOdds Week (15)'!C21/('JuicedOdds Week (15)'!C21+'JuicedOdds Week (15)'!C32)</f>
        <v>0.65747522619560528</v>
      </c>
      <c r="D21" s="1">
        <f>'JuicedOdds Week (15)'!D21/('JuicedOdds Week (15)'!D21+'JuicedOdds Week (15)'!D5)</f>
        <v>0.15349887133182846</v>
      </c>
      <c r="E21" s="1">
        <f>'JuicedOdds Week (15)'!E21/('JuicedOdds Week (15)'!E21+'JuicedOdds Week (15)'!E14)</f>
        <v>0.43650793650793646</v>
      </c>
      <c r="F21" s="1">
        <f>'JuicedOdds Week (15)'!F21/('JuicedOdds Week (15)'!F21+'JuicedOdds Week (15)'!F12)</f>
        <v>0.16290068313189698</v>
      </c>
      <c r="G21" s="1">
        <f>'JuicedOdds Week (15)'!G21/('JuicedOdds Week (15)'!G21+'JuicedOdds Week (15)'!G4)</f>
        <v>0.11304347826086955</v>
      </c>
      <c r="H21" s="1">
        <f>'JuicedOdds Week (15)'!H21/('JuicedOdds Week (15)'!H21+'JuicedOdds Week (15)'!H27)</f>
        <v>0.40663024584057611</v>
      </c>
      <c r="I21" s="1">
        <f>'JuicedOdds Week (15)'!I21/('JuicedOdds Week (15)'!I21+'JuicedOdds Week (15)'!I8)</f>
        <v>0.40663024584057611</v>
      </c>
      <c r="J21" s="1">
        <f>'JuicedOdds Week (15)'!J21/('JuicedOdds Week (15)'!J21+'JuicedOdds Week (15)'!J25)</f>
        <v>0.50432975406996894</v>
      </c>
      <c r="K21" s="1">
        <f>'JuicedOdds Week (15)'!K21/('JuicedOdds Week (15)'!K21+'JuicedOdds Week (15)'!K7)</f>
        <v>7.4183976261127604E-2</v>
      </c>
      <c r="L21" s="1">
        <f>'JuicedOdds Week (15)'!L21/('JuicedOdds Week (15)'!L21+'JuicedOdds Week (15)'!L27)</f>
        <v>0.23409789548356585</v>
      </c>
      <c r="M21" s="1">
        <f>'JuicedOdds Week (15)'!M21/('JuicedOdds Week (15)'!M21+'JuicedOdds Week (15)'!M23)</f>
        <v>0.33635187580853815</v>
      </c>
      <c r="N21" s="1"/>
      <c r="O21" s="1">
        <f>'JuicedOdds Week (15)'!O21/('JuicedOdds Week (15)'!O21+'JuicedOdds Week (15)'!O20)</f>
        <v>0.29045643153526968</v>
      </c>
      <c r="P21" s="1">
        <f>'JuicedOdds Week (15)'!P21/('JuicedOdds Week (15)'!P21+'JuicedOdds Week (15)'!P16)</f>
        <v>0.30920711694593195</v>
      </c>
      <c r="Q21" s="1">
        <f>'JuicedOdds Week (15)'!Q21/('JuicedOdds Week (15)'!Q21+'JuicedOdds Week (15)'!Q3)</f>
        <v>0.19184290030211482</v>
      </c>
      <c r="R21" s="1">
        <f>'JuicedOdds Week (15)'!R21/('JuicedOdds Week (15)'!R21+'JuicedOdds Week (15)'!R28)</f>
        <v>0.24000000000000005</v>
      </c>
      <c r="S21" s="1">
        <f>'JuicedOdds Week (15)'!S21/('JuicedOdds Week (15)'!S21+'JuicedOdds Week (15)'!S3)</f>
        <v>0.45725646123260438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21</v>
      </c>
      <c r="B22" s="1">
        <f>'JuicedOdds Week (15)'!B22/('JuicedOdds Week (15)'!B22+'JuicedOdds Week (15)'!B5)</f>
        <v>0.47826086956521741</v>
      </c>
      <c r="C22" s="1">
        <f>'JuicedOdds Week (15)'!C22/('JuicedOdds Week (15)'!C22+'JuicedOdds Week (15)'!C15)</f>
        <v>0.448558885283451</v>
      </c>
      <c r="D22" s="1">
        <f>'JuicedOdds Week (15)'!D22/('JuicedOdds Week (15)'!D22+'JuicedOdds Week (15)'!D25)</f>
        <v>0.42794036443953615</v>
      </c>
      <c r="E22" s="1">
        <f>'JuicedOdds Week (15)'!E22/('JuicedOdds Week (15)'!E22+'JuicedOdds Week (15)'!E33)</f>
        <v>0.58299264104660675</v>
      </c>
      <c r="F22" s="1">
        <f>'JuicedOdds Week (15)'!F22/('JuicedOdds Week (15)'!F22+'JuicedOdds Week (15)'!F9)</f>
        <v>0.33099297893681046</v>
      </c>
      <c r="G22" s="1"/>
      <c r="H22" s="1">
        <f>'JuicedOdds Week (15)'!H22/('JuicedOdds Week (15)'!H22+'JuicedOdds Week (15)'!H28)</f>
        <v>0.38356164383561653</v>
      </c>
      <c r="I22" s="1">
        <f>'JuicedOdds Week (15)'!I22/('JuicedOdds Week (15)'!I22+'JuicedOdds Week (15)'!I13)</f>
        <v>0.448558885283451</v>
      </c>
      <c r="J22" s="1">
        <f>'JuicedOdds Week (15)'!J22/('JuicedOdds Week (15)'!J22+'JuicedOdds Week (15)'!J29)</f>
        <v>0.61643835616438358</v>
      </c>
      <c r="K22" s="1">
        <f>'JuicedOdds Week (15)'!K22/('JuicedOdds Week (15)'!K22+'JuicedOdds Week (15)'!K20)</f>
        <v>0.60923623445825936</v>
      </c>
      <c r="L22" s="1">
        <f>'JuicedOdds Week (15)'!L22/('JuicedOdds Week (15)'!L22+'JuicedOdds Week (15)'!L15)</f>
        <v>0.43650793650793646</v>
      </c>
      <c r="M22" s="1">
        <f>'JuicedOdds Week (15)'!M22/('JuicedOdds Week (15)'!M22+'JuicedOdds Week (15)'!M6)</f>
        <v>0.56349206349206349</v>
      </c>
      <c r="N22" s="1">
        <f>'JuicedOdds Week (15)'!N22/('JuicedOdds Week (15)'!N22+'JuicedOdds Week (15)'!N32)</f>
        <v>0.69576995207334869</v>
      </c>
      <c r="O22" s="1">
        <f>'JuicedOdds Week (15)'!O22/('JuicedOdds Week (15)'!O22+'JuicedOdds Week (15)'!O23)</f>
        <v>0.69576995207334869</v>
      </c>
      <c r="P22" s="1">
        <f>'JuicedOdds Week (15)'!P22/('JuicedOdds Week (15)'!P22+'JuicedOdds Week (15)'!P31)</f>
        <v>0.46753246753246752</v>
      </c>
      <c r="Q22" s="1">
        <f>'JuicedOdds Week (15)'!Q22/('JuicedOdds Week (15)'!Q22+'JuicedOdds Week (15)'!Q6)</f>
        <v>0.45725646123260438</v>
      </c>
      <c r="R22" s="1">
        <f>'JuicedOdds Week (15)'!R22/('JuicedOdds Week (15)'!R22+'JuicedOdds Week (15)'!R14)</f>
        <v>0.43795620437956206</v>
      </c>
      <c r="S22" s="1">
        <f>'JuicedOdds Week (15)'!S22/('JuicedOdds Week (15)'!S22+'JuicedOdds Week (15)'!S9)</f>
        <v>0.38596491228070179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</row>
    <row r="23" spans="1:35">
      <c r="A23" t="s">
        <v>22</v>
      </c>
      <c r="B23" s="1">
        <f>'JuicedOdds Week (15)'!B23/('JuicedOdds Week (15)'!B23+'JuicedOdds Week (15)'!B3)</f>
        <v>0.37753344813882639</v>
      </c>
      <c r="C23" s="1">
        <f>'JuicedOdds Week (15)'!C23/('JuicedOdds Week (15)'!C23+'JuicedOdds Week (15)'!C12)</f>
        <v>0.43650793650793646</v>
      </c>
      <c r="D23" s="1">
        <f>'JuicedOdds Week (15)'!D23/('JuicedOdds Week (15)'!D23+'JuicedOdds Week (15)'!D8)</f>
        <v>0.5720596355604638</v>
      </c>
      <c r="E23" s="1">
        <f>'JuicedOdds Week (15)'!E23/('JuicedOdds Week (15)'!E23+'JuicedOdds Week (15)'!E7)</f>
        <v>0.29045643153526968</v>
      </c>
      <c r="F23" s="1">
        <f>'JuicedOdds Week (15)'!F23/('JuicedOdds Week (15)'!F23+'JuicedOdds Week (15)'!F16)</f>
        <v>0.551441114716549</v>
      </c>
      <c r="G23" s="1">
        <f>'JuicedOdds Week (15)'!G23/('JuicedOdds Week (15)'!G23+'JuicedOdds Week (15)'!G25)</f>
        <v>0.42794036443953615</v>
      </c>
      <c r="H23" s="1">
        <f>'JuicedOdds Week (15)'!H23/('JuicedOdds Week (15)'!H23+'JuicedOdds Week (15)'!H4)</f>
        <v>0.23409789548356585</v>
      </c>
      <c r="I23" s="1">
        <f>'JuicedOdds Week (15)'!I23/('JuicedOdds Week (15)'!I23+'JuicedOdds Week (15)'!I12)</f>
        <v>0.21325648414985587</v>
      </c>
      <c r="J23" s="1">
        <f>'JuicedOdds Week (15)'!J23/('JuicedOdds Week (15)'!J23+'JuicedOdds Week (15)'!J27)</f>
        <v>0.58299264104660675</v>
      </c>
      <c r="K23" s="1">
        <f>'JuicedOdds Week (15)'!K23/('JuicedOdds Week (15)'!K23+'JuicedOdds Week (15)'!K31)</f>
        <v>0.47391341473828025</v>
      </c>
      <c r="L23" s="1"/>
      <c r="M23" s="1">
        <f>'JuicedOdds Week (15)'!M23/('JuicedOdds Week (15)'!M23+'JuicedOdds Week (15)'!M21)</f>
        <v>0.6636481241914618</v>
      </c>
      <c r="N23" s="1">
        <f>'JuicedOdds Week (15)'!N23/('JuicedOdds Week (15)'!N23+'JuicedOdds Week (15)'!N11)</f>
        <v>0.35527082119976705</v>
      </c>
      <c r="O23" s="11">
        <f>'JuicedOdds Week (15)'!O23/('JuicedOdds Week (15)'!O23+'JuicedOdds Week (15)'!O22)</f>
        <v>0.30423004792665137</v>
      </c>
      <c r="P23" s="1">
        <f>'JuicedOdds Week (15)'!P23/('JuicedOdds Week (15)'!P23+'JuicedOdds Week (15)'!P2)</f>
        <v>0.18813314037626627</v>
      </c>
      <c r="Q23" s="1">
        <f>'JuicedOdds Week (15)'!Q23/('JuicedOdds Week (15)'!Q23+'JuicedOdds Week (15)'!Q18)</f>
        <v>0.46753246753246752</v>
      </c>
      <c r="R23" s="1">
        <f>'JuicedOdds Week (15)'!R23/('JuicedOdds Week (15)'!R23+'JuicedOdds Week (15)'!R4)</f>
        <v>0.29983792544570498</v>
      </c>
      <c r="S23" s="1">
        <f>'JuicedOdds Week (15)'!S23/('JuicedOdds Week (15)'!S23+'JuicedOdds Week (15)'!S8)</f>
        <v>0.48916576381365112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</row>
    <row r="24" spans="1:35" ht="14.45">
      <c r="A24" t="s">
        <v>23</v>
      </c>
      <c r="B24" s="1">
        <f>'JuicedOdds Week (15)'!B24/('JuicedOdds Week (15)'!B24+'JuicedOdds Week (15)'!B26)</f>
        <v>0.62246655186117372</v>
      </c>
      <c r="C24" s="1">
        <f>'JuicedOdds Week (15)'!C24/('JuicedOdds Week (15)'!C24+'JuicedOdds Week (15)'!C20)</f>
        <v>0.5720596355604638</v>
      </c>
      <c r="D24" s="1">
        <f>'JuicedOdds Week (15)'!D24/('JuicedOdds Week (15)'!D24+'JuicedOdds Week (15)'!D10)</f>
        <v>0.4170073589533933</v>
      </c>
      <c r="E24" s="1">
        <f>'JuicedOdds Week (15)'!E24/('JuicedOdds Week (15)'!E24+'JuicedOdds Week (15)'!E13)</f>
        <v>0.37753344813882639</v>
      </c>
      <c r="F24" s="1">
        <f>'JuicedOdds Week (15)'!F24/('JuicedOdds Week (15)'!F24+'JuicedOdds Week (15)'!F33)</f>
        <v>0.551441114716549</v>
      </c>
      <c r="G24" s="1">
        <f>'JuicedOdds Week (15)'!G24/('JuicedOdds Week (15)'!G24+'JuicedOdds Week (15)'!G27)</f>
        <v>0.53246753246753253</v>
      </c>
      <c r="H24" s="1">
        <f>'JuicedOdds Week (15)'!H24/('JuicedOdds Week (15)'!H24+'JuicedOdds Week (15)'!H30)</f>
        <v>0.42794036443953615</v>
      </c>
      <c r="I24" s="1">
        <f>'JuicedOdds Week (15)'!I24/('JuicedOdds Week (15)'!I24+'JuicedOdds Week (15)'!I29)</f>
        <v>0.54274353876739567</v>
      </c>
      <c r="J24" s="1">
        <f>'JuicedOdds Week (15)'!J24/('JuicedOdds Week (15)'!J24+'JuicedOdds Week (15)'!J17)</f>
        <v>0.62793733681462138</v>
      </c>
      <c r="K24" s="1">
        <f>'JuicedOdds Week (15)'!K24/('JuicedOdds Week (15)'!K24+'JuicedOdds Week (15)'!K32)</f>
        <v>0.54676952748312446</v>
      </c>
      <c r="L24" s="1"/>
      <c r="M24" s="1">
        <f>'JuicedOdds Week (15)'!M24/('JuicedOdds Week (15)'!M24+'JuicedOdds Week (15)'!M16)</f>
        <v>0.448558885283451</v>
      </c>
      <c r="N24" s="1">
        <f>'JuicedOdds Week (15)'!N24/('JuicedOdds Week (15)'!N24+'JuicedOdds Week (15)'!N8)</f>
        <v>0.54274353876739567</v>
      </c>
      <c r="O24" s="1">
        <f>'JuicedOdds Week (15)'!O24/('JuicedOdds Week (15)'!O24+'JuicedOdds Week (15)'!O30)</f>
        <v>0.54274353876739567</v>
      </c>
      <c r="P24" s="1">
        <f>'JuicedOdds Week (15)'!P24/('JuicedOdds Week (15)'!P24+'JuicedOdds Week (15)'!P26)</f>
        <v>0.58299264104660675</v>
      </c>
      <c r="Q24" s="1">
        <f>'JuicedOdds Week (15)'!Q24/('JuicedOdds Week (15)'!Q24+'JuicedOdds Week (15)'!Q31)</f>
        <v>0.54274353876739567</v>
      </c>
      <c r="R24" s="1">
        <f>'JuicedOdds Week (15)'!R24/('JuicedOdds Week (15)'!R24+'JuicedOdds Week (15)'!R19)</f>
        <v>0.46753246753246752</v>
      </c>
      <c r="S24" s="1">
        <f>'JuicedOdds Week (15)'!S24/('JuicedOdds Week (15)'!S24+'JuicedOdds Week (15)'!S16)</f>
        <v>0.42888402625820565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ht="14.45">
      <c r="A25" t="s">
        <v>24</v>
      </c>
      <c r="B25" s="1">
        <f>'JuicedOdds Week (15)'!B25/('JuicedOdds Week (15)'!B25+'JuicedOdds Week (15)'!B18)</f>
        <v>0.40036122817579772</v>
      </c>
      <c r="C25" s="1">
        <f>'JuicedOdds Week (15)'!C25/('JuicedOdds Week (15)'!C25+'JuicedOdds Week (15)'!C4)</f>
        <v>0.2491874322860238</v>
      </c>
      <c r="D25" s="1">
        <f>'JuicedOdds Week (15)'!D25/('JuicedOdds Week (15)'!D25+'JuicedOdds Week (15)'!D22)</f>
        <v>0.5720596355604638</v>
      </c>
      <c r="E25" s="1">
        <f>'JuicedOdds Week (15)'!E25/('JuicedOdds Week (15)'!E25+'JuicedOdds Week (15)'!E11)</f>
        <v>0.26645768025078376</v>
      </c>
      <c r="F25" s="1">
        <f>'JuicedOdds Week (15)'!F25/('JuicedOdds Week (15)'!F25+'JuicedOdds Week (15)'!F20)</f>
        <v>0.5260865852617197</v>
      </c>
      <c r="G25" s="1">
        <f>'JuicedOdds Week (15)'!G25/('JuicedOdds Week (15)'!G25+'JuicedOdds Week (15)'!G23)</f>
        <v>0.5720596355604638</v>
      </c>
      <c r="H25" s="1">
        <f>'JuicedOdds Week (15)'!H25/('JuicedOdds Week (15)'!H25+'JuicedOdds Week (15)'!H19)</f>
        <v>0.56349206349206349</v>
      </c>
      <c r="I25" s="1">
        <f>'JuicedOdds Week (15)'!I25/('JuicedOdds Week (15)'!I25+'JuicedOdds Week (15)'!I10)</f>
        <v>0.2491874322860238</v>
      </c>
      <c r="J25" s="1">
        <f>'JuicedOdds Week (15)'!J25/('JuicedOdds Week (15)'!J25+'JuicedOdds Week (15)'!J21)</f>
        <v>0.49567024593003117</v>
      </c>
      <c r="K25" s="1">
        <f>'JuicedOdds Week (15)'!K25/('JuicedOdds Week (15)'!K25+'JuicedOdds Week (15)'!K8)</f>
        <v>0.49567024593003117</v>
      </c>
      <c r="L25" s="1">
        <f>'JuicedOdds Week (15)'!L25/('JuicedOdds Week (15)'!L25+'JuicedOdds Week (15)'!L12)</f>
        <v>0.12000000000000002</v>
      </c>
      <c r="M25" s="1">
        <f>'JuicedOdds Week (15)'!M25/('JuicedOdds Week (15)'!M25+'JuicedOdds Week (15)'!M2)</f>
        <v>0.19570707070707072</v>
      </c>
      <c r="N25" s="1"/>
      <c r="O25" s="1">
        <f>'JuicedOdds Week (15)'!O25/('JuicedOdds Week (15)'!O25+'JuicedOdds Week (15)'!O17)</f>
        <v>0.40663024584057611</v>
      </c>
      <c r="P25" s="1">
        <f>'JuicedOdds Week (15)'!P25/('JuicedOdds Week (15)'!P25+'JuicedOdds Week (15)'!P11)</f>
        <v>0.59336975415942395</v>
      </c>
      <c r="Q25" s="1">
        <f>'JuicedOdds Week (15)'!Q25/('JuicedOdds Week (15)'!Q25+'JuicedOdds Week (15)'!Q2)</f>
        <v>0.23409789548356585</v>
      </c>
      <c r="R25" s="1">
        <f>'JuicedOdds Week (15)'!R25/('JuicedOdds Week (15)'!R25+'JuicedOdds Week (15)'!R31)</f>
        <v>0.53246753246753253</v>
      </c>
      <c r="S25" s="1">
        <f>'JuicedOdds Week (15)'!S25/('JuicedOdds Week (15)'!S25+'JuicedOdds Week (15)'!S18)</f>
        <v>0.48916576381365112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ht="14.45">
      <c r="A26" t="s">
        <v>25</v>
      </c>
      <c r="B26" s="1">
        <f>'JuicedOdds Week (15)'!B26/('JuicedOdds Week (15)'!B26+'JuicedOdds Week (15)'!B24)</f>
        <v>0.37753344813882639</v>
      </c>
      <c r="C26" s="1">
        <f>'JuicedOdds Week (15)'!C26/('JuicedOdds Week (15)'!C26+'JuicedOdds Week (15)'!C16)</f>
        <v>0.4170073589533933</v>
      </c>
      <c r="D26" s="1">
        <f>'JuicedOdds Week (15)'!D26/('JuicedOdds Week (15)'!D26+'JuicedOdds Week (15)'!D14)</f>
        <v>0.33635187580853815</v>
      </c>
      <c r="E26" s="1">
        <f>'JuicedOdds Week (15)'!E26/('JuicedOdds Week (15)'!E26+'JuicedOdds Week (15)'!E17)</f>
        <v>0.33635187580853815</v>
      </c>
      <c r="F26" s="1">
        <f>'JuicedOdds Week (15)'!F26/('JuicedOdds Week (15)'!F26+'JuicedOdds Week (15)'!F10)</f>
        <v>0.21809369951534732</v>
      </c>
      <c r="G26" s="1">
        <f>'JuicedOdds Week (15)'!G26/('JuicedOdds Week (15)'!G26+'JuicedOdds Week (15)'!G12)</f>
        <v>0.12000000000000002</v>
      </c>
      <c r="H26" s="1"/>
      <c r="I26" s="1">
        <f>'JuicedOdds Week (15)'!I26/('JuicedOdds Week (15)'!I26+'JuicedOdds Week (15)'!I33)</f>
        <v>0.40036122817579772</v>
      </c>
      <c r="J26" s="1">
        <f>'JuicedOdds Week (15)'!J26/('JuicedOdds Week (15)'!J26+'JuicedOdds Week (15)'!J31)</f>
        <v>0.46753246753246752</v>
      </c>
      <c r="K26" s="1">
        <f>'JuicedOdds Week (15)'!K26/('JuicedOdds Week (15)'!K26+'JuicedOdds Week (15)'!K19)</f>
        <v>0.38356164383561653</v>
      </c>
      <c r="L26" s="1">
        <f>'JuicedOdds Week (15)'!L26/('JuicedOdds Week (15)'!L26+'JuicedOdds Week (15)'!L7)</f>
        <v>0.17287630402384502</v>
      </c>
      <c r="M26" s="1">
        <f>'JuicedOdds Week (15)'!M26/('JuicedOdds Week (15)'!M26+'JuicedOdds Week (15)'!M29)</f>
        <v>0.39076376554174075</v>
      </c>
      <c r="N26" s="1">
        <f>'JuicedOdds Week (15)'!N26/('JuicedOdds Week (15)'!N26+'JuicedOdds Week (15)'!N30)</f>
        <v>0.36905965621840248</v>
      </c>
      <c r="O26" s="1">
        <f>'JuicedOdds Week (15)'!O26/('JuicedOdds Week (15)'!O26+'JuicedOdds Week (15)'!O16)</f>
        <v>0.30423004792665137</v>
      </c>
      <c r="P26" s="1">
        <f>'JuicedOdds Week (15)'!P26/('JuicedOdds Week (15)'!P26+'JuicedOdds Week (15)'!P24)</f>
        <v>0.4170073589533933</v>
      </c>
      <c r="Q26" s="1">
        <f>'JuicedOdds Week (15)'!Q26/('JuicedOdds Week (15)'!Q26+'JuicedOdds Week (15)'!Q20)</f>
        <v>0.48916576381365112</v>
      </c>
      <c r="R26" s="1">
        <f>'JuicedOdds Week (15)'!R26/('JuicedOdds Week (15)'!R26+'JuicedOdds Week (15)'!R13)</f>
        <v>0.19184290030211482</v>
      </c>
      <c r="S26" s="1">
        <f>'JuicedOdds Week (15)'!S26/('JuicedOdds Week (15)'!S26+'JuicedOdds Week (15)'!S30)</f>
        <v>0.54274353876739567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12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26</v>
      </c>
      <c r="B27" s="1">
        <f>'JuicedOdds Week (15)'!B27/('JuicedOdds Week (15)'!B27+'JuicedOdds Week (15)'!B32)</f>
        <v>0.73354231974921635</v>
      </c>
      <c r="C27" s="1">
        <f>'JuicedOdds Week (15)'!C27/('JuicedOdds Week (15)'!C27+'JuicedOdds Week (15)'!C18)</f>
        <v>0.36309581830587778</v>
      </c>
      <c r="D27" s="1">
        <f>'JuicedOdds Week (15)'!D27/('JuicedOdds Week (15)'!D27+'JuicedOdds Week (15)'!D4)</f>
        <v>0.31944444444444442</v>
      </c>
      <c r="E27" s="1">
        <f>'JuicedOdds Week (15)'!E27/('JuicedOdds Week (15)'!E27+'JuicedOdds Week (15)'!E3)</f>
        <v>0.22316684378320936</v>
      </c>
      <c r="F27" s="1">
        <f>'JuicedOdds Week (15)'!F27/('JuicedOdds Week (15)'!F27+'JuicedOdds Week (15)'!F19)</f>
        <v>0.69079288305406805</v>
      </c>
      <c r="G27" s="1">
        <f>'JuicedOdds Week (15)'!G27/('JuicedOdds Week (15)'!G27+'JuicedOdds Week (15)'!G24)</f>
        <v>0.46753246753246752</v>
      </c>
      <c r="H27" s="1">
        <f>'JuicedOdds Week (15)'!H27/('JuicedOdds Week (15)'!H27+'JuicedOdds Week (15)'!H21)</f>
        <v>0.59336975415942395</v>
      </c>
      <c r="I27" s="1">
        <f>'JuicedOdds Week (15)'!I27/('JuicedOdds Week (15)'!I27+'JuicedOdds Week (15)'!I3)</f>
        <v>0.28644876973925815</v>
      </c>
      <c r="J27" s="1">
        <f>'JuicedOdds Week (15)'!J27/('JuicedOdds Week (15)'!J27+'JuicedOdds Week (15)'!J23)</f>
        <v>0.4170073589533933</v>
      </c>
      <c r="K27" s="1">
        <f>'JuicedOdds Week (15)'!K27/('JuicedOdds Week (15)'!K27+'JuicedOdds Week (15)'!K14)</f>
        <v>0.29983792544570498</v>
      </c>
      <c r="L27" s="9">
        <f>'JuicedOdds Week (15)'!L27/('JuicedOdds Week (15)'!L27+'JuicedOdds Week (15)'!L21)</f>
        <v>0.76590210451643415</v>
      </c>
      <c r="M27" s="1">
        <f>'JuicedOdds Week (15)'!M27/('JuicedOdds Week (15)'!M27+'JuicedOdds Week (15)'!M7)</f>
        <v>0.1475409836065574</v>
      </c>
      <c r="N27" s="1">
        <f>'JuicedOdds Week (15)'!N27/('JuicedOdds Week (15)'!N27+'JuicedOdds Week (15)'!N12)</f>
        <v>0.22849462365591394</v>
      </c>
      <c r="O27" s="1"/>
      <c r="P27" s="1">
        <f>'JuicedOdds Week (15)'!P27/('JuicedOdds Week (15)'!P27+'JuicedOdds Week (15)'!P28)</f>
        <v>0.28644876973925815</v>
      </c>
      <c r="Q27" s="1">
        <f>'JuicedOdds Week (15)'!Q27/('JuicedOdds Week (15)'!Q27+'JuicedOdds Week (15)'!Q8)</f>
        <v>0.34252477380439461</v>
      </c>
      <c r="R27" s="1">
        <f>'JuicedOdds Week (15)'!R27/('JuicedOdds Week (15)'!R27+'JuicedOdds Week (15)'!R5)</f>
        <v>0.42016806722689076</v>
      </c>
      <c r="S27" s="1">
        <f>'JuicedOdds Week (15)'!S27/('JuicedOdds Week (15)'!S27+'JuicedOdds Week (15)'!S7)</f>
        <v>0.42016806722689076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13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27</v>
      </c>
      <c r="B28" s="1">
        <f>'JuicedOdds Week (15)'!B28/('JuicedOdds Week (15)'!B28+'JuicedOdds Week (15)'!B14)</f>
        <v>0.34252477380439461</v>
      </c>
      <c r="C28" s="1">
        <f>'JuicedOdds Week (15)'!C28/('JuicedOdds Week (15)'!C28+'JuicedOdds Week (15)'!C5)</f>
        <v>0.26645768025078376</v>
      </c>
      <c r="D28" s="1">
        <f>'JuicedOdds Week (15)'!D28/('JuicedOdds Week (15)'!D28+'JuicedOdds Week (15)'!D6)</f>
        <v>0.4170073589533933</v>
      </c>
      <c r="E28" s="1">
        <f>'JuicedOdds Week (15)'!E28/('JuicedOdds Week (15)'!E28+'JuicedOdds Week (15)'!E31)</f>
        <v>0.51083423618634893</v>
      </c>
      <c r="F28" s="1">
        <f>'JuicedOdds Week (15)'!F28/('JuicedOdds Week (15)'!F28+'JuicedOdds Week (15)'!F3)</f>
        <v>0.36309581830587778</v>
      </c>
      <c r="G28" s="1">
        <f>'JuicedOdds Week (15)'!G28/('JuicedOdds Week (15)'!G28+'JuicedOdds Week (15)'!G32)</f>
        <v>0.74406901509705248</v>
      </c>
      <c r="H28" s="1">
        <f>'JuicedOdds Week (15)'!H28/('JuicedOdds Week (15)'!H28+'JuicedOdds Week (15)'!H22)</f>
        <v>0.61643835616438358</v>
      </c>
      <c r="I28" s="1">
        <f>'JuicedOdds Week (15)'!I28/('JuicedOdds Week (15)'!I28+'JuicedOdds Week (15)'!I7)</f>
        <v>0.27424749163879597</v>
      </c>
      <c r="J28" s="1">
        <f>'JuicedOdds Week (15)'!J28/('JuicedOdds Week (15)'!J28+'JuicedOdds Week (15)'!J20)</f>
        <v>0.36309581830587778</v>
      </c>
      <c r="K28" s="1"/>
      <c r="L28" s="1">
        <f>'JuicedOdds Week (15)'!L28/('JuicedOdds Week (15)'!L28+'JuicedOdds Week (15)'!L14)</f>
        <v>0.551441114716549</v>
      </c>
      <c r="M28" s="1">
        <f>'JuicedOdds Week (15)'!M28/('JuicedOdds Week (15)'!M28+'JuicedOdds Week (15)'!M32)</f>
        <v>0.5720596355604638</v>
      </c>
      <c r="N28" s="1">
        <f>'JuicedOdds Week (15)'!N28/('JuicedOdds Week (15)'!N28+'JuicedOdds Week (15)'!N15)</f>
        <v>0.63094034378159758</v>
      </c>
      <c r="O28" s="1">
        <f>'JuicedOdds Week (15)'!O28/('JuicedOdds Week (15)'!O28+'JuicedOdds Week (15)'!O9)</f>
        <v>0.2491874322860238</v>
      </c>
      <c r="P28" s="3">
        <f>'JuicedOdds Week (15)'!P28/('JuicedOdds Week (15)'!P28+'JuicedOdds Week (15)'!P27)</f>
        <v>0.71355123026074185</v>
      </c>
      <c r="Q28" s="1">
        <f>'JuicedOdds Week (15)'!Q28/('JuicedOdds Week (15)'!Q28+'JuicedOdds Week (15)'!Q16)</f>
        <v>0.48916576381365112</v>
      </c>
      <c r="R28" s="1">
        <f>'JuicedOdds Week (15)'!R28/('JuicedOdds Week (15)'!R28+'JuicedOdds Week (15)'!R21)</f>
        <v>0.76000000000000012</v>
      </c>
      <c r="S28" s="1">
        <f>'JuicedOdds Week (15)'!S28/('JuicedOdds Week (15)'!S28+'JuicedOdds Week (15)'!S5)</f>
        <v>0.28202947845804988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ht="14.45">
      <c r="A29" t="s">
        <v>28</v>
      </c>
      <c r="B29" s="1">
        <f>'JuicedOdds Week (15)'!B29/('JuicedOdds Week (15)'!B29+'JuicedOdds Week (15)'!B16)</f>
        <v>0.42794036443953615</v>
      </c>
      <c r="C29" s="1">
        <f>'JuicedOdds Week (15)'!C29/('JuicedOdds Week (15)'!C29+'JuicedOdds Week (15)'!C11)</f>
        <v>0.42794036443953615</v>
      </c>
      <c r="D29" s="1">
        <f>'JuicedOdds Week (15)'!D29/('JuicedOdds Week (15)'!D29+'JuicedOdds Week (15)'!D15)</f>
        <v>0.40663024584057611</v>
      </c>
      <c r="E29" s="1">
        <f>'JuicedOdds Week (15)'!E29/('JuicedOdds Week (15)'!E29+'JuicedOdds Week (15)'!E6)</f>
        <v>0.40663024584057611</v>
      </c>
      <c r="F29" s="1">
        <f>'JuicedOdds Week (15)'!F29/('JuicedOdds Week (15)'!F29+'JuicedOdds Week (15)'!F31)</f>
        <v>0.551441114716549</v>
      </c>
      <c r="G29" s="1">
        <f>'JuicedOdds Week (15)'!G29/('JuicedOdds Week (15)'!G29+'JuicedOdds Week (15)'!G9)</f>
        <v>0.31460674157303364</v>
      </c>
      <c r="H29" s="1"/>
      <c r="I29" s="1">
        <f>'JuicedOdds Week (15)'!I29/('JuicedOdds Week (15)'!I29+'JuicedOdds Week (15)'!I24)</f>
        <v>0.45725646123260438</v>
      </c>
      <c r="J29" s="1">
        <f>'JuicedOdds Week (15)'!J29/('JuicedOdds Week (15)'!J29+'JuicedOdds Week (15)'!J22)</f>
        <v>0.38356164383561653</v>
      </c>
      <c r="K29" s="1">
        <f>'JuicedOdds Week (15)'!K29/('JuicedOdds Week (15)'!K29+'JuicedOdds Week (15)'!K30)</f>
        <v>0.43650793650793646</v>
      </c>
      <c r="L29" s="1">
        <f>'JuicedOdds Week (15)'!L29/('JuicedOdds Week (15)'!L29+'JuicedOdds Week (15)'!L13)</f>
        <v>0.28202947845804988</v>
      </c>
      <c r="M29" s="1">
        <f>'JuicedOdds Week (15)'!M29/('JuicedOdds Week (15)'!M29+'JuicedOdds Week (15)'!M26)</f>
        <v>0.60923623445825936</v>
      </c>
      <c r="N29" s="1">
        <f>'JuicedOdds Week (15)'!N29/('JuicedOdds Week (15)'!N29+'JuicedOdds Week (15)'!N31)</f>
        <v>0.48916576381365112</v>
      </c>
      <c r="O29" s="1">
        <f>'JuicedOdds Week (15)'!O29/('JuicedOdds Week (15)'!O29+'JuicedOdds Week (15)'!O12)</f>
        <v>0.13228346456692913</v>
      </c>
      <c r="P29" s="1">
        <f>'JuicedOdds Week (15)'!P29/('JuicedOdds Week (15)'!P29+'JuicedOdds Week (15)'!P33)</f>
        <v>0.60375697094217784</v>
      </c>
      <c r="Q29" s="1">
        <f>'JuicedOdds Week (15)'!Q29/('JuicedOdds Week (15)'!Q29+'JuicedOdds Week (15)'!Q14)</f>
        <v>0.46753246753246752</v>
      </c>
      <c r="R29" s="1">
        <f>'JuicedOdds Week (15)'!R29/('JuicedOdds Week (15)'!R29+'JuicedOdds Week (15)'!R33)</f>
        <v>0.51083423618634893</v>
      </c>
      <c r="S29" s="1">
        <f>'JuicedOdds Week (15)'!S29/('JuicedOdds Week (15)'!S29+'JuicedOdds Week (15)'!S13)</f>
        <v>0.44740599714421703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29</v>
      </c>
      <c r="B30" s="1">
        <f>'JuicedOdds Week (15)'!B30/('JuicedOdds Week (15)'!B30+'JuicedOdds Week (15)'!B17)</f>
        <v>0.34252477380439461</v>
      </c>
      <c r="C30" s="1">
        <f>'JuicedOdds Week (15)'!C30/('JuicedOdds Week (15)'!C30+'JuicedOdds Week (15)'!C19)</f>
        <v>0.53246753246753253</v>
      </c>
      <c r="D30" s="1">
        <f>'JuicedOdds Week (15)'!D30/('JuicedOdds Week (15)'!D30+'JuicedOdds Week (15)'!D3)</f>
        <v>0.31460674157303364</v>
      </c>
      <c r="E30" s="1">
        <f>'JuicedOdds Week (15)'!E30/('JuicedOdds Week (15)'!E30+'JuicedOdds Week (15)'!E16)</f>
        <v>0.34252477380439461</v>
      </c>
      <c r="F30" s="1"/>
      <c r="G30" s="1">
        <f>'JuicedOdds Week (15)'!G30/('JuicedOdds Week (15)'!G30+'JuicedOdds Week (15)'!G10)</f>
        <v>0.40663024584057611</v>
      </c>
      <c r="H30" s="1">
        <f>'JuicedOdds Week (15)'!H30/('JuicedOdds Week (15)'!H30+'JuicedOdds Week (15)'!H24)</f>
        <v>0.5720596355604638</v>
      </c>
      <c r="I30" s="1">
        <f>'JuicedOdds Week (15)'!I30/('JuicedOdds Week (15)'!I30+'JuicedOdds Week (15)'!I4)</f>
        <v>0.19570707070707072</v>
      </c>
      <c r="J30" s="1">
        <f>'JuicedOdds Week (15)'!J30/('JuicedOdds Week (15)'!J30+'JuicedOdds Week (15)'!J33)</f>
        <v>0.42794036443953615</v>
      </c>
      <c r="K30" s="1">
        <f>'JuicedOdds Week (15)'!K30/('JuicedOdds Week (15)'!K30+'JuicedOdds Week (15)'!K29)</f>
        <v>0.56349206349206349</v>
      </c>
      <c r="L30" s="1">
        <f>'JuicedOdds Week (15)'!L30/('JuicedOdds Week (15)'!L30+'JuicedOdds Week (15)'!L5)</f>
        <v>0.13698630136986301</v>
      </c>
      <c r="M30" s="1">
        <f>'JuicedOdds Week (15)'!M30/('JuicedOdds Week (15)'!M30+'JuicedOdds Week (15)'!M31)</f>
        <v>0.42794036443953615</v>
      </c>
      <c r="N30" s="1">
        <f>'JuicedOdds Week (15)'!N30/('JuicedOdds Week (15)'!N30+'JuicedOdds Week (15)'!N26)</f>
        <v>0.63094034378159758</v>
      </c>
      <c r="O30" s="1">
        <f>'JuicedOdds Week (15)'!O30/('JuicedOdds Week (15)'!O30+'JuicedOdds Week (15)'!O24)</f>
        <v>0.45725646123260438</v>
      </c>
      <c r="P30" s="1">
        <f>'JuicedOdds Week (15)'!P30/('JuicedOdds Week (15)'!P30+'JuicedOdds Week (15)'!P20)</f>
        <v>0.34252477380439461</v>
      </c>
      <c r="Q30" s="1">
        <f>'JuicedOdds Week (15)'!Q30/('JuicedOdds Week (15)'!Q30+'JuicedOdds Week (15)'!Q13)</f>
        <v>0.37889039242219219</v>
      </c>
      <c r="R30" s="1">
        <f>'JuicedOdds Week (15)'!R30/('JuicedOdds Week (15)'!R30+'JuicedOdds Week (15)'!R16)</f>
        <v>0.47826086956521741</v>
      </c>
      <c r="S30" s="1">
        <f>'JuicedOdds Week (15)'!S30/('JuicedOdds Week (15)'!S30+'JuicedOdds Week (15)'!S26)</f>
        <v>0.45725646123260438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ht="14.45">
      <c r="A31" t="s">
        <v>30</v>
      </c>
      <c r="B31" s="1">
        <f>'JuicedOdds Week (15)'!B31/('JuicedOdds Week (15)'!B31+'JuicedOdds Week (15)'!B13)</f>
        <v>0.36309581830587778</v>
      </c>
      <c r="C31" s="1">
        <f>'JuicedOdds Week (15)'!C31/('JuicedOdds Week (15)'!C31+'JuicedOdds Week (15)'!C33)</f>
        <v>0.46753246753246752</v>
      </c>
      <c r="D31" s="1">
        <f>'JuicedOdds Week (15)'!D31/('JuicedOdds Week (15)'!D31+'JuicedOdds Week (15)'!D9)</f>
        <v>0.25912838633686691</v>
      </c>
      <c r="E31" s="1">
        <f>'JuicedOdds Week (15)'!E31/('JuicedOdds Week (15)'!E31+'JuicedOdds Week (15)'!E28)</f>
        <v>0.48916576381365112</v>
      </c>
      <c r="F31" s="1">
        <f>'JuicedOdds Week (15)'!F31/('JuicedOdds Week (15)'!F31+'JuicedOdds Week (15)'!F29)</f>
        <v>0.448558885283451</v>
      </c>
      <c r="G31" s="1">
        <f>'JuicedOdds Week (15)'!G31/('JuicedOdds Week (15)'!G31+'JuicedOdds Week (15)'!G13)</f>
        <v>0.35527082119976705</v>
      </c>
      <c r="H31" s="1">
        <f>'JuicedOdds Week (15)'!H31/('JuicedOdds Week (15)'!H31+'JuicedOdds Week (15)'!H15)</f>
        <v>0.3962430290578221</v>
      </c>
      <c r="I31" s="1">
        <f>'JuicedOdds Week (15)'!I31/('JuicedOdds Week (15)'!I31+'JuicedOdds Week (15)'!I16)</f>
        <v>0.45725646123260438</v>
      </c>
      <c r="J31" s="1">
        <f>'JuicedOdds Week (15)'!J31/('JuicedOdds Week (15)'!J31+'JuicedOdds Week (15)'!J26)</f>
        <v>0.53246753246753253</v>
      </c>
      <c r="K31" s="1">
        <f>'JuicedOdds Week (15)'!K31/('JuicedOdds Week (15)'!K31+'JuicedOdds Week (15)'!K23)</f>
        <v>0.5260865852617197</v>
      </c>
      <c r="L31" s="1"/>
      <c r="M31" s="1">
        <f>'JuicedOdds Week (15)'!M31/('JuicedOdds Week (15)'!M31+'JuicedOdds Week (15)'!M30)</f>
        <v>0.5720596355604638</v>
      </c>
      <c r="N31" s="1">
        <f>'JuicedOdds Week (15)'!N31/('JuicedOdds Week (15)'!N31+'JuicedOdds Week (15)'!N29)</f>
        <v>0.51083423618634893</v>
      </c>
      <c r="O31" s="1">
        <f>'JuicedOdds Week (15)'!O31/('JuicedOdds Week (15)'!O31+'JuicedOdds Week (15)'!O6)</f>
        <v>0.40663024584057611</v>
      </c>
      <c r="P31" s="1">
        <f>'JuicedOdds Week (15)'!P31/('JuicedOdds Week (15)'!P31+'JuicedOdds Week (15)'!P22)</f>
        <v>0.53246753246753253</v>
      </c>
      <c r="Q31" s="1">
        <f>'JuicedOdds Week (15)'!Q31/('JuicedOdds Week (15)'!Q31+'JuicedOdds Week (15)'!Q24)</f>
        <v>0.45725646123260438</v>
      </c>
      <c r="R31" s="1">
        <f>'JuicedOdds Week (15)'!R31/('JuicedOdds Week (15)'!R31+'JuicedOdds Week (15)'!R25)</f>
        <v>0.46753246753246752</v>
      </c>
      <c r="S31" s="1">
        <f>'JuicedOdds Week (15)'!S31/('JuicedOdds Week (15)'!S31+'JuicedOdds Week (15)'!S33)</f>
        <v>0.52173913043478259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ht="14.45">
      <c r="A32" t="s">
        <v>31</v>
      </c>
      <c r="B32" s="1">
        <f>'JuicedOdds Week (15)'!B32/('JuicedOdds Week (15)'!B32+'JuicedOdds Week (15)'!B27)</f>
        <v>0.26645768025078376</v>
      </c>
      <c r="C32" s="1">
        <f>'JuicedOdds Week (15)'!C32/('JuicedOdds Week (15)'!C32+'JuicedOdds Week (15)'!C21)</f>
        <v>0.34252477380439461</v>
      </c>
      <c r="D32" s="1">
        <f>'JuicedOdds Week (15)'!D32/('JuicedOdds Week (15)'!D32+'JuicedOdds Week (15)'!D7)</f>
        <v>0.16835016835016833</v>
      </c>
      <c r="E32" s="1">
        <f>'JuicedOdds Week (15)'!E32/('JuicedOdds Week (15)'!E32+'JuicedOdds Week (15)'!E5)</f>
        <v>0.12382234185733514</v>
      </c>
      <c r="F32" s="1">
        <f>'JuicedOdds Week (15)'!F32/('JuicedOdds Week (15)'!F32+'JuicedOdds Week (15)'!F6)</f>
        <v>0.3962430290578221</v>
      </c>
      <c r="G32" s="1">
        <f>'JuicedOdds Week (15)'!G32/('JuicedOdds Week (15)'!G32+'JuicedOdds Week (15)'!G28)</f>
        <v>0.25593098490294752</v>
      </c>
      <c r="H32" s="1">
        <f>'JuicedOdds Week (15)'!H32/('JuicedOdds Week (15)'!H32+'JuicedOdds Week (15)'!H14)</f>
        <v>0.21325648414985587</v>
      </c>
      <c r="I32" s="1">
        <f>'JuicedOdds Week (15)'!I32/('JuicedOdds Week (15)'!I32+'JuicedOdds Week (15)'!I9)</f>
        <v>0.19570707070707072</v>
      </c>
      <c r="J32" s="1">
        <f>'JuicedOdds Week (15)'!J32/('JuicedOdds Week (15)'!J32+'JuicedOdds Week (15)'!J15)</f>
        <v>0.15349887133182846</v>
      </c>
      <c r="K32" s="1">
        <f>'JuicedOdds Week (15)'!K32/('JuicedOdds Week (15)'!K32+'JuicedOdds Week (15)'!K24)</f>
        <v>0.45323047251687559</v>
      </c>
      <c r="L32" s="1">
        <f>'JuicedOdds Week (15)'!L32/('JuicedOdds Week (15)'!L32+'JuicedOdds Week (15)'!L33)</f>
        <v>0.30920711694593195</v>
      </c>
      <c r="M32" s="1">
        <f>'JuicedOdds Week (15)'!M32/('JuicedOdds Week (15)'!M32+'JuicedOdds Week (15)'!M28)</f>
        <v>0.42794036443953615</v>
      </c>
      <c r="N32" s="1">
        <f>'JuicedOdds Week (15)'!N32/('JuicedOdds Week (15)'!N32+'JuicedOdds Week (15)'!N22)</f>
        <v>0.30423004792665137</v>
      </c>
      <c r="O32" s="1"/>
      <c r="P32" s="1">
        <f>'JuicedOdds Week (15)'!P32/('JuicedOdds Week (15)'!P32+'JuicedOdds Week (15)'!P5)</f>
        <v>0.14205607476635515</v>
      </c>
      <c r="Q32" s="1">
        <f>'JuicedOdds Week (15)'!Q32/('JuicedOdds Week (15)'!Q32+'JuicedOdds Week (15)'!Q19)</f>
        <v>0.36341238065906994</v>
      </c>
      <c r="R32" s="1">
        <f>'JuicedOdds Week (15)'!R32/('JuicedOdds Week (15)'!R32+'JuicedOdds Week (15)'!R3)</f>
        <v>0.19184290030211482</v>
      </c>
      <c r="S32" s="1">
        <f>'JuicedOdds Week (15)'!S32/('JuicedOdds Week (15)'!S32+'JuicedOdds Week (15)'!S14)</f>
        <v>0.36341238065906994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8" ht="14.45">
      <c r="A33" t="s">
        <v>32</v>
      </c>
      <c r="B33" s="1">
        <f>'JuicedOdds Week (15)'!B33/('JuicedOdds Week (15)'!B33+'JuicedOdds Week (15)'!B9)</f>
        <v>0.20863836017569545</v>
      </c>
      <c r="C33" s="1">
        <f>'JuicedOdds Week (15)'!C33/('JuicedOdds Week (15)'!C33+'JuicedOdds Week (15)'!C31)</f>
        <v>0.53246753246753253</v>
      </c>
      <c r="D33" s="1">
        <f>'JuicedOdds Week (15)'!D33/('JuicedOdds Week (15)'!D33+'JuicedOdds Week (15)'!D13)</f>
        <v>0.24000000000000005</v>
      </c>
      <c r="E33" s="1">
        <f>'JuicedOdds Week (15)'!E33/('JuicedOdds Week (15)'!E33+'JuicedOdds Week (15)'!E22)</f>
        <v>0.4170073589533933</v>
      </c>
      <c r="F33" s="1">
        <f>'JuicedOdds Week (15)'!F33/('JuicedOdds Week (15)'!F33+'JuicedOdds Week (15)'!F24)</f>
        <v>0.448558885283451</v>
      </c>
      <c r="G33" s="1">
        <f>'JuicedOdds Week (15)'!G33/('JuicedOdds Week (15)'!G33+'JuicedOdds Week (15)'!G16)</f>
        <v>0.45725646123260438</v>
      </c>
      <c r="H33" s="1"/>
      <c r="I33" s="1">
        <f>'JuicedOdds Week (15)'!I33/('JuicedOdds Week (15)'!I33+'JuicedOdds Week (15)'!I26)</f>
        <v>0.59963877182420233</v>
      </c>
      <c r="J33" s="1">
        <f>'JuicedOdds Week (15)'!J33/('JuicedOdds Week (15)'!J33+'JuicedOdds Week (15)'!J30)</f>
        <v>0.5720596355604638</v>
      </c>
      <c r="K33" s="1">
        <f>'JuicedOdds Week (15)'!K33/('JuicedOdds Week (15)'!K33+'JuicedOdds Week (15)'!K6)</f>
        <v>0.31944444444444442</v>
      </c>
      <c r="L33" s="1">
        <f>'JuicedOdds Week (15)'!L33/('JuicedOdds Week (15)'!L33+'JuicedOdds Week (15)'!L32)</f>
        <v>0.69079288305406805</v>
      </c>
      <c r="M33" s="1">
        <f>'JuicedOdds Week (15)'!M33/('JuicedOdds Week (15)'!M33+'JuicedOdds Week (15)'!M13)</f>
        <v>0.49567024593003117</v>
      </c>
      <c r="N33" s="1">
        <f>'JuicedOdds Week (15)'!N33/('JuicedOdds Week (15)'!N33+'JuicedOdds Week (15)'!N18)</f>
        <v>0.60923623445825936</v>
      </c>
      <c r="O33" s="1">
        <f>'JuicedOdds Week (15)'!O33/('JuicedOdds Week (15)'!O33+'JuicedOdds Week (15)'!O8)</f>
        <v>0.62246655186117372</v>
      </c>
      <c r="P33" s="1">
        <f>'JuicedOdds Week (15)'!P33/('JuicedOdds Week (15)'!P33+'JuicedOdds Week (15)'!P29)</f>
        <v>0.3962430290578221</v>
      </c>
      <c r="Q33" s="1">
        <f>'JuicedOdds Week (15)'!Q33/('JuicedOdds Week (15)'!Q33+'JuicedOdds Week (15)'!Q15)</f>
        <v>0.36905965621840248</v>
      </c>
      <c r="R33" s="1">
        <f>'JuicedOdds Week (15)'!R33/('JuicedOdds Week (15)'!R33+'JuicedOdds Week (15)'!R29)</f>
        <v>0.48916576381365112</v>
      </c>
      <c r="S33" s="1">
        <f>'JuicedOdds Week (15)'!S33/('JuicedOdds Week (15)'!S33+'JuicedOdds Week (15)'!S31)</f>
        <v>0.47826086956521741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8" ht="14.45">
      <c r="U34">
        <f>SUM(U2:U33)</f>
        <v>25</v>
      </c>
      <c r="V34">
        <f t="shared" ref="V34:AL34" si="0">SUM(V2:V33)</f>
        <v>25</v>
      </c>
      <c r="W34">
        <f t="shared" si="0"/>
        <v>25</v>
      </c>
      <c r="X34">
        <f t="shared" si="0"/>
        <v>25</v>
      </c>
      <c r="Y34">
        <f t="shared" si="0"/>
        <v>25</v>
      </c>
      <c r="Z34">
        <f t="shared" si="0"/>
        <v>25</v>
      </c>
      <c r="AA34">
        <f t="shared" si="0"/>
        <v>25</v>
      </c>
      <c r="AB34">
        <f t="shared" si="0"/>
        <v>25</v>
      </c>
      <c r="AC34">
        <f t="shared" si="0"/>
        <v>25</v>
      </c>
      <c r="AD34">
        <f t="shared" si="0"/>
        <v>25</v>
      </c>
      <c r="AE34">
        <f t="shared" si="0"/>
        <v>13</v>
      </c>
      <c r="AF34">
        <f t="shared" si="0"/>
        <v>13</v>
      </c>
      <c r="AG34">
        <f t="shared" si="0"/>
        <v>4</v>
      </c>
      <c r="AH34">
        <f t="shared" si="0"/>
        <v>4</v>
      </c>
      <c r="AI34">
        <f t="shared" si="0"/>
        <v>2</v>
      </c>
      <c r="AJ34">
        <f t="shared" si="0"/>
        <v>0</v>
      </c>
      <c r="AK34">
        <f t="shared" si="0"/>
        <v>0</v>
      </c>
      <c r="AL34">
        <f t="shared" si="0"/>
        <v>0</v>
      </c>
    </row>
    <row r="35" spans="1:38">
      <c r="G35" t="s">
        <v>36</v>
      </c>
      <c r="I35" s="1" t="s">
        <v>37</v>
      </c>
      <c r="J35" s="1"/>
    </row>
    <row r="36" spans="1:38">
      <c r="G36" t="s">
        <v>39</v>
      </c>
      <c r="I36" s="1">
        <f>B9*C7*D2*E5*F12*G4*H14*I11*J15</f>
        <v>0.17577993421576152</v>
      </c>
    </row>
    <row r="37" spans="1:38">
      <c r="G37" t="s">
        <v>43</v>
      </c>
      <c r="I37" s="1">
        <f>B9*C7*D2*E5*F12*G4*H14*J15*I11*L27*((P16*Q3*R13-N13*P28*Q3*R18)*M10+N13*P28*Q3*R18)</f>
        <v>5.6881194125949698E-2</v>
      </c>
    </row>
    <row r="38" spans="1:38">
      <c r="I38" s="1">
        <f>B9*C7*D2*E5*F12*G4*H14*J15*I11*L27*(N22+(1-N22)*M10)*P16*Q3*R13</f>
        <v>5.661705509020612E-2</v>
      </c>
      <c r="V38" s="1">
        <f>(P16*Q3*R13-N13*P16*Q3*R28)*M10</f>
        <v>8.5389589731673238E-2</v>
      </c>
      <c r="W38" s="10"/>
    </row>
    <row r="39" spans="1:38">
      <c r="I39" s="10">
        <f>B9*C7*D2*E5*F12*G4*H14*J15*I11*L27*((P16*Q3*R13-N22*P16*Q3*R13)*M10+N22*P16*Q3*R13)</f>
        <v>5.6617055090206106E-2</v>
      </c>
      <c r="V39" s="1">
        <f>((P16*Q3*R13-N13*P16*Q3*R28)*M10+N13*P16*Q3*R28)</f>
        <v>0.42663867049610094</v>
      </c>
    </row>
    <row r="40" spans="1:38">
      <c r="V40" s="1">
        <f>(N13+(1-N13)*M10)*P16*Q3*R13</f>
        <v>0.43146423241354415</v>
      </c>
    </row>
    <row r="41" spans="1:38">
      <c r="V41" s="1">
        <f>P16*Q3*R13</f>
        <v>0.45116919559001528</v>
      </c>
    </row>
    <row r="42" spans="1:38">
      <c r="V42" s="1">
        <f>N13*P16*Q3*R28</f>
        <v>0.34124908076442773</v>
      </c>
    </row>
  </sheetData>
  <conditionalFormatting sqref="B2:S33">
    <cfRule type="cellIs" dxfId="55" priority="2" operator="greaterThan">
      <formula>0.85</formula>
    </cfRule>
    <cfRule type="cellIs" dxfId="54" priority="3" operator="greaterThan">
      <formula>0.8</formula>
    </cfRule>
    <cfRule type="cellIs" dxfId="53" priority="4" operator="between">
      <formula>0.7</formula>
      <formula>0.75</formula>
    </cfRule>
    <cfRule type="cellIs" dxfId="52" priority="5" operator="greaterThanOrEqual">
      <formula>0.75</formula>
    </cfRule>
  </conditionalFormatting>
  <conditionalFormatting sqref="B2:S33">
    <cfRule type="cellIs" dxfId="51" priority="1" operator="greaterThan">
      <formula>0.9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6B6A-2A69-4899-9733-F08D319EA48D}">
  <dimension ref="A1:S33"/>
  <sheetViews>
    <sheetView workbookViewId="0">
      <selection activeCell="B2" sqref="B2"/>
    </sheetView>
  </sheetViews>
  <sheetFormatPr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f>IF('BettingLines Week (15)'!B2&lt;-100,1+100/('BettingLines Week (15)'!B2-100),100/('BettingLines Week (15)'!B2+100))</f>
        <v>0.64285714285714279</v>
      </c>
      <c r="C2">
        <f>IF('BettingLines Week (15)'!C2&lt;-100,1+100/('BettingLines Week (15)'!C2-100),100/('BettingLines Week (15)'!C2+100))</f>
        <v>0.59677419354838712</v>
      </c>
      <c r="D2">
        <f>IF('BettingLines Week (15)'!D2&lt;-100,1+100/('BettingLines Week (15)'!D2-100),100/('BettingLines Week (15)'!D2+100))</f>
        <v>0.88888888888888884</v>
      </c>
      <c r="E2">
        <f>IF('BettingLines Week (15)'!E2&lt;-100,1+100/('BettingLines Week (15)'!E2-100),100/('BettingLines Week (15)'!E2+100))</f>
        <v>0.80952380952380953</v>
      </c>
      <c r="F2">
        <f>IF('BettingLines Week (15)'!F2&lt;-100,1+100/('BettingLines Week (15)'!F2-100),100/('BettingLines Week (15)'!F2+100))</f>
        <v>0.64285714285714279</v>
      </c>
      <c r="G2">
        <f>IF('BettingLines Week (15)'!G2&lt;-100,1+100/('BettingLines Week (15)'!G2-100),100/('BettingLines Week (15)'!G2+100))</f>
        <v>0.8666666666666667</v>
      </c>
      <c r="H2">
        <f>IF('BettingLines Week (15)'!H2&lt;-100,1+100/('BettingLines Week (15)'!H2-100),100/('BettingLines Week (15)'!H2+100))</f>
        <v>0.73544973544973546</v>
      </c>
      <c r="I2">
        <f>IF('BettingLines Week (15)'!I2&lt;-100,1+100/('BettingLines Week (15)'!I2-100),100/('BettingLines Week (15)'!I2+100))</f>
        <v>0.77272727272727271</v>
      </c>
      <c r="J2">
        <f>IF('BettingLines Week (15)'!J2&lt;-100,1+100/('BettingLines Week (15)'!J2-100),100/('BettingLines Week (15)'!J2+100))</f>
        <v>0.50495049504950495</v>
      </c>
      <c r="K2">
        <f>IF('BettingLines Week (15)'!K2&lt;-100,1+100/('BettingLines Week (15)'!K2-100),100/('BettingLines Week (15)'!K2+100))</f>
        <v>1</v>
      </c>
      <c r="L2">
        <f>IF('BettingLines Week (15)'!L2&lt;-100,1+100/('BettingLines Week (15)'!L2-100),100/('BettingLines Week (15)'!L2+100))</f>
        <v>0.57446808510638303</v>
      </c>
      <c r="M2">
        <f>IF('BettingLines Week (15)'!M2&lt;-100,1+100/('BettingLines Week (15)'!M2-100),100/('BettingLines Week (15)'!M2+100))</f>
        <v>0.83870967741935487</v>
      </c>
      <c r="N2">
        <f>IF('BettingLines Week (15)'!N2&lt;-100,1+100/('BettingLines Week (15)'!N2-100),100/('BettingLines Week (15)'!N2+100))</f>
        <v>0.72602739726027399</v>
      </c>
      <c r="O2">
        <f>IF('BettingLines Week (15)'!O2&lt;-100,1+100/('BettingLines Week (15)'!O2-100),100/('BettingLines Week (15)'!O2+100))</f>
        <v>0.55555555555555558</v>
      </c>
      <c r="P2">
        <f>IF('BettingLines Week (15)'!P2&lt;-100,1+100/('BettingLines Week (15)'!P2-100),100/('BettingLines Week (15)'!P2+100))</f>
        <v>0.84615384615384615</v>
      </c>
      <c r="Q2">
        <f>IF('BettingLines Week (15)'!Q2&lt;-100,1+100/('BettingLines Week (15)'!Q2-100),100/('BettingLines Week (15)'!Q2+100))</f>
        <v>0.79797979797979801</v>
      </c>
      <c r="R2">
        <f>IF('BettingLines Week (15)'!R2&lt;-100,1+100/('BettingLines Week (15)'!R2-100),100/('BettingLines Week (15)'!R2+100))</f>
        <v>0.60784313725490202</v>
      </c>
      <c r="S2">
        <f>IF('BettingLines Week (15)'!S2&lt;-100,1+100/('BettingLines Week (15)'!S2-100),100/('BettingLines Week (15)'!S2+100))</f>
        <v>0.55555555555555558</v>
      </c>
    </row>
    <row r="3" spans="1:19" ht="14.45">
      <c r="A3" t="s">
        <v>2</v>
      </c>
      <c r="B3">
        <f>IF('BettingLines Week (15)'!B3&lt;-100,1+100/('BettingLines Week (15)'!B3-100),100/('BettingLines Week (15)'!B3+100))</f>
        <v>0.64912280701754388</v>
      </c>
      <c r="C3">
        <f>IF('BettingLines Week (15)'!C3&lt;-100,1+100/('BettingLines Week (15)'!C3-100),100/('BettingLines Week (15)'!C3+100))</f>
        <v>0.71014492753623193</v>
      </c>
      <c r="D3">
        <f>IF('BettingLines Week (15)'!D3&lt;-100,1+100/('BettingLines Week (15)'!D3-100),100/('BettingLines Week (15)'!D3+100))</f>
        <v>0.7142857142857143</v>
      </c>
      <c r="E3">
        <f>IF('BettingLines Week (15)'!E3&lt;-100,1+100/('BettingLines Week (15)'!E3-100),100/('BettingLines Week (15)'!E3+100))</f>
        <v>0.80952380952380953</v>
      </c>
      <c r="F3">
        <f>IF('BettingLines Week (15)'!F3&lt;-100,1+100/('BettingLines Week (15)'!F3-100),100/('BettingLines Week (15)'!F3+100))</f>
        <v>0.66442953020134232</v>
      </c>
      <c r="G3">
        <f>IF('BettingLines Week (15)'!G3&lt;-100,1+100/('BettingLines Week (15)'!G3-100),100/('BettingLines Week (15)'!G3+100))</f>
        <v>0.75308641975308643</v>
      </c>
      <c r="H3">
        <f>IF('BettingLines Week (15)'!H3&lt;-100,1+100/('BettingLines Week (15)'!H3-100),100/('BettingLines Week (15)'!H3+100))</f>
        <v>0.60784313725490202</v>
      </c>
      <c r="I3">
        <f>IF('BettingLines Week (15)'!I3&lt;-100,1+100/('BettingLines Week (15)'!I3-100),100/('BettingLines Week (15)'!I3+100))</f>
        <v>0.74358974358974361</v>
      </c>
      <c r="J3">
        <f>IF('BettingLines Week (15)'!J3&lt;-100,1+100/('BettingLines Week (15)'!J3-100),100/('BettingLines Week (15)'!J3+100))</f>
        <v>0.63636363636363635</v>
      </c>
      <c r="K3">
        <f>IF('BettingLines Week (15)'!K3&lt;-100,1+100/('BettingLines Week (15)'!K3-100),100/('BettingLines Week (15)'!K3+100))</f>
        <v>1</v>
      </c>
      <c r="L3">
        <f>IF('BettingLines Week (15)'!L3&lt;-100,1+100/('BettingLines Week (15)'!L3-100),100/('BettingLines Week (15)'!L3+100))</f>
        <v>0.46511627906976744</v>
      </c>
      <c r="M3">
        <f>IF('BettingLines Week (15)'!M3&lt;-100,1+100/('BettingLines Week (15)'!M3-100),100/('BettingLines Week (15)'!M3+100))</f>
        <v>0.58677685950413228</v>
      </c>
      <c r="N3">
        <f>IF('BettingLines Week (15)'!N3&lt;-100,1+100/('BettingLines Week (15)'!N3-100),100/('BettingLines Week (15)'!N3+100))</f>
        <v>0.43478260869565216</v>
      </c>
      <c r="O3">
        <f>IF('BettingLines Week (15)'!O3&lt;-100,1+100/('BettingLines Week (15)'!O3-100),100/('BettingLines Week (15)'!O3+100))</f>
        <v>0.4</v>
      </c>
      <c r="P3">
        <f>IF('BettingLines Week (15)'!P3&lt;-100,1+100/('BettingLines Week (15)'!P3-100),100/('BettingLines Week (15)'!P3+100))</f>
        <v>0.7142857142857143</v>
      </c>
      <c r="Q3">
        <f>IF('BettingLines Week (15)'!Q3&lt;-100,1+100/('BettingLines Week (15)'!Q3-100),100/('BettingLines Week (15)'!Q3+100))</f>
        <v>0.84251968503937014</v>
      </c>
      <c r="R3">
        <f>IF('BettingLines Week (15)'!R3&lt;-100,1+100/('BettingLines Week (15)'!R3-100),100/('BettingLines Week (15)'!R3+100))</f>
        <v>0.84251968503937014</v>
      </c>
      <c r="S3">
        <f>IF('BettingLines Week (15)'!S3&lt;-100,1+100/('BettingLines Week (15)'!S3-100),100/('BettingLines Week (15)'!S3+100))</f>
        <v>0.56521739130434789</v>
      </c>
    </row>
    <row r="4" spans="1:19" ht="14.45">
      <c r="A4" t="s">
        <v>3</v>
      </c>
      <c r="B4">
        <f>IF('BettingLines Week (15)'!B4&lt;-100,1+100/('BettingLines Week (15)'!B4-100),100/('BettingLines Week (15)'!B4+100))</f>
        <v>0.57446808510638303</v>
      </c>
      <c r="C4">
        <f>IF('BettingLines Week (15)'!C4&lt;-100,1+100/('BettingLines Week (15)'!C4-100),100/('BettingLines Week (15)'!C4+100))</f>
        <v>0.78260869565217395</v>
      </c>
      <c r="D4">
        <f>IF('BettingLines Week (15)'!D4&lt;-100,1+100/('BettingLines Week (15)'!D4-100),100/('BettingLines Week (15)'!D4+100))</f>
        <v>0.71014492753623193</v>
      </c>
      <c r="E4">
        <f>IF('BettingLines Week (15)'!E4&lt;-100,1+100/('BettingLines Week (15)'!E4-100),100/('BettingLines Week (15)'!E4+100))</f>
        <v>0.58677685950413228</v>
      </c>
      <c r="F4">
        <f>IF('BettingLines Week (15)'!F4&lt;-100,1+100/('BettingLines Week (15)'!F4-100),100/('BettingLines Week (15)'!F4+100))</f>
        <v>0.7142857142857143</v>
      </c>
      <c r="G4">
        <f>IF('BettingLines Week (15)'!G4&lt;-100,1+100/('BettingLines Week (15)'!G4-100),100/('BettingLines Week (15)'!G4+100))</f>
        <v>0.92307692307692313</v>
      </c>
      <c r="H4">
        <f>IF('BettingLines Week (15)'!H4&lt;-100,1+100/('BettingLines Week (15)'!H4-100),100/('BettingLines Week (15)'!H4+100))</f>
        <v>0.79797979797979801</v>
      </c>
      <c r="I4">
        <f>IF('BettingLines Week (15)'!I4&lt;-100,1+100/('BettingLines Week (15)'!I4-100),100/('BettingLines Week (15)'!I4+100))</f>
        <v>0.83870967741935487</v>
      </c>
      <c r="J4">
        <f>IF('BettingLines Week (15)'!J4&lt;-100,1+100/('BettingLines Week (15)'!J4-100),100/('BettingLines Week (15)'!J4+100))</f>
        <v>0.48780487804878048</v>
      </c>
      <c r="K4">
        <f>IF('BettingLines Week (15)'!K4&lt;-100,1+100/('BettingLines Week (15)'!K4-100),100/('BettingLines Week (15)'!K4+100))</f>
        <v>0.80392156862745101</v>
      </c>
      <c r="L4">
        <f>IF('BettingLines Week (15)'!L4&lt;-100,1+100/('BettingLines Week (15)'!L4-100),100/('BettingLines Week (15)'!L4+100))</f>
        <v>0.79166666666666663</v>
      </c>
      <c r="M4">
        <f>IF('BettingLines Week (15)'!M4&lt;-100,1+100/('BettingLines Week (15)'!M4-100),100/('BettingLines Week (15)'!M4+100))</f>
        <v>0.45454545454545453</v>
      </c>
      <c r="N4">
        <f>IF('BettingLines Week (15)'!N4&lt;-100,1+100/('BettingLines Week (15)'!N4-100),100/('BettingLines Week (15)'!N4+100))</f>
        <v>1</v>
      </c>
      <c r="O4">
        <f>IF('BettingLines Week (15)'!O4&lt;-100,1+100/('BettingLines Week (15)'!O4-100),100/('BettingLines Week (15)'!O4+100))</f>
        <v>0.48780487804878048</v>
      </c>
      <c r="P4">
        <f>IF('BettingLines Week (15)'!P4&lt;-100,1+100/('BettingLines Week (15)'!P4-100),100/('BettingLines Week (15)'!P4+100))</f>
        <v>0.57446808510638303</v>
      </c>
      <c r="Q4">
        <f>IF('BettingLines Week (15)'!Q4&lt;-100,1+100/('BettingLines Week (15)'!Q4-100),100/('BettingLines Week (15)'!Q4+100))</f>
        <v>0.53488372093023262</v>
      </c>
      <c r="R4">
        <f>IF('BettingLines Week (15)'!R4&lt;-100,1+100/('BettingLines Week (15)'!R4-100),100/('BettingLines Week (15)'!R4+100))</f>
        <v>0.72972972972972971</v>
      </c>
      <c r="S4">
        <f>IF('BettingLines Week (15)'!S4&lt;-100,1+100/('BettingLines Week (15)'!S4-100),100/('BettingLines Week (15)'!S4+100))</f>
        <v>0.5</v>
      </c>
    </row>
    <row r="5" spans="1:19" ht="14.45">
      <c r="A5" t="s">
        <v>4</v>
      </c>
      <c r="B5">
        <f>IF('BettingLines Week (15)'!B5&lt;-100,1+100/('BettingLines Week (15)'!B5-100),100/('BettingLines Week (15)'!B5+100))</f>
        <v>0.54545454545454541</v>
      </c>
      <c r="C5">
        <f>IF('BettingLines Week (15)'!C5&lt;-100,1+100/('BettingLines Week (15)'!C5-100),100/('BettingLines Week (15)'!C5+100))</f>
        <v>0.76470588235294112</v>
      </c>
      <c r="D5">
        <f>IF('BettingLines Week (15)'!D5&lt;-100,1+100/('BettingLines Week (15)'!D5-100),100/('BettingLines Week (15)'!D5+100))</f>
        <v>0.88235294117647056</v>
      </c>
      <c r="E5">
        <f>IF('BettingLines Week (15)'!E5&lt;-100,1+100/('BettingLines Week (15)'!E5-100),100/('BettingLines Week (15)'!E5+100))</f>
        <v>0.91304347826086962</v>
      </c>
      <c r="F5">
        <f>IF('BettingLines Week (15)'!F5&lt;-100,1+100/('BettingLines Week (15)'!F5-100),100/('BettingLines Week (15)'!F5+100))</f>
        <v>0.63636363636363635</v>
      </c>
      <c r="G5">
        <f>IF('BettingLines Week (15)'!G5&lt;-100,1+100/('BettingLines Week (15)'!G5-100),100/('BettingLines Week (15)'!G5+100))</f>
        <v>0.82456140350877194</v>
      </c>
      <c r="H5">
        <f>IF('BettingLines Week (15)'!H5&lt;-100,1+100/('BettingLines Week (15)'!H5-100),100/('BettingLines Week (15)'!H5+100))</f>
        <v>0.75609756097560976</v>
      </c>
      <c r="I5">
        <f>IF('BettingLines Week (15)'!I5&lt;-100,1+100/('BettingLines Week (15)'!I5-100),100/('BettingLines Week (15)'!I5+100))</f>
        <v>0.68553459119496862</v>
      </c>
      <c r="J5">
        <f>IF('BettingLines Week (15)'!J5&lt;-100,1+100/('BettingLines Week (15)'!J5-100),100/('BettingLines Week (15)'!J5+100))</f>
        <v>1</v>
      </c>
      <c r="K5">
        <f>IF('BettingLines Week (15)'!K5&lt;-100,1+100/('BettingLines Week (15)'!K5-100),100/('BettingLines Week (15)'!K5+100))</f>
        <v>0.61832061068702293</v>
      </c>
      <c r="L5">
        <f>IF('BettingLines Week (15)'!L5&lt;-100,1+100/('BettingLines Week (15)'!L5-100),100/('BettingLines Week (15)'!L5+100))</f>
        <v>0.9</v>
      </c>
      <c r="M5">
        <f>IF('BettingLines Week (15)'!M5&lt;-100,1+100/('BettingLines Week (15)'!M5-100),100/('BettingLines Week (15)'!M5+100))</f>
        <v>0.78021978021978022</v>
      </c>
      <c r="N5">
        <f>IF('BettingLines Week (15)'!N5&lt;-100,1+100/('BettingLines Week (15)'!N5-100),100/('BettingLines Week (15)'!N5+100))</f>
        <v>0.60784313725490202</v>
      </c>
      <c r="O5">
        <f>IF('BettingLines Week (15)'!O5&lt;-100,1+100/('BettingLines Week (15)'!O5-100),100/('BettingLines Week (15)'!O5+100))</f>
        <v>0.91304347826086962</v>
      </c>
      <c r="P5">
        <f>IF('BettingLines Week (15)'!P5&lt;-100,1+100/('BettingLines Week (15)'!P5-100),100/('BettingLines Week (15)'!P5+100))</f>
        <v>0.89473684210526316</v>
      </c>
      <c r="Q5">
        <f>IF('BettingLines Week (15)'!Q5&lt;-100,1+100/('BettingLines Week (15)'!Q5-100),100/('BettingLines Week (15)'!Q5+100))</f>
        <v>0.6</v>
      </c>
      <c r="R5">
        <f>IF('BettingLines Week (15)'!R5&lt;-100,1+100/('BettingLines Week (15)'!R5-100),100/('BettingLines Week (15)'!R5+100))</f>
        <v>0.6</v>
      </c>
      <c r="S5">
        <f>IF('BettingLines Week (15)'!S5&lt;-100,1+100/('BettingLines Week (15)'!S5-100),100/('BettingLines Week (15)'!S5+100))</f>
        <v>0.74874371859296485</v>
      </c>
    </row>
    <row r="6" spans="1:19" ht="14.45">
      <c r="A6" t="s">
        <v>5</v>
      </c>
      <c r="B6">
        <f>IF('BettingLines Week (15)'!B6&lt;-100,1+100/('BettingLines Week (15)'!B6-100),100/('BettingLines Week (15)'!B6+100))</f>
        <v>0.52830188679245282</v>
      </c>
      <c r="C6">
        <f>IF('BettingLines Week (15)'!C6&lt;-100,1+100/('BettingLines Week (15)'!C6-100),100/('BettingLines Week (15)'!C6+100))</f>
        <v>0.63636363636363635</v>
      </c>
      <c r="D6">
        <f>IF('BettingLines Week (15)'!D6&lt;-100,1+100/('BettingLines Week (15)'!D6-100),100/('BettingLines Week (15)'!D6+100))</f>
        <v>0.60784313725490202</v>
      </c>
      <c r="E6">
        <f>IF('BettingLines Week (15)'!E6&lt;-100,1+100/('BettingLines Week (15)'!E6-100),100/('BettingLines Week (15)'!E6+100))</f>
        <v>0.61832061068702293</v>
      </c>
      <c r="F6">
        <f>IF('BettingLines Week (15)'!F6&lt;-100,1+100/('BettingLines Week (15)'!F6-100),100/('BettingLines Week (15)'!F6+100))</f>
        <v>0.62962962962962965</v>
      </c>
      <c r="G6">
        <f>IF('BettingLines Week (15)'!G6&lt;-100,1+100/('BettingLines Week (15)'!G6-100),100/('BettingLines Week (15)'!G6+100))</f>
        <v>0.60784313725490202</v>
      </c>
      <c r="H6">
        <f>IF('BettingLines Week (15)'!H6&lt;-100,1+100/('BettingLines Week (15)'!H6-100),100/('BettingLines Week (15)'!H6+100))</f>
        <v>1</v>
      </c>
      <c r="I6">
        <f>IF('BettingLines Week (15)'!I6&lt;-100,1+100/('BettingLines Week (15)'!I6-100),100/('BettingLines Week (15)'!I6+100))</f>
        <v>0.35714285714285715</v>
      </c>
      <c r="J6">
        <f>IF('BettingLines Week (15)'!J6&lt;-100,1+100/('BettingLines Week (15)'!J6-100),100/('BettingLines Week (15)'!J6+100))</f>
        <v>0.55555555555555558</v>
      </c>
      <c r="K6">
        <f>IF('BettingLines Week (15)'!K6&lt;-100,1+100/('BettingLines Week (15)'!K6-100),100/('BettingLines Week (15)'!K6+100))</f>
        <v>0.71014492753623193</v>
      </c>
      <c r="L6">
        <f>IF('BettingLines Week (15)'!L6&lt;-100,1+100/('BettingLines Week (15)'!L6-100),100/('BettingLines Week (15)'!L6+100))</f>
        <v>0.37878787878787878</v>
      </c>
      <c r="M6">
        <f>IF('BettingLines Week (15)'!M6&lt;-100,1+100/('BettingLines Week (15)'!M6-100),100/('BettingLines Week (15)'!M6+100))</f>
        <v>0.45454545454545453</v>
      </c>
      <c r="N6">
        <f>IF('BettingLines Week (15)'!N6&lt;-100,1+100/('BettingLines Week (15)'!N6-100),100/('BettingLines Week (15)'!N6+100))</f>
        <v>0.20408163265306123</v>
      </c>
      <c r="O6">
        <f>IF('BettingLines Week (15)'!O6&lt;-100,1+100/('BettingLines Week (15)'!O6-100),100/('BettingLines Week (15)'!O6+100))</f>
        <v>0.61832061068702293</v>
      </c>
      <c r="P6">
        <f>IF('BettingLines Week (15)'!P6&lt;-100,1+100/('BettingLines Week (15)'!P6-100),100/('BettingLines Week (15)'!P6+100))</f>
        <v>0.62962962962962965</v>
      </c>
      <c r="Q6">
        <f>IF('BettingLines Week (15)'!Q6&lt;-100,1+100/('BettingLines Week (15)'!Q6-100),100/('BettingLines Week (15)'!Q6+100))</f>
        <v>0.56521739130434789</v>
      </c>
      <c r="R6">
        <f>IF('BettingLines Week (15)'!R6&lt;-100,1+100/('BettingLines Week (15)'!R6-100),100/('BettingLines Week (15)'!R6+100))</f>
        <v>0.42553191489361702</v>
      </c>
      <c r="S6">
        <f>IF('BettingLines Week (15)'!S6&lt;-100,1+100/('BettingLines Week (15)'!S6-100),100/('BettingLines Week (15)'!S6+100))</f>
        <v>0.63636363636363635</v>
      </c>
    </row>
    <row r="7" spans="1:19" ht="14.45">
      <c r="A7" t="s">
        <v>6</v>
      </c>
      <c r="B7">
        <f>IF('BettingLines Week (15)'!B7&lt;-100,1+100/('BettingLines Week (15)'!B7-100),100/('BettingLines Week (15)'!B7+100))</f>
        <v>0.62962962962962965</v>
      </c>
      <c r="C7">
        <f>IF('BettingLines Week (15)'!C7&lt;-100,1+100/('BettingLines Week (15)'!C7-100),100/('BettingLines Week (15)'!C7+100))</f>
        <v>0.79166666666666663</v>
      </c>
      <c r="D7">
        <f>IF('BettingLines Week (15)'!D7&lt;-100,1+100/('BettingLines Week (15)'!D7-100),100/('BettingLines Week (15)'!D7+100))</f>
        <v>0.8666666666666667</v>
      </c>
      <c r="E7">
        <f>IF('BettingLines Week (15)'!E7&lt;-100,1+100/('BettingLines Week (15)'!E7-100),100/('BettingLines Week (15)'!E7+100))</f>
        <v>0.74025974025974028</v>
      </c>
      <c r="F7">
        <f>IF('BettingLines Week (15)'!F7&lt;-100,1+100/('BettingLines Week (15)'!F7-100),100/('BettingLines Week (15)'!F7+100))</f>
        <v>0.40816326530612246</v>
      </c>
      <c r="G7">
        <f>IF('BettingLines Week (15)'!G7&lt;-100,1+100/('BettingLines Week (15)'!G7-100),100/('BettingLines Week (15)'!G7+100))</f>
        <v>0.55555555555555558</v>
      </c>
      <c r="H7">
        <f>IF('BettingLines Week (15)'!H7&lt;-100,1+100/('BettingLines Week (15)'!H7-100),100/('BettingLines Week (15)'!H7+100))</f>
        <v>1</v>
      </c>
      <c r="I7">
        <f>IF('BettingLines Week (15)'!I7&lt;-100,1+100/('BettingLines Week (15)'!I7-100),100/('BettingLines Week (15)'!I7+100))</f>
        <v>0.75609756097560976</v>
      </c>
      <c r="J7">
        <f>IF('BettingLines Week (15)'!J7&lt;-100,1+100/('BettingLines Week (15)'!J7-100),100/('BettingLines Week (15)'!J7+100))</f>
        <v>0.40816326530612246</v>
      </c>
      <c r="K7">
        <f>IF('BettingLines Week (15)'!K7&lt;-100,1+100/('BettingLines Week (15)'!K7-100),100/('BettingLines Week (15)'!K7+100))</f>
        <v>0.96</v>
      </c>
      <c r="L7">
        <f>IF('BettingLines Week (15)'!L7&lt;-100,1+100/('BettingLines Week (15)'!L7-100),100/('BettingLines Week (15)'!L7+100))</f>
        <v>0.86206896551724133</v>
      </c>
      <c r="M7">
        <f>IF('BettingLines Week (15)'!M7&lt;-100,1+100/('BettingLines Week (15)'!M7-100),100/('BettingLines Week (15)'!M7+100))</f>
        <v>0.88888888888888884</v>
      </c>
      <c r="N7">
        <f>IF('BettingLines Week (15)'!N7&lt;-100,1+100/('BettingLines Week (15)'!N7-100),100/('BettingLines Week (15)'!N7+100))</f>
        <v>0.83333333333333337</v>
      </c>
      <c r="O7">
        <f>IF('BettingLines Week (15)'!O7&lt;-100,1+100/('BettingLines Week (15)'!O7-100),100/('BettingLines Week (15)'!O7+100))</f>
        <v>0.64285714285714279</v>
      </c>
      <c r="P7">
        <f>IF('BettingLines Week (15)'!P7&lt;-100,1+100/('BettingLines Week (15)'!P7-100),100/('BettingLines Week (15)'!P7+100))</f>
        <v>0.45454545454545453</v>
      </c>
      <c r="Q7">
        <f>IF('BettingLines Week (15)'!Q7&lt;-100,1+100/('BettingLines Week (15)'!Q7-100),100/('BettingLines Week (15)'!Q7+100))</f>
        <v>0.43478260869565216</v>
      </c>
      <c r="R7">
        <f>IF('BettingLines Week (15)'!R7&lt;-100,1+100/('BettingLines Week (15)'!R7-100),100/('BettingLines Week (15)'!R7+100))</f>
        <v>0.6</v>
      </c>
      <c r="S7">
        <f>IF('BettingLines Week (15)'!S7&lt;-100,1+100/('BettingLines Week (15)'!S7-100),100/('BettingLines Week (15)'!S7+100))</f>
        <v>0.6</v>
      </c>
    </row>
    <row r="8" spans="1:19" ht="14.45">
      <c r="A8" t="s">
        <v>7</v>
      </c>
      <c r="B8">
        <f>IF('BettingLines Week (15)'!B8&lt;-100,1+100/('BettingLines Week (15)'!B8-100),100/('BettingLines Week (15)'!B8+100))</f>
        <v>0.46728971962616822</v>
      </c>
      <c r="C8">
        <f>IF('BettingLines Week (15)'!C8&lt;-100,1+100/('BettingLines Week (15)'!C8-100),100/('BettingLines Week (15)'!C8+100))</f>
        <v>0.25</v>
      </c>
      <c r="D8">
        <f>IF('BettingLines Week (15)'!D8&lt;-100,1+100/('BettingLines Week (15)'!D8-100),100/('BettingLines Week (15)'!D8+100))</f>
        <v>0.44642857142857145</v>
      </c>
      <c r="E8">
        <f>IF('BettingLines Week (15)'!E8&lt;-100,1+100/('BettingLines Week (15)'!E8-100),100/('BettingLines Week (15)'!E8+100))</f>
        <v>0.23255813953488372</v>
      </c>
      <c r="F8">
        <f>IF('BettingLines Week (15)'!F8&lt;-100,1+100/('BettingLines Week (15)'!F8-100),100/('BettingLines Week (15)'!F8+100))</f>
        <v>0.46728971962616822</v>
      </c>
      <c r="G8">
        <f>IF('BettingLines Week (15)'!G8&lt;-100,1+100/('BettingLines Week (15)'!G8-100),100/('BettingLines Week (15)'!G8+100))</f>
        <v>0.28985507246376813</v>
      </c>
      <c r="H8">
        <f>IF('BettingLines Week (15)'!H8&lt;-100,1+100/('BettingLines Week (15)'!H8-100),100/('BettingLines Week (15)'!H8+100))</f>
        <v>1</v>
      </c>
      <c r="I8">
        <f>IF('BettingLines Week (15)'!I8&lt;-100,1+100/('BettingLines Week (15)'!I8-100),100/('BettingLines Week (15)'!I8+100))</f>
        <v>0.61832061068702293</v>
      </c>
      <c r="J8">
        <f>IF('BettingLines Week (15)'!J8&lt;-100,1+100/('BettingLines Week (15)'!J8-100),100/('BettingLines Week (15)'!J8+100))</f>
        <v>0.40816326530612246</v>
      </c>
      <c r="K8">
        <f>IF('BettingLines Week (15)'!K8&lt;-100,1+100/('BettingLines Week (15)'!K8-100),100/('BettingLines Week (15)'!K8+100))</f>
        <v>0.52830188679245282</v>
      </c>
      <c r="L8">
        <f>IF('BettingLines Week (15)'!L8&lt;-100,1+100/('BettingLines Week (15)'!L8-100),100/('BettingLines Week (15)'!L8+100))</f>
        <v>0.25</v>
      </c>
      <c r="M8">
        <f>IF('BettingLines Week (15)'!M8&lt;-100,1+100/('BettingLines Week (15)'!M8-100),100/('BettingLines Week (15)'!M8+100))</f>
        <v>0.20833333333333334</v>
      </c>
      <c r="N8">
        <f>IF('BettingLines Week (15)'!N8&lt;-100,1+100/('BettingLines Week (15)'!N8-100),100/('BettingLines Week (15)'!N8+100))</f>
        <v>0.47619047619047616</v>
      </c>
      <c r="O8">
        <f>IF('BettingLines Week (15)'!O8&lt;-100,1+100/('BettingLines Week (15)'!O8-100),100/('BettingLines Week (15)'!O8+100))</f>
        <v>0.39370078740157483</v>
      </c>
      <c r="P8">
        <f>IF('BettingLines Week (15)'!P8&lt;-100,1+100/('BettingLines Week (15)'!P8-100),100/('BettingLines Week (15)'!P8+100))</f>
        <v>0.27027027027027029</v>
      </c>
      <c r="Q8">
        <f>IF('BettingLines Week (15)'!Q8&lt;-100,1+100/('BettingLines Week (15)'!Q8-100),100/('BettingLines Week (15)'!Q8+100))</f>
        <v>0.68553459119496862</v>
      </c>
      <c r="R8">
        <f>IF('BettingLines Week (15)'!R8&lt;-100,1+100/('BettingLines Week (15)'!R8-100),100/('BettingLines Week (15)'!R8+100))</f>
        <v>0.53488372093023262</v>
      </c>
      <c r="S8">
        <f>IF('BettingLines Week (15)'!S8&lt;-100,1+100/('BettingLines Week (15)'!S8-100),100/('BettingLines Week (15)'!S8+100))</f>
        <v>0.53488372093023262</v>
      </c>
    </row>
    <row r="9" spans="1:19" ht="14.45">
      <c r="A9" t="s">
        <v>8</v>
      </c>
      <c r="B9">
        <f>IF('BettingLines Week (15)'!B9&lt;-100,1+100/('BettingLines Week (15)'!B9-100),100/('BettingLines Week (15)'!B9+100))</f>
        <v>0.82456140350877194</v>
      </c>
      <c r="C9">
        <f>IF('BettingLines Week (15)'!C9&lt;-100,1+100/('BettingLines Week (15)'!C9-100),100/('BettingLines Week (15)'!C9+100))</f>
        <v>0.40816326530612246</v>
      </c>
      <c r="D9">
        <f>IF('BettingLines Week (15)'!D9&lt;-100,1+100/('BettingLines Week (15)'!D9-100),100/('BettingLines Week (15)'!D9+100))</f>
        <v>0.77272727272727271</v>
      </c>
      <c r="E9">
        <f>IF('BettingLines Week (15)'!E9&lt;-100,1+100/('BettingLines Week (15)'!E9-100),100/('BettingLines Week (15)'!E9+100))</f>
        <v>0.40816326530612246</v>
      </c>
      <c r="F9">
        <f>IF('BettingLines Week (15)'!F9&lt;-100,1+100/('BettingLines Week (15)'!F9-100),100/('BettingLines Week (15)'!F9+100))</f>
        <v>0.69696969696969702</v>
      </c>
      <c r="G9">
        <f>IF('BettingLines Week (15)'!G9&lt;-100,1+100/('BettingLines Week (15)'!G9-100),100/('BettingLines Week (15)'!G9+100))</f>
        <v>0.7142857142857143</v>
      </c>
      <c r="H9">
        <f>IF('BettingLines Week (15)'!H9&lt;-100,1+100/('BettingLines Week (15)'!H9-100),100/('BettingLines Week (15)'!H9+100))</f>
        <v>0.60784313725490202</v>
      </c>
      <c r="I9">
        <f>IF('BettingLines Week (15)'!I9&lt;-100,1+100/('BettingLines Week (15)'!I9-100),100/('BettingLines Week (15)'!I9+100))</f>
        <v>0.83870967741935487</v>
      </c>
      <c r="J9">
        <f>IF('BettingLines Week (15)'!J9&lt;-100,1+100/('BettingLines Week (15)'!J9-100),100/('BettingLines Week (15)'!J9+100))</f>
        <v>0.71014492753623193</v>
      </c>
      <c r="K9">
        <f>IF('BettingLines Week (15)'!K9&lt;-100,1+100/('BettingLines Week (15)'!K9-100),100/('BettingLines Week (15)'!K9+100))</f>
        <v>0.72067039106145248</v>
      </c>
      <c r="L9">
        <f>IF('BettingLines Week (15)'!L9&lt;-100,1+100/('BettingLines Week (15)'!L9-100),100/('BettingLines Week (15)'!L9+100))</f>
        <v>0.66442953020134232</v>
      </c>
      <c r="M9">
        <f>IF('BettingLines Week (15)'!M9&lt;-100,1+100/('BettingLines Week (15)'!M9-100),100/('BettingLines Week (15)'!M9+100))</f>
        <v>0.62406015037593987</v>
      </c>
      <c r="N9">
        <f>IF('BettingLines Week (15)'!N9&lt;-100,1+100/('BettingLines Week (15)'!N9-100),100/('BettingLines Week (15)'!N9+100))</f>
        <v>1</v>
      </c>
      <c r="O9">
        <f>IF('BettingLines Week (15)'!O9&lt;-100,1+100/('BettingLines Week (15)'!O9-100),100/('BettingLines Week (15)'!O9+100))</f>
        <v>0.78260869565217395</v>
      </c>
      <c r="P9">
        <f>IF('BettingLines Week (15)'!P9&lt;-100,1+100/('BettingLines Week (15)'!P9-100),100/('BettingLines Week (15)'!P9+100))</f>
        <v>0.68553459119496862</v>
      </c>
      <c r="Q9">
        <f>IF('BettingLines Week (15)'!Q9&lt;-100,1+100/('BettingLines Week (15)'!Q9-100),100/('BettingLines Week (15)'!Q9+100))</f>
        <v>0.48780487804878048</v>
      </c>
      <c r="R9">
        <f>IF('BettingLines Week (15)'!R9&lt;-100,1+100/('BettingLines Week (15)'!R9-100),100/('BettingLines Week (15)'!R9+100))</f>
        <v>0.52380952380952384</v>
      </c>
      <c r="S9">
        <f>IF('BettingLines Week (15)'!S9&lt;-100,1+100/('BettingLines Week (15)'!S9-100),100/('BettingLines Week (15)'!S9+100))</f>
        <v>0.63636363636363635</v>
      </c>
    </row>
    <row r="10" spans="1:19" ht="14.45">
      <c r="A10" t="s">
        <v>9</v>
      </c>
      <c r="B10">
        <f>IF('BettingLines Week (15)'!B10&lt;-100,1+100/('BettingLines Week (15)'!B10-100),100/('BettingLines Week (15)'!B10+100))</f>
        <v>0.4</v>
      </c>
      <c r="C10">
        <f>IF('BettingLines Week (15)'!C10&lt;-100,1+100/('BettingLines Week (15)'!C10-100),100/('BettingLines Week (15)'!C10+100))</f>
        <v>0.68553459119496862</v>
      </c>
      <c r="D10">
        <f>IF('BettingLines Week (15)'!D10&lt;-100,1+100/('BettingLines Week (15)'!D10-100),100/('BettingLines Week (15)'!D10+100))</f>
        <v>0.60784313725490202</v>
      </c>
      <c r="E10">
        <f>IF('BettingLines Week (15)'!E10&lt;-100,1+100/('BettingLines Week (15)'!E10-100),100/('BettingLines Week (15)'!E10+100))</f>
        <v>0.58677685950413228</v>
      </c>
      <c r="F10">
        <f>IF('BettingLines Week (15)'!F10&lt;-100,1+100/('BettingLines Week (15)'!F10-100),100/('BettingLines Week (15)'!F10+100))</f>
        <v>0.81481481481481488</v>
      </c>
      <c r="G10">
        <f>IF('BettingLines Week (15)'!G10&lt;-100,1+100/('BettingLines Week (15)'!G10-100),100/('BettingLines Week (15)'!G10+100))</f>
        <v>0.61832061068702293</v>
      </c>
      <c r="H10">
        <f>IF('BettingLines Week (15)'!H10&lt;-100,1+100/('BettingLines Week (15)'!H10-100),100/('BettingLines Week (15)'!H10+100))</f>
        <v>0.43478260869565216</v>
      </c>
      <c r="I10">
        <f>IF('BettingLines Week (15)'!I10&lt;-100,1+100/('BettingLines Week (15)'!I10-100),100/('BettingLines Week (15)'!I10+100))</f>
        <v>0.78260869565217395</v>
      </c>
      <c r="J10">
        <f>IF('BettingLines Week (15)'!J10&lt;-100,1+100/('BettingLines Week (15)'!J10-100),100/('BettingLines Week (15)'!J10+100))</f>
        <v>1</v>
      </c>
      <c r="K10">
        <f>IF('BettingLines Week (15)'!K10&lt;-100,1+100/('BettingLines Week (15)'!K10-100),100/('BettingLines Week (15)'!K10+100))</f>
        <v>0.57446808510638303</v>
      </c>
      <c r="L10">
        <f>IF('BettingLines Week (15)'!L10&lt;-100,1+100/('BettingLines Week (15)'!L10-100),100/('BettingLines Week (15)'!L10+100))</f>
        <v>0.81481481481481488</v>
      </c>
      <c r="M10">
        <f>IF('BettingLines Week (15)'!M10&lt;-100,1+100/('BettingLines Week (15)'!M10-100),100/('BettingLines Week (15)'!M10+100))</f>
        <v>0.80952380952380953</v>
      </c>
      <c r="N10">
        <f>IF('BettingLines Week (15)'!N10&lt;-100,1+100/('BettingLines Week (15)'!N10-100),100/('BettingLines Week (15)'!N10+100))</f>
        <v>0.67213114754098369</v>
      </c>
      <c r="O10">
        <f>IF('BettingLines Week (15)'!O10&lt;-100,1+100/('BettingLines Week (15)'!O10-100),100/('BettingLines Week (15)'!O10+100))</f>
        <v>0.61832061068702293</v>
      </c>
      <c r="P10">
        <f>IF('BettingLines Week (15)'!P10&lt;-100,1+100/('BettingLines Week (15)'!P10-100),100/('BettingLines Week (15)'!P10+100))</f>
        <v>0.71014492753623193</v>
      </c>
      <c r="Q10">
        <f>IF('BettingLines Week (15)'!Q10&lt;-100,1+100/('BettingLines Week (15)'!Q10-100),100/('BettingLines Week (15)'!Q10+100))</f>
        <v>0.51219512195121952</v>
      </c>
      <c r="R10">
        <f>IF('BettingLines Week (15)'!R10&lt;-100,1+100/('BettingLines Week (15)'!R10-100),100/('BettingLines Week (15)'!R10+100))</f>
        <v>0.43478260869565216</v>
      </c>
      <c r="S10">
        <f>IF('BettingLines Week (15)'!S10&lt;-100,1+100/('BettingLines Week (15)'!S10-100),100/('BettingLines Week (15)'!S10+100))</f>
        <v>0.58333333333333326</v>
      </c>
    </row>
    <row r="11" spans="1:19" ht="14.45">
      <c r="A11" t="s">
        <v>10</v>
      </c>
      <c r="B11">
        <f>IF('BettingLines Week (15)'!B11&lt;-100,1+100/('BettingLines Week (15)'!B11-100),100/('BettingLines Week (15)'!B11+100))</f>
        <v>0.61832061068702293</v>
      </c>
      <c r="C11">
        <f>IF('BettingLines Week (15)'!C11&lt;-100,1+100/('BettingLines Week (15)'!C11-100),100/('BettingLines Week (15)'!C11+100))</f>
        <v>0.59677419354838712</v>
      </c>
      <c r="D11">
        <f>IF('BettingLines Week (15)'!D11&lt;-100,1+100/('BettingLines Week (15)'!D11-100),100/('BettingLines Week (15)'!D11+100))</f>
        <v>0.51923076923076916</v>
      </c>
      <c r="E11">
        <f>IF('BettingLines Week (15)'!E11&lt;-100,1+100/('BettingLines Week (15)'!E11-100),100/('BettingLines Week (15)'!E11+100))</f>
        <v>0.76470588235294112</v>
      </c>
      <c r="F11">
        <f>IF('BettingLines Week (15)'!F11&lt;-100,1+100/('BettingLines Week (15)'!F11-100),100/('BettingLines Week (15)'!F11+100))</f>
        <v>1</v>
      </c>
      <c r="G11">
        <f>IF('BettingLines Week (15)'!G11&lt;-100,1+100/('BettingLines Week (15)'!G11-100),100/('BettingLines Week (15)'!G11+100))</f>
        <v>0.48780487804878048</v>
      </c>
      <c r="H11">
        <f>IF('BettingLines Week (15)'!H11&lt;-100,1+100/('BettingLines Week (15)'!H11-100),100/('BettingLines Week (15)'!H11+100))</f>
        <v>0.30769230769230771</v>
      </c>
      <c r="I11">
        <f>IF('BettingLines Week (15)'!I11&lt;-100,1+100/('BettingLines Week (15)'!I11-100),100/('BettingLines Week (15)'!I11+100))</f>
        <v>0.82456140350877194</v>
      </c>
      <c r="J11">
        <f>IF('BettingLines Week (15)'!J11&lt;-100,1+100/('BettingLines Week (15)'!J11-100),100/('BettingLines Week (15)'!J11+100))</f>
        <v>0.63636363636363635</v>
      </c>
      <c r="K11">
        <f>IF('BettingLines Week (15)'!K11&lt;-100,1+100/('BettingLines Week (15)'!K11-100),100/('BettingLines Week (15)'!K11+100))</f>
        <v>0.46728971962616822</v>
      </c>
      <c r="L11">
        <f>IF('BettingLines Week (15)'!L11&lt;-100,1+100/('BettingLines Week (15)'!L11-100),100/('BettingLines Week (15)'!L11+100))</f>
        <v>0.61832061068702293</v>
      </c>
      <c r="M11">
        <f>IF('BettingLines Week (15)'!M11&lt;-100,1+100/('BettingLines Week (15)'!M11-100),100/('BettingLines Week (15)'!M11+100))</f>
        <v>0.41666666666666669</v>
      </c>
      <c r="N11">
        <f>IF('BettingLines Week (15)'!N11&lt;-100,1+100/('BettingLines Week (15)'!N11-100),100/('BettingLines Week (15)'!N11+100))</f>
        <v>0.67213114754098369</v>
      </c>
      <c r="O11">
        <f>IF('BettingLines Week (15)'!O11&lt;-100,1+100/('BettingLines Week (15)'!O11-100),100/('BettingLines Week (15)'!O11+100))</f>
        <v>0.61832061068702293</v>
      </c>
      <c r="P11">
        <f>IF('BettingLines Week (15)'!P11&lt;-100,1+100/('BettingLines Week (15)'!P11-100),100/('BettingLines Week (15)'!P11+100))</f>
        <v>0.42372881355932202</v>
      </c>
      <c r="Q11">
        <f>IF('BettingLines Week (15)'!Q11&lt;-100,1+100/('BettingLines Week (15)'!Q11-100),100/('BettingLines Week (15)'!Q11+100))</f>
        <v>0.51219512195121952</v>
      </c>
      <c r="R11">
        <f>IF('BettingLines Week (15)'!R11&lt;-100,1+100/('BettingLines Week (15)'!R11-100),100/('BettingLines Week (15)'!R11+100))</f>
        <v>0.31746031746031744</v>
      </c>
      <c r="S11">
        <f>IF('BettingLines Week (15)'!S11&lt;-100,1+100/('BettingLines Week (15)'!S11-100),100/('BettingLines Week (15)'!S11+100))</f>
        <v>0.48780487804878048</v>
      </c>
    </row>
    <row r="12" spans="1:19" ht="14.45">
      <c r="A12" t="s">
        <v>11</v>
      </c>
      <c r="B12">
        <f>IF('BettingLines Week (15)'!B12&lt;-100,1+100/('BettingLines Week (15)'!B12-100),100/('BettingLines Week (15)'!B12+100))</f>
        <v>0.42372881355932202</v>
      </c>
      <c r="C12">
        <f>IF('BettingLines Week (15)'!C12&lt;-100,1+100/('BettingLines Week (15)'!C12-100),100/('BettingLines Week (15)'!C12+100))</f>
        <v>0.58677685950413228</v>
      </c>
      <c r="D12">
        <f>IF('BettingLines Week (15)'!D12&lt;-100,1+100/('BettingLines Week (15)'!D12-100),100/('BettingLines Week (15)'!D12+100))</f>
        <v>0.74358974358974361</v>
      </c>
      <c r="E12">
        <f>IF('BettingLines Week (15)'!E12&lt;-100,1+100/('BettingLines Week (15)'!E12-100),100/('BettingLines Week (15)'!E12+100))</f>
        <v>0.45454545454545453</v>
      </c>
      <c r="F12">
        <f>IF('BettingLines Week (15)'!F12&lt;-100,1+100/('BettingLines Week (15)'!F12-100),100/('BettingLines Week (15)'!F12+100))</f>
        <v>0.87096774193548387</v>
      </c>
      <c r="G12">
        <f>IF('BettingLines Week (15)'!G12&lt;-100,1+100/('BettingLines Week (15)'!G12-100),100/('BettingLines Week (15)'!G12+100))</f>
        <v>0.91666666666666663</v>
      </c>
      <c r="H12">
        <f>IF('BettingLines Week (15)'!H12&lt;-100,1+100/('BettingLines Week (15)'!H12-100),100/('BettingLines Week (15)'!H12+100))</f>
        <v>0.43478260869565216</v>
      </c>
      <c r="I12">
        <f>IF('BettingLines Week (15)'!I12&lt;-100,1+100/('BettingLines Week (15)'!I12-100),100/('BettingLines Week (15)'!I12+100))</f>
        <v>0.81981981981981988</v>
      </c>
      <c r="J12">
        <f>IF('BettingLines Week (15)'!J12&lt;-100,1+100/('BettingLines Week (15)'!J12-100),100/('BettingLines Week (15)'!J12+100))</f>
        <v>0.54128440366972475</v>
      </c>
      <c r="K12">
        <f>IF('BettingLines Week (15)'!K12&lt;-100,1+100/('BettingLines Week (15)'!K12-100),100/('BettingLines Week (15)'!K12+100))</f>
        <v>1</v>
      </c>
      <c r="L12">
        <f>IF('BettingLines Week (15)'!L12&lt;-100,1+100/('BettingLines Week (15)'!L12-100),100/('BettingLines Week (15)'!L12+100))</f>
        <v>0.91666666666666663</v>
      </c>
      <c r="M12">
        <f>IF('BettingLines Week (15)'!M12&lt;-100,1+100/('BettingLines Week (15)'!M12-100),100/('BettingLines Week (15)'!M12+100))</f>
        <v>0.83333333333333337</v>
      </c>
      <c r="N12">
        <f>IF('BettingLines Week (15)'!N12&lt;-100,1+100/('BettingLines Week (15)'!N12-100),100/('BettingLines Week (15)'!N12+100))</f>
        <v>0.80392156862745101</v>
      </c>
      <c r="O12">
        <f>IF('BettingLines Week (15)'!O12&lt;-100,1+100/('BettingLines Week (15)'!O12-100),100/('BettingLines Week (15)'!O12+100))</f>
        <v>0.90476190476190477</v>
      </c>
      <c r="P12">
        <f>IF('BettingLines Week (15)'!P12&lt;-100,1+100/('BettingLines Week (15)'!P12-100),100/('BettingLines Week (15)'!P12+100))</f>
        <v>0.77272727272727271</v>
      </c>
      <c r="Q12">
        <f>IF('BettingLines Week (15)'!Q12&lt;-100,1+100/('BettingLines Week (15)'!Q12-100),100/('BettingLines Week (15)'!Q12+100))</f>
        <v>0.55555555555555558</v>
      </c>
      <c r="R12">
        <f>IF('BettingLines Week (15)'!R12&lt;-100,1+100/('BettingLines Week (15)'!R12-100),100/('BettingLines Week (15)'!R12+100))</f>
        <v>0.52380952380952384</v>
      </c>
      <c r="S12">
        <f>IF('BettingLines Week (15)'!S12&lt;-100,1+100/('BettingLines Week (15)'!S12-100),100/('BettingLines Week (15)'!S12+100))</f>
        <v>0.54545454545454541</v>
      </c>
    </row>
    <row r="13" spans="1:19" ht="14.45">
      <c r="A13" t="s">
        <v>12</v>
      </c>
      <c r="B13">
        <f>IF('BettingLines Week (15)'!B13&lt;-100,1+100/('BettingLines Week (15)'!B13-100),100/('BettingLines Week (15)'!B13+100))</f>
        <v>0.66442953020134232</v>
      </c>
      <c r="C13">
        <f>IF('BettingLines Week (15)'!C13&lt;-100,1+100/('BettingLines Week (15)'!C13-100),100/('BettingLines Week (15)'!C13+100))</f>
        <v>0.44642857142857145</v>
      </c>
      <c r="D13">
        <f>IF('BettingLines Week (15)'!D13&lt;-100,1+100/('BettingLines Week (15)'!D13-100),100/('BettingLines Week (15)'!D13+100))</f>
        <v>0.79166666666666663</v>
      </c>
      <c r="E13">
        <f>IF('BettingLines Week (15)'!E13&lt;-100,1+100/('BettingLines Week (15)'!E13-100),100/('BettingLines Week (15)'!E13+100))</f>
        <v>0.64912280701754388</v>
      </c>
      <c r="F13">
        <f>IF('BettingLines Week (15)'!F13&lt;-100,1+100/('BettingLines Week (15)'!F13-100),100/('BettingLines Week (15)'!F13+100))</f>
        <v>0.32786885245901637</v>
      </c>
      <c r="G13">
        <f>IF('BettingLines Week (15)'!G13&lt;-100,1+100/('BettingLines Week (15)'!G13-100),100/('BettingLines Week (15)'!G13+100))</f>
        <v>0.67213114754098369</v>
      </c>
      <c r="H13">
        <f>IF('BettingLines Week (15)'!H13&lt;-100,1+100/('BettingLines Week (15)'!H13-100),100/('BettingLines Week (15)'!H13+100))</f>
        <v>0.51219512195121952</v>
      </c>
      <c r="I13">
        <f>IF('BettingLines Week (15)'!I13&lt;-100,1+100/('BettingLines Week (15)'!I13-100),100/('BettingLines Week (15)'!I13+100))</f>
        <v>0.57446808510638303</v>
      </c>
      <c r="J13">
        <f>IF('BettingLines Week (15)'!J13&lt;-100,1+100/('BettingLines Week (15)'!J13-100),100/('BettingLines Week (15)'!J13+100))</f>
        <v>1</v>
      </c>
      <c r="K13">
        <f>IF('BettingLines Week (15)'!K13&lt;-100,1+100/('BettingLines Week (15)'!K13-100),100/('BettingLines Week (15)'!K13+100))</f>
        <v>0.42372881355932202</v>
      </c>
      <c r="L13">
        <f>IF('BettingLines Week (15)'!L13&lt;-100,1+100/('BettingLines Week (15)'!L13-100),100/('BettingLines Week (15)'!L13+100))</f>
        <v>0.74874371859296485</v>
      </c>
      <c r="M13">
        <f>IF('BettingLines Week (15)'!M13&lt;-100,1+100/('BettingLines Week (15)'!M13-100),100/('BettingLines Week (15)'!M13+100))</f>
        <v>0.52830188679245282</v>
      </c>
      <c r="N13">
        <f>IF('BettingLines Week (15)'!N13&lt;-100,1+100/('BettingLines Week (15)'!N13-100),100/('BettingLines Week (15)'!N13+100))</f>
        <v>0.83870967741935487</v>
      </c>
      <c r="O13">
        <f>IF('BettingLines Week (15)'!O13&lt;-100,1+100/('BettingLines Week (15)'!O13-100),100/('BettingLines Week (15)'!O13+100))</f>
        <v>0.45454545454545453</v>
      </c>
      <c r="P13">
        <f>IF('BettingLines Week (15)'!P13&lt;-100,1+100/('BettingLines Week (15)'!P13-100),100/('BettingLines Week (15)'!P13+100))</f>
        <v>0.35714285714285715</v>
      </c>
      <c r="Q13">
        <f>IF('BettingLines Week (15)'!Q13&lt;-100,1+100/('BettingLines Week (15)'!Q13-100),100/('BettingLines Week (15)'!Q13+100))</f>
        <v>0.64285714285714279</v>
      </c>
      <c r="R13">
        <f>IF('BettingLines Week (15)'!R13&lt;-100,1+100/('BettingLines Week (15)'!R13-100),100/('BettingLines Week (15)'!R13+100))</f>
        <v>0.84251968503937014</v>
      </c>
      <c r="S13">
        <f>IF('BettingLines Week (15)'!S13&lt;-100,1+100/('BettingLines Week (15)'!S13-100),100/('BettingLines Week (15)'!S13+100))</f>
        <v>0.57446808510638303</v>
      </c>
    </row>
    <row r="14" spans="1:19" ht="14.45">
      <c r="A14" t="s">
        <v>13</v>
      </c>
      <c r="B14">
        <f>IF('BettingLines Week (15)'!B14&lt;-100,1+100/('BettingLines Week (15)'!B14-100),100/('BettingLines Week (15)'!B14+100))</f>
        <v>0.68553459119496862</v>
      </c>
      <c r="C14">
        <f>IF('BettingLines Week (15)'!C14&lt;-100,1+100/('BettingLines Week (15)'!C14-100),100/('BettingLines Week (15)'!C14+100))</f>
        <v>0.35714285714285715</v>
      </c>
      <c r="D14">
        <f>IF('BettingLines Week (15)'!D14&lt;-100,1+100/('BettingLines Week (15)'!D14-100),100/('BettingLines Week (15)'!D14+100))</f>
        <v>0.69230769230769229</v>
      </c>
      <c r="E14">
        <f>IF('BettingLines Week (15)'!E14&lt;-100,1+100/('BettingLines Week (15)'!E14-100),100/('BettingLines Week (15)'!E14+100))</f>
        <v>0.58677685950413228</v>
      </c>
      <c r="F14">
        <f>IF('BettingLines Week (15)'!F14&lt;-100,1+100/('BettingLines Week (15)'!F14-100),100/('BettingLines Week (15)'!F14+100))</f>
        <v>1</v>
      </c>
      <c r="G14">
        <f>IF('BettingLines Week (15)'!G14&lt;-100,1+100/('BettingLines Week (15)'!G14-100),100/('BettingLines Week (15)'!G14+100))</f>
        <v>0.43478260869565216</v>
      </c>
      <c r="H14">
        <f>IF('BettingLines Week (15)'!H14&lt;-100,1+100/('BettingLines Week (15)'!H14-100),100/('BettingLines Week (15)'!H14+100))</f>
        <v>0.81981981981981988</v>
      </c>
      <c r="I14">
        <f>IF('BettingLines Week (15)'!I14&lt;-100,1+100/('BettingLines Week (15)'!I14-100),100/('BettingLines Week (15)'!I14+100))</f>
        <v>0.67213114754098369</v>
      </c>
      <c r="J14">
        <f>IF('BettingLines Week (15)'!J14&lt;-100,1+100/('BettingLines Week (15)'!J14-100),100/('BettingLines Week (15)'!J14+100))</f>
        <v>0.33333333333333331</v>
      </c>
      <c r="K14">
        <f>IF('BettingLines Week (15)'!K14&lt;-100,1+100/('BettingLines Week (15)'!K14-100),100/('BettingLines Week (15)'!K14+100))</f>
        <v>0.72972972972972971</v>
      </c>
      <c r="L14">
        <f>IF('BettingLines Week (15)'!L14&lt;-100,1+100/('BettingLines Week (15)'!L14-100),100/('BettingLines Week (15)'!L14+100))</f>
        <v>0.46728971962616822</v>
      </c>
      <c r="M14">
        <f>IF('BettingLines Week (15)'!M14&lt;-100,1+100/('BettingLines Week (15)'!M14-100),100/('BettingLines Week (15)'!M14+100))</f>
        <v>0.26315789473684209</v>
      </c>
      <c r="N14">
        <f>IF('BettingLines Week (15)'!N14&lt;-100,1+100/('BettingLines Week (15)'!N14-100),100/('BettingLines Week (15)'!N14+100))</f>
        <v>0.20833333333333334</v>
      </c>
      <c r="O14">
        <f>IF('BettingLines Week (15)'!O14&lt;-100,1+100/('BettingLines Week (15)'!O14-100),100/('BettingLines Week (15)'!O14+100))</f>
        <v>0.12903225806451613</v>
      </c>
      <c r="P14">
        <f>IF('BettingLines Week (15)'!P14&lt;-100,1+100/('BettingLines Week (15)'!P14-100),100/('BettingLines Week (15)'!P14+100))</f>
        <v>0.32786885245901637</v>
      </c>
      <c r="Q14">
        <f>IF('BettingLines Week (15)'!Q14&lt;-100,1+100/('BettingLines Week (15)'!Q14-100),100/('BettingLines Week (15)'!Q14+100))</f>
        <v>0.55555555555555558</v>
      </c>
      <c r="R14">
        <f>IF('BettingLines Week (15)'!R14&lt;-100,1+100/('BettingLines Week (15)'!R14-100),100/('BettingLines Week (15)'!R14+100))</f>
        <v>0.58333333333333326</v>
      </c>
      <c r="S14">
        <f>IF('BettingLines Week (15)'!S14&lt;-100,1+100/('BettingLines Week (15)'!S14-100),100/('BettingLines Week (15)'!S14+100))</f>
        <v>0.66101694915254239</v>
      </c>
    </row>
    <row r="15" spans="1:19" ht="14.45">
      <c r="A15" t="s">
        <v>14</v>
      </c>
      <c r="B15">
        <f>IF('BettingLines Week (15)'!B15&lt;-100,1+100/('BettingLines Week (15)'!B15-100),100/('BettingLines Week (15)'!B15+100))</f>
        <v>0.51923076923076916</v>
      </c>
      <c r="C15">
        <f>IF('BettingLines Week (15)'!C15&lt;-100,1+100/('BettingLines Week (15)'!C15-100),100/('BettingLines Week (15)'!C15+100))</f>
        <v>0.57446808510638303</v>
      </c>
      <c r="D15">
        <f>IF('BettingLines Week (15)'!D15&lt;-100,1+100/('BettingLines Week (15)'!D15-100),100/('BettingLines Week (15)'!D15+100))</f>
        <v>0.61832061068702293</v>
      </c>
      <c r="E15">
        <f>IF('BettingLines Week (15)'!E15&lt;-100,1+100/('BettingLines Week (15)'!E15-100),100/('BettingLines Week (15)'!E15+100))</f>
        <v>0.63636363636363635</v>
      </c>
      <c r="F15">
        <f>IF('BettingLines Week (15)'!F15&lt;-100,1+100/('BettingLines Week (15)'!F15-100),100/('BettingLines Week (15)'!F15+100))</f>
        <v>1</v>
      </c>
      <c r="G15">
        <f>IF('BettingLines Week (15)'!G15&lt;-100,1+100/('BettingLines Week (15)'!G15-100),100/('BettingLines Week (15)'!G15+100))</f>
        <v>0.21739130434782608</v>
      </c>
      <c r="H15">
        <f>IF('BettingLines Week (15)'!H15&lt;-100,1+100/('BettingLines Week (15)'!H15-100),100/('BettingLines Week (15)'!H15+100))</f>
        <v>0.62962962962962965</v>
      </c>
      <c r="I15">
        <f>IF('BettingLines Week (15)'!I15&lt;-100,1+100/('BettingLines Week (15)'!I15-100),100/('BettingLines Week (15)'!I15+100))</f>
        <v>0.37037037037037035</v>
      </c>
      <c r="J15">
        <f>IF('BettingLines Week (15)'!J15&lt;-100,1+100/('BettingLines Week (15)'!J15-100),100/('BettingLines Week (15)'!J15+100))</f>
        <v>0.88235294117647056</v>
      </c>
      <c r="K15">
        <f>IF('BettingLines Week (15)'!K15&lt;-100,1+100/('BettingLines Week (15)'!K15-100),100/('BettingLines Week (15)'!K15+100))</f>
        <v>0.32258064516129031</v>
      </c>
      <c r="L15">
        <f>IF('BettingLines Week (15)'!L15&lt;-100,1+100/('BettingLines Week (15)'!L15-100),100/('BettingLines Week (15)'!L15+100))</f>
        <v>0.58677685950413228</v>
      </c>
      <c r="M15">
        <f>IF('BettingLines Week (15)'!M15&lt;-100,1+100/('BettingLines Week (15)'!M15-100),100/('BettingLines Week (15)'!M15+100))</f>
        <v>0.47619047619047616</v>
      </c>
      <c r="N15">
        <f>IF('BettingLines Week (15)'!N15&lt;-100,1+100/('BettingLines Week (15)'!N15-100),100/('BettingLines Week (15)'!N15+100))</f>
        <v>0.38461538461538464</v>
      </c>
      <c r="O15">
        <f>IF('BettingLines Week (15)'!O15&lt;-100,1+100/('BettingLines Week (15)'!O15-100),100/('BettingLines Week (15)'!O15+100))</f>
        <v>0.58677685950413228</v>
      </c>
      <c r="P15">
        <f>IF('BettingLines Week (15)'!P15&lt;-100,1+100/('BettingLines Week (15)'!P15-100),100/('BettingLines Week (15)'!P15+100))</f>
        <v>0.59677419354838712</v>
      </c>
      <c r="Q15">
        <f>IF('BettingLines Week (15)'!Q15&lt;-100,1+100/('BettingLines Week (15)'!Q15-100),100/('BettingLines Week (15)'!Q15+100))</f>
        <v>0.65753424657534243</v>
      </c>
      <c r="R15">
        <f>IF('BettingLines Week (15)'!R15&lt;-100,1+100/('BettingLines Week (15)'!R15-100),100/('BettingLines Week (15)'!R15+100))</f>
        <v>0.51219512195121952</v>
      </c>
      <c r="S15">
        <f>IF('BettingLines Week (15)'!S15&lt;-100,1+100/('BettingLines Week (15)'!S15-100),100/('BettingLines Week (15)'!S15+100))</f>
        <v>0.4</v>
      </c>
    </row>
    <row r="16" spans="1:19" ht="14.45">
      <c r="A16" t="s">
        <v>15</v>
      </c>
      <c r="B16">
        <f>IF('BettingLines Week (15)'!B16&lt;-100,1+100/('BettingLines Week (15)'!B16-100),100/('BettingLines Week (15)'!B16+100))</f>
        <v>0.59677419354838712</v>
      </c>
      <c r="C16">
        <f>IF('BettingLines Week (15)'!C16&lt;-100,1+100/('BettingLines Week (15)'!C16-100),100/('BettingLines Week (15)'!C16+100))</f>
        <v>0.60784313725490202</v>
      </c>
      <c r="D16">
        <f>IF('BettingLines Week (15)'!D16&lt;-100,1+100/('BettingLines Week (15)'!D16-100),100/('BettingLines Week (15)'!D16+100))</f>
        <v>0.54954954954954949</v>
      </c>
      <c r="E16">
        <f>IF('BettingLines Week (15)'!E16&lt;-100,1+100/('BettingLines Week (15)'!E16-100),100/('BettingLines Week (15)'!E16+100))</f>
        <v>0.68553459119496862</v>
      </c>
      <c r="F16">
        <f>IF('BettingLines Week (15)'!F16&lt;-100,1+100/('BettingLines Week (15)'!F16-100),100/('BettingLines Week (15)'!F16+100))</f>
        <v>0.46728971962616822</v>
      </c>
      <c r="G16">
        <f>IF('BettingLines Week (15)'!G16&lt;-100,1+100/('BettingLines Week (15)'!G16-100),100/('BettingLines Week (15)'!G16+100))</f>
        <v>0.56521739130434789</v>
      </c>
      <c r="H16">
        <f>IF('BettingLines Week (15)'!H16&lt;-100,1+100/('BettingLines Week (15)'!H16-100),100/('BettingLines Week (15)'!H16+100))</f>
        <v>0.53488372093023262</v>
      </c>
      <c r="I16">
        <f>IF('BettingLines Week (15)'!I16&lt;-100,1+100/('BettingLines Week (15)'!I16-100),100/('BettingLines Week (15)'!I16+100))</f>
        <v>0.56521739130434789</v>
      </c>
      <c r="J16">
        <f>IF('BettingLines Week (15)'!J16&lt;-100,1+100/('BettingLines Week (15)'!J16-100),100/('BettingLines Week (15)'!J16+100))</f>
        <v>0.81481481481481488</v>
      </c>
      <c r="K16">
        <f>IF('BettingLines Week (15)'!K16&lt;-100,1+100/('BettingLines Week (15)'!K16-100),100/('BettingLines Week (15)'!K16+100))</f>
        <v>0.59677419354838712</v>
      </c>
      <c r="L16">
        <f>IF('BettingLines Week (15)'!L16&lt;-100,1+100/('BettingLines Week (15)'!L16-100),100/('BettingLines Week (15)'!L16+100))</f>
        <v>1</v>
      </c>
      <c r="M16">
        <f>IF('BettingLines Week (15)'!M16&lt;-100,1+100/('BettingLines Week (15)'!M16-100),100/('BettingLines Week (15)'!M16+100))</f>
        <v>0.57446808510638303</v>
      </c>
      <c r="N16">
        <f>IF('BettingLines Week (15)'!N16&lt;-100,1+100/('BettingLines Week (15)'!N16-100),100/('BettingLines Week (15)'!N16+100))</f>
        <v>0.37037037037037035</v>
      </c>
      <c r="O16">
        <f>IF('BettingLines Week (15)'!O16&lt;-100,1+100/('BettingLines Week (15)'!O16-100),100/('BettingLines Week (15)'!O16+100))</f>
        <v>0.72602739726027399</v>
      </c>
      <c r="P16">
        <f>IF('BettingLines Week (15)'!P16&lt;-100,1+100/('BettingLines Week (15)'!P16-100),100/('BettingLines Week (15)'!P16+100))</f>
        <v>0.72067039106145248</v>
      </c>
      <c r="Q16">
        <f>IF('BettingLines Week (15)'!Q16&lt;-100,1+100/('BettingLines Week (15)'!Q16-100),100/('BettingLines Week (15)'!Q16+100))</f>
        <v>0.53488372093023262</v>
      </c>
      <c r="R16">
        <f>IF('BettingLines Week (15)'!R16&lt;-100,1+100/('BettingLines Week (15)'!R16-100),100/('BettingLines Week (15)'!R16+100))</f>
        <v>0.54545454545454541</v>
      </c>
      <c r="S16">
        <f>IF('BettingLines Week (15)'!S16&lt;-100,1+100/('BettingLines Week (15)'!S16-100),100/('BettingLines Week (15)'!S16+100))</f>
        <v>0.59183673469387754</v>
      </c>
    </row>
    <row r="17" spans="1:19" ht="14.45">
      <c r="A17" t="s">
        <v>16</v>
      </c>
      <c r="B17">
        <f>IF('BettingLines Week (15)'!B17&lt;-100,1+100/('BettingLines Week (15)'!B17-100),100/('BettingLines Week (15)'!B17+100))</f>
        <v>0.68553459119496862</v>
      </c>
      <c r="C17">
        <f>IF('BettingLines Week (15)'!C17&lt;-100,1+100/('BettingLines Week (15)'!C17-100),100/('BettingLines Week (15)'!C17+100))</f>
        <v>0.33333333333333331</v>
      </c>
      <c r="D17">
        <f>IF('BettingLines Week (15)'!D17&lt;-100,1+100/('BettingLines Week (15)'!D17-100),100/('BettingLines Week (15)'!D17+100))</f>
        <v>0.52830188679245282</v>
      </c>
      <c r="E17">
        <f>IF('BettingLines Week (15)'!E17&lt;-100,1+100/('BettingLines Week (15)'!E17-100),100/('BettingLines Week (15)'!E17+100))</f>
        <v>0.69230769230769229</v>
      </c>
      <c r="F17">
        <f>IF('BettingLines Week (15)'!F17&lt;-100,1+100/('BettingLines Week (15)'!F17-100),100/('BettingLines Week (15)'!F17+100))</f>
        <v>0.4</v>
      </c>
      <c r="G17">
        <f>IF('BettingLines Week (15)'!G17&lt;-100,1+100/('BettingLines Week (15)'!G17-100),100/('BettingLines Week (15)'!G17+100))</f>
        <v>0.62406015037593987</v>
      </c>
      <c r="H17">
        <f>IF('BettingLines Week (15)'!H17&lt;-100,1+100/('BettingLines Week (15)'!H17-100),100/('BettingLines Week (15)'!H17+100))</f>
        <v>0.2857142857142857</v>
      </c>
      <c r="I17">
        <f>IF('BettingLines Week (15)'!I17&lt;-100,1+100/('BettingLines Week (15)'!I17-100),100/('BettingLines Week (15)'!I17+100))</f>
        <v>0.52830188679245282</v>
      </c>
      <c r="J17">
        <f>IF('BettingLines Week (15)'!J17&lt;-100,1+100/('BettingLines Week (15)'!J17-100),100/('BettingLines Week (15)'!J17+100))</f>
        <v>0.38461538461538464</v>
      </c>
      <c r="K17">
        <f>IF('BettingLines Week (15)'!K17&lt;-100,1+100/('BettingLines Week (15)'!K17-100),100/('BettingLines Week (15)'!K17+100))</f>
        <v>0.44642857142857145</v>
      </c>
      <c r="L17">
        <f>IF('BettingLines Week (15)'!L17&lt;-100,1+100/('BettingLines Week (15)'!L17-100),100/('BettingLines Week (15)'!L17+100))</f>
        <v>0.45454545454545453</v>
      </c>
      <c r="M17">
        <f>IF('BettingLines Week (15)'!M17&lt;-100,1+100/('BettingLines Week (15)'!M17-100),100/('BettingLines Week (15)'!M17+100))</f>
        <v>0.62962962962962965</v>
      </c>
      <c r="N17">
        <f>IF('BettingLines Week (15)'!N17&lt;-100,1+100/('BettingLines Week (15)'!N17-100),100/('BettingLines Week (15)'!N17+100))</f>
        <v>1</v>
      </c>
      <c r="O17">
        <f>IF('BettingLines Week (15)'!O17&lt;-100,1+100/('BettingLines Week (15)'!O17-100),100/('BettingLines Week (15)'!O17+100))</f>
        <v>0.61832061068702293</v>
      </c>
      <c r="P17">
        <f>IF('BettingLines Week (15)'!P17&lt;-100,1+100/('BettingLines Week (15)'!P17-100),100/('BettingLines Week (15)'!P17+100))</f>
        <v>0.41322314049586778</v>
      </c>
      <c r="Q17">
        <f>IF('BettingLines Week (15)'!Q17&lt;-100,1+100/('BettingLines Week (15)'!Q17-100),100/('BettingLines Week (15)'!Q17+100))</f>
        <v>0.53488372093023262</v>
      </c>
      <c r="R17">
        <f>IF('BettingLines Week (15)'!R17&lt;-100,1+100/('BettingLines Week (15)'!R17-100),100/('BettingLines Week (15)'!R17+100))</f>
        <v>0.56521739130434789</v>
      </c>
      <c r="S17">
        <f>IF('BettingLines Week (15)'!S17&lt;-100,1+100/('BettingLines Week (15)'!S17-100),100/('BettingLines Week (15)'!S17+100))</f>
        <v>0.45454545454545453</v>
      </c>
    </row>
    <row r="18" spans="1:19" ht="14.45">
      <c r="A18" t="s">
        <v>17</v>
      </c>
      <c r="B18">
        <f>IF('BettingLines Week (15)'!B18&lt;-100,1+100/('BettingLines Week (15)'!B18-100),100/('BettingLines Week (15)'!B18+100))</f>
        <v>0.62406015037593987</v>
      </c>
      <c r="C18">
        <f>IF('BettingLines Week (15)'!C18&lt;-100,1+100/('BettingLines Week (15)'!C18-100),100/('BettingLines Week (15)'!C18+100))</f>
        <v>0.66442953020134232</v>
      </c>
      <c r="D18">
        <f>IF('BettingLines Week (15)'!D18&lt;-100,1+100/('BettingLines Week (15)'!D18-100),100/('BettingLines Week (15)'!D18+100))</f>
        <v>0.29850746268656714</v>
      </c>
      <c r="E18">
        <f>IF('BettingLines Week (15)'!E18&lt;-100,1+100/('BettingLines Week (15)'!E18-100),100/('BettingLines Week (15)'!E18+100))</f>
        <v>0.61832061068702293</v>
      </c>
      <c r="F18">
        <f>IF('BettingLines Week (15)'!F18&lt;-100,1+100/('BettingLines Week (15)'!F18-100),100/('BettingLines Week (15)'!F18+100))</f>
        <v>0.57446808510638303</v>
      </c>
      <c r="G18">
        <f>IF('BettingLines Week (15)'!G18&lt;-100,1+100/('BettingLines Week (15)'!G18-100),100/('BettingLines Week (15)'!G18+100))</f>
        <v>0.17543859649122806</v>
      </c>
      <c r="H18">
        <f>IF('BettingLines Week (15)'!H18&lt;-100,1+100/('BettingLines Week (15)'!H18-100),100/('BettingLines Week (15)'!H18+100))</f>
        <v>0.55555555555555558</v>
      </c>
      <c r="I18">
        <f>IF('BettingLines Week (15)'!I18&lt;-100,1+100/('BettingLines Week (15)'!I18-100),100/('BettingLines Week (15)'!I18+100))</f>
        <v>0.27027027027027029</v>
      </c>
      <c r="J18">
        <f>IF('BettingLines Week (15)'!J18&lt;-100,1+100/('BettingLines Week (15)'!J18-100),100/('BettingLines Week (15)'!J18+100))</f>
        <v>1</v>
      </c>
      <c r="K18">
        <f>IF('BettingLines Week (15)'!K18&lt;-100,1+100/('BettingLines Week (15)'!K18-100),100/('BettingLines Week (15)'!K18+100))</f>
        <v>0.23809523809523808</v>
      </c>
      <c r="L18">
        <f>IF('BettingLines Week (15)'!L18&lt;-100,1+100/('BettingLines Week (15)'!L18-100),100/('BettingLines Week (15)'!L18+100))</f>
        <v>0.58677685950413228</v>
      </c>
      <c r="M18">
        <f>IF('BettingLines Week (15)'!M18&lt;-100,1+100/('BettingLines Week (15)'!M18-100),100/('BettingLines Week (15)'!M18+100))</f>
        <v>0.56521739130434789</v>
      </c>
      <c r="N18">
        <f>IF('BettingLines Week (15)'!N18&lt;-100,1+100/('BettingLines Week (15)'!N18-100),100/('BettingLines Week (15)'!N18+100))</f>
        <v>0.40816326530612246</v>
      </c>
      <c r="O18">
        <f>IF('BettingLines Week (15)'!O18&lt;-100,1+100/('BettingLines Week (15)'!O18-100),100/('BettingLines Week (15)'!O18+100))</f>
        <v>0.42372881355932202</v>
      </c>
      <c r="P18">
        <f>IF('BettingLines Week (15)'!P18&lt;-100,1+100/('BettingLines Week (15)'!P18-100),100/('BettingLines Week (15)'!P18+100))</f>
        <v>0.33333333333333331</v>
      </c>
      <c r="Q18">
        <f>IF('BettingLines Week (15)'!Q18&lt;-100,1+100/('BettingLines Week (15)'!Q18-100),100/('BettingLines Week (15)'!Q18+100))</f>
        <v>0.55555555555555558</v>
      </c>
      <c r="R18">
        <f>IF('BettingLines Week (15)'!R18&lt;-100,1+100/('BettingLines Week (15)'!R18-100),100/('BettingLines Week (15)'!R18+100))</f>
        <v>0.72602739726027399</v>
      </c>
      <c r="S18">
        <f>IF('BettingLines Week (15)'!S18&lt;-100,1+100/('BettingLines Week (15)'!S18-100),100/('BettingLines Week (15)'!S18+100))</f>
        <v>0.53488372093023262</v>
      </c>
    </row>
    <row r="19" spans="1:19" ht="14.45">
      <c r="A19" t="s">
        <v>18</v>
      </c>
      <c r="B19">
        <f>IF('BettingLines Week (15)'!B19&lt;-100,1+100/('BettingLines Week (15)'!B19-100),100/('BettingLines Week (15)'!B19+100))</f>
        <v>0.54128440366972475</v>
      </c>
      <c r="C19">
        <f>IF('BettingLines Week (15)'!C19&lt;-100,1+100/('BettingLines Week (15)'!C19-100),100/('BettingLines Week (15)'!C19+100))</f>
        <v>0.48780487804878048</v>
      </c>
      <c r="D19">
        <f>IF('BettingLines Week (15)'!D19&lt;-100,1+100/('BettingLines Week (15)'!D19-100),100/('BettingLines Week (15)'!D19+100))</f>
        <v>0.15384615384615385</v>
      </c>
      <c r="E19">
        <f>IF('BettingLines Week (15)'!E19&lt;-100,1+100/('BettingLines Week (15)'!E19-100),100/('BettingLines Week (15)'!E19+100))</f>
        <v>0.42372881355932202</v>
      </c>
      <c r="F19">
        <f>IF('BettingLines Week (15)'!F19&lt;-100,1+100/('BettingLines Week (15)'!F19-100),100/('BettingLines Week (15)'!F19+100))</f>
        <v>0.32258064516129031</v>
      </c>
      <c r="G19">
        <f>IF('BettingLines Week (15)'!G19&lt;-100,1+100/('BettingLines Week (15)'!G19-100),100/('BettingLines Week (15)'!G19+100))</f>
        <v>0.41666666666666669</v>
      </c>
      <c r="H19">
        <f>IF('BettingLines Week (15)'!H19&lt;-100,1+100/('BettingLines Week (15)'!H19-100),100/('BettingLines Week (15)'!H19+100))</f>
        <v>0.45454545454545453</v>
      </c>
      <c r="I19">
        <f>IF('BettingLines Week (15)'!I19&lt;-100,1+100/('BettingLines Week (15)'!I19-100),100/('BettingLines Week (15)'!I19+100))</f>
        <v>0.21739130434782608</v>
      </c>
      <c r="J19">
        <f>IF('BettingLines Week (15)'!J19&lt;-100,1+100/('BettingLines Week (15)'!J19-100),100/('BettingLines Week (15)'!J19+100))</f>
        <v>0.22727272727272727</v>
      </c>
      <c r="K19">
        <f>IF('BettingLines Week (15)'!K19&lt;-100,1+100/('BettingLines Week (15)'!K19-100),100/('BettingLines Week (15)'!K19+100))</f>
        <v>0.64285714285714279</v>
      </c>
      <c r="L19">
        <f>IF('BettingLines Week (15)'!L19&lt;-100,1+100/('BettingLines Week (15)'!L19-100),100/('BettingLines Week (15)'!L19+100))</f>
        <v>0.22727272727272727</v>
      </c>
      <c r="M19">
        <f>IF('BettingLines Week (15)'!M19&lt;-100,1+100/('BettingLines Week (15)'!M19-100),100/('BettingLines Week (15)'!M19+100))</f>
        <v>0.41322314049586778</v>
      </c>
      <c r="N19">
        <f>IF('BettingLines Week (15)'!N19&lt;-100,1+100/('BettingLines Week (15)'!N19-100),100/('BettingLines Week (15)'!N19+100))</f>
        <v>1</v>
      </c>
      <c r="O19">
        <f>IF('BettingLines Week (15)'!O19&lt;-100,1+100/('BettingLines Week (15)'!O19-100),100/('BettingLines Week (15)'!O19+100))</f>
        <v>0.42372881355932202</v>
      </c>
      <c r="P19">
        <f>IF('BettingLines Week (15)'!P19&lt;-100,1+100/('BettingLines Week (15)'!P19-100),100/('BettingLines Week (15)'!P19+100))</f>
        <v>0.44642857142857145</v>
      </c>
      <c r="Q19">
        <f>IF('BettingLines Week (15)'!Q19&lt;-100,1+100/('BettingLines Week (15)'!Q19-100),100/('BettingLines Week (15)'!Q19+100))</f>
        <v>0.66101694915254239</v>
      </c>
      <c r="R19">
        <f>IF('BettingLines Week (15)'!R19&lt;-100,1+100/('BettingLines Week (15)'!R19-100),100/('BettingLines Week (15)'!R19+100))</f>
        <v>0.55555555555555558</v>
      </c>
      <c r="S19">
        <f>IF('BettingLines Week (15)'!S19&lt;-100,1+100/('BettingLines Week (15)'!S19-100),100/('BettingLines Week (15)'!S19+100))</f>
        <v>0.48780487804878048</v>
      </c>
    </row>
    <row r="20" spans="1:19" ht="14.45">
      <c r="A20" t="s">
        <v>19</v>
      </c>
      <c r="B20">
        <f>IF('BettingLines Week (15)'!B20&lt;-100,1+100/('BettingLines Week (15)'!B20-100),100/('BettingLines Week (15)'!B20+100))</f>
        <v>0.50495049504950495</v>
      </c>
      <c r="C20">
        <f>IF('BettingLines Week (15)'!C20&lt;-100,1+100/('BettingLines Week (15)'!C20-100),100/('BettingLines Week (15)'!C20+100))</f>
        <v>0.44642857142857145</v>
      </c>
      <c r="D20">
        <f>IF('BettingLines Week (15)'!D20&lt;-100,1+100/('BettingLines Week (15)'!D20-100),100/('BettingLines Week (15)'!D20+100))</f>
        <v>0.49504950495049505</v>
      </c>
      <c r="E20">
        <f>IF('BettingLines Week (15)'!E20&lt;-100,1+100/('BettingLines Week (15)'!E20-100),100/('BettingLines Week (15)'!E20+100))</f>
        <v>0.45454545454545453</v>
      </c>
      <c r="F20">
        <f>IF('BettingLines Week (15)'!F20&lt;-100,1+100/('BettingLines Week (15)'!F20-100),100/('BettingLines Week (15)'!F20+100))</f>
        <v>0.49504950495049505</v>
      </c>
      <c r="G20">
        <f>IF('BettingLines Week (15)'!G20&lt;-100,1+100/('BettingLines Week (15)'!G20-100),100/('BettingLines Week (15)'!G20+100))</f>
        <v>1</v>
      </c>
      <c r="H20">
        <f>IF('BettingLines Week (15)'!H20&lt;-100,1+100/('BettingLines Week (15)'!H20-100),100/('BettingLines Week (15)'!H20+100))</f>
        <v>0.48780487804878048</v>
      </c>
      <c r="I20">
        <f>IF('BettingLines Week (15)'!I20&lt;-100,1+100/('BettingLines Week (15)'!I20-100),100/('BettingLines Week (15)'!I20+100))</f>
        <v>0.51923076923076916</v>
      </c>
      <c r="J20">
        <f>IF('BettingLines Week (15)'!J20&lt;-100,1+100/('BettingLines Week (15)'!J20-100),100/('BettingLines Week (15)'!J20+100))</f>
        <v>0.66442953020134232</v>
      </c>
      <c r="K20">
        <f>IF('BettingLines Week (15)'!K20&lt;-100,1+100/('BettingLines Week (15)'!K20-100),100/('BettingLines Week (15)'!K20+100))</f>
        <v>0.40816326530612246</v>
      </c>
      <c r="L20">
        <f>IF('BettingLines Week (15)'!L20&lt;-100,1+100/('BettingLines Week (15)'!L20-100),100/('BettingLines Week (15)'!L20+100))</f>
        <v>0.42372881355932202</v>
      </c>
      <c r="M20">
        <f>IF('BettingLines Week (15)'!M20&lt;-100,1+100/('BettingLines Week (15)'!M20-100),100/('BettingLines Week (15)'!M20+100))</f>
        <v>0.23255813953488372</v>
      </c>
      <c r="N20">
        <f>IF('BettingLines Week (15)'!N20&lt;-100,1+100/('BettingLines Week (15)'!N20-100),100/('BettingLines Week (15)'!N20+100))</f>
        <v>0.31746031746031744</v>
      </c>
      <c r="O20">
        <f>IF('BettingLines Week (15)'!O20&lt;-100,1+100/('BettingLines Week (15)'!O20-100),100/('BettingLines Week (15)'!O20+100))</f>
        <v>0.74025974025974028</v>
      </c>
      <c r="P20">
        <f>IF('BettingLines Week (15)'!P20&lt;-100,1+100/('BettingLines Week (15)'!P20-100),100/('BettingLines Week (15)'!P20+100))</f>
        <v>0.68553459119496862</v>
      </c>
      <c r="Q20">
        <f>IF('BettingLines Week (15)'!Q20&lt;-100,1+100/('BettingLines Week (15)'!Q20-100),100/('BettingLines Week (15)'!Q20+100))</f>
        <v>0.53488372093023262</v>
      </c>
      <c r="R20">
        <f>IF('BettingLines Week (15)'!R20&lt;-100,1+100/('BettingLines Week (15)'!R20-100),100/('BettingLines Week (15)'!R20+100))</f>
        <v>0.47619047619047616</v>
      </c>
      <c r="S20">
        <f>IF('BettingLines Week (15)'!S20&lt;-100,1+100/('BettingLines Week (15)'!S20-100),100/('BettingLines Week (15)'!S20+100))</f>
        <v>0.55555555555555558</v>
      </c>
    </row>
    <row r="21" spans="1:19" ht="14.45">
      <c r="A21" t="s">
        <v>20</v>
      </c>
      <c r="B21">
        <f>IF('BettingLines Week (15)'!B21&lt;-100,1+100/('BettingLines Week (15)'!B21-100),100/('BettingLines Week (15)'!B21+100))</f>
        <v>0.41322314049586778</v>
      </c>
      <c r="C21">
        <f>IF('BettingLines Week (15)'!C21&lt;-100,1+100/('BettingLines Week (15)'!C21-100),100/('BettingLines Week (15)'!C21+100))</f>
        <v>0.68553459119496862</v>
      </c>
      <c r="D21">
        <f>IF('BettingLines Week (15)'!D21&lt;-100,1+100/('BettingLines Week (15)'!D21-100),100/('BettingLines Week (15)'!D21+100))</f>
        <v>0.16</v>
      </c>
      <c r="E21">
        <f>IF('BettingLines Week (15)'!E21&lt;-100,1+100/('BettingLines Week (15)'!E21-100),100/('BettingLines Week (15)'!E21+100))</f>
        <v>0.45454545454545453</v>
      </c>
      <c r="F21">
        <f>IF('BettingLines Week (15)'!F21&lt;-100,1+100/('BettingLines Week (15)'!F21-100),100/('BettingLines Week (15)'!F21+100))</f>
        <v>0.16949152542372881</v>
      </c>
      <c r="G21">
        <f>IF('BettingLines Week (15)'!G21&lt;-100,1+100/('BettingLines Week (15)'!G21-100),100/('BettingLines Week (15)'!G21+100))</f>
        <v>0.11764705882352941</v>
      </c>
      <c r="H21">
        <f>IF('BettingLines Week (15)'!H21&lt;-100,1+100/('BettingLines Week (15)'!H21-100),100/('BettingLines Week (15)'!H21+100))</f>
        <v>0.42372881355932202</v>
      </c>
      <c r="I21">
        <f>IF('BettingLines Week (15)'!I21&lt;-100,1+100/('BettingLines Week (15)'!I21-100),100/('BettingLines Week (15)'!I21+100))</f>
        <v>0.42372881355932202</v>
      </c>
      <c r="J21">
        <f>IF('BettingLines Week (15)'!J21&lt;-100,1+100/('BettingLines Week (15)'!J21-100),100/('BettingLines Week (15)'!J21+100))</f>
        <v>0.52830188679245282</v>
      </c>
      <c r="K21">
        <f>IF('BettingLines Week (15)'!K21&lt;-100,1+100/('BettingLines Week (15)'!K21-100),100/('BettingLines Week (15)'!K21+100))</f>
        <v>7.6923076923076927E-2</v>
      </c>
      <c r="L21">
        <f>IF('BettingLines Week (15)'!L21&lt;-100,1+100/('BettingLines Week (15)'!L21-100),100/('BettingLines Week (15)'!L21+100))</f>
        <v>0.24390243902439024</v>
      </c>
      <c r="M21">
        <f>IF('BettingLines Week (15)'!M21&lt;-100,1+100/('BettingLines Week (15)'!M21-100),100/('BettingLines Week (15)'!M21+100))</f>
        <v>0.35087719298245612</v>
      </c>
      <c r="N21">
        <f>IF('BettingLines Week (15)'!N21&lt;-100,1+100/('BettingLines Week (15)'!N21-100),100/('BettingLines Week (15)'!N21+100))</f>
        <v>1</v>
      </c>
      <c r="O21">
        <f>IF('BettingLines Week (15)'!O21&lt;-100,1+100/('BettingLines Week (15)'!O21-100),100/('BettingLines Week (15)'!O21+100))</f>
        <v>0.30303030303030304</v>
      </c>
      <c r="P21">
        <f>IF('BettingLines Week (15)'!P21&lt;-100,1+100/('BettingLines Week (15)'!P21-100),100/('BettingLines Week (15)'!P21+100))</f>
        <v>0.32258064516129031</v>
      </c>
      <c r="Q21">
        <f>IF('BettingLines Week (15)'!Q21&lt;-100,1+100/('BettingLines Week (15)'!Q21-100),100/('BettingLines Week (15)'!Q21+100))</f>
        <v>0.2</v>
      </c>
      <c r="R21">
        <f>IF('BettingLines Week (15)'!R21&lt;-100,1+100/('BettingLines Week (15)'!R21-100),100/('BettingLines Week (15)'!R21+100))</f>
        <v>0.25</v>
      </c>
      <c r="S21">
        <f>IF('BettingLines Week (15)'!S21&lt;-100,1+100/('BettingLines Week (15)'!S21-100),100/('BettingLines Week (15)'!S21+100))</f>
        <v>0.47619047619047616</v>
      </c>
    </row>
    <row r="22" spans="1:19" ht="14.45">
      <c r="A22" t="s">
        <v>21</v>
      </c>
      <c r="B22">
        <f>IF('BettingLines Week (15)'!B22&lt;-100,1+100/('BettingLines Week (15)'!B22-100),100/('BettingLines Week (15)'!B22+100))</f>
        <v>0.5</v>
      </c>
      <c r="C22">
        <f>IF('BettingLines Week (15)'!C22&lt;-100,1+100/('BettingLines Week (15)'!C22-100),100/('BettingLines Week (15)'!C22+100))</f>
        <v>0.46728971962616822</v>
      </c>
      <c r="D22">
        <f>IF('BettingLines Week (15)'!D22&lt;-100,1+100/('BettingLines Week (15)'!D22-100),100/('BettingLines Week (15)'!D22+100))</f>
        <v>0.44642857142857145</v>
      </c>
      <c r="E22">
        <f>IF('BettingLines Week (15)'!E22&lt;-100,1+100/('BettingLines Week (15)'!E22-100),100/('BettingLines Week (15)'!E22+100))</f>
        <v>0.60784313725490202</v>
      </c>
      <c r="F22">
        <f>IF('BettingLines Week (15)'!F22&lt;-100,1+100/('BettingLines Week (15)'!F22-100),100/('BettingLines Week (15)'!F22+100))</f>
        <v>0.34482758620689657</v>
      </c>
      <c r="G22">
        <f>IF('BettingLines Week (15)'!G22&lt;-100,1+100/('BettingLines Week (15)'!G22-100),100/('BettingLines Week (15)'!G22+100))</f>
        <v>1</v>
      </c>
      <c r="H22">
        <f>IF('BettingLines Week (15)'!H22&lt;-100,1+100/('BettingLines Week (15)'!H22-100),100/('BettingLines Week (15)'!H22+100))</f>
        <v>0.4</v>
      </c>
      <c r="I22">
        <f>IF('BettingLines Week (15)'!I22&lt;-100,1+100/('BettingLines Week (15)'!I22-100),100/('BettingLines Week (15)'!I22+100))</f>
        <v>0.46728971962616822</v>
      </c>
      <c r="J22">
        <f>IF('BettingLines Week (15)'!J22&lt;-100,1+100/('BettingLines Week (15)'!J22-100),100/('BettingLines Week (15)'!J22+100))</f>
        <v>0.64285714285714279</v>
      </c>
      <c r="K22">
        <f>IF('BettingLines Week (15)'!K22&lt;-100,1+100/('BettingLines Week (15)'!K22-100),100/('BettingLines Week (15)'!K22+100))</f>
        <v>0.63636363636363635</v>
      </c>
      <c r="L22">
        <f>IF('BettingLines Week (15)'!L22&lt;-100,1+100/('BettingLines Week (15)'!L22-100),100/('BettingLines Week (15)'!L22+100))</f>
        <v>0.45454545454545453</v>
      </c>
      <c r="M22">
        <f>IF('BettingLines Week (15)'!M22&lt;-100,1+100/('BettingLines Week (15)'!M22-100),100/('BettingLines Week (15)'!M22+100))</f>
        <v>0.58677685950413228</v>
      </c>
      <c r="N22">
        <f>IF('BettingLines Week (15)'!N22&lt;-100,1+100/('BettingLines Week (15)'!N22-100),100/('BettingLines Week (15)'!N22+100))</f>
        <v>0.72602739726027399</v>
      </c>
      <c r="O22">
        <f>IF('BettingLines Week (15)'!O22&lt;-100,1+100/('BettingLines Week (15)'!O22-100),100/('BettingLines Week (15)'!O22+100))</f>
        <v>0.72602739726027399</v>
      </c>
      <c r="P22">
        <f>IF('BettingLines Week (15)'!P22&lt;-100,1+100/('BettingLines Week (15)'!P22-100),100/('BettingLines Week (15)'!P22+100))</f>
        <v>0.48780487804878048</v>
      </c>
      <c r="Q22">
        <f>IF('BettingLines Week (15)'!Q22&lt;-100,1+100/('BettingLines Week (15)'!Q22-100),100/('BettingLines Week (15)'!Q22+100))</f>
        <v>0.47619047619047616</v>
      </c>
      <c r="R22">
        <f>IF('BettingLines Week (15)'!R22&lt;-100,1+100/('BettingLines Week (15)'!R22-100),100/('BettingLines Week (15)'!R22+100))</f>
        <v>0.45454545454545453</v>
      </c>
      <c r="S22">
        <f>IF('BettingLines Week (15)'!S22&lt;-100,1+100/('BettingLines Week (15)'!S22-100),100/('BettingLines Week (15)'!S22+100))</f>
        <v>0.4</v>
      </c>
    </row>
    <row r="23" spans="1:19" ht="14.45">
      <c r="A23" t="s">
        <v>22</v>
      </c>
      <c r="B23">
        <f>IF('BettingLines Week (15)'!B23&lt;-100,1+100/('BettingLines Week (15)'!B23-100),100/('BettingLines Week (15)'!B23+100))</f>
        <v>0.39370078740157483</v>
      </c>
      <c r="C23">
        <f>IF('BettingLines Week (15)'!C23&lt;-100,1+100/('BettingLines Week (15)'!C23-100),100/('BettingLines Week (15)'!C23+100))</f>
        <v>0.45454545454545453</v>
      </c>
      <c r="D23">
        <f>IF('BettingLines Week (15)'!D23&lt;-100,1+100/('BettingLines Week (15)'!D23-100),100/('BettingLines Week (15)'!D23+100))</f>
        <v>0.59677419354838712</v>
      </c>
      <c r="E23">
        <f>IF('BettingLines Week (15)'!E23&lt;-100,1+100/('BettingLines Week (15)'!E23-100),100/('BettingLines Week (15)'!E23+100))</f>
        <v>0.30303030303030304</v>
      </c>
      <c r="F23">
        <f>IF('BettingLines Week (15)'!F23&lt;-100,1+100/('BettingLines Week (15)'!F23-100),100/('BettingLines Week (15)'!F23+100))</f>
        <v>0.57446808510638303</v>
      </c>
      <c r="G23">
        <f>IF('BettingLines Week (15)'!G23&lt;-100,1+100/('BettingLines Week (15)'!G23-100),100/('BettingLines Week (15)'!G23+100))</f>
        <v>0.44642857142857145</v>
      </c>
      <c r="H23">
        <f>IF('BettingLines Week (15)'!H23&lt;-100,1+100/('BettingLines Week (15)'!H23-100),100/('BettingLines Week (15)'!H23+100))</f>
        <v>0.24390243902439024</v>
      </c>
      <c r="I23">
        <f>IF('BettingLines Week (15)'!I23&lt;-100,1+100/('BettingLines Week (15)'!I23-100),100/('BettingLines Week (15)'!I23+100))</f>
        <v>0.22222222222222221</v>
      </c>
      <c r="J23">
        <f>IF('BettingLines Week (15)'!J23&lt;-100,1+100/('BettingLines Week (15)'!J23-100),100/('BettingLines Week (15)'!J23+100))</f>
        <v>0.60784313725490202</v>
      </c>
      <c r="K23">
        <f>IF('BettingLines Week (15)'!K23&lt;-100,1+100/('BettingLines Week (15)'!K23-100),100/('BettingLines Week (15)'!K23+100))</f>
        <v>0.49504950495049505</v>
      </c>
      <c r="L23">
        <f>IF('BettingLines Week (15)'!L23&lt;-100,1+100/('BettingLines Week (15)'!L23-100),100/('BettingLines Week (15)'!L23+100))</f>
        <v>1</v>
      </c>
      <c r="M23">
        <f>IF('BettingLines Week (15)'!M23&lt;-100,1+100/('BettingLines Week (15)'!M23-100),100/('BettingLines Week (15)'!M23+100))</f>
        <v>0.69230769230769229</v>
      </c>
      <c r="N23">
        <f>IF('BettingLines Week (15)'!N23&lt;-100,1+100/('BettingLines Week (15)'!N23-100),100/('BettingLines Week (15)'!N23+100))</f>
        <v>0.37037037037037035</v>
      </c>
      <c r="O23">
        <f>IF('BettingLines Week (15)'!O23&lt;-100,1+100/('BettingLines Week (15)'!O23-100),100/('BettingLines Week (15)'!O23+100))</f>
        <v>0.31746031746031744</v>
      </c>
      <c r="P23">
        <f>IF('BettingLines Week (15)'!P23&lt;-100,1+100/('BettingLines Week (15)'!P23-100),100/('BettingLines Week (15)'!P23+100))</f>
        <v>0.19607843137254902</v>
      </c>
      <c r="Q23">
        <f>IF('BettingLines Week (15)'!Q23&lt;-100,1+100/('BettingLines Week (15)'!Q23-100),100/('BettingLines Week (15)'!Q23+100))</f>
        <v>0.48780487804878048</v>
      </c>
      <c r="R23">
        <f>IF('BettingLines Week (15)'!R23&lt;-100,1+100/('BettingLines Week (15)'!R23-100),100/('BettingLines Week (15)'!R23+100))</f>
        <v>0.3125</v>
      </c>
      <c r="S23">
        <f>IF('BettingLines Week (15)'!S23&lt;-100,1+100/('BettingLines Week (15)'!S23-100),100/('BettingLines Week (15)'!S23+100))</f>
        <v>0.51219512195121952</v>
      </c>
    </row>
    <row r="24" spans="1:19" ht="14.45">
      <c r="A24" t="s">
        <v>23</v>
      </c>
      <c r="B24">
        <f>IF('BettingLines Week (15)'!B24&lt;-100,1+100/('BettingLines Week (15)'!B24-100),100/('BettingLines Week (15)'!B24+100))</f>
        <v>0.64912280701754388</v>
      </c>
      <c r="C24">
        <f>IF('BettingLines Week (15)'!C24&lt;-100,1+100/('BettingLines Week (15)'!C24-100),100/('BettingLines Week (15)'!C24+100))</f>
        <v>0.59677419354838712</v>
      </c>
      <c r="D24">
        <f>IF('BettingLines Week (15)'!D24&lt;-100,1+100/('BettingLines Week (15)'!D24-100),100/('BettingLines Week (15)'!D24+100))</f>
        <v>0.43478260869565216</v>
      </c>
      <c r="E24">
        <f>IF('BettingLines Week (15)'!E24&lt;-100,1+100/('BettingLines Week (15)'!E24-100),100/('BettingLines Week (15)'!E24+100))</f>
        <v>0.39370078740157483</v>
      </c>
      <c r="F24">
        <f>IF('BettingLines Week (15)'!F24&lt;-100,1+100/('BettingLines Week (15)'!F24-100),100/('BettingLines Week (15)'!F24+100))</f>
        <v>0.57446808510638303</v>
      </c>
      <c r="G24">
        <f>IF('BettingLines Week (15)'!G24&lt;-100,1+100/('BettingLines Week (15)'!G24-100),100/('BettingLines Week (15)'!G24+100))</f>
        <v>0.55555555555555558</v>
      </c>
      <c r="H24">
        <f>IF('BettingLines Week (15)'!H24&lt;-100,1+100/('BettingLines Week (15)'!H24-100),100/('BettingLines Week (15)'!H24+100))</f>
        <v>0.44642857142857145</v>
      </c>
      <c r="I24">
        <f>IF('BettingLines Week (15)'!I24&lt;-100,1+100/('BettingLines Week (15)'!I24-100),100/('BettingLines Week (15)'!I24+100))</f>
        <v>0.56521739130434789</v>
      </c>
      <c r="J24">
        <f>IF('BettingLines Week (15)'!J24&lt;-100,1+100/('BettingLines Week (15)'!J24-100),100/('BettingLines Week (15)'!J24+100))</f>
        <v>0.64912280701754388</v>
      </c>
      <c r="K24">
        <f>IF('BettingLines Week (15)'!K24&lt;-100,1+100/('BettingLines Week (15)'!K24-100),100/('BettingLines Week (15)'!K24+100))</f>
        <v>0.57446808510638303</v>
      </c>
      <c r="L24">
        <f>IF('BettingLines Week (15)'!L24&lt;-100,1+100/('BettingLines Week (15)'!L24-100),100/('BettingLines Week (15)'!L24+100))</f>
        <v>1</v>
      </c>
      <c r="M24">
        <f>IF('BettingLines Week (15)'!M24&lt;-100,1+100/('BettingLines Week (15)'!M24-100),100/('BettingLines Week (15)'!M24+100))</f>
        <v>0.46728971962616822</v>
      </c>
      <c r="N24">
        <f>IF('BettingLines Week (15)'!N24&lt;-100,1+100/('BettingLines Week (15)'!N24-100),100/('BettingLines Week (15)'!N24+100))</f>
        <v>0.56521739130434789</v>
      </c>
      <c r="O24">
        <f>IF('BettingLines Week (15)'!O24&lt;-100,1+100/('BettingLines Week (15)'!O24-100),100/('BettingLines Week (15)'!O24+100))</f>
        <v>0.56521739130434789</v>
      </c>
      <c r="P24">
        <f>IF('BettingLines Week (15)'!P24&lt;-100,1+100/('BettingLines Week (15)'!P24-100),100/('BettingLines Week (15)'!P24+100))</f>
        <v>0.60784313725490202</v>
      </c>
      <c r="Q24">
        <f>IF('BettingLines Week (15)'!Q24&lt;-100,1+100/('BettingLines Week (15)'!Q24-100),100/('BettingLines Week (15)'!Q24+100))</f>
        <v>0.56521739130434789</v>
      </c>
      <c r="R24">
        <f>IF('BettingLines Week (15)'!R24&lt;-100,1+100/('BettingLines Week (15)'!R24-100),100/('BettingLines Week (15)'!R24+100))</f>
        <v>0.48780487804878048</v>
      </c>
      <c r="S24">
        <f>IF('BettingLines Week (15)'!S24&lt;-100,1+100/('BettingLines Week (15)'!S24-100),100/('BettingLines Week (15)'!S24+100))</f>
        <v>0.44444444444444442</v>
      </c>
    </row>
    <row r="25" spans="1:19" ht="14.45">
      <c r="A25" t="s">
        <v>24</v>
      </c>
      <c r="B25">
        <f>IF('BettingLines Week (15)'!B25&lt;-100,1+100/('BettingLines Week (15)'!B25-100),100/('BettingLines Week (15)'!B25+100))</f>
        <v>0.41666666666666669</v>
      </c>
      <c r="C25">
        <f>IF('BettingLines Week (15)'!C25&lt;-100,1+100/('BettingLines Week (15)'!C25-100),100/('BettingLines Week (15)'!C25+100))</f>
        <v>0.25974025974025972</v>
      </c>
      <c r="D25">
        <f>IF('BettingLines Week (15)'!D25&lt;-100,1+100/('BettingLines Week (15)'!D25-100),100/('BettingLines Week (15)'!D25+100))</f>
        <v>0.59677419354838712</v>
      </c>
      <c r="E25">
        <f>IF('BettingLines Week (15)'!E25&lt;-100,1+100/('BettingLines Week (15)'!E25-100),100/('BettingLines Week (15)'!E25+100))</f>
        <v>0.27777777777777779</v>
      </c>
      <c r="F25">
        <f>IF('BettingLines Week (15)'!F25&lt;-100,1+100/('BettingLines Week (15)'!F25-100),100/('BettingLines Week (15)'!F25+100))</f>
        <v>0.54954954954954949</v>
      </c>
      <c r="G25">
        <f>IF('BettingLines Week (15)'!G25&lt;-100,1+100/('BettingLines Week (15)'!G25-100),100/('BettingLines Week (15)'!G25+100))</f>
        <v>0.59677419354838712</v>
      </c>
      <c r="H25">
        <f>IF('BettingLines Week (15)'!H25&lt;-100,1+100/('BettingLines Week (15)'!H25-100),100/('BettingLines Week (15)'!H25+100))</f>
        <v>0.58677685950413228</v>
      </c>
      <c r="I25">
        <f>IF('BettingLines Week (15)'!I25&lt;-100,1+100/('BettingLines Week (15)'!I25-100),100/('BettingLines Week (15)'!I25+100))</f>
        <v>0.25974025974025972</v>
      </c>
      <c r="J25">
        <f>IF('BettingLines Week (15)'!J25&lt;-100,1+100/('BettingLines Week (15)'!J25-100),100/('BettingLines Week (15)'!J25+100))</f>
        <v>0.51923076923076916</v>
      </c>
      <c r="K25">
        <f>IF('BettingLines Week (15)'!K25&lt;-100,1+100/('BettingLines Week (15)'!K25-100),100/('BettingLines Week (15)'!K25+100))</f>
        <v>0.51923076923076916</v>
      </c>
      <c r="L25">
        <f>IF('BettingLines Week (15)'!L25&lt;-100,1+100/('BettingLines Week (15)'!L25-100),100/('BettingLines Week (15)'!L25+100))</f>
        <v>0.125</v>
      </c>
      <c r="M25">
        <f>IF('BettingLines Week (15)'!M25&lt;-100,1+100/('BettingLines Week (15)'!M25-100),100/('BettingLines Week (15)'!M25+100))</f>
        <v>0.20408163265306123</v>
      </c>
      <c r="N25">
        <f>IF('BettingLines Week (15)'!N25&lt;-100,1+100/('BettingLines Week (15)'!N25-100),100/('BettingLines Week (15)'!N25+100))</f>
        <v>1</v>
      </c>
      <c r="O25">
        <f>IF('BettingLines Week (15)'!O25&lt;-100,1+100/('BettingLines Week (15)'!O25-100),100/('BettingLines Week (15)'!O25+100))</f>
        <v>0.42372881355932202</v>
      </c>
      <c r="P25">
        <f>IF('BettingLines Week (15)'!P25&lt;-100,1+100/('BettingLines Week (15)'!P25-100),100/('BettingLines Week (15)'!P25+100))</f>
        <v>0.61832061068702293</v>
      </c>
      <c r="Q25">
        <f>IF('BettingLines Week (15)'!Q25&lt;-100,1+100/('BettingLines Week (15)'!Q25-100),100/('BettingLines Week (15)'!Q25+100))</f>
        <v>0.24390243902439024</v>
      </c>
      <c r="R25">
        <f>IF('BettingLines Week (15)'!R25&lt;-100,1+100/('BettingLines Week (15)'!R25-100),100/('BettingLines Week (15)'!R25+100))</f>
        <v>0.55555555555555558</v>
      </c>
      <c r="S25">
        <f>IF('BettingLines Week (15)'!S25&lt;-100,1+100/('BettingLines Week (15)'!S25-100),100/('BettingLines Week (15)'!S25+100))</f>
        <v>0.51219512195121952</v>
      </c>
    </row>
    <row r="26" spans="1:19" ht="14.45">
      <c r="A26" t="s">
        <v>25</v>
      </c>
      <c r="B26">
        <f>IF('BettingLines Week (15)'!B26&lt;-100,1+100/('BettingLines Week (15)'!B26-100),100/('BettingLines Week (15)'!B26+100))</f>
        <v>0.39370078740157483</v>
      </c>
      <c r="C26">
        <f>IF('BettingLines Week (15)'!C26&lt;-100,1+100/('BettingLines Week (15)'!C26-100),100/('BettingLines Week (15)'!C26+100))</f>
        <v>0.43478260869565216</v>
      </c>
      <c r="D26">
        <f>IF('BettingLines Week (15)'!D26&lt;-100,1+100/('BettingLines Week (15)'!D26-100),100/('BettingLines Week (15)'!D26+100))</f>
        <v>0.35087719298245612</v>
      </c>
      <c r="E26">
        <f>IF('BettingLines Week (15)'!E26&lt;-100,1+100/('BettingLines Week (15)'!E26-100),100/('BettingLines Week (15)'!E26+100))</f>
        <v>0.35087719298245612</v>
      </c>
      <c r="F26">
        <f>IF('BettingLines Week (15)'!F26&lt;-100,1+100/('BettingLines Week (15)'!F26-100),100/('BettingLines Week (15)'!F26+100))</f>
        <v>0.22727272727272727</v>
      </c>
      <c r="G26">
        <f>IF('BettingLines Week (15)'!G26&lt;-100,1+100/('BettingLines Week (15)'!G26-100),100/('BettingLines Week (15)'!G26+100))</f>
        <v>0.125</v>
      </c>
      <c r="H26">
        <f>IF('BettingLines Week (15)'!H26&lt;-100,1+100/('BettingLines Week (15)'!H26-100),100/('BettingLines Week (15)'!H26+100))</f>
        <v>1</v>
      </c>
      <c r="I26">
        <f>IF('BettingLines Week (15)'!I26&lt;-100,1+100/('BettingLines Week (15)'!I26-100),100/('BettingLines Week (15)'!I26+100))</f>
        <v>0.41666666666666669</v>
      </c>
      <c r="J26">
        <f>IF('BettingLines Week (15)'!J26&lt;-100,1+100/('BettingLines Week (15)'!J26-100),100/('BettingLines Week (15)'!J26+100))</f>
        <v>0.48780487804878048</v>
      </c>
      <c r="K26">
        <f>IF('BettingLines Week (15)'!K26&lt;-100,1+100/('BettingLines Week (15)'!K26-100),100/('BettingLines Week (15)'!K26+100))</f>
        <v>0.4</v>
      </c>
      <c r="L26">
        <f>IF('BettingLines Week (15)'!L26&lt;-100,1+100/('BettingLines Week (15)'!L26-100),100/('BettingLines Week (15)'!L26+100))</f>
        <v>0.18018018018018017</v>
      </c>
      <c r="M26">
        <f>IF('BettingLines Week (15)'!M26&lt;-100,1+100/('BettingLines Week (15)'!M26-100),100/('BettingLines Week (15)'!M26+100))</f>
        <v>0.40816326530612246</v>
      </c>
      <c r="N26">
        <f>IF('BettingLines Week (15)'!N26&lt;-100,1+100/('BettingLines Week (15)'!N26-100),100/('BettingLines Week (15)'!N26+100))</f>
        <v>0.38461538461538464</v>
      </c>
      <c r="O26">
        <f>IF('BettingLines Week (15)'!O26&lt;-100,1+100/('BettingLines Week (15)'!O26-100),100/('BettingLines Week (15)'!O26+100))</f>
        <v>0.31746031746031744</v>
      </c>
      <c r="P26">
        <f>IF('BettingLines Week (15)'!P26&lt;-100,1+100/('BettingLines Week (15)'!P26-100),100/('BettingLines Week (15)'!P26+100))</f>
        <v>0.43478260869565216</v>
      </c>
      <c r="Q26">
        <f>IF('BettingLines Week (15)'!Q26&lt;-100,1+100/('BettingLines Week (15)'!Q26-100),100/('BettingLines Week (15)'!Q26+100))</f>
        <v>0.51219512195121952</v>
      </c>
      <c r="R26">
        <f>IF('BettingLines Week (15)'!R26&lt;-100,1+100/('BettingLines Week (15)'!R26-100),100/('BettingLines Week (15)'!R26+100))</f>
        <v>0.2</v>
      </c>
      <c r="S26">
        <f>IF('BettingLines Week (15)'!S26&lt;-100,1+100/('BettingLines Week (15)'!S26-100),100/('BettingLines Week (15)'!S26+100))</f>
        <v>0.56521739130434789</v>
      </c>
    </row>
    <row r="27" spans="1:19" ht="14.45">
      <c r="A27" t="s">
        <v>26</v>
      </c>
      <c r="B27">
        <f>IF('BettingLines Week (15)'!B27&lt;-100,1+100/('BettingLines Week (15)'!B27-100),100/('BettingLines Week (15)'!B27+100))</f>
        <v>0.76470588235294112</v>
      </c>
      <c r="C27">
        <f>IF('BettingLines Week (15)'!C27&lt;-100,1+100/('BettingLines Week (15)'!C27-100),100/('BettingLines Week (15)'!C27+100))</f>
        <v>0.37878787878787878</v>
      </c>
      <c r="D27">
        <f>IF('BettingLines Week (15)'!D27&lt;-100,1+100/('BettingLines Week (15)'!D27-100),100/('BettingLines Week (15)'!D27+100))</f>
        <v>0.33333333333333331</v>
      </c>
      <c r="E27">
        <f>IF('BettingLines Week (15)'!E27&lt;-100,1+100/('BettingLines Week (15)'!E27-100),100/('BettingLines Week (15)'!E27+100))</f>
        <v>0.23255813953488372</v>
      </c>
      <c r="F27">
        <f>IF('BettingLines Week (15)'!F27&lt;-100,1+100/('BettingLines Week (15)'!F27-100),100/('BettingLines Week (15)'!F27+100))</f>
        <v>0.72067039106145248</v>
      </c>
      <c r="G27">
        <f>IF('BettingLines Week (15)'!G27&lt;-100,1+100/('BettingLines Week (15)'!G27-100),100/('BettingLines Week (15)'!G27+100))</f>
        <v>0.48780487804878048</v>
      </c>
      <c r="H27">
        <f>IF('BettingLines Week (15)'!H27&lt;-100,1+100/('BettingLines Week (15)'!H27-100),100/('BettingLines Week (15)'!H27+100))</f>
        <v>0.61832061068702293</v>
      </c>
      <c r="I27">
        <f>IF('BettingLines Week (15)'!I27&lt;-100,1+100/('BettingLines Week (15)'!I27-100),100/('BettingLines Week (15)'!I27+100))</f>
        <v>0.29850746268656714</v>
      </c>
      <c r="J27">
        <f>IF('BettingLines Week (15)'!J27&lt;-100,1+100/('BettingLines Week (15)'!J27-100),100/('BettingLines Week (15)'!J27+100))</f>
        <v>0.43478260869565216</v>
      </c>
      <c r="K27">
        <f>IF('BettingLines Week (15)'!K27&lt;-100,1+100/('BettingLines Week (15)'!K27-100),100/('BettingLines Week (15)'!K27+100))</f>
        <v>0.3125</v>
      </c>
      <c r="L27">
        <f>IF('BettingLines Week (15)'!L27&lt;-100,1+100/('BettingLines Week (15)'!L27-100),100/('BettingLines Week (15)'!L27+100))</f>
        <v>0.79797979797979801</v>
      </c>
      <c r="M27">
        <f>IF('BettingLines Week (15)'!M27&lt;-100,1+100/('BettingLines Week (15)'!M27-100),100/('BettingLines Week (15)'!M27+100))</f>
        <v>0.15384615384615385</v>
      </c>
      <c r="N27">
        <f>IF('BettingLines Week (15)'!N27&lt;-100,1+100/('BettingLines Week (15)'!N27-100),100/('BettingLines Week (15)'!N27+100))</f>
        <v>0.23809523809523808</v>
      </c>
      <c r="O27">
        <f>IF('BettingLines Week (15)'!O27&lt;-100,1+100/('BettingLines Week (15)'!O27-100),100/('BettingLines Week (15)'!O27+100))</f>
        <v>1</v>
      </c>
      <c r="P27">
        <f>IF('BettingLines Week (15)'!P27&lt;-100,1+100/('BettingLines Week (15)'!P27-100),100/('BettingLines Week (15)'!P27+100))</f>
        <v>0.29850746268656714</v>
      </c>
      <c r="Q27">
        <f>IF('BettingLines Week (15)'!Q27&lt;-100,1+100/('BettingLines Week (15)'!Q27-100),100/('BettingLines Week (15)'!Q27+100))</f>
        <v>0.35714285714285715</v>
      </c>
      <c r="R27">
        <f>IF('BettingLines Week (15)'!R27&lt;-100,1+100/('BettingLines Week (15)'!R27-100),100/('BettingLines Week (15)'!R27+100))</f>
        <v>0.43478260869565216</v>
      </c>
      <c r="S27">
        <f>IF('BettingLines Week (15)'!S27&lt;-100,1+100/('BettingLines Week (15)'!S27-100),100/('BettingLines Week (15)'!S27+100))</f>
        <v>0.43478260869565216</v>
      </c>
    </row>
    <row r="28" spans="1:19" ht="14.45">
      <c r="A28" t="s">
        <v>27</v>
      </c>
      <c r="B28">
        <f>IF('BettingLines Week (15)'!B28&lt;-100,1+100/('BettingLines Week (15)'!B28-100),100/('BettingLines Week (15)'!B28+100))</f>
        <v>0.35714285714285715</v>
      </c>
      <c r="C28">
        <f>IF('BettingLines Week (15)'!C28&lt;-100,1+100/('BettingLines Week (15)'!C28-100),100/('BettingLines Week (15)'!C28+100))</f>
        <v>0.27777777777777779</v>
      </c>
      <c r="D28">
        <f>IF('BettingLines Week (15)'!D28&lt;-100,1+100/('BettingLines Week (15)'!D28-100),100/('BettingLines Week (15)'!D28+100))</f>
        <v>0.43478260869565216</v>
      </c>
      <c r="E28">
        <f>IF('BettingLines Week (15)'!E28&lt;-100,1+100/('BettingLines Week (15)'!E28-100),100/('BettingLines Week (15)'!E28+100))</f>
        <v>0.53488372093023262</v>
      </c>
      <c r="F28">
        <f>IF('BettingLines Week (15)'!F28&lt;-100,1+100/('BettingLines Week (15)'!F28-100),100/('BettingLines Week (15)'!F28+100))</f>
        <v>0.37878787878787878</v>
      </c>
      <c r="G28">
        <f>IF('BettingLines Week (15)'!G28&lt;-100,1+100/('BettingLines Week (15)'!G28-100),100/('BettingLines Week (15)'!G28+100))</f>
        <v>0.7752808988764045</v>
      </c>
      <c r="H28">
        <f>IF('BettingLines Week (15)'!H28&lt;-100,1+100/('BettingLines Week (15)'!H28-100),100/('BettingLines Week (15)'!H28+100))</f>
        <v>0.64285714285714279</v>
      </c>
      <c r="I28">
        <f>IF('BettingLines Week (15)'!I28&lt;-100,1+100/('BettingLines Week (15)'!I28-100),100/('BettingLines Week (15)'!I28+100))</f>
        <v>0.2857142857142857</v>
      </c>
      <c r="J28">
        <f>IF('BettingLines Week (15)'!J28&lt;-100,1+100/('BettingLines Week (15)'!J28-100),100/('BettingLines Week (15)'!J28+100))</f>
        <v>0.37878787878787878</v>
      </c>
      <c r="K28">
        <f>IF('BettingLines Week (15)'!K28&lt;-100,1+100/('BettingLines Week (15)'!K28-100),100/('BettingLines Week (15)'!K28+100))</f>
        <v>1</v>
      </c>
      <c r="L28">
        <f>IF('BettingLines Week (15)'!L28&lt;-100,1+100/('BettingLines Week (15)'!L28-100),100/('BettingLines Week (15)'!L28+100))</f>
        <v>0.57446808510638303</v>
      </c>
      <c r="M28">
        <f>IF('BettingLines Week (15)'!M28&lt;-100,1+100/('BettingLines Week (15)'!M28-100),100/('BettingLines Week (15)'!M28+100))</f>
        <v>0.59677419354838712</v>
      </c>
      <c r="N28">
        <f>IF('BettingLines Week (15)'!N28&lt;-100,1+100/('BettingLines Week (15)'!N28-100),100/('BettingLines Week (15)'!N28+100))</f>
        <v>0.65753424657534243</v>
      </c>
      <c r="O28">
        <f>IF('BettingLines Week (15)'!O28&lt;-100,1+100/('BettingLines Week (15)'!O28-100),100/('BettingLines Week (15)'!O28+100))</f>
        <v>0.25974025974025972</v>
      </c>
      <c r="P28">
        <f>IF('BettingLines Week (15)'!P28&lt;-100,1+100/('BettingLines Week (15)'!P28-100),100/('BettingLines Week (15)'!P28+100))</f>
        <v>0.74358974358974361</v>
      </c>
      <c r="Q28">
        <f>IF('BettingLines Week (15)'!Q28&lt;-100,1+100/('BettingLines Week (15)'!Q28-100),100/('BettingLines Week (15)'!Q28+100))</f>
        <v>0.51219512195121952</v>
      </c>
      <c r="R28">
        <f>IF('BettingLines Week (15)'!R28&lt;-100,1+100/('BettingLines Week (15)'!R28-100),100/('BettingLines Week (15)'!R28+100))</f>
        <v>0.79166666666666663</v>
      </c>
      <c r="S28">
        <f>IF('BettingLines Week (15)'!S28&lt;-100,1+100/('BettingLines Week (15)'!S28-100),100/('BettingLines Week (15)'!S28+100))</f>
        <v>0.29411764705882354</v>
      </c>
    </row>
    <row r="29" spans="1:19" ht="14.45">
      <c r="A29" t="s">
        <v>28</v>
      </c>
      <c r="B29">
        <f>IF('BettingLines Week (15)'!B29&lt;-100,1+100/('BettingLines Week (15)'!B29-100),100/('BettingLines Week (15)'!B29+100))</f>
        <v>0.44642857142857145</v>
      </c>
      <c r="C29">
        <f>IF('BettingLines Week (15)'!C29&lt;-100,1+100/('BettingLines Week (15)'!C29-100),100/('BettingLines Week (15)'!C29+100))</f>
        <v>0.44642857142857145</v>
      </c>
      <c r="D29">
        <f>IF('BettingLines Week (15)'!D29&lt;-100,1+100/('BettingLines Week (15)'!D29-100),100/('BettingLines Week (15)'!D29+100))</f>
        <v>0.42372881355932202</v>
      </c>
      <c r="E29">
        <f>IF('BettingLines Week (15)'!E29&lt;-100,1+100/('BettingLines Week (15)'!E29-100),100/('BettingLines Week (15)'!E29+100))</f>
        <v>0.42372881355932202</v>
      </c>
      <c r="F29">
        <f>IF('BettingLines Week (15)'!F29&lt;-100,1+100/('BettingLines Week (15)'!F29-100),100/('BettingLines Week (15)'!F29+100))</f>
        <v>0.57446808510638303</v>
      </c>
      <c r="G29">
        <f>IF('BettingLines Week (15)'!G29&lt;-100,1+100/('BettingLines Week (15)'!G29-100),100/('BettingLines Week (15)'!G29+100))</f>
        <v>0.32786885245901637</v>
      </c>
      <c r="H29">
        <f>IF('BettingLines Week (15)'!H29&lt;-100,1+100/('BettingLines Week (15)'!H29-100),100/('BettingLines Week (15)'!H29+100))</f>
        <v>1</v>
      </c>
      <c r="I29">
        <f>IF('BettingLines Week (15)'!I29&lt;-100,1+100/('BettingLines Week (15)'!I29-100),100/('BettingLines Week (15)'!I29+100))</f>
        <v>0.47619047619047616</v>
      </c>
      <c r="J29">
        <f>IF('BettingLines Week (15)'!J29&lt;-100,1+100/('BettingLines Week (15)'!J29-100),100/('BettingLines Week (15)'!J29+100))</f>
        <v>0.4</v>
      </c>
      <c r="K29">
        <f>IF('BettingLines Week (15)'!K29&lt;-100,1+100/('BettingLines Week (15)'!K29-100),100/('BettingLines Week (15)'!K29+100))</f>
        <v>0.45454545454545453</v>
      </c>
      <c r="L29">
        <f>IF('BettingLines Week (15)'!L29&lt;-100,1+100/('BettingLines Week (15)'!L29-100),100/('BettingLines Week (15)'!L29+100))</f>
        <v>0.29411764705882354</v>
      </c>
      <c r="M29">
        <f>IF('BettingLines Week (15)'!M29&lt;-100,1+100/('BettingLines Week (15)'!M29-100),100/('BettingLines Week (15)'!M29+100))</f>
        <v>0.63636363636363635</v>
      </c>
      <c r="N29">
        <f>IF('BettingLines Week (15)'!N29&lt;-100,1+100/('BettingLines Week (15)'!N29-100),100/('BettingLines Week (15)'!N29+100))</f>
        <v>0.51219512195121952</v>
      </c>
      <c r="O29">
        <f>IF('BettingLines Week (15)'!O29&lt;-100,1+100/('BettingLines Week (15)'!O29-100),100/('BettingLines Week (15)'!O29+100))</f>
        <v>0.13793103448275862</v>
      </c>
      <c r="P29">
        <f>IF('BettingLines Week (15)'!P29&lt;-100,1+100/('BettingLines Week (15)'!P29-100),100/('BettingLines Week (15)'!P29+100))</f>
        <v>0.62962962962962965</v>
      </c>
      <c r="Q29">
        <f>IF('BettingLines Week (15)'!Q29&lt;-100,1+100/('BettingLines Week (15)'!Q29-100),100/('BettingLines Week (15)'!Q29+100))</f>
        <v>0.48780487804878048</v>
      </c>
      <c r="R29">
        <f>IF('BettingLines Week (15)'!R29&lt;-100,1+100/('BettingLines Week (15)'!R29-100),100/('BettingLines Week (15)'!R29+100))</f>
        <v>0.53488372093023262</v>
      </c>
      <c r="S29">
        <f>IF('BettingLines Week (15)'!S29&lt;-100,1+100/('BettingLines Week (15)'!S29-100),100/('BettingLines Week (15)'!S29+100))</f>
        <v>0.46511627906976744</v>
      </c>
    </row>
    <row r="30" spans="1:19" ht="14.45">
      <c r="A30" t="s">
        <v>29</v>
      </c>
      <c r="B30">
        <f>IF('BettingLines Week (15)'!B30&lt;-100,1+100/('BettingLines Week (15)'!B30-100),100/('BettingLines Week (15)'!B30+100))</f>
        <v>0.35714285714285715</v>
      </c>
      <c r="C30">
        <f>IF('BettingLines Week (15)'!C30&lt;-100,1+100/('BettingLines Week (15)'!C30-100),100/('BettingLines Week (15)'!C30+100))</f>
        <v>0.55555555555555558</v>
      </c>
      <c r="D30">
        <f>IF('BettingLines Week (15)'!D30&lt;-100,1+100/('BettingLines Week (15)'!D30-100),100/('BettingLines Week (15)'!D30+100))</f>
        <v>0.32786885245901637</v>
      </c>
      <c r="E30">
        <f>IF('BettingLines Week (15)'!E30&lt;-100,1+100/('BettingLines Week (15)'!E30-100),100/('BettingLines Week (15)'!E30+100))</f>
        <v>0.35714285714285715</v>
      </c>
      <c r="F30">
        <f>IF('BettingLines Week (15)'!F30&lt;-100,1+100/('BettingLines Week (15)'!F30-100),100/('BettingLines Week (15)'!F30+100))</f>
        <v>1</v>
      </c>
      <c r="G30">
        <f>IF('BettingLines Week (15)'!G30&lt;-100,1+100/('BettingLines Week (15)'!G30-100),100/('BettingLines Week (15)'!G30+100))</f>
        <v>0.42372881355932202</v>
      </c>
      <c r="H30">
        <f>IF('BettingLines Week (15)'!H30&lt;-100,1+100/('BettingLines Week (15)'!H30-100),100/('BettingLines Week (15)'!H30+100))</f>
        <v>0.59677419354838712</v>
      </c>
      <c r="I30">
        <f>IF('BettingLines Week (15)'!I30&lt;-100,1+100/('BettingLines Week (15)'!I30-100),100/('BettingLines Week (15)'!I30+100))</f>
        <v>0.20408163265306123</v>
      </c>
      <c r="J30">
        <f>IF('BettingLines Week (15)'!J30&lt;-100,1+100/('BettingLines Week (15)'!J30-100),100/('BettingLines Week (15)'!J30+100))</f>
        <v>0.44642857142857145</v>
      </c>
      <c r="K30">
        <f>IF('BettingLines Week (15)'!K30&lt;-100,1+100/('BettingLines Week (15)'!K30-100),100/('BettingLines Week (15)'!K30+100))</f>
        <v>0.58677685950413228</v>
      </c>
      <c r="L30">
        <f>IF('BettingLines Week (15)'!L30&lt;-100,1+100/('BettingLines Week (15)'!L30-100),100/('BettingLines Week (15)'!L30+100))</f>
        <v>0.14285714285714285</v>
      </c>
      <c r="M30">
        <f>IF('BettingLines Week (15)'!M30&lt;-100,1+100/('BettingLines Week (15)'!M30-100),100/('BettingLines Week (15)'!M30+100))</f>
        <v>0.44642857142857145</v>
      </c>
      <c r="N30">
        <f>IF('BettingLines Week (15)'!N30&lt;-100,1+100/('BettingLines Week (15)'!N30-100),100/('BettingLines Week (15)'!N30+100))</f>
        <v>0.65753424657534243</v>
      </c>
      <c r="O30">
        <f>IF('BettingLines Week (15)'!O30&lt;-100,1+100/('BettingLines Week (15)'!O30-100),100/('BettingLines Week (15)'!O30+100))</f>
        <v>0.47619047619047616</v>
      </c>
      <c r="P30">
        <f>IF('BettingLines Week (15)'!P30&lt;-100,1+100/('BettingLines Week (15)'!P30-100),100/('BettingLines Week (15)'!P30+100))</f>
        <v>0.35714285714285715</v>
      </c>
      <c r="Q30">
        <f>IF('BettingLines Week (15)'!Q30&lt;-100,1+100/('BettingLines Week (15)'!Q30-100),100/('BettingLines Week (15)'!Q30+100))</f>
        <v>0.39215686274509803</v>
      </c>
      <c r="R30">
        <f>IF('BettingLines Week (15)'!R30&lt;-100,1+100/('BettingLines Week (15)'!R30-100),100/('BettingLines Week (15)'!R30+100))</f>
        <v>0.5</v>
      </c>
      <c r="S30">
        <f>IF('BettingLines Week (15)'!S30&lt;-100,1+100/('BettingLines Week (15)'!S30-100),100/('BettingLines Week (15)'!S30+100))</f>
        <v>0.47619047619047616</v>
      </c>
    </row>
    <row r="31" spans="1:19" ht="14.45">
      <c r="A31" t="s">
        <v>30</v>
      </c>
      <c r="B31">
        <f>IF('BettingLines Week (15)'!B31&lt;-100,1+100/('BettingLines Week (15)'!B31-100),100/('BettingLines Week (15)'!B31+100))</f>
        <v>0.37878787878787878</v>
      </c>
      <c r="C31">
        <f>IF('BettingLines Week (15)'!C31&lt;-100,1+100/('BettingLines Week (15)'!C31-100),100/('BettingLines Week (15)'!C31+100))</f>
        <v>0.48780487804878048</v>
      </c>
      <c r="D31">
        <f>IF('BettingLines Week (15)'!D31&lt;-100,1+100/('BettingLines Week (15)'!D31-100),100/('BettingLines Week (15)'!D31+100))</f>
        <v>0.27027027027027029</v>
      </c>
      <c r="E31">
        <f>IF('BettingLines Week (15)'!E31&lt;-100,1+100/('BettingLines Week (15)'!E31-100),100/('BettingLines Week (15)'!E31+100))</f>
        <v>0.51219512195121952</v>
      </c>
      <c r="F31">
        <f>IF('BettingLines Week (15)'!F31&lt;-100,1+100/('BettingLines Week (15)'!F31-100),100/('BettingLines Week (15)'!F31+100))</f>
        <v>0.46728971962616822</v>
      </c>
      <c r="G31">
        <f>IF('BettingLines Week (15)'!G31&lt;-100,1+100/('BettingLines Week (15)'!G31-100),100/('BettingLines Week (15)'!G31+100))</f>
        <v>0.37037037037037035</v>
      </c>
      <c r="H31">
        <f>IF('BettingLines Week (15)'!H31&lt;-100,1+100/('BettingLines Week (15)'!H31-100),100/('BettingLines Week (15)'!H31+100))</f>
        <v>0.41322314049586778</v>
      </c>
      <c r="I31">
        <f>IF('BettingLines Week (15)'!I31&lt;-100,1+100/('BettingLines Week (15)'!I31-100),100/('BettingLines Week (15)'!I31+100))</f>
        <v>0.47619047619047616</v>
      </c>
      <c r="J31">
        <f>IF('BettingLines Week (15)'!J31&lt;-100,1+100/('BettingLines Week (15)'!J31-100),100/('BettingLines Week (15)'!J31+100))</f>
        <v>0.55555555555555558</v>
      </c>
      <c r="K31">
        <f>IF('BettingLines Week (15)'!K31&lt;-100,1+100/('BettingLines Week (15)'!K31-100),100/('BettingLines Week (15)'!K31+100))</f>
        <v>0.54954954954954949</v>
      </c>
      <c r="L31">
        <f>IF('BettingLines Week (15)'!L31&lt;-100,1+100/('BettingLines Week (15)'!L31-100),100/('BettingLines Week (15)'!L31+100))</f>
        <v>1</v>
      </c>
      <c r="M31">
        <f>IF('BettingLines Week (15)'!M31&lt;-100,1+100/('BettingLines Week (15)'!M31-100),100/('BettingLines Week (15)'!M31+100))</f>
        <v>0.59677419354838712</v>
      </c>
      <c r="N31">
        <f>IF('BettingLines Week (15)'!N31&lt;-100,1+100/('BettingLines Week (15)'!N31-100),100/('BettingLines Week (15)'!N31+100))</f>
        <v>0.53488372093023262</v>
      </c>
      <c r="O31">
        <f>IF('BettingLines Week (15)'!O31&lt;-100,1+100/('BettingLines Week (15)'!O31-100),100/('BettingLines Week (15)'!O31+100))</f>
        <v>0.42372881355932202</v>
      </c>
      <c r="P31">
        <f>IF('BettingLines Week (15)'!P31&lt;-100,1+100/('BettingLines Week (15)'!P31-100),100/('BettingLines Week (15)'!P31+100))</f>
        <v>0.55555555555555558</v>
      </c>
      <c r="Q31">
        <f>IF('BettingLines Week (15)'!Q31&lt;-100,1+100/('BettingLines Week (15)'!Q31-100),100/('BettingLines Week (15)'!Q31+100))</f>
        <v>0.47619047619047616</v>
      </c>
      <c r="R31">
        <f>IF('BettingLines Week (15)'!R31&lt;-100,1+100/('BettingLines Week (15)'!R31-100),100/('BettingLines Week (15)'!R31+100))</f>
        <v>0.48780487804878048</v>
      </c>
      <c r="S31">
        <f>IF('BettingLines Week (15)'!S31&lt;-100,1+100/('BettingLines Week (15)'!S31-100),100/('BettingLines Week (15)'!S31+100))</f>
        <v>0.54545454545454541</v>
      </c>
    </row>
    <row r="32" spans="1:19" ht="14.45">
      <c r="A32" t="s">
        <v>31</v>
      </c>
      <c r="B32">
        <f>IF('BettingLines Week (15)'!B32&lt;-100,1+100/('BettingLines Week (15)'!B32-100),100/('BettingLines Week (15)'!B32+100))</f>
        <v>0.27777777777777779</v>
      </c>
      <c r="C32">
        <f>IF('BettingLines Week (15)'!C32&lt;-100,1+100/('BettingLines Week (15)'!C32-100),100/('BettingLines Week (15)'!C32+100))</f>
        <v>0.35714285714285715</v>
      </c>
      <c r="D32">
        <f>IF('BettingLines Week (15)'!D32&lt;-100,1+100/('BettingLines Week (15)'!D32-100),100/('BettingLines Week (15)'!D32+100))</f>
        <v>0.17543859649122806</v>
      </c>
      <c r="E32">
        <f>IF('BettingLines Week (15)'!E32&lt;-100,1+100/('BettingLines Week (15)'!E32-100),100/('BettingLines Week (15)'!E32+100))</f>
        <v>0.12903225806451613</v>
      </c>
      <c r="F32">
        <f>IF('BettingLines Week (15)'!F32&lt;-100,1+100/('BettingLines Week (15)'!F32-100),100/('BettingLines Week (15)'!F32+100))</f>
        <v>0.41322314049586778</v>
      </c>
      <c r="G32">
        <f>IF('BettingLines Week (15)'!G32&lt;-100,1+100/('BettingLines Week (15)'!G32-100),100/('BettingLines Week (15)'!G32+100))</f>
        <v>0.26666666666666666</v>
      </c>
      <c r="H32">
        <f>IF('BettingLines Week (15)'!H32&lt;-100,1+100/('BettingLines Week (15)'!H32-100),100/('BettingLines Week (15)'!H32+100))</f>
        <v>0.22222222222222221</v>
      </c>
      <c r="I32">
        <f>IF('BettingLines Week (15)'!I32&lt;-100,1+100/('BettingLines Week (15)'!I32-100),100/('BettingLines Week (15)'!I32+100))</f>
        <v>0.20408163265306123</v>
      </c>
      <c r="J32">
        <f>IF('BettingLines Week (15)'!J32&lt;-100,1+100/('BettingLines Week (15)'!J32-100),100/('BettingLines Week (15)'!J32+100))</f>
        <v>0.16</v>
      </c>
      <c r="K32">
        <f>IF('BettingLines Week (15)'!K32&lt;-100,1+100/('BettingLines Week (15)'!K32-100),100/('BettingLines Week (15)'!K32+100))</f>
        <v>0.47619047619047616</v>
      </c>
      <c r="L32">
        <f>IF('BettingLines Week (15)'!L32&lt;-100,1+100/('BettingLines Week (15)'!L32-100),100/('BettingLines Week (15)'!L32+100))</f>
        <v>0.32258064516129031</v>
      </c>
      <c r="M32">
        <f>IF('BettingLines Week (15)'!M32&lt;-100,1+100/('BettingLines Week (15)'!M32-100),100/('BettingLines Week (15)'!M32+100))</f>
        <v>0.44642857142857145</v>
      </c>
      <c r="N32">
        <f>IF('BettingLines Week (15)'!N32&lt;-100,1+100/('BettingLines Week (15)'!N32-100),100/('BettingLines Week (15)'!N32+100))</f>
        <v>0.31746031746031744</v>
      </c>
      <c r="O32">
        <f>IF('BettingLines Week (15)'!O32&lt;-100,1+100/('BettingLines Week (15)'!O32-100),100/('BettingLines Week (15)'!O32+100))</f>
        <v>1</v>
      </c>
      <c r="P32">
        <f>IF('BettingLines Week (15)'!P32&lt;-100,1+100/('BettingLines Week (15)'!P32-100),100/('BettingLines Week (15)'!P32+100))</f>
        <v>0.14814814814814814</v>
      </c>
      <c r="Q32">
        <f>IF('BettingLines Week (15)'!Q32&lt;-100,1+100/('BettingLines Week (15)'!Q32-100),100/('BettingLines Week (15)'!Q32+100))</f>
        <v>0.37735849056603776</v>
      </c>
      <c r="R32">
        <f>IF('BettingLines Week (15)'!R32&lt;-100,1+100/('BettingLines Week (15)'!R32-100),100/('BettingLines Week (15)'!R32+100))</f>
        <v>0.2</v>
      </c>
      <c r="S32">
        <f>IF('BettingLines Week (15)'!S32&lt;-100,1+100/('BettingLines Week (15)'!S32-100),100/('BettingLines Week (15)'!S32+100))</f>
        <v>0.37735849056603776</v>
      </c>
    </row>
    <row r="33" spans="1:19" ht="14.45">
      <c r="A33" t="s">
        <v>32</v>
      </c>
      <c r="B33">
        <f>IF('BettingLines Week (15)'!B33&lt;-100,1+100/('BettingLines Week (15)'!B33-100),100/('BettingLines Week (15)'!B33+100))</f>
        <v>0.21739130434782608</v>
      </c>
      <c r="C33">
        <f>IF('BettingLines Week (15)'!C33&lt;-100,1+100/('BettingLines Week (15)'!C33-100),100/('BettingLines Week (15)'!C33+100))</f>
        <v>0.55555555555555558</v>
      </c>
      <c r="D33">
        <f>IF('BettingLines Week (15)'!D33&lt;-100,1+100/('BettingLines Week (15)'!D33-100),100/('BettingLines Week (15)'!D33+100))</f>
        <v>0.25</v>
      </c>
      <c r="E33">
        <f>IF('BettingLines Week (15)'!E33&lt;-100,1+100/('BettingLines Week (15)'!E33-100),100/('BettingLines Week (15)'!E33+100))</f>
        <v>0.43478260869565216</v>
      </c>
      <c r="F33">
        <f>IF('BettingLines Week (15)'!F33&lt;-100,1+100/('BettingLines Week (15)'!F33-100),100/('BettingLines Week (15)'!F33+100))</f>
        <v>0.46728971962616822</v>
      </c>
      <c r="G33">
        <f>IF('BettingLines Week (15)'!G33&lt;-100,1+100/('BettingLines Week (15)'!G33-100),100/('BettingLines Week (15)'!G33+100))</f>
        <v>0.47619047619047616</v>
      </c>
      <c r="H33">
        <f>IF('BettingLines Week (15)'!H33&lt;-100,1+100/('BettingLines Week (15)'!H33-100),100/('BettingLines Week (15)'!H33+100))</f>
        <v>1</v>
      </c>
      <c r="I33">
        <f>IF('BettingLines Week (15)'!I33&lt;-100,1+100/('BettingLines Week (15)'!I33-100),100/('BettingLines Week (15)'!I33+100))</f>
        <v>0.62406015037593987</v>
      </c>
      <c r="J33">
        <f>IF('BettingLines Week (15)'!J33&lt;-100,1+100/('BettingLines Week (15)'!J33-100),100/('BettingLines Week (15)'!J33+100))</f>
        <v>0.59677419354838712</v>
      </c>
      <c r="K33">
        <f>IF('BettingLines Week (15)'!K33&lt;-100,1+100/('BettingLines Week (15)'!K33-100),100/('BettingLines Week (15)'!K33+100))</f>
        <v>0.33333333333333331</v>
      </c>
      <c r="L33">
        <f>IF('BettingLines Week (15)'!L33&lt;-100,1+100/('BettingLines Week (15)'!L33-100),100/('BettingLines Week (15)'!L33+100))</f>
        <v>0.72067039106145248</v>
      </c>
      <c r="M33">
        <f>IF('BettingLines Week (15)'!M33&lt;-100,1+100/('BettingLines Week (15)'!M33-100),100/('BettingLines Week (15)'!M33+100))</f>
        <v>0.51923076923076916</v>
      </c>
      <c r="N33">
        <f>IF('BettingLines Week (15)'!N33&lt;-100,1+100/('BettingLines Week (15)'!N33-100),100/('BettingLines Week (15)'!N33+100))</f>
        <v>0.63636363636363635</v>
      </c>
      <c r="O33">
        <f>IF('BettingLines Week (15)'!O33&lt;-100,1+100/('BettingLines Week (15)'!O33-100),100/('BettingLines Week (15)'!O33+100))</f>
        <v>0.64912280701754388</v>
      </c>
      <c r="P33">
        <f>IF('BettingLines Week (15)'!P33&lt;-100,1+100/('BettingLines Week (15)'!P33-100),100/('BettingLines Week (15)'!P33+100))</f>
        <v>0.41322314049586778</v>
      </c>
      <c r="Q33">
        <f>IF('BettingLines Week (15)'!Q33&lt;-100,1+100/('BettingLines Week (15)'!Q33-100),100/('BettingLines Week (15)'!Q33+100))</f>
        <v>0.38461538461538464</v>
      </c>
      <c r="R33">
        <f>IF('BettingLines Week (15)'!R33&lt;-100,1+100/('BettingLines Week (15)'!R33-100),100/('BettingLines Week (15)'!R33+100))</f>
        <v>0.51219512195121952</v>
      </c>
      <c r="S33">
        <f>IF('BettingLines Week (15)'!S33&lt;-100,1+100/('BettingLines Week (15)'!S33-100),100/('BettingLines Week (15)'!S33+100))</f>
        <v>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79E8-2644-4916-817C-843E3D6C2C99}">
  <dimension ref="A1:S33"/>
  <sheetViews>
    <sheetView workbookViewId="0">
      <selection activeCell="P15" sqref="P15"/>
    </sheetView>
  </sheetViews>
  <sheetFormatPr defaultColWidth="5"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v>-180</v>
      </c>
      <c r="C2">
        <v>-148</v>
      </c>
      <c r="D2">
        <v>-800</v>
      </c>
      <c r="E2">
        <v>-425</v>
      </c>
      <c r="F2">
        <v>-180</v>
      </c>
      <c r="G2">
        <v>-650</v>
      </c>
      <c r="H2">
        <v>-278</v>
      </c>
      <c r="I2">
        <v>-340</v>
      </c>
      <c r="J2">
        <v>-102</v>
      </c>
      <c r="L2">
        <v>-135</v>
      </c>
      <c r="M2">
        <v>-520</v>
      </c>
      <c r="N2">
        <v>-265</v>
      </c>
      <c r="O2">
        <v>-125</v>
      </c>
      <c r="P2">
        <v>-550</v>
      </c>
      <c r="Q2">
        <v>-395</v>
      </c>
      <c r="R2">
        <v>-155</v>
      </c>
      <c r="S2">
        <v>-125</v>
      </c>
    </row>
    <row r="3" spans="1:19" ht="14.45">
      <c r="A3" t="s">
        <v>2</v>
      </c>
      <c r="B3">
        <v>-185</v>
      </c>
      <c r="C3">
        <v>-245</v>
      </c>
      <c r="D3">
        <v>-250</v>
      </c>
      <c r="E3">
        <v>-425</v>
      </c>
      <c r="F3">
        <v>-198</v>
      </c>
      <c r="G3">
        <v>-305</v>
      </c>
      <c r="H3">
        <v>-155</v>
      </c>
      <c r="I3">
        <v>-290</v>
      </c>
      <c r="J3">
        <v>-175</v>
      </c>
      <c r="L3">
        <v>115</v>
      </c>
      <c r="M3">
        <v>-142</v>
      </c>
      <c r="N3">
        <v>130</v>
      </c>
      <c r="O3">
        <v>150</v>
      </c>
      <c r="P3">
        <v>-250</v>
      </c>
      <c r="Q3">
        <v>-535</v>
      </c>
      <c r="R3">
        <v>-535</v>
      </c>
      <c r="S3">
        <v>-130</v>
      </c>
    </row>
    <row r="4" spans="1:19" ht="14.45">
      <c r="A4" t="s">
        <v>3</v>
      </c>
      <c r="B4">
        <v>-135</v>
      </c>
      <c r="C4">
        <v>-360</v>
      </c>
      <c r="D4">
        <v>-245</v>
      </c>
      <c r="E4">
        <v>-142</v>
      </c>
      <c r="F4">
        <v>-250</v>
      </c>
      <c r="G4">
        <v>-1200</v>
      </c>
      <c r="H4">
        <v>-395</v>
      </c>
      <c r="I4">
        <v>-520</v>
      </c>
      <c r="J4">
        <v>105</v>
      </c>
      <c r="K4">
        <v>-410</v>
      </c>
      <c r="L4">
        <v>-380</v>
      </c>
      <c r="M4">
        <v>120</v>
      </c>
      <c r="O4">
        <v>105</v>
      </c>
      <c r="P4">
        <v>-135</v>
      </c>
      <c r="Q4">
        <v>-115</v>
      </c>
      <c r="R4">
        <v>-270</v>
      </c>
      <c r="S4">
        <v>100</v>
      </c>
    </row>
    <row r="5" spans="1:19" ht="14.45">
      <c r="A5" t="s">
        <v>4</v>
      </c>
      <c r="B5">
        <v>-120</v>
      </c>
      <c r="C5">
        <v>-325</v>
      </c>
      <c r="D5">
        <v>-750</v>
      </c>
      <c r="E5">
        <v>-1050</v>
      </c>
      <c r="F5">
        <v>-175</v>
      </c>
      <c r="G5">
        <v>-470</v>
      </c>
      <c r="H5">
        <v>-310</v>
      </c>
      <c r="I5">
        <v>-218</v>
      </c>
      <c r="K5">
        <v>-162</v>
      </c>
      <c r="L5">
        <v>-900</v>
      </c>
      <c r="M5">
        <v>-355</v>
      </c>
      <c r="N5">
        <v>-155</v>
      </c>
      <c r="O5">
        <v>-1050</v>
      </c>
      <c r="P5">
        <v>-850</v>
      </c>
      <c r="Q5">
        <v>-150</v>
      </c>
      <c r="R5">
        <v>-150</v>
      </c>
      <c r="S5">
        <v>-298</v>
      </c>
    </row>
    <row r="6" spans="1:19" ht="14.45">
      <c r="A6" t="s">
        <v>5</v>
      </c>
      <c r="B6">
        <v>-112</v>
      </c>
      <c r="C6">
        <v>-175</v>
      </c>
      <c r="D6">
        <v>-155</v>
      </c>
      <c r="E6">
        <v>-162</v>
      </c>
      <c r="F6">
        <v>-170</v>
      </c>
      <c r="G6">
        <v>-155</v>
      </c>
      <c r="I6">
        <v>180</v>
      </c>
      <c r="J6">
        <v>-125</v>
      </c>
      <c r="K6">
        <v>-245</v>
      </c>
      <c r="L6">
        <v>164</v>
      </c>
      <c r="M6">
        <v>120</v>
      </c>
      <c r="N6">
        <v>390</v>
      </c>
      <c r="O6">
        <v>-162</v>
      </c>
      <c r="P6">
        <v>-170</v>
      </c>
      <c r="Q6">
        <v>-130</v>
      </c>
      <c r="R6">
        <v>135</v>
      </c>
      <c r="S6">
        <v>-175</v>
      </c>
    </row>
    <row r="7" spans="1:19" ht="14.45">
      <c r="A7" t="s">
        <v>6</v>
      </c>
      <c r="B7">
        <v>-170</v>
      </c>
      <c r="C7">
        <v>-380</v>
      </c>
      <c r="D7">
        <v>-650</v>
      </c>
      <c r="E7">
        <v>-285</v>
      </c>
      <c r="F7">
        <v>145</v>
      </c>
      <c r="G7">
        <v>-125</v>
      </c>
      <c r="I7">
        <v>-310</v>
      </c>
      <c r="J7">
        <v>145</v>
      </c>
      <c r="K7">
        <v>-2400</v>
      </c>
      <c r="L7">
        <v>-625</v>
      </c>
      <c r="M7">
        <v>-800</v>
      </c>
      <c r="N7">
        <v>-500</v>
      </c>
      <c r="O7">
        <v>-180</v>
      </c>
      <c r="P7">
        <v>120</v>
      </c>
      <c r="Q7">
        <v>130</v>
      </c>
      <c r="R7">
        <v>-150</v>
      </c>
      <c r="S7">
        <v>-150</v>
      </c>
    </row>
    <row r="8" spans="1:19" ht="14.45">
      <c r="A8" t="s">
        <v>7</v>
      </c>
      <c r="B8">
        <v>114</v>
      </c>
      <c r="C8">
        <v>300</v>
      </c>
      <c r="D8">
        <v>124</v>
      </c>
      <c r="E8">
        <v>330</v>
      </c>
      <c r="F8">
        <v>114</v>
      </c>
      <c r="G8">
        <v>245</v>
      </c>
      <c r="I8">
        <v>-162</v>
      </c>
      <c r="J8">
        <v>145</v>
      </c>
      <c r="K8">
        <v>-112</v>
      </c>
      <c r="L8">
        <v>300</v>
      </c>
      <c r="M8">
        <v>380</v>
      </c>
      <c r="N8">
        <v>110</v>
      </c>
      <c r="O8">
        <v>154</v>
      </c>
      <c r="P8">
        <v>270</v>
      </c>
      <c r="Q8">
        <v>-218</v>
      </c>
      <c r="R8">
        <v>-115</v>
      </c>
      <c r="S8">
        <v>-115</v>
      </c>
    </row>
    <row r="9" spans="1:19" ht="14.45">
      <c r="A9" t="s">
        <v>8</v>
      </c>
      <c r="B9">
        <v>-470</v>
      </c>
      <c r="C9">
        <v>145</v>
      </c>
      <c r="D9">
        <v>-340</v>
      </c>
      <c r="E9">
        <v>145</v>
      </c>
      <c r="F9">
        <v>-230</v>
      </c>
      <c r="G9">
        <v>-250</v>
      </c>
      <c r="H9">
        <v>-155</v>
      </c>
      <c r="I9">
        <v>-520</v>
      </c>
      <c r="J9">
        <v>-245</v>
      </c>
      <c r="K9">
        <v>-258</v>
      </c>
      <c r="L9">
        <v>-198</v>
      </c>
      <c r="M9">
        <v>-166</v>
      </c>
      <c r="O9">
        <v>-360</v>
      </c>
      <c r="P9">
        <v>-218</v>
      </c>
      <c r="Q9">
        <v>105</v>
      </c>
      <c r="R9">
        <v>-110</v>
      </c>
      <c r="S9">
        <v>-175</v>
      </c>
    </row>
    <row r="10" spans="1:19" ht="14.45">
      <c r="A10" t="s">
        <v>9</v>
      </c>
      <c r="B10">
        <v>150</v>
      </c>
      <c r="C10">
        <v>-218</v>
      </c>
      <c r="D10">
        <v>-155</v>
      </c>
      <c r="E10">
        <v>-142</v>
      </c>
      <c r="F10">
        <v>-440</v>
      </c>
      <c r="G10">
        <v>-162</v>
      </c>
      <c r="H10">
        <v>130</v>
      </c>
      <c r="I10">
        <v>-360</v>
      </c>
      <c r="K10">
        <v>-135</v>
      </c>
      <c r="L10">
        <v>-440</v>
      </c>
      <c r="M10">
        <v>-425</v>
      </c>
      <c r="N10">
        <v>-205</v>
      </c>
      <c r="O10">
        <v>-162</v>
      </c>
      <c r="P10">
        <v>-245</v>
      </c>
      <c r="Q10">
        <v>-105</v>
      </c>
      <c r="R10">
        <v>130</v>
      </c>
      <c r="S10">
        <v>-140</v>
      </c>
    </row>
    <row r="11" spans="1:19" ht="14.45">
      <c r="A11" t="s">
        <v>10</v>
      </c>
      <c r="B11">
        <v>-162</v>
      </c>
      <c r="C11">
        <v>-148</v>
      </c>
      <c r="D11">
        <v>-108</v>
      </c>
      <c r="E11">
        <v>-325</v>
      </c>
      <c r="G11">
        <v>105</v>
      </c>
      <c r="H11">
        <v>225</v>
      </c>
      <c r="I11">
        <v>-470</v>
      </c>
      <c r="J11">
        <v>-175</v>
      </c>
      <c r="K11">
        <v>114</v>
      </c>
      <c r="L11">
        <v>-162</v>
      </c>
      <c r="M11">
        <v>140</v>
      </c>
      <c r="N11">
        <v>-205</v>
      </c>
      <c r="O11">
        <v>-162</v>
      </c>
      <c r="P11">
        <v>136</v>
      </c>
      <c r="Q11">
        <v>-105</v>
      </c>
      <c r="R11">
        <v>215</v>
      </c>
      <c r="S11">
        <v>105</v>
      </c>
    </row>
    <row r="12" spans="1:19" ht="14.45">
      <c r="A12" t="s">
        <v>11</v>
      </c>
      <c r="B12">
        <v>136</v>
      </c>
      <c r="C12">
        <v>-142</v>
      </c>
      <c r="D12">
        <v>-290</v>
      </c>
      <c r="E12">
        <v>120</v>
      </c>
      <c r="F12">
        <v>-675</v>
      </c>
      <c r="G12">
        <v>-1100</v>
      </c>
      <c r="H12">
        <v>130</v>
      </c>
      <c r="I12">
        <v>-455</v>
      </c>
      <c r="J12">
        <v>-118</v>
      </c>
      <c r="L12">
        <v>-1100</v>
      </c>
      <c r="M12">
        <v>-500</v>
      </c>
      <c r="N12">
        <v>-410</v>
      </c>
      <c r="O12">
        <v>-950</v>
      </c>
      <c r="P12">
        <v>-340</v>
      </c>
      <c r="Q12">
        <v>-125</v>
      </c>
      <c r="R12">
        <v>-110</v>
      </c>
      <c r="S12">
        <v>-120</v>
      </c>
    </row>
    <row r="13" spans="1:19" ht="14.45">
      <c r="A13" t="s">
        <v>12</v>
      </c>
      <c r="B13">
        <v>-198</v>
      </c>
      <c r="C13">
        <v>124</v>
      </c>
      <c r="D13">
        <v>-380</v>
      </c>
      <c r="E13">
        <v>-185</v>
      </c>
      <c r="F13">
        <v>205</v>
      </c>
      <c r="G13">
        <v>-205</v>
      </c>
      <c r="H13">
        <v>-105</v>
      </c>
      <c r="I13">
        <v>-135</v>
      </c>
      <c r="K13">
        <v>136</v>
      </c>
      <c r="L13">
        <v>-298</v>
      </c>
      <c r="M13">
        <v>-112</v>
      </c>
      <c r="N13">
        <v>-520</v>
      </c>
      <c r="O13">
        <v>120</v>
      </c>
      <c r="P13">
        <v>180</v>
      </c>
      <c r="Q13">
        <v>-180</v>
      </c>
      <c r="R13">
        <v>-535</v>
      </c>
      <c r="S13">
        <v>-135</v>
      </c>
    </row>
    <row r="14" spans="1:19" ht="14.45">
      <c r="A14" t="s">
        <v>13</v>
      </c>
      <c r="B14">
        <v>-218</v>
      </c>
      <c r="C14">
        <v>180</v>
      </c>
      <c r="D14">
        <v>-225</v>
      </c>
      <c r="E14">
        <v>-142</v>
      </c>
      <c r="G14">
        <v>130</v>
      </c>
      <c r="H14">
        <v>-455</v>
      </c>
      <c r="I14">
        <v>-205</v>
      </c>
      <c r="J14">
        <v>200</v>
      </c>
      <c r="K14">
        <v>-270</v>
      </c>
      <c r="L14">
        <v>114</v>
      </c>
      <c r="M14">
        <v>280</v>
      </c>
      <c r="N14">
        <v>380</v>
      </c>
      <c r="O14">
        <v>675</v>
      </c>
      <c r="P14">
        <v>205</v>
      </c>
      <c r="Q14">
        <v>-125</v>
      </c>
      <c r="R14">
        <v>-140</v>
      </c>
      <c r="S14">
        <v>-195</v>
      </c>
    </row>
    <row r="15" spans="1:19" ht="14.45">
      <c r="A15" t="s">
        <v>14</v>
      </c>
      <c r="B15">
        <v>-108</v>
      </c>
      <c r="C15">
        <v>-135</v>
      </c>
      <c r="D15">
        <v>-162</v>
      </c>
      <c r="E15">
        <v>-175</v>
      </c>
      <c r="G15">
        <v>360</v>
      </c>
      <c r="H15">
        <v>-170</v>
      </c>
      <c r="I15">
        <v>170</v>
      </c>
      <c r="J15">
        <v>-750</v>
      </c>
      <c r="K15">
        <v>210</v>
      </c>
      <c r="L15">
        <v>-142</v>
      </c>
      <c r="M15">
        <v>110</v>
      </c>
      <c r="N15">
        <v>160</v>
      </c>
      <c r="O15">
        <v>-142</v>
      </c>
      <c r="P15">
        <v>-148</v>
      </c>
      <c r="Q15">
        <v>-192</v>
      </c>
      <c r="R15">
        <v>-105</v>
      </c>
      <c r="S15">
        <v>150</v>
      </c>
    </row>
    <row r="16" spans="1:19" ht="14.45">
      <c r="A16" t="s">
        <v>15</v>
      </c>
      <c r="B16">
        <v>-148</v>
      </c>
      <c r="C16">
        <v>-155</v>
      </c>
      <c r="D16">
        <v>-122</v>
      </c>
      <c r="E16">
        <v>-218</v>
      </c>
      <c r="F16">
        <v>114</v>
      </c>
      <c r="G16">
        <v>-130</v>
      </c>
      <c r="H16">
        <v>-115</v>
      </c>
      <c r="I16">
        <v>-130</v>
      </c>
      <c r="J16">
        <v>-440</v>
      </c>
      <c r="K16">
        <v>-148</v>
      </c>
      <c r="M16">
        <v>-135</v>
      </c>
      <c r="N16">
        <v>170</v>
      </c>
      <c r="O16">
        <v>-265</v>
      </c>
      <c r="P16">
        <v>-258</v>
      </c>
      <c r="Q16">
        <v>-115</v>
      </c>
      <c r="R16">
        <v>-120</v>
      </c>
      <c r="S16">
        <v>-145</v>
      </c>
    </row>
    <row r="17" spans="1:19" ht="14.45">
      <c r="A17" t="s">
        <v>16</v>
      </c>
      <c r="B17">
        <v>-218</v>
      </c>
      <c r="C17">
        <v>200</v>
      </c>
      <c r="D17">
        <v>-112</v>
      </c>
      <c r="E17">
        <v>-225</v>
      </c>
      <c r="F17">
        <v>150</v>
      </c>
      <c r="G17">
        <v>-166</v>
      </c>
      <c r="H17">
        <v>250</v>
      </c>
      <c r="I17">
        <v>-112</v>
      </c>
      <c r="J17">
        <v>160</v>
      </c>
      <c r="K17">
        <v>124</v>
      </c>
      <c r="L17">
        <v>120</v>
      </c>
      <c r="M17">
        <v>-170</v>
      </c>
      <c r="O17">
        <v>-162</v>
      </c>
      <c r="P17">
        <v>142</v>
      </c>
      <c r="Q17">
        <v>-115</v>
      </c>
      <c r="R17">
        <v>-130</v>
      </c>
      <c r="S17">
        <v>120</v>
      </c>
    </row>
    <row r="18" spans="1:19" ht="14.45">
      <c r="A18" t="s">
        <v>17</v>
      </c>
      <c r="B18">
        <v>-166</v>
      </c>
      <c r="C18">
        <v>-198</v>
      </c>
      <c r="D18">
        <v>235</v>
      </c>
      <c r="E18">
        <v>-162</v>
      </c>
      <c r="F18">
        <v>-135</v>
      </c>
      <c r="G18">
        <v>470</v>
      </c>
      <c r="H18">
        <v>-125</v>
      </c>
      <c r="I18">
        <v>270</v>
      </c>
      <c r="K18">
        <v>320</v>
      </c>
      <c r="L18">
        <v>-142</v>
      </c>
      <c r="M18">
        <v>-130</v>
      </c>
      <c r="N18">
        <v>145</v>
      </c>
      <c r="O18">
        <v>136</v>
      </c>
      <c r="P18">
        <v>200</v>
      </c>
      <c r="Q18">
        <v>-125</v>
      </c>
      <c r="R18">
        <v>-265</v>
      </c>
      <c r="S18">
        <v>-115</v>
      </c>
    </row>
    <row r="19" spans="1:19" ht="14.45">
      <c r="A19" t="s">
        <v>18</v>
      </c>
      <c r="B19">
        <v>-118</v>
      </c>
      <c r="C19">
        <v>105</v>
      </c>
      <c r="D19">
        <v>550</v>
      </c>
      <c r="E19">
        <v>136</v>
      </c>
      <c r="F19">
        <v>210</v>
      </c>
      <c r="G19">
        <v>140</v>
      </c>
      <c r="H19">
        <v>120</v>
      </c>
      <c r="I19">
        <v>360</v>
      </c>
      <c r="J19">
        <v>340</v>
      </c>
      <c r="K19">
        <v>-180</v>
      </c>
      <c r="L19">
        <v>340</v>
      </c>
      <c r="M19">
        <v>142</v>
      </c>
      <c r="O19">
        <v>136</v>
      </c>
      <c r="P19">
        <v>124</v>
      </c>
      <c r="Q19">
        <v>-195</v>
      </c>
      <c r="R19">
        <v>-125</v>
      </c>
      <c r="S19">
        <v>105</v>
      </c>
    </row>
    <row r="20" spans="1:19" ht="14.45">
      <c r="A20" t="s">
        <v>19</v>
      </c>
      <c r="B20">
        <v>-102</v>
      </c>
      <c r="C20">
        <v>124</v>
      </c>
      <c r="D20">
        <v>102</v>
      </c>
      <c r="E20">
        <v>120</v>
      </c>
      <c r="F20">
        <v>102</v>
      </c>
      <c r="H20">
        <v>105</v>
      </c>
      <c r="I20">
        <v>-108</v>
      </c>
      <c r="J20">
        <v>-198</v>
      </c>
      <c r="K20">
        <v>145</v>
      </c>
      <c r="L20">
        <v>136</v>
      </c>
      <c r="M20">
        <v>330</v>
      </c>
      <c r="N20">
        <v>215</v>
      </c>
      <c r="O20">
        <v>-285</v>
      </c>
      <c r="P20">
        <v>-218</v>
      </c>
      <c r="Q20">
        <v>-115</v>
      </c>
      <c r="R20">
        <v>110</v>
      </c>
      <c r="S20">
        <v>-125</v>
      </c>
    </row>
    <row r="21" spans="1:19" ht="14.45">
      <c r="A21" t="s">
        <v>20</v>
      </c>
      <c r="B21">
        <v>142</v>
      </c>
      <c r="C21">
        <v>-218</v>
      </c>
      <c r="D21">
        <v>525</v>
      </c>
      <c r="E21">
        <v>120</v>
      </c>
      <c r="F21">
        <v>490</v>
      </c>
      <c r="G21">
        <v>750</v>
      </c>
      <c r="H21">
        <v>136</v>
      </c>
      <c r="I21">
        <v>136</v>
      </c>
      <c r="J21">
        <v>-112</v>
      </c>
      <c r="K21">
        <v>1200</v>
      </c>
      <c r="L21">
        <v>310</v>
      </c>
      <c r="M21">
        <v>185</v>
      </c>
      <c r="O21">
        <v>230</v>
      </c>
      <c r="P21">
        <v>210</v>
      </c>
      <c r="Q21">
        <v>400</v>
      </c>
      <c r="R21">
        <v>300</v>
      </c>
      <c r="S21">
        <v>110</v>
      </c>
    </row>
    <row r="22" spans="1:19" ht="14.45">
      <c r="A22" t="s">
        <v>21</v>
      </c>
      <c r="B22">
        <v>100</v>
      </c>
      <c r="C22">
        <v>114</v>
      </c>
      <c r="D22">
        <v>124</v>
      </c>
      <c r="E22">
        <v>-155</v>
      </c>
      <c r="F22">
        <v>190</v>
      </c>
      <c r="H22">
        <v>150</v>
      </c>
      <c r="I22">
        <v>114</v>
      </c>
      <c r="J22">
        <v>-180</v>
      </c>
      <c r="K22">
        <v>-175</v>
      </c>
      <c r="L22">
        <v>120</v>
      </c>
      <c r="M22">
        <v>-142</v>
      </c>
      <c r="N22">
        <v>-265</v>
      </c>
      <c r="O22">
        <v>-265</v>
      </c>
      <c r="P22">
        <v>105</v>
      </c>
      <c r="Q22">
        <v>110</v>
      </c>
      <c r="R22">
        <v>120</v>
      </c>
      <c r="S22">
        <v>150</v>
      </c>
    </row>
    <row r="23" spans="1:19" ht="14.45">
      <c r="A23" t="s">
        <v>22</v>
      </c>
      <c r="B23">
        <v>154</v>
      </c>
      <c r="C23">
        <v>120</v>
      </c>
      <c r="D23">
        <v>-148</v>
      </c>
      <c r="E23">
        <v>230</v>
      </c>
      <c r="F23">
        <v>-135</v>
      </c>
      <c r="G23">
        <v>124</v>
      </c>
      <c r="H23">
        <v>310</v>
      </c>
      <c r="I23">
        <v>350</v>
      </c>
      <c r="J23">
        <v>-155</v>
      </c>
      <c r="K23">
        <v>102</v>
      </c>
      <c r="M23">
        <v>-225</v>
      </c>
      <c r="N23">
        <v>170</v>
      </c>
      <c r="O23">
        <v>215</v>
      </c>
      <c r="P23">
        <v>410</v>
      </c>
      <c r="Q23">
        <v>105</v>
      </c>
      <c r="R23">
        <v>220</v>
      </c>
      <c r="S23">
        <v>-105</v>
      </c>
    </row>
    <row r="24" spans="1:19" ht="14.45">
      <c r="A24" t="s">
        <v>23</v>
      </c>
      <c r="B24">
        <v>-185</v>
      </c>
      <c r="C24">
        <v>-148</v>
      </c>
      <c r="D24">
        <v>130</v>
      </c>
      <c r="E24">
        <v>154</v>
      </c>
      <c r="F24">
        <v>-135</v>
      </c>
      <c r="G24">
        <v>-125</v>
      </c>
      <c r="H24">
        <v>124</v>
      </c>
      <c r="I24">
        <v>-130</v>
      </c>
      <c r="J24">
        <v>-185</v>
      </c>
      <c r="K24">
        <v>-135</v>
      </c>
      <c r="M24">
        <v>114</v>
      </c>
      <c r="N24">
        <v>-130</v>
      </c>
      <c r="O24">
        <v>-130</v>
      </c>
      <c r="P24">
        <v>-155</v>
      </c>
      <c r="Q24">
        <v>-130</v>
      </c>
      <c r="R24">
        <v>105</v>
      </c>
      <c r="S24">
        <v>125</v>
      </c>
    </row>
    <row r="25" spans="1:19" ht="14.45">
      <c r="A25" t="s">
        <v>24</v>
      </c>
      <c r="B25">
        <v>140</v>
      </c>
      <c r="C25">
        <v>285</v>
      </c>
      <c r="D25">
        <v>-148</v>
      </c>
      <c r="E25">
        <v>260</v>
      </c>
      <c r="F25">
        <v>-122</v>
      </c>
      <c r="G25">
        <v>-148</v>
      </c>
      <c r="H25">
        <v>-142</v>
      </c>
      <c r="I25">
        <v>285</v>
      </c>
      <c r="J25">
        <v>-108</v>
      </c>
      <c r="K25">
        <v>-108</v>
      </c>
      <c r="L25">
        <v>700</v>
      </c>
      <c r="M25">
        <v>390</v>
      </c>
      <c r="O25">
        <v>136</v>
      </c>
      <c r="P25">
        <v>-162</v>
      </c>
      <c r="Q25">
        <v>310</v>
      </c>
      <c r="R25">
        <v>-125</v>
      </c>
      <c r="S25">
        <v>-105</v>
      </c>
    </row>
    <row r="26" spans="1:19" ht="14.45">
      <c r="A26" t="s">
        <v>25</v>
      </c>
      <c r="B26">
        <v>154</v>
      </c>
      <c r="C26">
        <v>130</v>
      </c>
      <c r="D26">
        <v>185</v>
      </c>
      <c r="E26">
        <v>185</v>
      </c>
      <c r="F26">
        <v>340</v>
      </c>
      <c r="G26">
        <v>700</v>
      </c>
      <c r="I26">
        <v>140</v>
      </c>
      <c r="J26">
        <v>105</v>
      </c>
      <c r="K26">
        <v>150</v>
      </c>
      <c r="L26">
        <v>455</v>
      </c>
      <c r="M26">
        <v>145</v>
      </c>
      <c r="N26">
        <v>160</v>
      </c>
      <c r="O26">
        <v>215</v>
      </c>
      <c r="P26">
        <v>130</v>
      </c>
      <c r="Q26">
        <v>-105</v>
      </c>
      <c r="R26">
        <v>400</v>
      </c>
      <c r="S26">
        <v>-130</v>
      </c>
    </row>
    <row r="27" spans="1:19" ht="14.45">
      <c r="A27" t="s">
        <v>26</v>
      </c>
      <c r="B27">
        <v>-325</v>
      </c>
      <c r="C27">
        <v>164</v>
      </c>
      <c r="D27">
        <v>200</v>
      </c>
      <c r="E27">
        <v>330</v>
      </c>
      <c r="F27">
        <v>-258</v>
      </c>
      <c r="G27">
        <v>105</v>
      </c>
      <c r="H27">
        <v>-162</v>
      </c>
      <c r="I27">
        <v>235</v>
      </c>
      <c r="J27">
        <v>130</v>
      </c>
      <c r="K27">
        <v>220</v>
      </c>
      <c r="L27">
        <v>-395</v>
      </c>
      <c r="M27">
        <v>550</v>
      </c>
      <c r="N27">
        <v>320</v>
      </c>
      <c r="P27">
        <v>235</v>
      </c>
      <c r="Q27">
        <v>180</v>
      </c>
      <c r="R27">
        <v>130</v>
      </c>
      <c r="S27">
        <v>130</v>
      </c>
    </row>
    <row r="28" spans="1:19" ht="14.45">
      <c r="A28" t="s">
        <v>27</v>
      </c>
      <c r="B28">
        <v>180</v>
      </c>
      <c r="C28">
        <v>260</v>
      </c>
      <c r="D28">
        <v>130</v>
      </c>
      <c r="E28">
        <v>-115</v>
      </c>
      <c r="F28">
        <v>164</v>
      </c>
      <c r="G28">
        <v>-345</v>
      </c>
      <c r="H28">
        <v>-180</v>
      </c>
      <c r="I28">
        <v>250</v>
      </c>
      <c r="J28">
        <v>164</v>
      </c>
      <c r="L28">
        <v>-135</v>
      </c>
      <c r="M28">
        <v>-148</v>
      </c>
      <c r="N28">
        <v>-192</v>
      </c>
      <c r="O28">
        <v>285</v>
      </c>
      <c r="P28">
        <v>-290</v>
      </c>
      <c r="Q28">
        <v>-105</v>
      </c>
      <c r="R28">
        <v>-380</v>
      </c>
      <c r="S28">
        <v>240</v>
      </c>
    </row>
    <row r="29" spans="1:19" ht="14.45">
      <c r="A29" t="s">
        <v>28</v>
      </c>
      <c r="B29">
        <v>124</v>
      </c>
      <c r="C29">
        <v>124</v>
      </c>
      <c r="D29">
        <v>136</v>
      </c>
      <c r="E29">
        <v>136</v>
      </c>
      <c r="F29">
        <v>-135</v>
      </c>
      <c r="G29">
        <v>205</v>
      </c>
      <c r="I29">
        <v>110</v>
      </c>
      <c r="J29">
        <v>150</v>
      </c>
      <c r="K29">
        <v>120</v>
      </c>
      <c r="L29">
        <v>240</v>
      </c>
      <c r="M29">
        <v>-175</v>
      </c>
      <c r="N29">
        <v>-105</v>
      </c>
      <c r="O29">
        <v>625</v>
      </c>
      <c r="P29">
        <v>-170</v>
      </c>
      <c r="Q29">
        <v>105</v>
      </c>
      <c r="R29">
        <v>-115</v>
      </c>
      <c r="S29">
        <v>115</v>
      </c>
    </row>
    <row r="30" spans="1:19" ht="14.45">
      <c r="A30" t="s">
        <v>29</v>
      </c>
      <c r="B30">
        <v>180</v>
      </c>
      <c r="C30">
        <v>-125</v>
      </c>
      <c r="D30">
        <v>205</v>
      </c>
      <c r="E30">
        <v>180</v>
      </c>
      <c r="G30">
        <v>136</v>
      </c>
      <c r="H30">
        <v>-148</v>
      </c>
      <c r="I30">
        <v>390</v>
      </c>
      <c r="J30">
        <v>124</v>
      </c>
      <c r="K30">
        <v>-142</v>
      </c>
      <c r="L30">
        <v>600</v>
      </c>
      <c r="M30">
        <v>124</v>
      </c>
      <c r="N30">
        <v>-192</v>
      </c>
      <c r="O30">
        <v>110</v>
      </c>
      <c r="P30">
        <v>180</v>
      </c>
      <c r="Q30">
        <v>155</v>
      </c>
      <c r="R30">
        <v>100</v>
      </c>
      <c r="S30">
        <v>110</v>
      </c>
    </row>
    <row r="31" spans="1:19" ht="14.45">
      <c r="A31" t="s">
        <v>30</v>
      </c>
      <c r="B31">
        <v>164</v>
      </c>
      <c r="C31">
        <v>105</v>
      </c>
      <c r="D31">
        <v>270</v>
      </c>
      <c r="E31">
        <v>-105</v>
      </c>
      <c r="F31">
        <v>114</v>
      </c>
      <c r="G31">
        <v>170</v>
      </c>
      <c r="H31">
        <v>142</v>
      </c>
      <c r="I31">
        <v>110</v>
      </c>
      <c r="J31">
        <v>-125</v>
      </c>
      <c r="K31">
        <v>-122</v>
      </c>
      <c r="M31">
        <v>-148</v>
      </c>
      <c r="N31">
        <v>-115</v>
      </c>
      <c r="O31">
        <v>136</v>
      </c>
      <c r="P31">
        <v>-125</v>
      </c>
      <c r="Q31">
        <v>110</v>
      </c>
      <c r="R31">
        <v>105</v>
      </c>
      <c r="S31">
        <v>-120</v>
      </c>
    </row>
    <row r="32" spans="1:19" ht="14.45">
      <c r="A32" t="s">
        <v>31</v>
      </c>
      <c r="B32">
        <v>260</v>
      </c>
      <c r="C32">
        <v>180</v>
      </c>
      <c r="D32">
        <v>470</v>
      </c>
      <c r="E32">
        <v>675</v>
      </c>
      <c r="F32">
        <v>142</v>
      </c>
      <c r="G32">
        <v>275</v>
      </c>
      <c r="H32">
        <v>350</v>
      </c>
      <c r="I32">
        <v>390</v>
      </c>
      <c r="J32">
        <v>525</v>
      </c>
      <c r="K32">
        <v>110</v>
      </c>
      <c r="L32">
        <v>210</v>
      </c>
      <c r="M32">
        <v>124</v>
      </c>
      <c r="N32">
        <v>215</v>
      </c>
      <c r="P32">
        <v>575</v>
      </c>
      <c r="Q32">
        <v>165</v>
      </c>
      <c r="R32">
        <v>400</v>
      </c>
      <c r="S32">
        <v>165</v>
      </c>
    </row>
    <row r="33" spans="1:19" ht="14.45">
      <c r="A33" t="s">
        <v>32</v>
      </c>
      <c r="B33">
        <v>360</v>
      </c>
      <c r="C33">
        <v>-125</v>
      </c>
      <c r="D33">
        <v>300</v>
      </c>
      <c r="E33">
        <v>130</v>
      </c>
      <c r="F33">
        <v>114</v>
      </c>
      <c r="G33">
        <v>110</v>
      </c>
      <c r="I33">
        <v>-166</v>
      </c>
      <c r="J33">
        <v>-148</v>
      </c>
      <c r="K33">
        <v>200</v>
      </c>
      <c r="L33">
        <v>-258</v>
      </c>
      <c r="M33">
        <v>-108</v>
      </c>
      <c r="N33">
        <v>-175</v>
      </c>
      <c r="O33">
        <v>-185</v>
      </c>
      <c r="P33">
        <v>142</v>
      </c>
      <c r="Q33">
        <v>160</v>
      </c>
      <c r="R33">
        <v>-105</v>
      </c>
      <c r="S33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BD0B-6F0B-45E6-A1BD-BBBD836D0CC1}">
  <dimension ref="A1:AL42"/>
  <sheetViews>
    <sheetView workbookViewId="0">
      <selection activeCell="R16" sqref="R16"/>
    </sheetView>
  </sheetViews>
  <sheetFormatPr defaultColWidth="7.140625" defaultRowHeight="15"/>
  <cols>
    <col min="1" max="1" width="4.5703125" customWidth="1"/>
    <col min="2" max="19" width="7.140625" customWidth="1"/>
    <col min="20" max="20" width="4.28515625" customWidth="1"/>
    <col min="21" max="21" width="7.140625" customWidth="1"/>
  </cols>
  <sheetData>
    <row r="1" spans="1:38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</row>
    <row r="2" spans="1:38">
      <c r="A2" t="s">
        <v>1</v>
      </c>
      <c r="B2" s="1">
        <f>'JuicedOdds Week (14)'!B2/('JuicedOdds Week (14)'!B2+'JuicedOdds Week (14)'!B10)</f>
        <v>0.61643835616438358</v>
      </c>
      <c r="C2" s="1">
        <f>'JuicedOdds Week (14)'!C2/('JuicedOdds Week (14)'!C2+'JuicedOdds Week (14)'!C13)</f>
        <v>0.5720596355604638</v>
      </c>
      <c r="D2" s="3">
        <f>'JuicedOdds Week (14)'!D2/('JuicedOdds Week (14)'!D2+'JuicedOdds Week (14)'!D19)</f>
        <v>0.85245901639344268</v>
      </c>
      <c r="E2" s="1">
        <f>'JuicedOdds Week (14)'!E2/('JuicedOdds Week (14)'!E2+'JuicedOdds Week (14)'!E8)</f>
        <v>0.77683315621679072</v>
      </c>
      <c r="F2" s="1">
        <f>'JuicedOdds Week (14)'!F2/('JuicedOdds Week (14)'!F2+'JuicedOdds Week (14)'!F17)</f>
        <v>0.61643835616438358</v>
      </c>
      <c r="G2" s="1">
        <f>'JuicedOdds Week (14)'!G2/('JuicedOdds Week (14)'!G2+'JuicedOdds Week (14)'!G18)</f>
        <v>0.83164983164983153</v>
      </c>
      <c r="H2" s="1">
        <f>'JuicedOdds Week (14)'!H2/('JuicedOdds Week (14)'!H2+'JuicedOdds Week (14)'!H11)</f>
        <v>0.70503316426063201</v>
      </c>
      <c r="I2" s="1">
        <f>'JuicedOdds Week (14)'!I2/('JuicedOdds Week (14)'!I2+'JuicedOdds Week (14)'!I18)</f>
        <v>0.74087161366313303</v>
      </c>
      <c r="J2" s="1">
        <f>'JuicedOdds Week (14)'!J2/('JuicedOdds Week (14)'!J2+'JuicedOdds Week (14)'!J12)</f>
        <v>0.48263587428372978</v>
      </c>
      <c r="K2" s="1"/>
      <c r="L2" s="1">
        <f>'JuicedOdds Week (14)'!L2/('JuicedOdds Week (14)'!L2+'JuicedOdds Week (14)'!L3)</f>
        <v>0.55259400285578297</v>
      </c>
      <c r="M2" s="1">
        <f>'JuicedOdds Week (14)'!M2/('JuicedOdds Week (14)'!M2+'JuicedOdds Week (14)'!M25)</f>
        <v>0.80429292929292939</v>
      </c>
      <c r="N2" s="1">
        <f>'JuicedOdds Week (14)'!N2/('JuicedOdds Week (14)'!N2+'JuicedOdds Week (14)'!N20)</f>
        <v>0.69576995207334869</v>
      </c>
      <c r="O2" s="1">
        <f>'JuicedOdds Week (14)'!O2/('JuicedOdds Week (14)'!O2+'JuicedOdds Week (14)'!O4)</f>
        <v>0.53246753246753253</v>
      </c>
      <c r="P2" s="1">
        <f>'JuicedOdds Week (14)'!P2/('JuicedOdds Week (14)'!P2+'JuicedOdds Week (14)'!P23)</f>
        <v>0.63010204081632659</v>
      </c>
      <c r="Q2" s="1">
        <f>'JuicedOdds Week (14)'!Q2/('JuicedOdds Week (14)'!Q2+'JuicedOdds Week (14)'!Q25)</f>
        <v>0.76590210451643415</v>
      </c>
      <c r="R2" s="1">
        <f>'JuicedOdds Week (14)'!R2/('JuicedOdds Week (14)'!R2+'JuicedOdds Week (14)'!R6)</f>
        <v>0.58821154622527261</v>
      </c>
      <c r="S2" s="1">
        <f>'JuicedOdds Week (14)'!S2/('JuicedOdds Week (14)'!S2+'JuicedOdds Week (14)'!S11)</f>
        <v>0.53246753246753253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8">
      <c r="A3" t="s">
        <v>2</v>
      </c>
      <c r="B3" s="1">
        <f>'JuicedOdds Week (14)'!B3/('JuicedOdds Week (14)'!B3+'JuicedOdds Week (14)'!B23)</f>
        <v>0.62246655186117372</v>
      </c>
      <c r="C3" s="1">
        <f>'JuicedOdds Week (14)'!C3/('JuicedOdds Week (14)'!C3+'JuicedOdds Week (14)'!C17)</f>
        <v>0.68055555555555558</v>
      </c>
      <c r="D3" s="1">
        <f>'JuicedOdds Week (14)'!D3/('JuicedOdds Week (14)'!D3+'JuicedOdds Week (14)'!D30)</f>
        <v>0.6853932584269663</v>
      </c>
      <c r="E3" s="1">
        <f>'JuicedOdds Week (14)'!E3/('JuicedOdds Week (14)'!E3+'JuicedOdds Week (14)'!E27)</f>
        <v>0.77683315621679072</v>
      </c>
      <c r="F3" s="1">
        <f>'JuicedOdds Week (14)'!F3/('JuicedOdds Week (14)'!F3+'JuicedOdds Week (14)'!F28)</f>
        <v>0.63690418169412233</v>
      </c>
      <c r="G3" s="1">
        <f>'JuicedOdds Week (14)'!G3/('JuicedOdds Week (14)'!G3+'JuicedOdds Week (14)'!G8)</f>
        <v>0.72207925887802371</v>
      </c>
      <c r="H3" s="1">
        <f>'JuicedOdds Week (14)'!H3/('JuicedOdds Week (14)'!H3+'JuicedOdds Week (14)'!H12)</f>
        <v>0.58299264104660675</v>
      </c>
      <c r="I3" s="1">
        <f>'JuicedOdds Week (14)'!I3/('JuicedOdds Week (14)'!I3+'JuicedOdds Week (14)'!I27)</f>
        <v>0.71355123026074185</v>
      </c>
      <c r="J3" s="1">
        <f>'JuicedOdds Week (14)'!J3/('JuicedOdds Week (14)'!J3+'JuicedOdds Week (14)'!J7)</f>
        <v>0.60923623445825936</v>
      </c>
      <c r="K3" s="1"/>
      <c r="L3" s="1">
        <f>'JuicedOdds Week (14)'!L3/('JuicedOdds Week (14)'!L3+'JuicedOdds Week (14)'!L2)</f>
        <v>0.44740599714421703</v>
      </c>
      <c r="M3" s="1">
        <f>'JuicedOdds Week (14)'!M3/('JuicedOdds Week (14)'!M3+'JuicedOdds Week (14)'!M4)</f>
        <v>0.56349206349206349</v>
      </c>
      <c r="N3" s="1">
        <f>'JuicedOdds Week (14)'!N3/('JuicedOdds Week (14)'!N3+'JuicedOdds Week (14)'!N5)</f>
        <v>0.4170073589533933</v>
      </c>
      <c r="O3" s="1">
        <f>'JuicedOdds Week (14)'!O3/('JuicedOdds Week (14)'!O3+'JuicedOdds Week (14)'!O7)</f>
        <v>0.38356164383561653</v>
      </c>
      <c r="P3" s="1">
        <f>'JuicedOdds Week (14)'!P3/('JuicedOdds Week (14)'!P3+'JuicedOdds Week (14)'!P14)</f>
        <v>0.53246753246753253</v>
      </c>
      <c r="Q3" s="2">
        <f>'JuicedOdds Week (14)'!Q3/('JuicedOdds Week (14)'!Q3+'JuicedOdds Week (14)'!Q21)</f>
        <v>0.88695652173913042</v>
      </c>
      <c r="R3" s="1">
        <f>'JuicedOdds Week (14)'!R3/('JuicedOdds Week (14)'!R3+'JuicedOdds Week (14)'!R32)</f>
        <v>0.80815709969788529</v>
      </c>
      <c r="S3" s="1">
        <f>'JuicedOdds Week (14)'!S3/('JuicedOdds Week (14)'!S3+'JuicedOdds Week (14)'!S21)</f>
        <v>0.54274353876739567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8">
      <c r="A4" t="s">
        <v>3</v>
      </c>
      <c r="B4" s="1">
        <f>'JuicedOdds Week (14)'!B4/('JuicedOdds Week (14)'!B4+'JuicedOdds Week (14)'!B8)</f>
        <v>0.551441114716549</v>
      </c>
      <c r="C4" s="1">
        <f>'JuicedOdds Week (14)'!C4/('JuicedOdds Week (14)'!C4+'JuicedOdds Week (14)'!C25)</f>
        <v>0.7508125677139762</v>
      </c>
      <c r="D4" s="1">
        <f>'JuicedOdds Week (14)'!D4/('JuicedOdds Week (14)'!D4+'JuicedOdds Week (14)'!D27)</f>
        <v>0.68055555555555558</v>
      </c>
      <c r="E4" s="1">
        <f>'JuicedOdds Week (14)'!E4/('JuicedOdds Week (14)'!E4+'JuicedOdds Week (14)'!E12)</f>
        <v>0.56349206349206349</v>
      </c>
      <c r="F4" s="1">
        <f>'JuicedOdds Week (14)'!F4/('JuicedOdds Week (14)'!F4+'JuicedOdds Week (14)'!F13)</f>
        <v>0.6853932584269663</v>
      </c>
      <c r="G4" s="3">
        <f>'JuicedOdds Week (14)'!G4/('JuicedOdds Week (14)'!G4+'JuicedOdds Week (14)'!G21)</f>
        <v>0.88695652173913042</v>
      </c>
      <c r="H4" s="1">
        <f>'JuicedOdds Week (14)'!H4/('JuicedOdds Week (14)'!H4+'JuicedOdds Week (14)'!H23)</f>
        <v>0.76590210451643415</v>
      </c>
      <c r="I4" s="1">
        <f>'JuicedOdds Week (14)'!I4/('JuicedOdds Week (14)'!I4+'JuicedOdds Week (14)'!I30)</f>
        <v>0.80429292929292939</v>
      </c>
      <c r="J4" s="1">
        <f>'JuicedOdds Week (14)'!J4/('JuicedOdds Week (14)'!J4+'JuicedOdds Week (14)'!J6)</f>
        <v>0.46753246753246752</v>
      </c>
      <c r="K4" s="1">
        <f>'JuicedOdds Week (14)'!K4/('JuicedOdds Week (14)'!K4+'JuicedOdds Week (14)'!K18)</f>
        <v>0.771505376344086</v>
      </c>
      <c r="L4" s="1">
        <f>'JuicedOdds Week (14)'!L4/('JuicedOdds Week (14)'!L4+'JuicedOdds Week (14)'!L8)</f>
        <v>0.76000000000000012</v>
      </c>
      <c r="M4" s="1">
        <f>'JuicedOdds Week (14)'!M4/('JuicedOdds Week (14)'!M4+'JuicedOdds Week (14)'!M3)</f>
        <v>0.43650793650793646</v>
      </c>
      <c r="N4" s="1"/>
      <c r="O4" s="1">
        <f>'JuicedOdds Week (14)'!O4/('JuicedOdds Week (14)'!O4+'JuicedOdds Week (14)'!O2)</f>
        <v>0.46753246753246752</v>
      </c>
      <c r="P4" s="1">
        <f>'JuicedOdds Week (14)'!P4/('JuicedOdds Week (14)'!P4+'JuicedOdds Week (14)'!P7)</f>
        <v>0.63010204081632659</v>
      </c>
      <c r="Q4" s="1">
        <f>'JuicedOdds Week (14)'!Q4/('JuicedOdds Week (14)'!Q4+'JuicedOdds Week (14)'!Q11)</f>
        <v>0.51083423618634893</v>
      </c>
      <c r="R4" s="1">
        <f>'JuicedOdds Week (14)'!R4/('JuicedOdds Week (14)'!R4+'JuicedOdds Week (14)'!R23)</f>
        <v>0.70016207455429491</v>
      </c>
      <c r="S4" s="1">
        <f>'JuicedOdds Week (14)'!S4/('JuicedOdds Week (14)'!S4+'JuicedOdds Week (14)'!S12)</f>
        <v>0.47826086956521741</v>
      </c>
      <c r="U4">
        <v>0</v>
      </c>
      <c r="V4">
        <v>0</v>
      </c>
      <c r="W4">
        <v>0</v>
      </c>
      <c r="X4">
        <v>0</v>
      </c>
      <c r="Y4">
        <v>0</v>
      </c>
      <c r="Z4">
        <v>25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8" ht="14.45">
      <c r="A5" t="s">
        <v>4</v>
      </c>
      <c r="B5" s="1">
        <f>'JuicedOdds Week (14)'!B5/('JuicedOdds Week (14)'!B5+'JuicedOdds Week (14)'!B22)</f>
        <v>0.52173913043478259</v>
      </c>
      <c r="C5" s="1">
        <f>'JuicedOdds Week (14)'!C5/('JuicedOdds Week (14)'!C5+'JuicedOdds Week (14)'!C28)</f>
        <v>0.73354231974921635</v>
      </c>
      <c r="D5" s="1">
        <f>'JuicedOdds Week (14)'!D5/('JuicedOdds Week (14)'!D5+'JuicedOdds Week (14)'!D21)</f>
        <v>0.84650112866817162</v>
      </c>
      <c r="E5" s="3">
        <f>'JuicedOdds Week (14)'!E5/('JuicedOdds Week (14)'!E5+'JuicedOdds Week (14)'!E32)</f>
        <v>0.87617765814266502</v>
      </c>
      <c r="F5" s="1">
        <f>'JuicedOdds Week (14)'!F5/('JuicedOdds Week (14)'!F5+'JuicedOdds Week (14)'!F7)</f>
        <v>0.60923623445825936</v>
      </c>
      <c r="G5" s="1">
        <f>'JuicedOdds Week (14)'!G5/('JuicedOdds Week (14)'!G5+'JuicedOdds Week (14)'!G15)</f>
        <v>0.79136163982430452</v>
      </c>
      <c r="H5" s="1">
        <f>'JuicedOdds Week (14)'!H5/('JuicedOdds Week (14)'!H5+'JuicedOdds Week (14)'!H17)</f>
        <v>0.72575250836120397</v>
      </c>
      <c r="I5" s="1">
        <f>'JuicedOdds Week (14)'!I5/('JuicedOdds Week (14)'!I5+'JuicedOdds Week (14)'!I6)</f>
        <v>0.65747522619560528</v>
      </c>
      <c r="J5" s="1"/>
      <c r="K5" s="1">
        <f>'JuicedOdds Week (14)'!K5/('JuicedOdds Week (14)'!K5+'JuicedOdds Week (14)'!K13)</f>
        <v>0.59336975415942395</v>
      </c>
      <c r="L5" s="1">
        <f>'JuicedOdds Week (14)'!L5/('JuicedOdds Week (14)'!L5+'JuicedOdds Week (14)'!L30)</f>
        <v>0.86301369863013699</v>
      </c>
      <c r="M5" s="1">
        <f>'JuicedOdds Week (14)'!M5/('JuicedOdds Week (14)'!M5+'JuicedOdds Week (14)'!M14)</f>
        <v>0.74778270509977829</v>
      </c>
      <c r="N5" s="1">
        <f>'JuicedOdds Week (14)'!N5/('JuicedOdds Week (14)'!N5+'JuicedOdds Week (14)'!N3)</f>
        <v>0.58299264104660675</v>
      </c>
      <c r="O5" s="1">
        <f>'JuicedOdds Week (14)'!O5/('JuicedOdds Week (14)'!O5+'JuicedOdds Week (14)'!O14)</f>
        <v>0.87617765814266502</v>
      </c>
      <c r="P5" s="1">
        <f>'JuicedOdds Week (14)'!P5/('JuicedOdds Week (14)'!P5+'JuicedOdds Week (14)'!P32)</f>
        <v>0.69576995207334869</v>
      </c>
      <c r="Q5" s="1">
        <f>'JuicedOdds Week (14)'!Q5/('JuicedOdds Week (14)'!Q5+'JuicedOdds Week (14)'!Q9)</f>
        <v>0.55156950672645733</v>
      </c>
      <c r="R5" s="1">
        <f>'JuicedOdds Week (14)'!R5/('JuicedOdds Week (14)'!R5+'JuicedOdds Week (14)'!R27)</f>
        <v>0.57983193277310918</v>
      </c>
      <c r="S5" s="1">
        <f>'JuicedOdds Week (14)'!S5/('JuicedOdds Week (14)'!S5+'JuicedOdds Week (14)'!S28)</f>
        <v>0.71797052154195007</v>
      </c>
      <c r="U5">
        <v>0</v>
      </c>
      <c r="V5">
        <v>0</v>
      </c>
      <c r="W5">
        <v>0</v>
      </c>
      <c r="X5">
        <v>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8">
      <c r="A6" t="s">
        <v>5</v>
      </c>
      <c r="B6" s="1">
        <f>'JuicedOdds Week (14)'!B6/('JuicedOdds Week (14)'!B6+'JuicedOdds Week (14)'!B15)</f>
        <v>0.50432975406996894</v>
      </c>
      <c r="C6" s="1">
        <f>'JuicedOdds Week (14)'!C6/('JuicedOdds Week (14)'!C6+'JuicedOdds Week (14)'!C9)</f>
        <v>0.60923623445825936</v>
      </c>
      <c r="D6" s="1">
        <f>'JuicedOdds Week (14)'!D6/('JuicedOdds Week (14)'!D6+'JuicedOdds Week (14)'!D28)</f>
        <v>0.58299264104660675</v>
      </c>
      <c r="E6" s="1">
        <f>'JuicedOdds Week (14)'!E6/('JuicedOdds Week (14)'!E6+'JuicedOdds Week (14)'!E29)</f>
        <v>0.59336975415942395</v>
      </c>
      <c r="F6" s="1">
        <f>'JuicedOdds Week (14)'!F6/('JuicedOdds Week (14)'!F6+'JuicedOdds Week (14)'!F32)</f>
        <v>0.60375697094217784</v>
      </c>
      <c r="G6" s="1">
        <f>'JuicedOdds Week (14)'!G6/('JuicedOdds Week (14)'!G6+'JuicedOdds Week (14)'!G14)</f>
        <v>0.58299264104660675</v>
      </c>
      <c r="H6" s="1"/>
      <c r="I6" s="1">
        <f>'JuicedOdds Week (14)'!I6/('JuicedOdds Week (14)'!I6+'JuicedOdds Week (14)'!I5)</f>
        <v>0.34252477380439461</v>
      </c>
      <c r="J6" s="1">
        <f>'JuicedOdds Week (14)'!J6/('JuicedOdds Week (14)'!J6+'JuicedOdds Week (14)'!J4)</f>
        <v>0.53246753246753253</v>
      </c>
      <c r="K6" s="1">
        <f>'JuicedOdds Week (14)'!K6/('JuicedOdds Week (14)'!K6+'JuicedOdds Week (14)'!K33)</f>
        <v>0.68055555555555558</v>
      </c>
      <c r="L6" s="1">
        <f>'JuicedOdds Week (14)'!L6/('JuicedOdds Week (14)'!L6+'JuicedOdds Week (14)'!L9)</f>
        <v>0.36309581830587778</v>
      </c>
      <c r="M6" s="1">
        <f>'JuicedOdds Week (14)'!M6/('JuicedOdds Week (14)'!M6+'JuicedOdds Week (14)'!M22)</f>
        <v>0.43650793650793646</v>
      </c>
      <c r="N6" s="1">
        <f>'JuicedOdds Week (14)'!N6/('JuicedOdds Week (14)'!N6+'JuicedOdds Week (14)'!N13)</f>
        <v>0.19570707070707072</v>
      </c>
      <c r="O6" s="1">
        <f>'JuicedOdds Week (14)'!O6/('JuicedOdds Week (14)'!O6+'JuicedOdds Week (14)'!O31)</f>
        <v>0.59336975415942395</v>
      </c>
      <c r="P6" s="1">
        <f>'JuicedOdds Week (14)'!P6/('JuicedOdds Week (14)'!P6+'JuicedOdds Week (14)'!P17)</f>
        <v>0.74778270509977829</v>
      </c>
      <c r="Q6" s="1">
        <f>'JuicedOdds Week (14)'!Q6/('JuicedOdds Week (14)'!Q6+'JuicedOdds Week (14)'!Q22)</f>
        <v>0.54274353876739567</v>
      </c>
      <c r="R6" s="1">
        <f>'JuicedOdds Week (14)'!R6/('JuicedOdds Week (14)'!R6+'JuicedOdds Week (14)'!R2)</f>
        <v>0.4117884537747275</v>
      </c>
      <c r="S6" s="1">
        <f>'JuicedOdds Week (14)'!S6/('JuicedOdds Week (14)'!S6+'JuicedOdds Week (14)'!S15)</f>
        <v>0.61403508771929827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8">
      <c r="A7" t="s">
        <v>6</v>
      </c>
      <c r="B7" s="1">
        <f>'JuicedOdds Week (14)'!B7/('JuicedOdds Week (14)'!B7+'JuicedOdds Week (14)'!B21)</f>
        <v>0.60375697094217784</v>
      </c>
      <c r="C7" s="3">
        <f>'JuicedOdds Week (14)'!C7/('JuicedOdds Week (14)'!C7+'JuicedOdds Week (14)'!C8)</f>
        <v>0.76000000000000012</v>
      </c>
      <c r="D7" s="1">
        <f>'JuicedOdds Week (14)'!D7/('JuicedOdds Week (14)'!D7+'JuicedOdds Week (14)'!D32)</f>
        <v>0.83164983164983153</v>
      </c>
      <c r="E7" s="1">
        <f>'JuicedOdds Week (14)'!E7/('JuicedOdds Week (14)'!E7+'JuicedOdds Week (14)'!E23)</f>
        <v>0.70954356846473021</v>
      </c>
      <c r="F7" s="1">
        <f>'JuicedOdds Week (14)'!F7/('JuicedOdds Week (14)'!F7+'JuicedOdds Week (14)'!F5)</f>
        <v>0.39076376554174075</v>
      </c>
      <c r="G7" s="1">
        <f>'JuicedOdds Week (14)'!G7/('JuicedOdds Week (14)'!G7+'JuicedOdds Week (14)'!G11)</f>
        <v>0.53246753246753253</v>
      </c>
      <c r="H7" s="1"/>
      <c r="I7" s="1">
        <f>'JuicedOdds Week (14)'!I7/('JuicedOdds Week (14)'!I7+'JuicedOdds Week (14)'!I28)</f>
        <v>0.72575250836120397</v>
      </c>
      <c r="J7" s="1">
        <f>'JuicedOdds Week (14)'!J7/('JuicedOdds Week (14)'!J7+'JuicedOdds Week (14)'!J3)</f>
        <v>0.39076376554174075</v>
      </c>
      <c r="K7" s="1">
        <f>'JuicedOdds Week (14)'!K7/('JuicedOdds Week (14)'!K7+'JuicedOdds Week (14)'!K21)</f>
        <v>0.9258160237388724</v>
      </c>
      <c r="L7" s="1">
        <f>'JuicedOdds Week (14)'!L7/('JuicedOdds Week (14)'!L7+'JuicedOdds Week (14)'!L26)</f>
        <v>0.82712369597615498</v>
      </c>
      <c r="M7" s="1">
        <f>'JuicedOdds Week (14)'!M7/('JuicedOdds Week (14)'!M7+'JuicedOdds Week (14)'!M27)</f>
        <v>0.85245901639344268</v>
      </c>
      <c r="N7" s="1">
        <f>'JuicedOdds Week (14)'!N7/('JuicedOdds Week (14)'!N7+'JuicedOdds Week (14)'!N14)</f>
        <v>0.79999999999999993</v>
      </c>
      <c r="O7" s="1">
        <f>'JuicedOdds Week (14)'!O7/('JuicedOdds Week (14)'!O7+'JuicedOdds Week (14)'!O3)</f>
        <v>0.61643835616438358</v>
      </c>
      <c r="P7" s="1">
        <f>'JuicedOdds Week (14)'!P7/('JuicedOdds Week (14)'!P7+'JuicedOdds Week (14)'!P4)</f>
        <v>0.36989795918367352</v>
      </c>
      <c r="Q7" s="1">
        <f>'JuicedOdds Week (14)'!Q7/('JuicedOdds Week (14)'!Q7+'JuicedOdds Week (14)'!Q12)</f>
        <v>0.43902439024390244</v>
      </c>
      <c r="R7" s="1">
        <f>'JuicedOdds Week (14)'!R7/('JuicedOdds Week (14)'!R7+'JuicedOdds Week (14)'!R10)</f>
        <v>0.57983193277310918</v>
      </c>
      <c r="S7" s="1">
        <f>'JuicedOdds Week (14)'!S7/('JuicedOdds Week (14)'!S7+'JuicedOdds Week (14)'!S27)</f>
        <v>0.57983193277310918</v>
      </c>
      <c r="U7">
        <v>0</v>
      </c>
      <c r="V7">
        <v>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8">
      <c r="A8" t="s">
        <v>7</v>
      </c>
      <c r="B8" s="1">
        <f>'JuicedOdds Week (14)'!B8/('JuicedOdds Week (14)'!B8+'JuicedOdds Week (14)'!B4)</f>
        <v>0.448558885283451</v>
      </c>
      <c r="C8" s="1">
        <f>'JuicedOdds Week (14)'!C8/('JuicedOdds Week (14)'!C8+'JuicedOdds Week (14)'!C7)</f>
        <v>0.24000000000000005</v>
      </c>
      <c r="D8" s="1">
        <f>'JuicedOdds Week (14)'!D8/('JuicedOdds Week (14)'!D8+'JuicedOdds Week (14)'!D23)</f>
        <v>0.42794036443953615</v>
      </c>
      <c r="E8" s="1">
        <f>'JuicedOdds Week (14)'!E8/('JuicedOdds Week (14)'!E8+'JuicedOdds Week (14)'!E2)</f>
        <v>0.22316684378320936</v>
      </c>
      <c r="F8" s="1">
        <f>'JuicedOdds Week (14)'!F8/('JuicedOdds Week (14)'!F8+'JuicedOdds Week (14)'!F18)</f>
        <v>0.448558885283451</v>
      </c>
      <c r="G8" s="1">
        <f>'JuicedOdds Week (14)'!G8/('JuicedOdds Week (14)'!G8+'JuicedOdds Week (14)'!G3)</f>
        <v>0.27792074112197634</v>
      </c>
      <c r="H8" s="1"/>
      <c r="I8" s="1">
        <f>'JuicedOdds Week (14)'!I8/('JuicedOdds Week (14)'!I8+'JuicedOdds Week (14)'!I21)</f>
        <v>0.59336975415942395</v>
      </c>
      <c r="J8" s="1">
        <f>'JuicedOdds Week (14)'!J8/('JuicedOdds Week (14)'!J8+'JuicedOdds Week (14)'!J11)</f>
        <v>0.39076376554174075</v>
      </c>
      <c r="K8" s="1">
        <f>'JuicedOdds Week (14)'!K8/('JuicedOdds Week (14)'!K8+'JuicedOdds Week (14)'!K25)</f>
        <v>0.50432975406996894</v>
      </c>
      <c r="L8" s="1">
        <f>'JuicedOdds Week (14)'!L8/('JuicedOdds Week (14)'!L8+'JuicedOdds Week (14)'!L4)</f>
        <v>0.24000000000000005</v>
      </c>
      <c r="M8" s="1">
        <f>'JuicedOdds Week (14)'!M8/('JuicedOdds Week (14)'!M8+'JuicedOdds Week (14)'!M12)</f>
        <v>0.19999999999999998</v>
      </c>
      <c r="N8" s="1">
        <f>'JuicedOdds Week (14)'!N8/('JuicedOdds Week (14)'!N8+'JuicedOdds Week (14)'!N24)</f>
        <v>0.45725646123260438</v>
      </c>
      <c r="O8" s="1">
        <f>'JuicedOdds Week (14)'!O8/('JuicedOdds Week (14)'!O8+'JuicedOdds Week (14)'!O33)</f>
        <v>0.37753344813882639</v>
      </c>
      <c r="P8" s="1">
        <f>'JuicedOdds Week (14)'!P8/('JuicedOdds Week (14)'!P8+'JuicedOdds Week (14)'!P12)</f>
        <v>0.47826086956521741</v>
      </c>
      <c r="Q8" s="1">
        <f>'JuicedOdds Week (14)'!Q8/('JuicedOdds Week (14)'!Q8+'JuicedOdds Week (14)'!Q27)</f>
        <v>0.65747522619560528</v>
      </c>
      <c r="R8" s="1">
        <f>'JuicedOdds Week (14)'!R8/('JuicedOdds Week (14)'!R8+'JuicedOdds Week (14)'!R15)</f>
        <v>0.51083423618634893</v>
      </c>
      <c r="S8" s="1">
        <f>'JuicedOdds Week (14)'!S8/('JuicedOdds Week (14)'!S8+'JuicedOdds Week (14)'!S23)</f>
        <v>0.51083423618634893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8" ht="14.45">
      <c r="A9" t="s">
        <v>8</v>
      </c>
      <c r="B9" s="3">
        <f>'JuicedOdds Week (14)'!B9/('JuicedOdds Week (14)'!B9+'JuicedOdds Week (14)'!B33)</f>
        <v>0.79136163982430452</v>
      </c>
      <c r="C9" s="1">
        <f>'JuicedOdds Week (14)'!C9/('JuicedOdds Week (14)'!C9+'JuicedOdds Week (14)'!C6)</f>
        <v>0.39076376554174075</v>
      </c>
      <c r="D9" s="1">
        <f>'JuicedOdds Week (14)'!D9/('JuicedOdds Week (14)'!D9+'JuicedOdds Week (14)'!D31)</f>
        <v>0.74087161366313303</v>
      </c>
      <c r="E9" s="1">
        <f>'JuicedOdds Week (14)'!E9/('JuicedOdds Week (14)'!E9+'JuicedOdds Week (14)'!E15)</f>
        <v>0.39076376554174075</v>
      </c>
      <c r="F9" s="1">
        <f>'JuicedOdds Week (14)'!F9/('JuicedOdds Week (14)'!F9+'JuicedOdds Week (14)'!F22)</f>
        <v>0.66900702106318954</v>
      </c>
      <c r="G9" s="1">
        <f>'JuicedOdds Week (14)'!G9/('JuicedOdds Week (14)'!G9+'JuicedOdds Week (14)'!G29)</f>
        <v>0.6853932584269663</v>
      </c>
      <c r="H9" s="1">
        <f>'JuicedOdds Week (14)'!H9/('JuicedOdds Week (14)'!H9+'JuicedOdds Week (14)'!H10)</f>
        <v>0.58299264104660675</v>
      </c>
      <c r="I9" s="1">
        <f>'JuicedOdds Week (14)'!I9/('JuicedOdds Week (14)'!I9+'JuicedOdds Week (14)'!I32)</f>
        <v>0.80429292929292939</v>
      </c>
      <c r="J9" s="1">
        <f>'JuicedOdds Week (14)'!J9/('JuicedOdds Week (14)'!J9+'JuicedOdds Week (14)'!J14)</f>
        <v>0.68055555555555558</v>
      </c>
      <c r="K9" s="1">
        <f>'JuicedOdds Week (14)'!K9/('JuicedOdds Week (14)'!K9+'JuicedOdds Week (14)'!K15)</f>
        <v>0.69079288305406805</v>
      </c>
      <c r="L9" s="1">
        <f>'JuicedOdds Week (14)'!L9/('JuicedOdds Week (14)'!L9+'JuicedOdds Week (14)'!L6)</f>
        <v>0.63690418169412233</v>
      </c>
      <c r="M9" s="1">
        <f>'JuicedOdds Week (14)'!M9/('JuicedOdds Week (14)'!M9+'JuicedOdds Week (14)'!M11)</f>
        <v>0.59963877182420233</v>
      </c>
      <c r="N9" s="1"/>
      <c r="O9" s="1">
        <f>'JuicedOdds Week (14)'!O9/('JuicedOdds Week (14)'!O9+'JuicedOdds Week (14)'!O28)</f>
        <v>0.7508125677139762</v>
      </c>
      <c r="P9" s="1">
        <f>'JuicedOdds Week (14)'!P9/('JuicedOdds Week (14)'!P9+'JuicedOdds Week (14)'!P13)</f>
        <v>0.48916576381365112</v>
      </c>
      <c r="Q9" s="1">
        <f>'JuicedOdds Week (14)'!Q9/('JuicedOdds Week (14)'!Q9+'JuicedOdds Week (14)'!Q5)</f>
        <v>0.44843049327354256</v>
      </c>
      <c r="R9" s="1">
        <f>'JuicedOdds Week (14)'!R9/('JuicedOdds Week (14)'!R9+'JuicedOdds Week (14)'!R12)</f>
        <v>0.5</v>
      </c>
      <c r="S9" s="1">
        <f>'JuicedOdds Week (14)'!S9/('JuicedOdds Week (14)'!S9+'JuicedOdds Week (14)'!S22)</f>
        <v>0.61403508771929827</v>
      </c>
      <c r="U9">
        <v>25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8">
      <c r="A10" t="s">
        <v>9</v>
      </c>
      <c r="B10" s="1">
        <f>'JuicedOdds Week (14)'!B10/('JuicedOdds Week (14)'!B10+'JuicedOdds Week (14)'!B2)</f>
        <v>0.38356164383561653</v>
      </c>
      <c r="C10" s="1">
        <f>'JuicedOdds Week (14)'!C10/('JuicedOdds Week (14)'!C10+'JuicedOdds Week (14)'!C14)</f>
        <v>0.65747522619560528</v>
      </c>
      <c r="D10" s="1">
        <f>'JuicedOdds Week (14)'!D10/('JuicedOdds Week (14)'!D10+'JuicedOdds Week (14)'!D24)</f>
        <v>0.58299264104660675</v>
      </c>
      <c r="E10" s="1">
        <f>'JuicedOdds Week (14)'!E10/('JuicedOdds Week (14)'!E10+'JuicedOdds Week (14)'!E20)</f>
        <v>0.56349206349206349</v>
      </c>
      <c r="F10" s="1">
        <f>'JuicedOdds Week (14)'!F10/('JuicedOdds Week (14)'!F10+'JuicedOdds Week (14)'!F26)</f>
        <v>0.78190630048465271</v>
      </c>
      <c r="G10" s="1">
        <f>'JuicedOdds Week (14)'!G10/('JuicedOdds Week (14)'!G10+'JuicedOdds Week (14)'!G30)</f>
        <v>0.59336975415942395</v>
      </c>
      <c r="H10" s="1">
        <f>'JuicedOdds Week (14)'!H10/('JuicedOdds Week (14)'!H10+'JuicedOdds Week (14)'!H9)</f>
        <v>0.4170073589533933</v>
      </c>
      <c r="I10" s="1">
        <f>'JuicedOdds Week (14)'!I10/('JuicedOdds Week (14)'!I10+'JuicedOdds Week (14)'!I25)</f>
        <v>0.7508125677139762</v>
      </c>
      <c r="J10" s="1"/>
      <c r="K10" s="1">
        <f>'JuicedOdds Week (14)'!K10/('JuicedOdds Week (14)'!K10+'JuicedOdds Week (14)'!K11)</f>
        <v>0.551441114716549</v>
      </c>
      <c r="L10" s="1">
        <f>'JuicedOdds Week (14)'!L10/('JuicedOdds Week (14)'!L10+'JuicedOdds Week (14)'!L19)</f>
        <v>0.78190630048465271</v>
      </c>
      <c r="M10" s="5">
        <f>'JuicedOdds Week (14)'!M10/('JuicedOdds Week (14)'!M10+'JuicedOdds Week (14)'!M20)</f>
        <v>0.77683315621679072</v>
      </c>
      <c r="N10" s="1">
        <f>'JuicedOdds Week (14)'!N10/('JuicedOdds Week (14)'!N10+'JuicedOdds Week (14)'!N16)</f>
        <v>0.64472917880023306</v>
      </c>
      <c r="O10" s="1">
        <f>'JuicedOdds Week (14)'!O10/('JuicedOdds Week (14)'!O10+'JuicedOdds Week (14)'!O19)</f>
        <v>0.59336975415942395</v>
      </c>
      <c r="P10" s="1">
        <f>'JuicedOdds Week (14)'!P10/('JuicedOdds Week (14)'!P10+'JuicedOdds Week (14)'!P18)</f>
        <v>0.54274353876739567</v>
      </c>
      <c r="Q10" s="1">
        <f>'JuicedOdds Week (14)'!Q10/('JuicedOdds Week (14)'!Q10+'JuicedOdds Week (14)'!Q17)</f>
        <v>0.48916576381365112</v>
      </c>
      <c r="R10" s="1">
        <f>'JuicedOdds Week (14)'!R10/('JuicedOdds Week (14)'!R10+'JuicedOdds Week (14)'!R7)</f>
        <v>0.42016806722689076</v>
      </c>
      <c r="S10" s="1">
        <f>'JuicedOdds Week (14)'!S10/('JuicedOdds Week (14)'!S10+'JuicedOdds Week (14)'!S17)</f>
        <v>0.56204379562043794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0</v>
      </c>
    </row>
    <row r="11" spans="1:38">
      <c r="A11" t="s">
        <v>10</v>
      </c>
      <c r="B11" s="1">
        <f>'JuicedOdds Week (14)'!B11/('JuicedOdds Week (14)'!B11+'JuicedOdds Week (14)'!B12)</f>
        <v>0.59336975415942395</v>
      </c>
      <c r="C11" s="1">
        <f>'JuicedOdds Week (14)'!C11/('JuicedOdds Week (14)'!C11+'JuicedOdds Week (14)'!C29)</f>
        <v>0.5720596355604638</v>
      </c>
      <c r="D11" s="1">
        <f>'JuicedOdds Week (14)'!D11/('JuicedOdds Week (14)'!D11+'JuicedOdds Week (14)'!D17)</f>
        <v>0.49567024593003117</v>
      </c>
      <c r="E11" s="1">
        <f>'JuicedOdds Week (14)'!E11/('JuicedOdds Week (14)'!E11+'JuicedOdds Week (14)'!E25)</f>
        <v>0.73354231974921635</v>
      </c>
      <c r="F11" s="1"/>
      <c r="G11" s="1">
        <f>'JuicedOdds Week (14)'!G11/('JuicedOdds Week (14)'!G11+'JuicedOdds Week (14)'!G7)</f>
        <v>0.46753246753246752</v>
      </c>
      <c r="H11" s="1">
        <f>'JuicedOdds Week (14)'!H11/('JuicedOdds Week (14)'!H11+'JuicedOdds Week (14)'!H2)</f>
        <v>0.29496683573936788</v>
      </c>
      <c r="I11" s="3">
        <f>'JuicedOdds Week (14)'!I11/('JuicedOdds Week (14)'!I11+'JuicedOdds Week (14)'!I19)</f>
        <v>0.79136163982430452</v>
      </c>
      <c r="J11" s="1">
        <f>'JuicedOdds Week (14)'!J11/('JuicedOdds Week (14)'!J11+'JuicedOdds Week (14)'!J8)</f>
        <v>0.60923623445825936</v>
      </c>
      <c r="K11" s="1">
        <f>'JuicedOdds Week (14)'!K11/('JuicedOdds Week (14)'!K11+'JuicedOdds Week (14)'!K10)</f>
        <v>0.448558885283451</v>
      </c>
      <c r="L11" s="1">
        <f>'JuicedOdds Week (14)'!L11/('JuicedOdds Week (14)'!L11+'JuicedOdds Week (14)'!L20)</f>
        <v>0.59336975415942395</v>
      </c>
      <c r="M11" s="1">
        <f>'JuicedOdds Week (14)'!M11/('JuicedOdds Week (14)'!M11+'JuicedOdds Week (14)'!M9)</f>
        <v>0.40036122817579772</v>
      </c>
      <c r="N11" s="1">
        <f>'JuicedOdds Week (14)'!N11/('JuicedOdds Week (14)'!N11+'JuicedOdds Week (14)'!N23)</f>
        <v>0.64472917880023306</v>
      </c>
      <c r="O11" s="1">
        <f>'JuicedOdds Week (14)'!O11/('JuicedOdds Week (14)'!O11+'JuicedOdds Week (14)'!O18)</f>
        <v>0.59336975415942395</v>
      </c>
      <c r="P11" s="1">
        <f>'JuicedOdds Week (14)'!P11/('JuicedOdds Week (14)'!P11+'JuicedOdds Week (14)'!P25)</f>
        <v>0.52173913043478259</v>
      </c>
      <c r="Q11" s="1">
        <f>'JuicedOdds Week (14)'!Q11/('JuicedOdds Week (14)'!Q11+'JuicedOdds Week (14)'!Q4)</f>
        <v>0.48916576381365112</v>
      </c>
      <c r="R11" s="1">
        <f>'JuicedOdds Week (14)'!R11/('JuicedOdds Week (14)'!R11+'JuicedOdds Week (14)'!R18)</f>
        <v>0.48916576381365112</v>
      </c>
      <c r="S11" s="1">
        <f>'JuicedOdds Week (14)'!S11/('JuicedOdds Week (14)'!S11+'JuicedOdds Week (14)'!S2)</f>
        <v>0.46753246753246752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8">
      <c r="A12" t="s">
        <v>11</v>
      </c>
      <c r="B12" s="1">
        <f>'JuicedOdds Week (14)'!B12/('JuicedOdds Week (14)'!B12+'JuicedOdds Week (14)'!B11)</f>
        <v>0.40663024584057611</v>
      </c>
      <c r="C12" s="1">
        <f>'JuicedOdds Week (14)'!C12/('JuicedOdds Week (14)'!C12+'JuicedOdds Week (14)'!C23)</f>
        <v>0.56349206349206349</v>
      </c>
      <c r="D12" s="1">
        <f>'JuicedOdds Week (14)'!D12/('JuicedOdds Week (14)'!D12+'JuicedOdds Week (14)'!D18)</f>
        <v>0.71355123026074185</v>
      </c>
      <c r="E12" s="1">
        <f>'JuicedOdds Week (14)'!E12/('JuicedOdds Week (14)'!E12+'JuicedOdds Week (14)'!E4)</f>
        <v>0.43650793650793646</v>
      </c>
      <c r="F12" s="3">
        <f>'JuicedOdds Week (14)'!F12/('JuicedOdds Week (14)'!F12+'JuicedOdds Week (14)'!F21)</f>
        <v>0.83709931686810291</v>
      </c>
      <c r="G12" s="1">
        <f>'JuicedOdds Week (14)'!G12/('JuicedOdds Week (14)'!G12+'JuicedOdds Week (14)'!G26)</f>
        <v>0.88000000000000012</v>
      </c>
      <c r="H12" s="1">
        <f>'JuicedOdds Week (14)'!H12/('JuicedOdds Week (14)'!H12+'JuicedOdds Week (14)'!H3)</f>
        <v>0.4170073589533933</v>
      </c>
      <c r="I12" s="1">
        <f>'JuicedOdds Week (14)'!I12/('JuicedOdds Week (14)'!I12+'JuicedOdds Week (14)'!I23)</f>
        <v>0.78674351585014402</v>
      </c>
      <c r="J12" s="1">
        <f>'JuicedOdds Week (14)'!J12/('JuicedOdds Week (14)'!J12+'JuicedOdds Week (14)'!J2)</f>
        <v>0.51736412571627011</v>
      </c>
      <c r="K12" s="1"/>
      <c r="L12" s="1">
        <f>'JuicedOdds Week (14)'!L12/('JuicedOdds Week (14)'!L12+'JuicedOdds Week (14)'!L25)</f>
        <v>0.88000000000000012</v>
      </c>
      <c r="M12" s="1">
        <f>'JuicedOdds Week (14)'!M12/('JuicedOdds Week (14)'!M12+'JuicedOdds Week (14)'!M8)</f>
        <v>0.79999999999999993</v>
      </c>
      <c r="N12" s="1">
        <f>'JuicedOdds Week (14)'!N12/('JuicedOdds Week (14)'!N12+'JuicedOdds Week (14)'!N27)</f>
        <v>0.771505376344086</v>
      </c>
      <c r="O12" s="1">
        <f>'JuicedOdds Week (14)'!O12/('JuicedOdds Week (14)'!O12+'JuicedOdds Week (14)'!O29)</f>
        <v>0.86771653543307092</v>
      </c>
      <c r="P12" s="1">
        <f>'JuicedOdds Week (14)'!P12/('JuicedOdds Week (14)'!P12+'JuicedOdds Week (14)'!P8)</f>
        <v>0.52173913043478259</v>
      </c>
      <c r="Q12" s="1">
        <f>'JuicedOdds Week (14)'!Q12/('JuicedOdds Week (14)'!Q12+'JuicedOdds Week (14)'!Q7)</f>
        <v>0.56097560975609762</v>
      </c>
      <c r="R12" s="1">
        <f>'JuicedOdds Week (14)'!R12/('JuicedOdds Week (14)'!R12+'JuicedOdds Week (14)'!R9)</f>
        <v>0.5</v>
      </c>
      <c r="S12" s="1">
        <f>'JuicedOdds Week (14)'!S12/('JuicedOdds Week (14)'!S12+'JuicedOdds Week (14)'!S4)</f>
        <v>0.52173913043478259</v>
      </c>
      <c r="U12">
        <v>0</v>
      </c>
      <c r="V12">
        <v>0</v>
      </c>
      <c r="W12">
        <v>0</v>
      </c>
      <c r="X12">
        <v>0</v>
      </c>
      <c r="Y12">
        <v>25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8">
      <c r="A13" t="s">
        <v>12</v>
      </c>
      <c r="B13" s="1">
        <f>'JuicedOdds Week (14)'!B13/('JuicedOdds Week (14)'!B13+'JuicedOdds Week (14)'!B31)</f>
        <v>0.63690418169412233</v>
      </c>
      <c r="C13" s="1">
        <f>'JuicedOdds Week (14)'!C13/('JuicedOdds Week (14)'!C13+'JuicedOdds Week (14)'!C2)</f>
        <v>0.42794036443953615</v>
      </c>
      <c r="D13" s="1">
        <f>'JuicedOdds Week (14)'!D13/('JuicedOdds Week (14)'!D13+'JuicedOdds Week (14)'!D33)</f>
        <v>0.76000000000000012</v>
      </c>
      <c r="E13" s="1">
        <f>'JuicedOdds Week (14)'!E13/('JuicedOdds Week (14)'!E13+'JuicedOdds Week (14)'!E24)</f>
        <v>0.62246655186117372</v>
      </c>
      <c r="F13" s="1">
        <f>'JuicedOdds Week (14)'!F13/('JuicedOdds Week (14)'!F13+'JuicedOdds Week (14)'!F4)</f>
        <v>0.31460674157303364</v>
      </c>
      <c r="G13" s="1">
        <f>'JuicedOdds Week (14)'!G13/('JuicedOdds Week (14)'!G13+'JuicedOdds Week (14)'!G31)</f>
        <v>0.64472917880023306</v>
      </c>
      <c r="H13" s="1">
        <f>'JuicedOdds Week (14)'!H13/('JuicedOdds Week (14)'!H13+'JuicedOdds Week (14)'!H16)</f>
        <v>0.48916576381365112</v>
      </c>
      <c r="I13" s="1">
        <f>'JuicedOdds Week (14)'!I13/('JuicedOdds Week (14)'!I13+'JuicedOdds Week (14)'!I22)</f>
        <v>0.551441114716549</v>
      </c>
      <c r="J13" s="1"/>
      <c r="K13" s="1">
        <f>'JuicedOdds Week (14)'!K13/('JuicedOdds Week (14)'!K13+'JuicedOdds Week (14)'!K5)</f>
        <v>0.40663024584057611</v>
      </c>
      <c r="L13" s="1">
        <f>'JuicedOdds Week (14)'!L13/('JuicedOdds Week (14)'!L13+'JuicedOdds Week (14)'!L29)</f>
        <v>0.71797052154195007</v>
      </c>
      <c r="M13" s="1">
        <f>'JuicedOdds Week (14)'!M13/('JuicedOdds Week (14)'!M13+'JuicedOdds Week (14)'!M33)</f>
        <v>0.50432975406996894</v>
      </c>
      <c r="N13" s="9">
        <f>'JuicedOdds Week (14)'!N13/('JuicedOdds Week (14)'!N13+'JuicedOdds Week (14)'!N6)</f>
        <v>0.80429292929292939</v>
      </c>
      <c r="O13" s="1">
        <f>'JuicedOdds Week (14)'!O13/('JuicedOdds Week (14)'!O13+'JuicedOdds Week (14)'!O15)</f>
        <v>0.43650793650793646</v>
      </c>
      <c r="P13" s="1">
        <f>'JuicedOdds Week (14)'!P13/('JuicedOdds Week (14)'!P13+'JuicedOdds Week (14)'!P9)</f>
        <v>0.51083423618634893</v>
      </c>
      <c r="Q13" s="1">
        <f>'JuicedOdds Week (14)'!Q13/('JuicedOdds Week (14)'!Q13+'JuicedOdds Week (14)'!Q30)</f>
        <v>0.62110960757780787</v>
      </c>
      <c r="R13" s="1">
        <f>'JuicedOdds Week (14)'!R13/('JuicedOdds Week (14)'!R13+'JuicedOdds Week (14)'!R26)</f>
        <v>0.80815709969788529</v>
      </c>
      <c r="S13" s="1">
        <f>'JuicedOdds Week (14)'!S13/('JuicedOdds Week (14)'!S13+'JuicedOdds Week (14)'!S29)</f>
        <v>0.55259400285578297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</row>
    <row r="14" spans="1:38" ht="14.45">
      <c r="A14" t="s">
        <v>13</v>
      </c>
      <c r="B14" s="1">
        <f>'JuicedOdds Week (14)'!B14/('JuicedOdds Week (14)'!B14+'JuicedOdds Week (14)'!B28)</f>
        <v>0.65747522619560528</v>
      </c>
      <c r="C14" s="1">
        <f>'JuicedOdds Week (14)'!C14/('JuicedOdds Week (14)'!C14+'JuicedOdds Week (14)'!C10)</f>
        <v>0.34252477380439461</v>
      </c>
      <c r="D14" s="1">
        <f>'JuicedOdds Week (14)'!D14/('JuicedOdds Week (14)'!D14+'JuicedOdds Week (14)'!D26)</f>
        <v>0.6636481241914618</v>
      </c>
      <c r="E14" s="1">
        <f>'JuicedOdds Week (14)'!E14/('JuicedOdds Week (14)'!E14+'JuicedOdds Week (14)'!E21)</f>
        <v>0.56349206349206349</v>
      </c>
      <c r="F14" s="1"/>
      <c r="G14" s="1">
        <f>'JuicedOdds Week (14)'!G14/('JuicedOdds Week (14)'!G14+'JuicedOdds Week (14)'!G6)</f>
        <v>0.4170073589533933</v>
      </c>
      <c r="H14" s="3">
        <f>'JuicedOdds Week (14)'!H14/('JuicedOdds Week (14)'!H14+'JuicedOdds Week (14)'!H32)</f>
        <v>0.78674351585014402</v>
      </c>
      <c r="I14" s="1">
        <f>'JuicedOdds Week (14)'!I14/('JuicedOdds Week (14)'!I14+'JuicedOdds Week (14)'!I15)</f>
        <v>0.64472917880023306</v>
      </c>
      <c r="J14" s="1">
        <f>'JuicedOdds Week (14)'!J14/('JuicedOdds Week (14)'!J14+'JuicedOdds Week (14)'!J9)</f>
        <v>0.31944444444444442</v>
      </c>
      <c r="K14" s="1">
        <f>'JuicedOdds Week (14)'!K14/('JuicedOdds Week (14)'!K14+'JuicedOdds Week (14)'!K27)</f>
        <v>0.70016207455429491</v>
      </c>
      <c r="L14" s="1">
        <f>'JuicedOdds Week (14)'!L14/('JuicedOdds Week (14)'!L14+'JuicedOdds Week (14)'!L28)</f>
        <v>0.448558885283451</v>
      </c>
      <c r="M14" s="1">
        <f>'JuicedOdds Week (14)'!M14/('JuicedOdds Week (14)'!M14+'JuicedOdds Week (14)'!M5)</f>
        <v>0.25221729490022171</v>
      </c>
      <c r="N14" s="1">
        <f>'JuicedOdds Week (14)'!N14/('JuicedOdds Week (14)'!N14+'JuicedOdds Week (14)'!N7)</f>
        <v>0.19999999999999998</v>
      </c>
      <c r="O14" s="1">
        <f>'JuicedOdds Week (14)'!O14/('JuicedOdds Week (14)'!O14+'JuicedOdds Week (14)'!O5)</f>
        <v>0.12382234185733514</v>
      </c>
      <c r="P14" s="1">
        <f>'JuicedOdds Week (14)'!P14/('JuicedOdds Week (14)'!P14+'JuicedOdds Week (14)'!P3)</f>
        <v>0.46753246753246752</v>
      </c>
      <c r="Q14" s="1">
        <f>'JuicedOdds Week (14)'!Q14/('JuicedOdds Week (14)'!Q14+'JuicedOdds Week (14)'!Q29)</f>
        <v>0.53246753246753253</v>
      </c>
      <c r="R14" s="1">
        <f>'JuicedOdds Week (14)'!R14/('JuicedOdds Week (14)'!R14+'JuicedOdds Week (14)'!R22)</f>
        <v>0.56204379562043794</v>
      </c>
      <c r="S14" s="1">
        <f>'JuicedOdds Week (14)'!S14/('JuicedOdds Week (14)'!S14+'JuicedOdds Week (14)'!S32)</f>
        <v>0.63658761934093011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8">
      <c r="A15" t="s">
        <v>14</v>
      </c>
      <c r="B15" s="1">
        <f>'JuicedOdds Week (14)'!B15/('JuicedOdds Week (14)'!B15+'JuicedOdds Week (14)'!B6)</f>
        <v>0.49567024593003117</v>
      </c>
      <c r="C15" s="1">
        <f>'JuicedOdds Week (14)'!C15/('JuicedOdds Week (14)'!C15+'JuicedOdds Week (14)'!C22)</f>
        <v>0.551441114716549</v>
      </c>
      <c r="D15" s="1">
        <f>'JuicedOdds Week (14)'!D15/('JuicedOdds Week (14)'!D15+'JuicedOdds Week (14)'!D29)</f>
        <v>0.59336975415942395</v>
      </c>
      <c r="E15" s="1">
        <f>'JuicedOdds Week (14)'!E15/('JuicedOdds Week (14)'!E15+'JuicedOdds Week (14)'!E9)</f>
        <v>0.60923623445825936</v>
      </c>
      <c r="F15" s="1"/>
      <c r="G15" s="1">
        <f>'JuicedOdds Week (14)'!G15/('JuicedOdds Week (14)'!G15+'JuicedOdds Week (14)'!G5)</f>
        <v>0.20863836017569545</v>
      </c>
      <c r="H15" s="1">
        <f>'JuicedOdds Week (14)'!H15/('JuicedOdds Week (14)'!H15+'JuicedOdds Week (14)'!H31)</f>
        <v>0.60375697094217784</v>
      </c>
      <c r="I15" s="1">
        <f>'JuicedOdds Week (14)'!I15/('JuicedOdds Week (14)'!I15+'JuicedOdds Week (14)'!I14)</f>
        <v>0.35527082119976705</v>
      </c>
      <c r="J15" s="3">
        <f>'JuicedOdds Week (14)'!J15/('JuicedOdds Week (14)'!J15+'JuicedOdds Week (14)'!J32)</f>
        <v>0.84650112866817162</v>
      </c>
      <c r="K15" s="1">
        <f>'JuicedOdds Week (14)'!K15/('JuicedOdds Week (14)'!K15+'JuicedOdds Week (14)'!K9)</f>
        <v>0.30920711694593195</v>
      </c>
      <c r="L15" s="1">
        <f>'JuicedOdds Week (14)'!L15/('JuicedOdds Week (14)'!L15+'JuicedOdds Week (14)'!L22)</f>
        <v>0.56349206349206349</v>
      </c>
      <c r="M15" s="1">
        <f>'JuicedOdds Week (14)'!M15/('JuicedOdds Week (14)'!M15+'JuicedOdds Week (14)'!M18)</f>
        <v>0.45725646123260438</v>
      </c>
      <c r="N15" s="1">
        <f>'JuicedOdds Week (14)'!N15/('JuicedOdds Week (14)'!N15+'JuicedOdds Week (14)'!N28)</f>
        <v>0.36905965621840248</v>
      </c>
      <c r="O15" s="1">
        <f>'JuicedOdds Week (14)'!O15/('JuicedOdds Week (14)'!O15+'JuicedOdds Week (14)'!O13)</f>
        <v>0.56349206349206349</v>
      </c>
      <c r="P15" s="1">
        <f>'JuicedOdds Week (14)'!P15/('JuicedOdds Week (14)'!P15+'JuicedOdds Week (14)'!P19)</f>
        <v>0.74778270509977829</v>
      </c>
      <c r="Q15" s="1">
        <f>'JuicedOdds Week (14)'!Q15/('JuicedOdds Week (14)'!Q15+'JuicedOdds Week (14)'!Q33)</f>
        <v>0.63094034378159758</v>
      </c>
      <c r="R15" s="1">
        <f>'JuicedOdds Week (14)'!R15/('JuicedOdds Week (14)'!R15+'JuicedOdds Week (14)'!R8)</f>
        <v>0.48916576381365112</v>
      </c>
      <c r="S15" s="1">
        <f>'JuicedOdds Week (14)'!S15/('JuicedOdds Week (14)'!S15+'JuicedOdds Week (14)'!S6)</f>
        <v>0.38596491228070179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8">
      <c r="A16" t="s">
        <v>15</v>
      </c>
      <c r="B16" s="1">
        <f>'JuicedOdds Week (14)'!B16/('JuicedOdds Week (14)'!B16+'JuicedOdds Week (14)'!B29)</f>
        <v>0.5720596355604638</v>
      </c>
      <c r="C16" s="1">
        <f>'JuicedOdds Week (14)'!C16/('JuicedOdds Week (14)'!C16+'JuicedOdds Week (14)'!C26)</f>
        <v>0.58299264104660675</v>
      </c>
      <c r="D16" s="1">
        <f>'JuicedOdds Week (14)'!D16/('JuicedOdds Week (14)'!D16+'JuicedOdds Week (14)'!D20)</f>
        <v>0.5260865852617197</v>
      </c>
      <c r="E16" s="1">
        <f>'JuicedOdds Week (14)'!E16/('JuicedOdds Week (14)'!E16+'JuicedOdds Week (14)'!E30)</f>
        <v>0.65747522619560528</v>
      </c>
      <c r="F16" s="1">
        <f>'JuicedOdds Week (14)'!F16/('JuicedOdds Week (14)'!F16+'JuicedOdds Week (14)'!F23)</f>
        <v>0.448558885283451</v>
      </c>
      <c r="G16" s="1">
        <f>'JuicedOdds Week (14)'!G16/('JuicedOdds Week (14)'!G16+'JuicedOdds Week (14)'!G33)</f>
        <v>0.54274353876739567</v>
      </c>
      <c r="H16" s="1">
        <f>'JuicedOdds Week (14)'!H16/('JuicedOdds Week (14)'!H16+'JuicedOdds Week (14)'!H13)</f>
        <v>0.51083423618634893</v>
      </c>
      <c r="I16" s="1">
        <f>'JuicedOdds Week (14)'!I16/('JuicedOdds Week (14)'!I16+'JuicedOdds Week (14)'!I31)</f>
        <v>0.54274353876739567</v>
      </c>
      <c r="J16" s="1">
        <f>'JuicedOdds Week (14)'!J16/('JuicedOdds Week (14)'!J16+'JuicedOdds Week (14)'!J19)</f>
        <v>0.78190630048465271</v>
      </c>
      <c r="K16" s="1">
        <f>'JuicedOdds Week (14)'!K16/('JuicedOdds Week (14)'!K16+'JuicedOdds Week (14)'!K17)</f>
        <v>0.5720596355604638</v>
      </c>
      <c r="L16" s="1"/>
      <c r="M16" s="1">
        <f>'JuicedOdds Week (14)'!M16/('JuicedOdds Week (14)'!M16+'JuicedOdds Week (14)'!M24)</f>
        <v>0.551441114716549</v>
      </c>
      <c r="N16" s="1">
        <f>'JuicedOdds Week (14)'!N16/('JuicedOdds Week (14)'!N16+'JuicedOdds Week (14)'!N10)</f>
        <v>0.35527082119976705</v>
      </c>
      <c r="O16" s="1">
        <f>'JuicedOdds Week (14)'!O16/('JuicedOdds Week (14)'!O16+'JuicedOdds Week (14)'!O26)</f>
        <v>0.69576995207334869</v>
      </c>
      <c r="P16" s="2">
        <f>'JuicedOdds Week (14)'!P16/('JuicedOdds Week (14)'!P16+'JuicedOdds Week (14)'!P21)</f>
        <v>0.71309160736473509</v>
      </c>
      <c r="Q16" s="1">
        <f>'JuicedOdds Week (14)'!Q16/('JuicedOdds Week (14)'!Q16+'JuicedOdds Week (14)'!Q28)</f>
        <v>0.51083423618634893</v>
      </c>
      <c r="R16" s="1">
        <f>'JuicedOdds Week (14)'!R16/('JuicedOdds Week (14)'!R16+'JuicedOdds Week (14)'!R30)</f>
        <v>0.52173913043478259</v>
      </c>
      <c r="S16" s="1">
        <f>'JuicedOdds Week (14)'!S16/('JuicedOdds Week (14)'!S16+'JuicedOdds Week (14)'!S24)</f>
        <v>0.57111597374179435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16</v>
      </c>
      <c r="B17" s="1">
        <f>'JuicedOdds Week (14)'!B17/('JuicedOdds Week (14)'!B17+'JuicedOdds Week (14)'!B30)</f>
        <v>0.65747522619560528</v>
      </c>
      <c r="C17" s="1">
        <f>'JuicedOdds Week (14)'!C17/('JuicedOdds Week (14)'!C17+'JuicedOdds Week (14)'!C3)</f>
        <v>0.31944444444444442</v>
      </c>
      <c r="D17" s="1">
        <f>'JuicedOdds Week (14)'!D17/('JuicedOdds Week (14)'!D17+'JuicedOdds Week (14)'!D11)</f>
        <v>0.50432975406996894</v>
      </c>
      <c r="E17" s="1">
        <f>'JuicedOdds Week (14)'!E17/('JuicedOdds Week (14)'!E17+'JuicedOdds Week (14)'!E26)</f>
        <v>0.6636481241914618</v>
      </c>
      <c r="F17" s="1">
        <f>'JuicedOdds Week (14)'!F17/('JuicedOdds Week (14)'!F17+'JuicedOdds Week (14)'!F2)</f>
        <v>0.38356164383561653</v>
      </c>
      <c r="G17" s="1">
        <f>'JuicedOdds Week (14)'!G17/('JuicedOdds Week (14)'!G17+'JuicedOdds Week (14)'!G19)</f>
        <v>0.59963877182420233</v>
      </c>
      <c r="H17" s="1">
        <f>'JuicedOdds Week (14)'!H17/('JuicedOdds Week (14)'!H17+'JuicedOdds Week (14)'!H5)</f>
        <v>0.27424749163879597</v>
      </c>
      <c r="I17" s="1">
        <f>'JuicedOdds Week (14)'!I17/('JuicedOdds Week (14)'!I17+'JuicedOdds Week (14)'!I20)</f>
        <v>0.50432975406996894</v>
      </c>
      <c r="J17" s="1">
        <f>'JuicedOdds Week (14)'!J17/('JuicedOdds Week (14)'!J17+'JuicedOdds Week (14)'!J24)</f>
        <v>0.37206266318537862</v>
      </c>
      <c r="K17" s="1">
        <f>'JuicedOdds Week (14)'!K17/('JuicedOdds Week (14)'!K17+'JuicedOdds Week (14)'!K16)</f>
        <v>0.42794036443953615</v>
      </c>
      <c r="L17" s="1">
        <f>'JuicedOdds Week (14)'!L17/('JuicedOdds Week (14)'!L17+'JuicedOdds Week (14)'!L18)</f>
        <v>0.43650793650793646</v>
      </c>
      <c r="M17" s="1">
        <f>'JuicedOdds Week (14)'!M17/('JuicedOdds Week (14)'!M17+'JuicedOdds Week (14)'!M19)</f>
        <v>0.60375697094217784</v>
      </c>
      <c r="N17" s="1"/>
      <c r="O17" s="1">
        <f>'JuicedOdds Week (14)'!O17/('JuicedOdds Week (14)'!O17+'JuicedOdds Week (14)'!O25)</f>
        <v>0.59336975415942395</v>
      </c>
      <c r="P17" s="1">
        <f>'JuicedOdds Week (14)'!P17/('JuicedOdds Week (14)'!P17+'JuicedOdds Week (14)'!P6)</f>
        <v>0.25221729490022171</v>
      </c>
      <c r="Q17" s="1">
        <f>'JuicedOdds Week (14)'!Q17/('JuicedOdds Week (14)'!Q17+'JuicedOdds Week (14)'!Q10)</f>
        <v>0.51083423618634893</v>
      </c>
      <c r="R17" s="1">
        <f>'JuicedOdds Week (14)'!R17/('JuicedOdds Week (14)'!R17+'JuicedOdds Week (14)'!R20)</f>
        <v>0.54274353876739567</v>
      </c>
      <c r="S17" s="1">
        <f>'JuicedOdds Week (14)'!S17/('JuicedOdds Week (14)'!S17+'JuicedOdds Week (14)'!S10)</f>
        <v>0.43795620437956206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ht="14.45">
      <c r="A18" t="s">
        <v>17</v>
      </c>
      <c r="B18" s="1">
        <f>'JuicedOdds Week (14)'!B18/('JuicedOdds Week (14)'!B18+'JuicedOdds Week (14)'!B25)</f>
        <v>0.59963877182420233</v>
      </c>
      <c r="C18" s="1">
        <f>'JuicedOdds Week (14)'!C18/('JuicedOdds Week (14)'!C18+'JuicedOdds Week (14)'!C27)</f>
        <v>0.63690418169412233</v>
      </c>
      <c r="D18" s="1">
        <f>'JuicedOdds Week (14)'!D18/('JuicedOdds Week (14)'!D18+'JuicedOdds Week (14)'!D12)</f>
        <v>0.28644876973925815</v>
      </c>
      <c r="E18" s="1">
        <f>'JuicedOdds Week (14)'!E18/('JuicedOdds Week (14)'!E18+'JuicedOdds Week (14)'!E19)</f>
        <v>0.59336975415942395</v>
      </c>
      <c r="F18" s="1">
        <f>'JuicedOdds Week (14)'!F18/('JuicedOdds Week (14)'!F18+'JuicedOdds Week (14)'!F8)</f>
        <v>0.551441114716549</v>
      </c>
      <c r="G18" s="1">
        <f>'JuicedOdds Week (14)'!G18/('JuicedOdds Week (14)'!G18+'JuicedOdds Week (14)'!G2)</f>
        <v>0.16835016835016833</v>
      </c>
      <c r="H18" s="1">
        <f>'JuicedOdds Week (14)'!H18/('JuicedOdds Week (14)'!H18+'JuicedOdds Week (14)'!H20)</f>
        <v>0.53246753246753253</v>
      </c>
      <c r="I18" s="1">
        <f>'JuicedOdds Week (14)'!I18/('JuicedOdds Week (14)'!I18+'JuicedOdds Week (14)'!I2)</f>
        <v>0.25912838633686691</v>
      </c>
      <c r="J18" s="1"/>
      <c r="K18" s="1">
        <f>'JuicedOdds Week (14)'!K18/('JuicedOdds Week (14)'!K18+'JuicedOdds Week (14)'!K4)</f>
        <v>0.22849462365591394</v>
      </c>
      <c r="L18" s="1">
        <f>'JuicedOdds Week (14)'!L18/('JuicedOdds Week (14)'!L18+'JuicedOdds Week (14)'!L17)</f>
        <v>0.56349206349206349</v>
      </c>
      <c r="M18" s="1">
        <f>'JuicedOdds Week (14)'!M18/('JuicedOdds Week (14)'!M18+'JuicedOdds Week (14)'!M15)</f>
        <v>0.54274353876739567</v>
      </c>
      <c r="N18" s="1">
        <f>'JuicedOdds Week (14)'!N18/('JuicedOdds Week (14)'!N18+'JuicedOdds Week (14)'!N33)</f>
        <v>0.39076376554174075</v>
      </c>
      <c r="O18" s="1">
        <f>'JuicedOdds Week (14)'!O18/('JuicedOdds Week (14)'!O18+'JuicedOdds Week (14)'!O11)</f>
        <v>0.40663024584057611</v>
      </c>
      <c r="P18" s="1">
        <f>'JuicedOdds Week (14)'!P18/('JuicedOdds Week (14)'!P18+'JuicedOdds Week (14)'!P10)</f>
        <v>0.45725646123260438</v>
      </c>
      <c r="Q18" s="1">
        <f>'JuicedOdds Week (14)'!Q18/('JuicedOdds Week (14)'!Q18+'JuicedOdds Week (14)'!Q23)</f>
        <v>0.53246753246753253</v>
      </c>
      <c r="R18" s="1">
        <f>'JuicedOdds Week (14)'!R18/('JuicedOdds Week (14)'!R18+'JuicedOdds Week (14)'!R11)</f>
        <v>0.51083423618634893</v>
      </c>
      <c r="S18" s="1">
        <f>'JuicedOdds Week (14)'!S18/('JuicedOdds Week (14)'!S18+'JuicedOdds Week (14)'!S25)</f>
        <v>0.51083423618634893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18</v>
      </c>
      <c r="B19" s="1">
        <f>'JuicedOdds Week (14)'!B19/('JuicedOdds Week (14)'!B19+'JuicedOdds Week (14)'!B20)</f>
        <v>0.51736412571627011</v>
      </c>
      <c r="C19" s="1">
        <f>'JuicedOdds Week (14)'!C19/('JuicedOdds Week (14)'!C19+'JuicedOdds Week (14)'!C30)</f>
        <v>0.46753246753246752</v>
      </c>
      <c r="D19" s="1">
        <f>'JuicedOdds Week (14)'!D19/('JuicedOdds Week (14)'!D19+'JuicedOdds Week (14)'!D2)</f>
        <v>0.1475409836065574</v>
      </c>
      <c r="E19" s="1">
        <f>'JuicedOdds Week (14)'!E19/('JuicedOdds Week (14)'!E19+'JuicedOdds Week (14)'!E18)</f>
        <v>0.40663024584057611</v>
      </c>
      <c r="F19" s="1">
        <f>'JuicedOdds Week (14)'!F19/('JuicedOdds Week (14)'!F19+'JuicedOdds Week (14)'!F27)</f>
        <v>0.30920711694593195</v>
      </c>
      <c r="G19" s="1">
        <f>'JuicedOdds Week (14)'!G19/('JuicedOdds Week (14)'!G19+'JuicedOdds Week (14)'!G17)</f>
        <v>0.40036122817579772</v>
      </c>
      <c r="H19" s="1">
        <f>'JuicedOdds Week (14)'!H19/('JuicedOdds Week (14)'!H19+'JuicedOdds Week (14)'!H25)</f>
        <v>0.43650793650793646</v>
      </c>
      <c r="I19" s="1">
        <f>'JuicedOdds Week (14)'!I19/('JuicedOdds Week (14)'!I19+'JuicedOdds Week (14)'!I11)</f>
        <v>0.20863836017569545</v>
      </c>
      <c r="J19" s="1">
        <f>'JuicedOdds Week (14)'!J19/('JuicedOdds Week (14)'!J19+'JuicedOdds Week (14)'!J16)</f>
        <v>0.21809369951534732</v>
      </c>
      <c r="K19" s="11">
        <f>'JuicedOdds Week (14)'!K19/('JuicedOdds Week (14)'!K19+'JuicedOdds Week (14)'!K26)</f>
        <v>0.61643835616438358</v>
      </c>
      <c r="L19" s="1">
        <f>'JuicedOdds Week (14)'!L19/('JuicedOdds Week (14)'!L19+'JuicedOdds Week (14)'!L10)</f>
        <v>0.21809369951534732</v>
      </c>
      <c r="M19" s="1">
        <f>'JuicedOdds Week (14)'!M19/('JuicedOdds Week (14)'!M19+'JuicedOdds Week (14)'!M17)</f>
        <v>0.3962430290578221</v>
      </c>
      <c r="N19" s="1"/>
      <c r="O19" s="1">
        <f>'JuicedOdds Week (14)'!O19/('JuicedOdds Week (14)'!O19+'JuicedOdds Week (14)'!O10)</f>
        <v>0.40663024584057611</v>
      </c>
      <c r="P19" s="1">
        <f>'JuicedOdds Week (14)'!P19/('JuicedOdds Week (14)'!P19+'JuicedOdds Week (14)'!P15)</f>
        <v>0.25221729490022171</v>
      </c>
      <c r="Q19" s="1">
        <f>'JuicedOdds Week (14)'!Q19/('JuicedOdds Week (14)'!Q19+'JuicedOdds Week (14)'!Q32)</f>
        <v>0.63658761934093011</v>
      </c>
      <c r="R19" s="1">
        <f>'JuicedOdds Week (14)'!R19/('JuicedOdds Week (14)'!R19+'JuicedOdds Week (14)'!R24)</f>
        <v>0.53246753246753253</v>
      </c>
      <c r="S19" s="1">
        <f>'JuicedOdds Week (14)'!S19/('JuicedOdds Week (14)'!S19+'JuicedOdds Week (14)'!S20)</f>
        <v>0.46753246753246752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13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19</v>
      </c>
      <c r="B20" s="1">
        <f>'JuicedOdds Week (14)'!B20/('JuicedOdds Week (14)'!B20+'JuicedOdds Week (14)'!B19)</f>
        <v>0.48263587428372978</v>
      </c>
      <c r="C20" s="1">
        <f>'JuicedOdds Week (14)'!C20/('JuicedOdds Week (14)'!C20+'JuicedOdds Week (14)'!C24)</f>
        <v>0.42794036443953615</v>
      </c>
      <c r="D20" s="1">
        <f>'JuicedOdds Week (14)'!D20/('JuicedOdds Week (14)'!D20+'JuicedOdds Week (14)'!D16)</f>
        <v>0.47391341473828025</v>
      </c>
      <c r="E20" s="1">
        <f>'JuicedOdds Week (14)'!E20/('JuicedOdds Week (14)'!E20+'JuicedOdds Week (14)'!E10)</f>
        <v>0.43650793650793646</v>
      </c>
      <c r="F20" s="1">
        <f>'JuicedOdds Week (14)'!F20/('JuicedOdds Week (14)'!F20+'JuicedOdds Week (14)'!F25)</f>
        <v>0.47391341473828025</v>
      </c>
      <c r="G20" s="1"/>
      <c r="H20" s="1">
        <f>'JuicedOdds Week (14)'!H20/('JuicedOdds Week (14)'!H20+'JuicedOdds Week (14)'!H18)</f>
        <v>0.46753246753246752</v>
      </c>
      <c r="I20" s="1">
        <f>'JuicedOdds Week (14)'!I20/('JuicedOdds Week (14)'!I20+'JuicedOdds Week (14)'!I17)</f>
        <v>0.49567024593003117</v>
      </c>
      <c r="J20" s="1">
        <f>'JuicedOdds Week (14)'!J20/('JuicedOdds Week (14)'!J20+'JuicedOdds Week (14)'!J28)</f>
        <v>0.63690418169412233</v>
      </c>
      <c r="K20" s="1">
        <f>'JuicedOdds Week (14)'!K20/('JuicedOdds Week (14)'!K20+'JuicedOdds Week (14)'!K22)</f>
        <v>0.39076376554174075</v>
      </c>
      <c r="L20" s="1">
        <f>'JuicedOdds Week (14)'!L20/('JuicedOdds Week (14)'!L20+'JuicedOdds Week (14)'!L11)</f>
        <v>0.40663024584057611</v>
      </c>
      <c r="M20" s="11">
        <f>'JuicedOdds Week (14)'!M20/('JuicedOdds Week (14)'!M20+'JuicedOdds Week (14)'!M10)</f>
        <v>0.22316684378320936</v>
      </c>
      <c r="N20" s="1">
        <f>'JuicedOdds Week (14)'!N20/('JuicedOdds Week (14)'!N20+'JuicedOdds Week (14)'!N2)</f>
        <v>0.30423004792665137</v>
      </c>
      <c r="O20" s="1">
        <f>'JuicedOdds Week (14)'!O20/('JuicedOdds Week (14)'!O20+'JuicedOdds Week (14)'!O21)</f>
        <v>0.70954356846473021</v>
      </c>
      <c r="P20" s="1">
        <f>'JuicedOdds Week (14)'!P20/('JuicedOdds Week (14)'!P20+'JuicedOdds Week (14)'!P30)</f>
        <v>0.60670065549890739</v>
      </c>
      <c r="Q20" s="1">
        <f>'JuicedOdds Week (14)'!Q20/('JuicedOdds Week (14)'!Q20+'JuicedOdds Week (14)'!Q26)</f>
        <v>0.51083423618634893</v>
      </c>
      <c r="R20" s="1">
        <f>'JuicedOdds Week (14)'!R20/('JuicedOdds Week (14)'!R20+'JuicedOdds Week (14)'!R17)</f>
        <v>0.45725646123260438</v>
      </c>
      <c r="S20" s="1">
        <f>'JuicedOdds Week (14)'!S20/('JuicedOdds Week (14)'!S20+'JuicedOdds Week (14)'!S19)</f>
        <v>0.53246753246753253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0</v>
      </c>
    </row>
    <row r="21" spans="1:34" ht="14.45">
      <c r="A21" t="s">
        <v>20</v>
      </c>
      <c r="B21" s="1">
        <f>'JuicedOdds Week (14)'!B21/('JuicedOdds Week (14)'!B21+'JuicedOdds Week (14)'!B7)</f>
        <v>0.3962430290578221</v>
      </c>
      <c r="C21" s="1">
        <f>'JuicedOdds Week (14)'!C21/('JuicedOdds Week (14)'!C21+'JuicedOdds Week (14)'!C32)</f>
        <v>0.65747522619560528</v>
      </c>
      <c r="D21" s="1">
        <f>'JuicedOdds Week (14)'!D21/('JuicedOdds Week (14)'!D21+'JuicedOdds Week (14)'!D5)</f>
        <v>0.15349887133182846</v>
      </c>
      <c r="E21" s="1">
        <f>'JuicedOdds Week (14)'!E21/('JuicedOdds Week (14)'!E21+'JuicedOdds Week (14)'!E14)</f>
        <v>0.43650793650793646</v>
      </c>
      <c r="F21" s="1">
        <f>'JuicedOdds Week (14)'!F21/('JuicedOdds Week (14)'!F21+'JuicedOdds Week (14)'!F12)</f>
        <v>0.16290068313189698</v>
      </c>
      <c r="G21" s="1">
        <f>'JuicedOdds Week (14)'!G21/('JuicedOdds Week (14)'!G21+'JuicedOdds Week (14)'!G4)</f>
        <v>0.11304347826086955</v>
      </c>
      <c r="H21" s="1">
        <f>'JuicedOdds Week (14)'!H21/('JuicedOdds Week (14)'!H21+'JuicedOdds Week (14)'!H27)</f>
        <v>0.40663024584057611</v>
      </c>
      <c r="I21" s="1">
        <f>'JuicedOdds Week (14)'!I21/('JuicedOdds Week (14)'!I21+'JuicedOdds Week (14)'!I8)</f>
        <v>0.40663024584057611</v>
      </c>
      <c r="J21" s="1">
        <f>'JuicedOdds Week (14)'!J21/('JuicedOdds Week (14)'!J21+'JuicedOdds Week (14)'!J25)</f>
        <v>0.50432975406996894</v>
      </c>
      <c r="K21" s="1">
        <f>'JuicedOdds Week (14)'!K21/('JuicedOdds Week (14)'!K21+'JuicedOdds Week (14)'!K7)</f>
        <v>7.4183976261127604E-2</v>
      </c>
      <c r="L21" s="1">
        <f>'JuicedOdds Week (14)'!L21/('JuicedOdds Week (14)'!L21+'JuicedOdds Week (14)'!L27)</f>
        <v>0.23409789548356585</v>
      </c>
      <c r="M21" s="1">
        <f>'JuicedOdds Week (14)'!M21/('JuicedOdds Week (14)'!M21+'JuicedOdds Week (14)'!M23)</f>
        <v>0.33635187580853815</v>
      </c>
      <c r="N21" s="1"/>
      <c r="O21" s="1">
        <f>'JuicedOdds Week (14)'!O21/('JuicedOdds Week (14)'!O21+'JuicedOdds Week (14)'!O20)</f>
        <v>0.29045643153526968</v>
      </c>
      <c r="P21" s="1">
        <f>'JuicedOdds Week (14)'!P21/('JuicedOdds Week (14)'!P21+'JuicedOdds Week (14)'!P16)</f>
        <v>0.28690839263526485</v>
      </c>
      <c r="Q21" s="1">
        <f>'JuicedOdds Week (14)'!Q21/('JuicedOdds Week (14)'!Q21+'JuicedOdds Week (14)'!Q3)</f>
        <v>0.11304347826086955</v>
      </c>
      <c r="R21" s="1">
        <f>'JuicedOdds Week (14)'!R21/('JuicedOdds Week (14)'!R21+'JuicedOdds Week (14)'!R28)</f>
        <v>0.24000000000000005</v>
      </c>
      <c r="S21" s="1">
        <f>'JuicedOdds Week (14)'!S21/('JuicedOdds Week (14)'!S21+'JuicedOdds Week (14)'!S3)</f>
        <v>0.45725646123260438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21</v>
      </c>
      <c r="B22" s="1">
        <f>'JuicedOdds Week (14)'!B22/('JuicedOdds Week (14)'!B22+'JuicedOdds Week (14)'!B5)</f>
        <v>0.47826086956521741</v>
      </c>
      <c r="C22" s="1">
        <f>'JuicedOdds Week (14)'!C22/('JuicedOdds Week (14)'!C22+'JuicedOdds Week (14)'!C15)</f>
        <v>0.448558885283451</v>
      </c>
      <c r="D22" s="1">
        <f>'JuicedOdds Week (14)'!D22/('JuicedOdds Week (14)'!D22+'JuicedOdds Week (14)'!D25)</f>
        <v>0.42794036443953615</v>
      </c>
      <c r="E22" s="1">
        <f>'JuicedOdds Week (14)'!E22/('JuicedOdds Week (14)'!E22+'JuicedOdds Week (14)'!E33)</f>
        <v>0.58299264104660675</v>
      </c>
      <c r="F22" s="1">
        <f>'JuicedOdds Week (14)'!F22/('JuicedOdds Week (14)'!F22+'JuicedOdds Week (14)'!F9)</f>
        <v>0.33099297893681046</v>
      </c>
      <c r="G22" s="1"/>
      <c r="H22" s="1">
        <f>'JuicedOdds Week (14)'!H22/('JuicedOdds Week (14)'!H22+'JuicedOdds Week (14)'!H28)</f>
        <v>0.38356164383561653</v>
      </c>
      <c r="I22" s="1">
        <f>'JuicedOdds Week (14)'!I22/('JuicedOdds Week (14)'!I22+'JuicedOdds Week (14)'!I13)</f>
        <v>0.448558885283451</v>
      </c>
      <c r="J22" s="1">
        <f>'JuicedOdds Week (14)'!J22/('JuicedOdds Week (14)'!J22+'JuicedOdds Week (14)'!J29)</f>
        <v>0.61643835616438358</v>
      </c>
      <c r="K22" s="1">
        <f>'JuicedOdds Week (14)'!K22/('JuicedOdds Week (14)'!K22+'JuicedOdds Week (14)'!K20)</f>
        <v>0.60923623445825936</v>
      </c>
      <c r="L22" s="1">
        <f>'JuicedOdds Week (14)'!L22/('JuicedOdds Week (14)'!L22+'JuicedOdds Week (14)'!L15)</f>
        <v>0.43650793650793646</v>
      </c>
      <c r="M22" s="1">
        <f>'JuicedOdds Week (14)'!M22/('JuicedOdds Week (14)'!M22+'JuicedOdds Week (14)'!M6)</f>
        <v>0.56349206349206349</v>
      </c>
      <c r="N22" s="1">
        <f>'JuicedOdds Week (14)'!N22/('JuicedOdds Week (14)'!N22+'JuicedOdds Week (14)'!N32)</f>
        <v>0.69576995207334869</v>
      </c>
      <c r="O22" s="1">
        <f>'JuicedOdds Week (14)'!O22/('JuicedOdds Week (14)'!O22+'JuicedOdds Week (14)'!O23)</f>
        <v>0.69576995207334869</v>
      </c>
      <c r="P22" s="1">
        <f>'JuicedOdds Week (14)'!P22/('JuicedOdds Week (14)'!P22+'JuicedOdds Week (14)'!P31)</f>
        <v>0.54274353876739567</v>
      </c>
      <c r="Q22" s="1">
        <f>'JuicedOdds Week (14)'!Q22/('JuicedOdds Week (14)'!Q22+'JuicedOdds Week (14)'!Q6)</f>
        <v>0.45725646123260438</v>
      </c>
      <c r="R22" s="1">
        <f>'JuicedOdds Week (14)'!R22/('JuicedOdds Week (14)'!R22+'JuicedOdds Week (14)'!R14)</f>
        <v>0.43795620437956206</v>
      </c>
      <c r="S22" s="1">
        <f>'JuicedOdds Week (14)'!S22/('JuicedOdds Week (14)'!S22+'JuicedOdds Week (14)'!S9)</f>
        <v>0.38596491228070179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</row>
    <row r="23" spans="1:34">
      <c r="A23" t="s">
        <v>22</v>
      </c>
      <c r="B23" s="1">
        <f>'JuicedOdds Week (14)'!B23/('JuicedOdds Week (14)'!B23+'JuicedOdds Week (14)'!B3)</f>
        <v>0.37753344813882639</v>
      </c>
      <c r="C23" s="1">
        <f>'JuicedOdds Week (14)'!C23/('JuicedOdds Week (14)'!C23+'JuicedOdds Week (14)'!C12)</f>
        <v>0.43650793650793646</v>
      </c>
      <c r="D23" s="1">
        <f>'JuicedOdds Week (14)'!D23/('JuicedOdds Week (14)'!D23+'JuicedOdds Week (14)'!D8)</f>
        <v>0.5720596355604638</v>
      </c>
      <c r="E23" s="1">
        <f>'JuicedOdds Week (14)'!E23/('JuicedOdds Week (14)'!E23+'JuicedOdds Week (14)'!E7)</f>
        <v>0.29045643153526968</v>
      </c>
      <c r="F23" s="1">
        <f>'JuicedOdds Week (14)'!F23/('JuicedOdds Week (14)'!F23+'JuicedOdds Week (14)'!F16)</f>
        <v>0.551441114716549</v>
      </c>
      <c r="G23" s="1">
        <f>'JuicedOdds Week (14)'!G23/('JuicedOdds Week (14)'!G23+'JuicedOdds Week (14)'!G25)</f>
        <v>0.42794036443953615</v>
      </c>
      <c r="H23" s="1">
        <f>'JuicedOdds Week (14)'!H23/('JuicedOdds Week (14)'!H23+'JuicedOdds Week (14)'!H4)</f>
        <v>0.23409789548356585</v>
      </c>
      <c r="I23" s="1">
        <f>'JuicedOdds Week (14)'!I23/('JuicedOdds Week (14)'!I23+'JuicedOdds Week (14)'!I12)</f>
        <v>0.21325648414985587</v>
      </c>
      <c r="J23" s="1">
        <f>'JuicedOdds Week (14)'!J23/('JuicedOdds Week (14)'!J23+'JuicedOdds Week (14)'!J27)</f>
        <v>0.58299264104660675</v>
      </c>
      <c r="K23" s="1">
        <f>'JuicedOdds Week (14)'!K23/('JuicedOdds Week (14)'!K23+'JuicedOdds Week (14)'!K31)</f>
        <v>0.47391341473828025</v>
      </c>
      <c r="L23" s="1"/>
      <c r="M23" s="1">
        <f>'JuicedOdds Week (14)'!M23/('JuicedOdds Week (14)'!M23+'JuicedOdds Week (14)'!M21)</f>
        <v>0.6636481241914618</v>
      </c>
      <c r="N23" s="1">
        <f>'JuicedOdds Week (14)'!N23/('JuicedOdds Week (14)'!N23+'JuicedOdds Week (14)'!N11)</f>
        <v>0.35527082119976705</v>
      </c>
      <c r="O23" s="11">
        <f>'JuicedOdds Week (14)'!O23/('JuicedOdds Week (14)'!O23+'JuicedOdds Week (14)'!O22)</f>
        <v>0.30423004792665137</v>
      </c>
      <c r="P23" s="1">
        <f>'JuicedOdds Week (14)'!P23/('JuicedOdds Week (14)'!P23+'JuicedOdds Week (14)'!P2)</f>
        <v>0.36989795918367352</v>
      </c>
      <c r="Q23" s="1">
        <f>'JuicedOdds Week (14)'!Q23/('JuicedOdds Week (14)'!Q23+'JuicedOdds Week (14)'!Q18)</f>
        <v>0.46753246753246752</v>
      </c>
      <c r="R23" s="1">
        <f>'JuicedOdds Week (14)'!R23/('JuicedOdds Week (14)'!R23+'JuicedOdds Week (14)'!R4)</f>
        <v>0.29983792544570498</v>
      </c>
      <c r="S23" s="1">
        <f>'JuicedOdds Week (14)'!S23/('JuicedOdds Week (14)'!S23+'JuicedOdds Week (14)'!S8)</f>
        <v>0.48916576381365112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</row>
    <row r="24" spans="1:34" ht="14.45">
      <c r="A24" t="s">
        <v>23</v>
      </c>
      <c r="B24" s="1">
        <f>'JuicedOdds Week (14)'!B24/('JuicedOdds Week (14)'!B24+'JuicedOdds Week (14)'!B26)</f>
        <v>0.62246655186117372</v>
      </c>
      <c r="C24" s="1">
        <f>'JuicedOdds Week (14)'!C24/('JuicedOdds Week (14)'!C24+'JuicedOdds Week (14)'!C20)</f>
        <v>0.5720596355604638</v>
      </c>
      <c r="D24" s="1">
        <f>'JuicedOdds Week (14)'!D24/('JuicedOdds Week (14)'!D24+'JuicedOdds Week (14)'!D10)</f>
        <v>0.4170073589533933</v>
      </c>
      <c r="E24" s="1">
        <f>'JuicedOdds Week (14)'!E24/('JuicedOdds Week (14)'!E24+'JuicedOdds Week (14)'!E13)</f>
        <v>0.37753344813882639</v>
      </c>
      <c r="F24" s="1">
        <f>'JuicedOdds Week (14)'!F24/('JuicedOdds Week (14)'!F24+'JuicedOdds Week (14)'!F33)</f>
        <v>0.551441114716549</v>
      </c>
      <c r="G24" s="1">
        <f>'JuicedOdds Week (14)'!G24/('JuicedOdds Week (14)'!G24+'JuicedOdds Week (14)'!G27)</f>
        <v>0.53246753246753253</v>
      </c>
      <c r="H24" s="1">
        <f>'JuicedOdds Week (14)'!H24/('JuicedOdds Week (14)'!H24+'JuicedOdds Week (14)'!H30)</f>
        <v>0.42794036443953615</v>
      </c>
      <c r="I24" s="1">
        <f>'JuicedOdds Week (14)'!I24/('JuicedOdds Week (14)'!I24+'JuicedOdds Week (14)'!I29)</f>
        <v>0.54274353876739567</v>
      </c>
      <c r="J24" s="1">
        <f>'JuicedOdds Week (14)'!J24/('JuicedOdds Week (14)'!J24+'JuicedOdds Week (14)'!J17)</f>
        <v>0.62793733681462138</v>
      </c>
      <c r="K24" s="1">
        <f>'JuicedOdds Week (14)'!K24/('JuicedOdds Week (14)'!K24+'JuicedOdds Week (14)'!K32)</f>
        <v>0.54676952748312446</v>
      </c>
      <c r="L24" s="1"/>
      <c r="M24" s="1">
        <f>'JuicedOdds Week (14)'!M24/('JuicedOdds Week (14)'!M24+'JuicedOdds Week (14)'!M16)</f>
        <v>0.448558885283451</v>
      </c>
      <c r="N24" s="1">
        <f>'JuicedOdds Week (14)'!N24/('JuicedOdds Week (14)'!N24+'JuicedOdds Week (14)'!N8)</f>
        <v>0.54274353876739567</v>
      </c>
      <c r="O24" s="1">
        <f>'JuicedOdds Week (14)'!O24/('JuicedOdds Week (14)'!O24+'JuicedOdds Week (14)'!O30)</f>
        <v>0.54274353876739567</v>
      </c>
      <c r="P24" s="1">
        <f>'JuicedOdds Week (14)'!P24/('JuicedOdds Week (14)'!P24+'JuicedOdds Week (14)'!P26)</f>
        <v>0.48916576381365112</v>
      </c>
      <c r="Q24" s="1">
        <f>'JuicedOdds Week (14)'!Q24/('JuicedOdds Week (14)'!Q24+'JuicedOdds Week (14)'!Q31)</f>
        <v>0.54274353876739567</v>
      </c>
      <c r="R24" s="1">
        <f>'JuicedOdds Week (14)'!R24/('JuicedOdds Week (14)'!R24+'JuicedOdds Week (14)'!R19)</f>
        <v>0.46753246753246752</v>
      </c>
      <c r="S24" s="1">
        <f>'JuicedOdds Week (14)'!S24/('JuicedOdds Week (14)'!S24+'JuicedOdds Week (14)'!S16)</f>
        <v>0.42888402625820565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ht="14.45">
      <c r="A25" t="s">
        <v>24</v>
      </c>
      <c r="B25" s="1">
        <f>'JuicedOdds Week (14)'!B25/('JuicedOdds Week (14)'!B25+'JuicedOdds Week (14)'!B18)</f>
        <v>0.40036122817579772</v>
      </c>
      <c r="C25" s="1">
        <f>'JuicedOdds Week (14)'!C25/('JuicedOdds Week (14)'!C25+'JuicedOdds Week (14)'!C4)</f>
        <v>0.2491874322860238</v>
      </c>
      <c r="D25" s="1">
        <f>'JuicedOdds Week (14)'!D25/('JuicedOdds Week (14)'!D25+'JuicedOdds Week (14)'!D22)</f>
        <v>0.5720596355604638</v>
      </c>
      <c r="E25" s="1">
        <f>'JuicedOdds Week (14)'!E25/('JuicedOdds Week (14)'!E25+'JuicedOdds Week (14)'!E11)</f>
        <v>0.26645768025078376</v>
      </c>
      <c r="F25" s="1">
        <f>'JuicedOdds Week (14)'!F25/('JuicedOdds Week (14)'!F25+'JuicedOdds Week (14)'!F20)</f>
        <v>0.5260865852617197</v>
      </c>
      <c r="G25" s="1">
        <f>'JuicedOdds Week (14)'!G25/('JuicedOdds Week (14)'!G25+'JuicedOdds Week (14)'!G23)</f>
        <v>0.5720596355604638</v>
      </c>
      <c r="H25" s="1">
        <f>'JuicedOdds Week (14)'!H25/('JuicedOdds Week (14)'!H25+'JuicedOdds Week (14)'!H19)</f>
        <v>0.56349206349206349</v>
      </c>
      <c r="I25" s="1">
        <f>'JuicedOdds Week (14)'!I25/('JuicedOdds Week (14)'!I25+'JuicedOdds Week (14)'!I10)</f>
        <v>0.2491874322860238</v>
      </c>
      <c r="J25" s="1">
        <f>'JuicedOdds Week (14)'!J25/('JuicedOdds Week (14)'!J25+'JuicedOdds Week (14)'!J21)</f>
        <v>0.49567024593003117</v>
      </c>
      <c r="K25" s="1">
        <f>'JuicedOdds Week (14)'!K25/('JuicedOdds Week (14)'!K25+'JuicedOdds Week (14)'!K8)</f>
        <v>0.49567024593003117</v>
      </c>
      <c r="L25" s="1">
        <f>'JuicedOdds Week (14)'!L25/('JuicedOdds Week (14)'!L25+'JuicedOdds Week (14)'!L12)</f>
        <v>0.12000000000000002</v>
      </c>
      <c r="M25" s="1">
        <f>'JuicedOdds Week (14)'!M25/('JuicedOdds Week (14)'!M25+'JuicedOdds Week (14)'!M2)</f>
        <v>0.19570707070707072</v>
      </c>
      <c r="N25" s="1"/>
      <c r="O25" s="1">
        <f>'JuicedOdds Week (14)'!O25/('JuicedOdds Week (14)'!O25+'JuicedOdds Week (14)'!O17)</f>
        <v>0.40663024584057611</v>
      </c>
      <c r="P25" s="1">
        <f>'JuicedOdds Week (14)'!P25/('JuicedOdds Week (14)'!P25+'JuicedOdds Week (14)'!P11)</f>
        <v>0.47826086956521741</v>
      </c>
      <c r="Q25" s="1">
        <f>'JuicedOdds Week (14)'!Q25/('JuicedOdds Week (14)'!Q25+'JuicedOdds Week (14)'!Q2)</f>
        <v>0.23409789548356585</v>
      </c>
      <c r="R25" s="1">
        <f>'JuicedOdds Week (14)'!R25/('JuicedOdds Week (14)'!R25+'JuicedOdds Week (14)'!R31)</f>
        <v>0.53246753246753253</v>
      </c>
      <c r="S25" s="1">
        <f>'JuicedOdds Week (14)'!S25/('JuicedOdds Week (14)'!S25+'JuicedOdds Week (14)'!S18)</f>
        <v>0.48916576381365112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ht="14.45">
      <c r="A26" t="s">
        <v>25</v>
      </c>
      <c r="B26" s="1">
        <f>'JuicedOdds Week (14)'!B26/('JuicedOdds Week (14)'!B26+'JuicedOdds Week (14)'!B24)</f>
        <v>0.37753344813882639</v>
      </c>
      <c r="C26" s="1">
        <f>'JuicedOdds Week (14)'!C26/('JuicedOdds Week (14)'!C26+'JuicedOdds Week (14)'!C16)</f>
        <v>0.4170073589533933</v>
      </c>
      <c r="D26" s="1">
        <f>'JuicedOdds Week (14)'!D26/('JuicedOdds Week (14)'!D26+'JuicedOdds Week (14)'!D14)</f>
        <v>0.33635187580853815</v>
      </c>
      <c r="E26" s="1">
        <f>'JuicedOdds Week (14)'!E26/('JuicedOdds Week (14)'!E26+'JuicedOdds Week (14)'!E17)</f>
        <v>0.33635187580853815</v>
      </c>
      <c r="F26" s="1">
        <f>'JuicedOdds Week (14)'!F26/('JuicedOdds Week (14)'!F26+'JuicedOdds Week (14)'!F10)</f>
        <v>0.21809369951534732</v>
      </c>
      <c r="G26" s="1">
        <f>'JuicedOdds Week (14)'!G26/('JuicedOdds Week (14)'!G26+'JuicedOdds Week (14)'!G12)</f>
        <v>0.12000000000000002</v>
      </c>
      <c r="H26" s="1"/>
      <c r="I26" s="1">
        <f>'JuicedOdds Week (14)'!I26/('JuicedOdds Week (14)'!I26+'JuicedOdds Week (14)'!I33)</f>
        <v>0.40036122817579772</v>
      </c>
      <c r="J26" s="1">
        <f>'JuicedOdds Week (14)'!J26/('JuicedOdds Week (14)'!J26+'JuicedOdds Week (14)'!J31)</f>
        <v>0.46753246753246752</v>
      </c>
      <c r="K26" s="1">
        <f>'JuicedOdds Week (14)'!K26/('JuicedOdds Week (14)'!K26+'JuicedOdds Week (14)'!K19)</f>
        <v>0.38356164383561653</v>
      </c>
      <c r="L26" s="1">
        <f>'JuicedOdds Week (14)'!L26/('JuicedOdds Week (14)'!L26+'JuicedOdds Week (14)'!L7)</f>
        <v>0.17287630402384502</v>
      </c>
      <c r="M26" s="1">
        <f>'JuicedOdds Week (14)'!M26/('JuicedOdds Week (14)'!M26+'JuicedOdds Week (14)'!M29)</f>
        <v>0.39076376554174075</v>
      </c>
      <c r="N26" s="1">
        <f>'JuicedOdds Week (14)'!N26/('JuicedOdds Week (14)'!N26+'JuicedOdds Week (14)'!N30)</f>
        <v>0.36905965621840248</v>
      </c>
      <c r="O26" s="1">
        <f>'JuicedOdds Week (14)'!O26/('JuicedOdds Week (14)'!O26+'JuicedOdds Week (14)'!O16)</f>
        <v>0.30423004792665137</v>
      </c>
      <c r="P26" s="1">
        <f>'JuicedOdds Week (14)'!P26/('JuicedOdds Week (14)'!P26+'JuicedOdds Week (14)'!P24)</f>
        <v>0.51083423618634893</v>
      </c>
      <c r="Q26" s="1">
        <f>'JuicedOdds Week (14)'!Q26/('JuicedOdds Week (14)'!Q26+'JuicedOdds Week (14)'!Q20)</f>
        <v>0.48916576381365112</v>
      </c>
      <c r="R26" s="1">
        <f>'JuicedOdds Week (14)'!R26/('JuicedOdds Week (14)'!R26+'JuicedOdds Week (14)'!R13)</f>
        <v>0.19184290030211482</v>
      </c>
      <c r="S26" s="1">
        <f>'JuicedOdds Week (14)'!S26/('JuicedOdds Week (14)'!S26+'JuicedOdds Week (14)'!S30)</f>
        <v>0.54274353876739567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12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26</v>
      </c>
      <c r="B27" s="1">
        <f>'JuicedOdds Week (14)'!B27/('JuicedOdds Week (14)'!B27+'JuicedOdds Week (14)'!B32)</f>
        <v>0.73354231974921635</v>
      </c>
      <c r="C27" s="1">
        <f>'JuicedOdds Week (14)'!C27/('JuicedOdds Week (14)'!C27+'JuicedOdds Week (14)'!C18)</f>
        <v>0.36309581830587778</v>
      </c>
      <c r="D27" s="1">
        <f>'JuicedOdds Week (14)'!D27/('JuicedOdds Week (14)'!D27+'JuicedOdds Week (14)'!D4)</f>
        <v>0.31944444444444442</v>
      </c>
      <c r="E27" s="1">
        <f>'JuicedOdds Week (14)'!E27/('JuicedOdds Week (14)'!E27+'JuicedOdds Week (14)'!E3)</f>
        <v>0.22316684378320936</v>
      </c>
      <c r="F27" s="1">
        <f>'JuicedOdds Week (14)'!F27/('JuicedOdds Week (14)'!F27+'JuicedOdds Week (14)'!F19)</f>
        <v>0.69079288305406805</v>
      </c>
      <c r="G27" s="1">
        <f>'JuicedOdds Week (14)'!G27/('JuicedOdds Week (14)'!G27+'JuicedOdds Week (14)'!G24)</f>
        <v>0.46753246753246752</v>
      </c>
      <c r="H27" s="1">
        <f>'JuicedOdds Week (14)'!H27/('JuicedOdds Week (14)'!H27+'JuicedOdds Week (14)'!H21)</f>
        <v>0.59336975415942395</v>
      </c>
      <c r="I27" s="1">
        <f>'JuicedOdds Week (14)'!I27/('JuicedOdds Week (14)'!I27+'JuicedOdds Week (14)'!I3)</f>
        <v>0.28644876973925815</v>
      </c>
      <c r="J27" s="1">
        <f>'JuicedOdds Week (14)'!J27/('JuicedOdds Week (14)'!J27+'JuicedOdds Week (14)'!J23)</f>
        <v>0.4170073589533933</v>
      </c>
      <c r="K27" s="1">
        <f>'JuicedOdds Week (14)'!K27/('JuicedOdds Week (14)'!K27+'JuicedOdds Week (14)'!K14)</f>
        <v>0.29983792544570498</v>
      </c>
      <c r="L27" s="9">
        <f>'JuicedOdds Week (14)'!L27/('JuicedOdds Week (14)'!L27+'JuicedOdds Week (14)'!L21)</f>
        <v>0.76590210451643415</v>
      </c>
      <c r="M27" s="1">
        <f>'JuicedOdds Week (14)'!M27/('JuicedOdds Week (14)'!M27+'JuicedOdds Week (14)'!M7)</f>
        <v>0.1475409836065574</v>
      </c>
      <c r="N27" s="1">
        <f>'JuicedOdds Week (14)'!N27/('JuicedOdds Week (14)'!N27+'JuicedOdds Week (14)'!N12)</f>
        <v>0.22849462365591394</v>
      </c>
      <c r="O27" s="1"/>
      <c r="P27" s="1">
        <f>'JuicedOdds Week (14)'!P27/('JuicedOdds Week (14)'!P27+'JuicedOdds Week (14)'!P28)</f>
        <v>0.27424749163879597</v>
      </c>
      <c r="Q27" s="1">
        <f>'JuicedOdds Week (14)'!Q27/('JuicedOdds Week (14)'!Q27+'JuicedOdds Week (14)'!Q8)</f>
        <v>0.34252477380439461</v>
      </c>
      <c r="R27" s="1">
        <f>'JuicedOdds Week (14)'!R27/('JuicedOdds Week (14)'!R27+'JuicedOdds Week (14)'!R5)</f>
        <v>0.42016806722689076</v>
      </c>
      <c r="S27" s="1">
        <f>'JuicedOdds Week (14)'!S27/('JuicedOdds Week (14)'!S27+'JuicedOdds Week (14)'!S7)</f>
        <v>0.42016806722689076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13</v>
      </c>
      <c r="AF27">
        <v>0</v>
      </c>
      <c r="AG27">
        <v>0</v>
      </c>
      <c r="AH27">
        <v>0</v>
      </c>
    </row>
    <row r="28" spans="1:34">
      <c r="A28" t="s">
        <v>27</v>
      </c>
      <c r="B28" s="1">
        <f>'JuicedOdds Week (14)'!B28/('JuicedOdds Week (14)'!B28+'JuicedOdds Week (14)'!B14)</f>
        <v>0.34252477380439461</v>
      </c>
      <c r="C28" s="1">
        <f>'JuicedOdds Week (14)'!C28/('JuicedOdds Week (14)'!C28+'JuicedOdds Week (14)'!C5)</f>
        <v>0.26645768025078376</v>
      </c>
      <c r="D28" s="1">
        <f>'JuicedOdds Week (14)'!D28/('JuicedOdds Week (14)'!D28+'JuicedOdds Week (14)'!D6)</f>
        <v>0.4170073589533933</v>
      </c>
      <c r="E28" s="1">
        <f>'JuicedOdds Week (14)'!E28/('JuicedOdds Week (14)'!E28+'JuicedOdds Week (14)'!E31)</f>
        <v>0.51083423618634893</v>
      </c>
      <c r="F28" s="1">
        <f>'JuicedOdds Week (14)'!F28/('JuicedOdds Week (14)'!F28+'JuicedOdds Week (14)'!F3)</f>
        <v>0.36309581830587778</v>
      </c>
      <c r="G28" s="1">
        <f>'JuicedOdds Week (14)'!G28/('JuicedOdds Week (14)'!G28+'JuicedOdds Week (14)'!G32)</f>
        <v>0.74406901509705248</v>
      </c>
      <c r="H28" s="1">
        <f>'JuicedOdds Week (14)'!H28/('JuicedOdds Week (14)'!H28+'JuicedOdds Week (14)'!H22)</f>
        <v>0.61643835616438358</v>
      </c>
      <c r="I28" s="1">
        <f>'JuicedOdds Week (14)'!I28/('JuicedOdds Week (14)'!I28+'JuicedOdds Week (14)'!I7)</f>
        <v>0.27424749163879597</v>
      </c>
      <c r="J28" s="1">
        <f>'JuicedOdds Week (14)'!J28/('JuicedOdds Week (14)'!J28+'JuicedOdds Week (14)'!J20)</f>
        <v>0.36309581830587778</v>
      </c>
      <c r="K28" s="1"/>
      <c r="L28" s="1">
        <f>'JuicedOdds Week (14)'!L28/('JuicedOdds Week (14)'!L28+'JuicedOdds Week (14)'!L14)</f>
        <v>0.551441114716549</v>
      </c>
      <c r="M28" s="1">
        <f>'JuicedOdds Week (14)'!M28/('JuicedOdds Week (14)'!M28+'JuicedOdds Week (14)'!M32)</f>
        <v>0.5720596355604638</v>
      </c>
      <c r="N28" s="1">
        <f>'JuicedOdds Week (14)'!N28/('JuicedOdds Week (14)'!N28+'JuicedOdds Week (14)'!N15)</f>
        <v>0.63094034378159758</v>
      </c>
      <c r="O28" s="1">
        <f>'JuicedOdds Week (14)'!O28/('JuicedOdds Week (14)'!O28+'JuicedOdds Week (14)'!O9)</f>
        <v>0.2491874322860238</v>
      </c>
      <c r="P28" s="1">
        <f>'JuicedOdds Week (14)'!P28/('JuicedOdds Week (14)'!P28+'JuicedOdds Week (14)'!P27)</f>
        <v>0.72575250836120397</v>
      </c>
      <c r="Q28" s="1">
        <f>'JuicedOdds Week (14)'!Q28/('JuicedOdds Week (14)'!Q28+'JuicedOdds Week (14)'!Q16)</f>
        <v>0.48916576381365112</v>
      </c>
      <c r="R28" s="2">
        <f>'JuicedOdds Week (14)'!R28/('JuicedOdds Week (14)'!R28+'JuicedOdds Week (14)'!R21)</f>
        <v>0.76000000000000012</v>
      </c>
      <c r="S28" s="1">
        <f>'JuicedOdds Week (14)'!S28/('JuicedOdds Week (14)'!S28+'JuicedOdds Week (14)'!S5)</f>
        <v>0.28202947845804988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ht="14.45">
      <c r="A29" t="s">
        <v>28</v>
      </c>
      <c r="B29" s="1">
        <f>'JuicedOdds Week (14)'!B29/('JuicedOdds Week (14)'!B29+'JuicedOdds Week (14)'!B16)</f>
        <v>0.42794036443953615</v>
      </c>
      <c r="C29" s="1">
        <f>'JuicedOdds Week (14)'!C29/('JuicedOdds Week (14)'!C29+'JuicedOdds Week (14)'!C11)</f>
        <v>0.42794036443953615</v>
      </c>
      <c r="D29" s="1">
        <f>'JuicedOdds Week (14)'!D29/('JuicedOdds Week (14)'!D29+'JuicedOdds Week (14)'!D15)</f>
        <v>0.40663024584057611</v>
      </c>
      <c r="E29" s="1">
        <f>'JuicedOdds Week (14)'!E29/('JuicedOdds Week (14)'!E29+'JuicedOdds Week (14)'!E6)</f>
        <v>0.40663024584057611</v>
      </c>
      <c r="F29" s="1">
        <f>'JuicedOdds Week (14)'!F29/('JuicedOdds Week (14)'!F29+'JuicedOdds Week (14)'!F31)</f>
        <v>0.551441114716549</v>
      </c>
      <c r="G29" s="1">
        <f>'JuicedOdds Week (14)'!G29/('JuicedOdds Week (14)'!G29+'JuicedOdds Week (14)'!G9)</f>
        <v>0.31460674157303364</v>
      </c>
      <c r="H29" s="1"/>
      <c r="I29" s="1">
        <f>'JuicedOdds Week (14)'!I29/('JuicedOdds Week (14)'!I29+'JuicedOdds Week (14)'!I24)</f>
        <v>0.45725646123260438</v>
      </c>
      <c r="J29" s="1">
        <f>'JuicedOdds Week (14)'!J29/('JuicedOdds Week (14)'!J29+'JuicedOdds Week (14)'!J22)</f>
        <v>0.38356164383561653</v>
      </c>
      <c r="K29" s="1">
        <f>'JuicedOdds Week (14)'!K29/('JuicedOdds Week (14)'!K29+'JuicedOdds Week (14)'!K30)</f>
        <v>0.43650793650793646</v>
      </c>
      <c r="L29" s="1">
        <f>'JuicedOdds Week (14)'!L29/('JuicedOdds Week (14)'!L29+'JuicedOdds Week (14)'!L13)</f>
        <v>0.28202947845804988</v>
      </c>
      <c r="M29" s="1">
        <f>'JuicedOdds Week (14)'!M29/('JuicedOdds Week (14)'!M29+'JuicedOdds Week (14)'!M26)</f>
        <v>0.60923623445825936</v>
      </c>
      <c r="N29" s="1">
        <f>'JuicedOdds Week (14)'!N29/('JuicedOdds Week (14)'!N29+'JuicedOdds Week (14)'!N31)</f>
        <v>0.48916576381365112</v>
      </c>
      <c r="O29" s="1">
        <f>'JuicedOdds Week (14)'!O29/('JuicedOdds Week (14)'!O29+'JuicedOdds Week (14)'!O12)</f>
        <v>0.13228346456692913</v>
      </c>
      <c r="P29" s="1">
        <f>'JuicedOdds Week (14)'!P29/('JuicedOdds Week (14)'!P29+'JuicedOdds Week (14)'!P33)</f>
        <v>0.57983193277310918</v>
      </c>
      <c r="Q29" s="1">
        <f>'JuicedOdds Week (14)'!Q29/('JuicedOdds Week (14)'!Q29+'JuicedOdds Week (14)'!Q14)</f>
        <v>0.46753246753246752</v>
      </c>
      <c r="R29" s="1">
        <f>'JuicedOdds Week (14)'!R29/('JuicedOdds Week (14)'!R29+'JuicedOdds Week (14)'!R33)</f>
        <v>0.51083423618634893</v>
      </c>
      <c r="S29" s="1">
        <f>'JuicedOdds Week (14)'!S29/('JuicedOdds Week (14)'!S29+'JuicedOdds Week (14)'!S13)</f>
        <v>0.44740599714421703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29</v>
      </c>
      <c r="B30" s="1">
        <f>'JuicedOdds Week (14)'!B30/('JuicedOdds Week (14)'!B30+'JuicedOdds Week (14)'!B17)</f>
        <v>0.34252477380439461</v>
      </c>
      <c r="C30" s="1">
        <f>'JuicedOdds Week (14)'!C30/('JuicedOdds Week (14)'!C30+'JuicedOdds Week (14)'!C19)</f>
        <v>0.53246753246753253</v>
      </c>
      <c r="D30" s="1">
        <f>'JuicedOdds Week (14)'!D30/('JuicedOdds Week (14)'!D30+'JuicedOdds Week (14)'!D3)</f>
        <v>0.31460674157303364</v>
      </c>
      <c r="E30" s="1">
        <f>'JuicedOdds Week (14)'!E30/('JuicedOdds Week (14)'!E30+'JuicedOdds Week (14)'!E16)</f>
        <v>0.34252477380439461</v>
      </c>
      <c r="F30" s="1"/>
      <c r="G30" s="1">
        <f>'JuicedOdds Week (14)'!G30/('JuicedOdds Week (14)'!G30+'JuicedOdds Week (14)'!G10)</f>
        <v>0.40663024584057611</v>
      </c>
      <c r="H30" s="1">
        <f>'JuicedOdds Week (14)'!H30/('JuicedOdds Week (14)'!H30+'JuicedOdds Week (14)'!H24)</f>
        <v>0.5720596355604638</v>
      </c>
      <c r="I30" s="1">
        <f>'JuicedOdds Week (14)'!I30/('JuicedOdds Week (14)'!I30+'JuicedOdds Week (14)'!I4)</f>
        <v>0.19570707070707072</v>
      </c>
      <c r="J30" s="1">
        <f>'JuicedOdds Week (14)'!J30/('JuicedOdds Week (14)'!J30+'JuicedOdds Week (14)'!J33)</f>
        <v>0.42794036443953615</v>
      </c>
      <c r="K30" s="1">
        <f>'JuicedOdds Week (14)'!K30/('JuicedOdds Week (14)'!K30+'JuicedOdds Week (14)'!K29)</f>
        <v>0.56349206349206349</v>
      </c>
      <c r="L30" s="1">
        <f>'JuicedOdds Week (14)'!L30/('JuicedOdds Week (14)'!L30+'JuicedOdds Week (14)'!L5)</f>
        <v>0.13698630136986301</v>
      </c>
      <c r="M30" s="1">
        <f>'JuicedOdds Week (14)'!M30/('JuicedOdds Week (14)'!M30+'JuicedOdds Week (14)'!M31)</f>
        <v>0.42794036443953615</v>
      </c>
      <c r="N30" s="1">
        <f>'JuicedOdds Week (14)'!N30/('JuicedOdds Week (14)'!N30+'JuicedOdds Week (14)'!N26)</f>
        <v>0.63094034378159758</v>
      </c>
      <c r="O30" s="1">
        <f>'JuicedOdds Week (14)'!O30/('JuicedOdds Week (14)'!O30+'JuicedOdds Week (14)'!O24)</f>
        <v>0.45725646123260438</v>
      </c>
      <c r="P30" s="1">
        <f>'JuicedOdds Week (14)'!P30/('JuicedOdds Week (14)'!P30+'JuicedOdds Week (14)'!P20)</f>
        <v>0.39329934450109244</v>
      </c>
      <c r="Q30" s="1">
        <f>'JuicedOdds Week (14)'!Q30/('JuicedOdds Week (14)'!Q30+'JuicedOdds Week (14)'!Q13)</f>
        <v>0.37889039242219219</v>
      </c>
      <c r="R30" s="1">
        <f>'JuicedOdds Week (14)'!R30/('JuicedOdds Week (14)'!R30+'JuicedOdds Week (14)'!R16)</f>
        <v>0.47826086956521741</v>
      </c>
      <c r="S30" s="1">
        <f>'JuicedOdds Week (14)'!S30/('JuicedOdds Week (14)'!S30+'JuicedOdds Week (14)'!S26)</f>
        <v>0.45725646123260438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ht="14.45">
      <c r="A31" t="s">
        <v>30</v>
      </c>
      <c r="B31" s="1">
        <f>'JuicedOdds Week (14)'!B31/('JuicedOdds Week (14)'!B31+'JuicedOdds Week (14)'!B13)</f>
        <v>0.36309581830587778</v>
      </c>
      <c r="C31" s="1">
        <f>'JuicedOdds Week (14)'!C31/('JuicedOdds Week (14)'!C31+'JuicedOdds Week (14)'!C33)</f>
        <v>0.46753246753246752</v>
      </c>
      <c r="D31" s="1">
        <f>'JuicedOdds Week (14)'!D31/('JuicedOdds Week (14)'!D31+'JuicedOdds Week (14)'!D9)</f>
        <v>0.25912838633686691</v>
      </c>
      <c r="E31" s="1">
        <f>'JuicedOdds Week (14)'!E31/('JuicedOdds Week (14)'!E31+'JuicedOdds Week (14)'!E28)</f>
        <v>0.48916576381365112</v>
      </c>
      <c r="F31" s="1">
        <f>'JuicedOdds Week (14)'!F31/('JuicedOdds Week (14)'!F31+'JuicedOdds Week (14)'!F29)</f>
        <v>0.448558885283451</v>
      </c>
      <c r="G31" s="1">
        <f>'JuicedOdds Week (14)'!G31/('JuicedOdds Week (14)'!G31+'JuicedOdds Week (14)'!G13)</f>
        <v>0.35527082119976705</v>
      </c>
      <c r="H31" s="1">
        <f>'JuicedOdds Week (14)'!H31/('JuicedOdds Week (14)'!H31+'JuicedOdds Week (14)'!H15)</f>
        <v>0.3962430290578221</v>
      </c>
      <c r="I31" s="1">
        <f>'JuicedOdds Week (14)'!I31/('JuicedOdds Week (14)'!I31+'JuicedOdds Week (14)'!I16)</f>
        <v>0.45725646123260438</v>
      </c>
      <c r="J31" s="1">
        <f>'JuicedOdds Week (14)'!J31/('JuicedOdds Week (14)'!J31+'JuicedOdds Week (14)'!J26)</f>
        <v>0.53246753246753253</v>
      </c>
      <c r="K31" s="1">
        <f>'JuicedOdds Week (14)'!K31/('JuicedOdds Week (14)'!K31+'JuicedOdds Week (14)'!K23)</f>
        <v>0.5260865852617197</v>
      </c>
      <c r="L31" s="1"/>
      <c r="M31" s="1">
        <f>'JuicedOdds Week (14)'!M31/('JuicedOdds Week (14)'!M31+'JuicedOdds Week (14)'!M30)</f>
        <v>0.5720596355604638</v>
      </c>
      <c r="N31" s="1">
        <f>'JuicedOdds Week (14)'!N31/('JuicedOdds Week (14)'!N31+'JuicedOdds Week (14)'!N29)</f>
        <v>0.51083423618634893</v>
      </c>
      <c r="O31" s="1">
        <f>'JuicedOdds Week (14)'!O31/('JuicedOdds Week (14)'!O31+'JuicedOdds Week (14)'!O6)</f>
        <v>0.40663024584057611</v>
      </c>
      <c r="P31" s="1">
        <f>'JuicedOdds Week (14)'!P31/('JuicedOdds Week (14)'!P31+'JuicedOdds Week (14)'!P22)</f>
        <v>0.45725646123260438</v>
      </c>
      <c r="Q31" s="1">
        <f>'JuicedOdds Week (14)'!Q31/('JuicedOdds Week (14)'!Q31+'JuicedOdds Week (14)'!Q24)</f>
        <v>0.45725646123260438</v>
      </c>
      <c r="R31" s="1">
        <f>'JuicedOdds Week (14)'!R31/('JuicedOdds Week (14)'!R31+'JuicedOdds Week (14)'!R25)</f>
        <v>0.46753246753246752</v>
      </c>
      <c r="S31" s="1">
        <f>'JuicedOdds Week (14)'!S31/('JuicedOdds Week (14)'!S31+'JuicedOdds Week (14)'!S33)</f>
        <v>0.52173913043478259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ht="14.45">
      <c r="A32" t="s">
        <v>31</v>
      </c>
      <c r="B32" s="1">
        <f>'JuicedOdds Week (14)'!B32/('JuicedOdds Week (14)'!B32+'JuicedOdds Week (14)'!B27)</f>
        <v>0.26645768025078376</v>
      </c>
      <c r="C32" s="1">
        <f>'JuicedOdds Week (14)'!C32/('JuicedOdds Week (14)'!C32+'JuicedOdds Week (14)'!C21)</f>
        <v>0.34252477380439461</v>
      </c>
      <c r="D32" s="1">
        <f>'JuicedOdds Week (14)'!D32/('JuicedOdds Week (14)'!D32+'JuicedOdds Week (14)'!D7)</f>
        <v>0.16835016835016833</v>
      </c>
      <c r="E32" s="1">
        <f>'JuicedOdds Week (14)'!E32/('JuicedOdds Week (14)'!E32+'JuicedOdds Week (14)'!E5)</f>
        <v>0.12382234185733514</v>
      </c>
      <c r="F32" s="1">
        <f>'JuicedOdds Week (14)'!F32/('JuicedOdds Week (14)'!F32+'JuicedOdds Week (14)'!F6)</f>
        <v>0.3962430290578221</v>
      </c>
      <c r="G32" s="1">
        <f>'JuicedOdds Week (14)'!G32/('JuicedOdds Week (14)'!G32+'JuicedOdds Week (14)'!G28)</f>
        <v>0.25593098490294752</v>
      </c>
      <c r="H32" s="1">
        <f>'JuicedOdds Week (14)'!H32/('JuicedOdds Week (14)'!H32+'JuicedOdds Week (14)'!H14)</f>
        <v>0.21325648414985587</v>
      </c>
      <c r="I32" s="1">
        <f>'JuicedOdds Week (14)'!I32/('JuicedOdds Week (14)'!I32+'JuicedOdds Week (14)'!I9)</f>
        <v>0.19570707070707072</v>
      </c>
      <c r="J32" s="1">
        <f>'JuicedOdds Week (14)'!J32/('JuicedOdds Week (14)'!J32+'JuicedOdds Week (14)'!J15)</f>
        <v>0.15349887133182846</v>
      </c>
      <c r="K32" s="1">
        <f>'JuicedOdds Week (14)'!K32/('JuicedOdds Week (14)'!K32+'JuicedOdds Week (14)'!K24)</f>
        <v>0.45323047251687559</v>
      </c>
      <c r="L32" s="1">
        <f>'JuicedOdds Week (14)'!L32/('JuicedOdds Week (14)'!L32+'JuicedOdds Week (14)'!L33)</f>
        <v>0.30920711694593195</v>
      </c>
      <c r="M32" s="1">
        <f>'JuicedOdds Week (14)'!M32/('JuicedOdds Week (14)'!M32+'JuicedOdds Week (14)'!M28)</f>
        <v>0.42794036443953615</v>
      </c>
      <c r="N32" s="1">
        <f>'JuicedOdds Week (14)'!N32/('JuicedOdds Week (14)'!N32+'JuicedOdds Week (14)'!N22)</f>
        <v>0.30423004792665137</v>
      </c>
      <c r="O32" s="1"/>
      <c r="P32" s="1">
        <f>'JuicedOdds Week (14)'!P32/('JuicedOdds Week (14)'!P32+'JuicedOdds Week (14)'!P5)</f>
        <v>0.30423004792665137</v>
      </c>
      <c r="Q32" s="1">
        <f>'JuicedOdds Week (14)'!Q32/('JuicedOdds Week (14)'!Q32+'JuicedOdds Week (14)'!Q19)</f>
        <v>0.36341238065906994</v>
      </c>
      <c r="R32" s="1">
        <f>'JuicedOdds Week (14)'!R32/('JuicedOdds Week (14)'!R32+'JuicedOdds Week (14)'!R3)</f>
        <v>0.19184290030211482</v>
      </c>
      <c r="S32" s="1">
        <f>'JuicedOdds Week (14)'!S32/('JuicedOdds Week (14)'!S32+'JuicedOdds Week (14)'!S14)</f>
        <v>0.36341238065906994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8" ht="14.45">
      <c r="A33" t="s">
        <v>32</v>
      </c>
      <c r="B33" s="1">
        <f>'JuicedOdds Week (14)'!B33/('JuicedOdds Week (14)'!B33+'JuicedOdds Week (14)'!B9)</f>
        <v>0.20863836017569545</v>
      </c>
      <c r="C33" s="1">
        <f>'JuicedOdds Week (14)'!C33/('JuicedOdds Week (14)'!C33+'JuicedOdds Week (14)'!C31)</f>
        <v>0.53246753246753253</v>
      </c>
      <c r="D33" s="1">
        <f>'JuicedOdds Week (14)'!D33/('JuicedOdds Week (14)'!D33+'JuicedOdds Week (14)'!D13)</f>
        <v>0.24000000000000005</v>
      </c>
      <c r="E33" s="1">
        <f>'JuicedOdds Week (14)'!E33/('JuicedOdds Week (14)'!E33+'JuicedOdds Week (14)'!E22)</f>
        <v>0.4170073589533933</v>
      </c>
      <c r="F33" s="1">
        <f>'JuicedOdds Week (14)'!F33/('JuicedOdds Week (14)'!F33+'JuicedOdds Week (14)'!F24)</f>
        <v>0.448558885283451</v>
      </c>
      <c r="G33" s="1">
        <f>'JuicedOdds Week (14)'!G33/('JuicedOdds Week (14)'!G33+'JuicedOdds Week (14)'!G16)</f>
        <v>0.45725646123260438</v>
      </c>
      <c r="H33" s="1"/>
      <c r="I33" s="1">
        <f>'JuicedOdds Week (14)'!I33/('JuicedOdds Week (14)'!I33+'JuicedOdds Week (14)'!I26)</f>
        <v>0.59963877182420233</v>
      </c>
      <c r="J33" s="1">
        <f>'JuicedOdds Week (14)'!J33/('JuicedOdds Week (14)'!J33+'JuicedOdds Week (14)'!J30)</f>
        <v>0.5720596355604638</v>
      </c>
      <c r="K33" s="1">
        <f>'JuicedOdds Week (14)'!K33/('JuicedOdds Week (14)'!K33+'JuicedOdds Week (14)'!K6)</f>
        <v>0.31944444444444442</v>
      </c>
      <c r="L33" s="1">
        <f>'JuicedOdds Week (14)'!L33/('JuicedOdds Week (14)'!L33+'JuicedOdds Week (14)'!L32)</f>
        <v>0.69079288305406805</v>
      </c>
      <c r="M33" s="1">
        <f>'JuicedOdds Week (14)'!M33/('JuicedOdds Week (14)'!M33+'JuicedOdds Week (14)'!M13)</f>
        <v>0.49567024593003117</v>
      </c>
      <c r="N33" s="1">
        <f>'JuicedOdds Week (14)'!N33/('JuicedOdds Week (14)'!N33+'JuicedOdds Week (14)'!N18)</f>
        <v>0.60923623445825936</v>
      </c>
      <c r="O33" s="1">
        <f>'JuicedOdds Week (14)'!O33/('JuicedOdds Week (14)'!O33+'JuicedOdds Week (14)'!O8)</f>
        <v>0.62246655186117372</v>
      </c>
      <c r="P33" s="1">
        <f>'JuicedOdds Week (14)'!P33/('JuicedOdds Week (14)'!P33+'JuicedOdds Week (14)'!P29)</f>
        <v>0.42016806722689076</v>
      </c>
      <c r="Q33" s="1">
        <f>'JuicedOdds Week (14)'!Q33/('JuicedOdds Week (14)'!Q33+'JuicedOdds Week (14)'!Q15)</f>
        <v>0.36905965621840248</v>
      </c>
      <c r="R33" s="1">
        <f>'JuicedOdds Week (14)'!R33/('JuicedOdds Week (14)'!R33+'JuicedOdds Week (14)'!R29)</f>
        <v>0.48916576381365112</v>
      </c>
      <c r="S33" s="1">
        <f>'JuicedOdds Week (14)'!S33/('JuicedOdds Week (14)'!S33+'JuicedOdds Week (14)'!S31)</f>
        <v>0.47826086956521741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8" ht="14.45">
      <c r="U34">
        <f>SUM(U2:U33)</f>
        <v>25</v>
      </c>
      <c r="V34">
        <f t="shared" ref="V34:AL34" si="0">SUM(V2:V33)</f>
        <v>25</v>
      </c>
      <c r="W34">
        <f t="shared" si="0"/>
        <v>25</v>
      </c>
      <c r="X34">
        <f t="shared" si="0"/>
        <v>25</v>
      </c>
      <c r="Y34">
        <f t="shared" si="0"/>
        <v>25</v>
      </c>
      <c r="Z34">
        <f t="shared" si="0"/>
        <v>25</v>
      </c>
      <c r="AA34">
        <f t="shared" si="0"/>
        <v>25</v>
      </c>
      <c r="AB34">
        <f t="shared" si="0"/>
        <v>25</v>
      </c>
      <c r="AC34">
        <f t="shared" si="0"/>
        <v>25</v>
      </c>
      <c r="AD34">
        <f t="shared" si="0"/>
        <v>25</v>
      </c>
      <c r="AE34">
        <f t="shared" si="0"/>
        <v>13</v>
      </c>
      <c r="AF34">
        <f t="shared" si="0"/>
        <v>13</v>
      </c>
      <c r="AG34">
        <f t="shared" si="0"/>
        <v>4</v>
      </c>
      <c r="AH34">
        <f t="shared" si="0"/>
        <v>4</v>
      </c>
      <c r="AI34">
        <f t="shared" si="0"/>
        <v>0</v>
      </c>
      <c r="AJ34">
        <f t="shared" si="0"/>
        <v>0</v>
      </c>
      <c r="AK34">
        <f t="shared" si="0"/>
        <v>0</v>
      </c>
      <c r="AL34">
        <f t="shared" si="0"/>
        <v>0</v>
      </c>
    </row>
    <row r="35" spans="1:38">
      <c r="G35" t="s">
        <v>36</v>
      </c>
      <c r="I35" s="1" t="s">
        <v>37</v>
      </c>
      <c r="J35" s="1"/>
    </row>
    <row r="36" spans="1:38">
      <c r="G36" t="s">
        <v>39</v>
      </c>
      <c r="I36" s="1">
        <f>B9*C7*D2*E5*F12*G4*H14*I11*J15</f>
        <v>0.17577993421576152</v>
      </c>
    </row>
    <row r="37" spans="1:38">
      <c r="G37" t="s">
        <v>43</v>
      </c>
      <c r="I37" s="1">
        <f>B9*C7*D2*E5*F12*G4*H14*J15*I11*L27*((P16*Q3*R13-N13*P16*Q3*R28)*M10+N13*P16*Q3*R28)</f>
        <v>6.5073892741985342E-2</v>
      </c>
    </row>
    <row r="38" spans="1:38">
      <c r="I38" s="1">
        <f>B9*C7*D2*E5*F12*G4*H14*J15*I11*L27*(N22+(1-N22)*M10)*P16*Q3*R13</f>
        <v>6.4143297919031658E-2</v>
      </c>
      <c r="V38" s="1">
        <f>(P16*Q3*R13-N13*P16*Q3*R28)*M10</f>
        <v>9.6740635566721175E-2</v>
      </c>
      <c r="W38" s="10"/>
    </row>
    <row r="39" spans="1:38">
      <c r="I39" s="10">
        <f>B9*C7*D2*E5*F12*G4*H14*J15*I11*L27*((P16*Q3*R13-N22*P16*Q3*R13)*M10+N22*P16*Q3*R13)</f>
        <v>6.4143297919031672E-2</v>
      </c>
      <c r="V39" s="1">
        <f>((P16*Q3*R13-N13*P16*Q3*R28)*M10+N13*P16*Q3*R28)</f>
        <v>0.48335278657304964</v>
      </c>
    </row>
    <row r="40" spans="1:38">
      <c r="V40" s="1">
        <f>(N13+(1-N13)*M10)*P16*Q3*R13</f>
        <v>0.48881982217220132</v>
      </c>
    </row>
    <row r="41" spans="1:38">
      <c r="V41" s="1">
        <f>P16*Q3*R13</f>
        <v>0.51114421402723764</v>
      </c>
    </row>
    <row r="42" spans="1:38">
      <c r="V42" s="1">
        <f>N13*P16*Q3*R28</f>
        <v>0.38661215100632845</v>
      </c>
    </row>
  </sheetData>
  <conditionalFormatting sqref="B2:S33">
    <cfRule type="cellIs" dxfId="50" priority="2" operator="greaterThan">
      <formula>0.85</formula>
    </cfRule>
    <cfRule type="cellIs" dxfId="49" priority="3" operator="greaterThan">
      <formula>0.8</formula>
    </cfRule>
    <cfRule type="cellIs" dxfId="48" priority="4" operator="between">
      <formula>0.7</formula>
      <formula>0.75</formula>
    </cfRule>
    <cfRule type="cellIs" dxfId="47" priority="5" operator="greaterThanOrEqual">
      <formula>0.75</formula>
    </cfRule>
  </conditionalFormatting>
  <conditionalFormatting sqref="B2:S33">
    <cfRule type="cellIs" dxfId="46" priority="1" operator="greaterThan">
      <formula>0.9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B8F6-B554-4F55-9ED4-71A81DC8433A}">
  <dimension ref="A1:S33"/>
  <sheetViews>
    <sheetView workbookViewId="0">
      <selection activeCell="J18" sqref="J18"/>
    </sheetView>
  </sheetViews>
  <sheetFormatPr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f>IF('BettingLines Week (14)'!B2&lt;-100,1+100/('BettingLines Week (14)'!B2-100),100/('BettingLines Week (14)'!B2+100))</f>
        <v>0.64285714285714279</v>
      </c>
      <c r="C2">
        <f>IF('BettingLines Week (14)'!C2&lt;-100,1+100/('BettingLines Week (14)'!C2-100),100/('BettingLines Week (14)'!C2+100))</f>
        <v>0.59677419354838712</v>
      </c>
      <c r="D2">
        <f>IF('BettingLines Week (14)'!D2&lt;-100,1+100/('BettingLines Week (14)'!D2-100),100/('BettingLines Week (14)'!D2+100))</f>
        <v>0.88888888888888884</v>
      </c>
      <c r="E2">
        <f>IF('BettingLines Week (14)'!E2&lt;-100,1+100/('BettingLines Week (14)'!E2-100),100/('BettingLines Week (14)'!E2+100))</f>
        <v>0.80952380952380953</v>
      </c>
      <c r="F2">
        <f>IF('BettingLines Week (14)'!F2&lt;-100,1+100/('BettingLines Week (14)'!F2-100),100/('BettingLines Week (14)'!F2+100))</f>
        <v>0.64285714285714279</v>
      </c>
      <c r="G2">
        <f>IF('BettingLines Week (14)'!G2&lt;-100,1+100/('BettingLines Week (14)'!G2-100),100/('BettingLines Week (14)'!G2+100))</f>
        <v>0.8666666666666667</v>
      </c>
      <c r="H2">
        <f>IF('BettingLines Week (14)'!H2&lt;-100,1+100/('BettingLines Week (14)'!H2-100),100/('BettingLines Week (14)'!H2+100))</f>
        <v>0.73544973544973546</v>
      </c>
      <c r="I2">
        <f>IF('BettingLines Week (14)'!I2&lt;-100,1+100/('BettingLines Week (14)'!I2-100),100/('BettingLines Week (14)'!I2+100))</f>
        <v>0.77272727272727271</v>
      </c>
      <c r="J2">
        <f>IF('BettingLines Week (14)'!J2&lt;-100,1+100/('BettingLines Week (14)'!J2-100),100/('BettingLines Week (14)'!J2+100))</f>
        <v>0.50495049504950495</v>
      </c>
      <c r="K2">
        <f>IF('BettingLines Week (14)'!K2&lt;-100,1+100/('BettingLines Week (14)'!K2-100),100/('BettingLines Week (14)'!K2+100))</f>
        <v>1</v>
      </c>
      <c r="L2">
        <f>IF('BettingLines Week (14)'!L2&lt;-100,1+100/('BettingLines Week (14)'!L2-100),100/('BettingLines Week (14)'!L2+100))</f>
        <v>0.57446808510638303</v>
      </c>
      <c r="M2">
        <f>IF('BettingLines Week (14)'!M2&lt;-100,1+100/('BettingLines Week (14)'!M2-100),100/('BettingLines Week (14)'!M2+100))</f>
        <v>0.83870967741935487</v>
      </c>
      <c r="N2">
        <f>IF('BettingLines Week (14)'!N2&lt;-100,1+100/('BettingLines Week (14)'!N2-100),100/('BettingLines Week (14)'!N2+100))</f>
        <v>0.72602739726027399</v>
      </c>
      <c r="O2">
        <f>IF('BettingLines Week (14)'!O2&lt;-100,1+100/('BettingLines Week (14)'!O2-100),100/('BettingLines Week (14)'!O2+100))</f>
        <v>0.55555555555555558</v>
      </c>
      <c r="P2">
        <f>IF('BettingLines Week (14)'!P2&lt;-100,1+100/('BettingLines Week (14)'!P2-100),100/('BettingLines Week (14)'!P2+100))</f>
        <v>0.65517241379310343</v>
      </c>
      <c r="Q2">
        <f>IF('BettingLines Week (14)'!Q2&lt;-100,1+100/('BettingLines Week (14)'!Q2-100),100/('BettingLines Week (14)'!Q2+100))</f>
        <v>0.79797979797979801</v>
      </c>
      <c r="R2">
        <f>IF('BettingLines Week (14)'!R2&lt;-100,1+100/('BettingLines Week (14)'!R2-100),100/('BettingLines Week (14)'!R2+100))</f>
        <v>0.60784313725490202</v>
      </c>
      <c r="S2">
        <f>IF('BettingLines Week (14)'!S2&lt;-100,1+100/('BettingLines Week (14)'!S2-100),100/('BettingLines Week (14)'!S2+100))</f>
        <v>0.55555555555555558</v>
      </c>
    </row>
    <row r="3" spans="1:19" ht="14.45">
      <c r="A3" t="s">
        <v>2</v>
      </c>
      <c r="B3">
        <f>IF('BettingLines Week (14)'!B3&lt;-100,1+100/('BettingLines Week (14)'!B3-100),100/('BettingLines Week (14)'!B3+100))</f>
        <v>0.64912280701754388</v>
      </c>
      <c r="C3">
        <f>IF('BettingLines Week (14)'!C3&lt;-100,1+100/('BettingLines Week (14)'!C3-100),100/('BettingLines Week (14)'!C3+100))</f>
        <v>0.71014492753623193</v>
      </c>
      <c r="D3">
        <f>IF('BettingLines Week (14)'!D3&lt;-100,1+100/('BettingLines Week (14)'!D3-100),100/('BettingLines Week (14)'!D3+100))</f>
        <v>0.7142857142857143</v>
      </c>
      <c r="E3">
        <f>IF('BettingLines Week (14)'!E3&lt;-100,1+100/('BettingLines Week (14)'!E3-100),100/('BettingLines Week (14)'!E3+100))</f>
        <v>0.80952380952380953</v>
      </c>
      <c r="F3">
        <f>IF('BettingLines Week (14)'!F3&lt;-100,1+100/('BettingLines Week (14)'!F3-100),100/('BettingLines Week (14)'!F3+100))</f>
        <v>0.66442953020134232</v>
      </c>
      <c r="G3">
        <f>IF('BettingLines Week (14)'!G3&lt;-100,1+100/('BettingLines Week (14)'!G3-100),100/('BettingLines Week (14)'!G3+100))</f>
        <v>0.75308641975308643</v>
      </c>
      <c r="H3">
        <f>IF('BettingLines Week (14)'!H3&lt;-100,1+100/('BettingLines Week (14)'!H3-100),100/('BettingLines Week (14)'!H3+100))</f>
        <v>0.60784313725490202</v>
      </c>
      <c r="I3">
        <f>IF('BettingLines Week (14)'!I3&lt;-100,1+100/('BettingLines Week (14)'!I3-100),100/('BettingLines Week (14)'!I3+100))</f>
        <v>0.74358974358974361</v>
      </c>
      <c r="J3">
        <f>IF('BettingLines Week (14)'!J3&lt;-100,1+100/('BettingLines Week (14)'!J3-100),100/('BettingLines Week (14)'!J3+100))</f>
        <v>0.63636363636363635</v>
      </c>
      <c r="K3">
        <f>IF('BettingLines Week (14)'!K3&lt;-100,1+100/('BettingLines Week (14)'!K3-100),100/('BettingLines Week (14)'!K3+100))</f>
        <v>1</v>
      </c>
      <c r="L3">
        <f>IF('BettingLines Week (14)'!L3&lt;-100,1+100/('BettingLines Week (14)'!L3-100),100/('BettingLines Week (14)'!L3+100))</f>
        <v>0.46511627906976744</v>
      </c>
      <c r="M3">
        <f>IF('BettingLines Week (14)'!M3&lt;-100,1+100/('BettingLines Week (14)'!M3-100),100/('BettingLines Week (14)'!M3+100))</f>
        <v>0.58677685950413228</v>
      </c>
      <c r="N3">
        <f>IF('BettingLines Week (14)'!N3&lt;-100,1+100/('BettingLines Week (14)'!N3-100),100/('BettingLines Week (14)'!N3+100))</f>
        <v>0.43478260869565216</v>
      </c>
      <c r="O3">
        <f>IF('BettingLines Week (14)'!O3&lt;-100,1+100/('BettingLines Week (14)'!O3-100),100/('BettingLines Week (14)'!O3+100))</f>
        <v>0.4</v>
      </c>
      <c r="P3">
        <f>IF('BettingLines Week (14)'!P3&lt;-100,1+100/('BettingLines Week (14)'!P3-100),100/('BettingLines Week (14)'!P3+100))</f>
        <v>0.55555555555555558</v>
      </c>
      <c r="Q3">
        <f>IF('BettingLines Week (14)'!Q3&lt;-100,1+100/('BettingLines Week (14)'!Q3-100),100/('BettingLines Week (14)'!Q3+100))</f>
        <v>0.92307692307692313</v>
      </c>
      <c r="R3">
        <f>IF('BettingLines Week (14)'!R3&lt;-100,1+100/('BettingLines Week (14)'!R3-100),100/('BettingLines Week (14)'!R3+100))</f>
        <v>0.84251968503937014</v>
      </c>
      <c r="S3">
        <f>IF('BettingLines Week (14)'!S3&lt;-100,1+100/('BettingLines Week (14)'!S3-100),100/('BettingLines Week (14)'!S3+100))</f>
        <v>0.56521739130434789</v>
      </c>
    </row>
    <row r="4" spans="1:19" ht="14.45">
      <c r="A4" t="s">
        <v>3</v>
      </c>
      <c r="B4">
        <f>IF('BettingLines Week (14)'!B4&lt;-100,1+100/('BettingLines Week (14)'!B4-100),100/('BettingLines Week (14)'!B4+100))</f>
        <v>0.57446808510638303</v>
      </c>
      <c r="C4">
        <f>IF('BettingLines Week (14)'!C4&lt;-100,1+100/('BettingLines Week (14)'!C4-100),100/('BettingLines Week (14)'!C4+100))</f>
        <v>0.78260869565217395</v>
      </c>
      <c r="D4">
        <f>IF('BettingLines Week (14)'!D4&lt;-100,1+100/('BettingLines Week (14)'!D4-100),100/('BettingLines Week (14)'!D4+100))</f>
        <v>0.71014492753623193</v>
      </c>
      <c r="E4">
        <f>IF('BettingLines Week (14)'!E4&lt;-100,1+100/('BettingLines Week (14)'!E4-100),100/('BettingLines Week (14)'!E4+100))</f>
        <v>0.58677685950413228</v>
      </c>
      <c r="F4">
        <f>IF('BettingLines Week (14)'!F4&lt;-100,1+100/('BettingLines Week (14)'!F4-100),100/('BettingLines Week (14)'!F4+100))</f>
        <v>0.7142857142857143</v>
      </c>
      <c r="G4">
        <f>IF('BettingLines Week (14)'!G4&lt;-100,1+100/('BettingLines Week (14)'!G4-100),100/('BettingLines Week (14)'!G4+100))</f>
        <v>0.92307692307692313</v>
      </c>
      <c r="H4">
        <f>IF('BettingLines Week (14)'!H4&lt;-100,1+100/('BettingLines Week (14)'!H4-100),100/('BettingLines Week (14)'!H4+100))</f>
        <v>0.79797979797979801</v>
      </c>
      <c r="I4">
        <f>IF('BettingLines Week (14)'!I4&lt;-100,1+100/('BettingLines Week (14)'!I4-100),100/('BettingLines Week (14)'!I4+100))</f>
        <v>0.83870967741935487</v>
      </c>
      <c r="J4">
        <f>IF('BettingLines Week (14)'!J4&lt;-100,1+100/('BettingLines Week (14)'!J4-100),100/('BettingLines Week (14)'!J4+100))</f>
        <v>0.48780487804878048</v>
      </c>
      <c r="K4">
        <f>IF('BettingLines Week (14)'!K4&lt;-100,1+100/('BettingLines Week (14)'!K4-100),100/('BettingLines Week (14)'!K4+100))</f>
        <v>0.80392156862745101</v>
      </c>
      <c r="L4">
        <f>IF('BettingLines Week (14)'!L4&lt;-100,1+100/('BettingLines Week (14)'!L4-100),100/('BettingLines Week (14)'!L4+100))</f>
        <v>0.79166666666666663</v>
      </c>
      <c r="M4">
        <f>IF('BettingLines Week (14)'!M4&lt;-100,1+100/('BettingLines Week (14)'!M4-100),100/('BettingLines Week (14)'!M4+100))</f>
        <v>0.45454545454545453</v>
      </c>
      <c r="N4">
        <f>IF('BettingLines Week (14)'!N4&lt;-100,1+100/('BettingLines Week (14)'!N4-100),100/('BettingLines Week (14)'!N4+100))</f>
        <v>1</v>
      </c>
      <c r="O4">
        <f>IF('BettingLines Week (14)'!O4&lt;-100,1+100/('BettingLines Week (14)'!O4-100),100/('BettingLines Week (14)'!O4+100))</f>
        <v>0.48780487804878048</v>
      </c>
      <c r="P4">
        <f>IF('BettingLines Week (14)'!P4&lt;-100,1+100/('BettingLines Week (14)'!P4-100),100/('BettingLines Week (14)'!P4+100))</f>
        <v>0.65517241379310343</v>
      </c>
      <c r="Q4">
        <f>IF('BettingLines Week (14)'!Q4&lt;-100,1+100/('BettingLines Week (14)'!Q4-100),100/('BettingLines Week (14)'!Q4+100))</f>
        <v>0.53488372093023262</v>
      </c>
      <c r="R4">
        <f>IF('BettingLines Week (14)'!R4&lt;-100,1+100/('BettingLines Week (14)'!R4-100),100/('BettingLines Week (14)'!R4+100))</f>
        <v>0.72972972972972971</v>
      </c>
      <c r="S4">
        <f>IF('BettingLines Week (14)'!S4&lt;-100,1+100/('BettingLines Week (14)'!S4-100),100/('BettingLines Week (14)'!S4+100))</f>
        <v>0.5</v>
      </c>
    </row>
    <row r="5" spans="1:19" ht="14.45">
      <c r="A5" t="s">
        <v>4</v>
      </c>
      <c r="B5">
        <f>IF('BettingLines Week (14)'!B5&lt;-100,1+100/('BettingLines Week (14)'!B5-100),100/('BettingLines Week (14)'!B5+100))</f>
        <v>0.54545454545454541</v>
      </c>
      <c r="C5">
        <f>IF('BettingLines Week (14)'!C5&lt;-100,1+100/('BettingLines Week (14)'!C5-100),100/('BettingLines Week (14)'!C5+100))</f>
        <v>0.76470588235294112</v>
      </c>
      <c r="D5">
        <f>IF('BettingLines Week (14)'!D5&lt;-100,1+100/('BettingLines Week (14)'!D5-100),100/('BettingLines Week (14)'!D5+100))</f>
        <v>0.88235294117647056</v>
      </c>
      <c r="E5">
        <f>IF('BettingLines Week (14)'!E5&lt;-100,1+100/('BettingLines Week (14)'!E5-100),100/('BettingLines Week (14)'!E5+100))</f>
        <v>0.91304347826086962</v>
      </c>
      <c r="F5">
        <f>IF('BettingLines Week (14)'!F5&lt;-100,1+100/('BettingLines Week (14)'!F5-100),100/('BettingLines Week (14)'!F5+100))</f>
        <v>0.63636363636363635</v>
      </c>
      <c r="G5">
        <f>IF('BettingLines Week (14)'!G5&lt;-100,1+100/('BettingLines Week (14)'!G5-100),100/('BettingLines Week (14)'!G5+100))</f>
        <v>0.82456140350877194</v>
      </c>
      <c r="H5">
        <f>IF('BettingLines Week (14)'!H5&lt;-100,1+100/('BettingLines Week (14)'!H5-100),100/('BettingLines Week (14)'!H5+100))</f>
        <v>0.75609756097560976</v>
      </c>
      <c r="I5">
        <f>IF('BettingLines Week (14)'!I5&lt;-100,1+100/('BettingLines Week (14)'!I5-100),100/('BettingLines Week (14)'!I5+100))</f>
        <v>0.68553459119496862</v>
      </c>
      <c r="J5">
        <f>IF('BettingLines Week (14)'!J5&lt;-100,1+100/('BettingLines Week (14)'!J5-100),100/('BettingLines Week (14)'!J5+100))</f>
        <v>1</v>
      </c>
      <c r="K5">
        <f>IF('BettingLines Week (14)'!K5&lt;-100,1+100/('BettingLines Week (14)'!K5-100),100/('BettingLines Week (14)'!K5+100))</f>
        <v>0.61832061068702293</v>
      </c>
      <c r="L5">
        <f>IF('BettingLines Week (14)'!L5&lt;-100,1+100/('BettingLines Week (14)'!L5-100),100/('BettingLines Week (14)'!L5+100))</f>
        <v>0.9</v>
      </c>
      <c r="M5">
        <f>IF('BettingLines Week (14)'!M5&lt;-100,1+100/('BettingLines Week (14)'!M5-100),100/('BettingLines Week (14)'!M5+100))</f>
        <v>0.78021978021978022</v>
      </c>
      <c r="N5">
        <f>IF('BettingLines Week (14)'!N5&lt;-100,1+100/('BettingLines Week (14)'!N5-100),100/('BettingLines Week (14)'!N5+100))</f>
        <v>0.60784313725490202</v>
      </c>
      <c r="O5">
        <f>IF('BettingLines Week (14)'!O5&lt;-100,1+100/('BettingLines Week (14)'!O5-100),100/('BettingLines Week (14)'!O5+100))</f>
        <v>0.91304347826086962</v>
      </c>
      <c r="P5">
        <f>IF('BettingLines Week (14)'!P5&lt;-100,1+100/('BettingLines Week (14)'!P5-100),100/('BettingLines Week (14)'!P5+100))</f>
        <v>0.72602739726027399</v>
      </c>
      <c r="Q5">
        <f>IF('BettingLines Week (14)'!Q5&lt;-100,1+100/('BettingLines Week (14)'!Q5-100),100/('BettingLines Week (14)'!Q5+100))</f>
        <v>0.6</v>
      </c>
      <c r="R5">
        <f>IF('BettingLines Week (14)'!R5&lt;-100,1+100/('BettingLines Week (14)'!R5-100),100/('BettingLines Week (14)'!R5+100))</f>
        <v>0.6</v>
      </c>
      <c r="S5">
        <f>IF('BettingLines Week (14)'!S5&lt;-100,1+100/('BettingLines Week (14)'!S5-100),100/('BettingLines Week (14)'!S5+100))</f>
        <v>0.74874371859296485</v>
      </c>
    </row>
    <row r="6" spans="1:19" ht="14.45">
      <c r="A6" t="s">
        <v>5</v>
      </c>
      <c r="B6">
        <f>IF('BettingLines Week (14)'!B6&lt;-100,1+100/('BettingLines Week (14)'!B6-100),100/('BettingLines Week (14)'!B6+100))</f>
        <v>0.52830188679245282</v>
      </c>
      <c r="C6">
        <f>IF('BettingLines Week (14)'!C6&lt;-100,1+100/('BettingLines Week (14)'!C6-100),100/('BettingLines Week (14)'!C6+100))</f>
        <v>0.63636363636363635</v>
      </c>
      <c r="D6">
        <f>IF('BettingLines Week (14)'!D6&lt;-100,1+100/('BettingLines Week (14)'!D6-100),100/('BettingLines Week (14)'!D6+100))</f>
        <v>0.60784313725490202</v>
      </c>
      <c r="E6">
        <f>IF('BettingLines Week (14)'!E6&lt;-100,1+100/('BettingLines Week (14)'!E6-100),100/('BettingLines Week (14)'!E6+100))</f>
        <v>0.61832061068702293</v>
      </c>
      <c r="F6">
        <f>IF('BettingLines Week (14)'!F6&lt;-100,1+100/('BettingLines Week (14)'!F6-100),100/('BettingLines Week (14)'!F6+100))</f>
        <v>0.62962962962962965</v>
      </c>
      <c r="G6">
        <f>IF('BettingLines Week (14)'!G6&lt;-100,1+100/('BettingLines Week (14)'!G6-100),100/('BettingLines Week (14)'!G6+100))</f>
        <v>0.60784313725490202</v>
      </c>
      <c r="H6">
        <f>IF('BettingLines Week (14)'!H6&lt;-100,1+100/('BettingLines Week (14)'!H6-100),100/('BettingLines Week (14)'!H6+100))</f>
        <v>1</v>
      </c>
      <c r="I6">
        <f>IF('BettingLines Week (14)'!I6&lt;-100,1+100/('BettingLines Week (14)'!I6-100),100/('BettingLines Week (14)'!I6+100))</f>
        <v>0.35714285714285715</v>
      </c>
      <c r="J6">
        <f>IF('BettingLines Week (14)'!J6&lt;-100,1+100/('BettingLines Week (14)'!J6-100),100/('BettingLines Week (14)'!J6+100))</f>
        <v>0.55555555555555558</v>
      </c>
      <c r="K6">
        <f>IF('BettingLines Week (14)'!K6&lt;-100,1+100/('BettingLines Week (14)'!K6-100),100/('BettingLines Week (14)'!K6+100))</f>
        <v>0.71014492753623193</v>
      </c>
      <c r="L6">
        <f>IF('BettingLines Week (14)'!L6&lt;-100,1+100/('BettingLines Week (14)'!L6-100),100/('BettingLines Week (14)'!L6+100))</f>
        <v>0.37878787878787878</v>
      </c>
      <c r="M6">
        <f>IF('BettingLines Week (14)'!M6&lt;-100,1+100/('BettingLines Week (14)'!M6-100),100/('BettingLines Week (14)'!M6+100))</f>
        <v>0.45454545454545453</v>
      </c>
      <c r="N6">
        <f>IF('BettingLines Week (14)'!N6&lt;-100,1+100/('BettingLines Week (14)'!N6-100),100/('BettingLines Week (14)'!N6+100))</f>
        <v>0.20408163265306123</v>
      </c>
      <c r="O6">
        <f>IF('BettingLines Week (14)'!O6&lt;-100,1+100/('BettingLines Week (14)'!O6-100),100/('BettingLines Week (14)'!O6+100))</f>
        <v>0.61832061068702293</v>
      </c>
      <c r="P6">
        <f>IF('BettingLines Week (14)'!P6&lt;-100,1+100/('BettingLines Week (14)'!P6-100),100/('BettingLines Week (14)'!P6+100))</f>
        <v>0.78021978021978022</v>
      </c>
      <c r="Q6">
        <f>IF('BettingLines Week (14)'!Q6&lt;-100,1+100/('BettingLines Week (14)'!Q6-100),100/('BettingLines Week (14)'!Q6+100))</f>
        <v>0.56521739130434789</v>
      </c>
      <c r="R6">
        <f>IF('BettingLines Week (14)'!R6&lt;-100,1+100/('BettingLines Week (14)'!R6-100),100/('BettingLines Week (14)'!R6+100))</f>
        <v>0.42553191489361702</v>
      </c>
      <c r="S6">
        <f>IF('BettingLines Week (14)'!S6&lt;-100,1+100/('BettingLines Week (14)'!S6-100),100/('BettingLines Week (14)'!S6+100))</f>
        <v>0.63636363636363635</v>
      </c>
    </row>
    <row r="7" spans="1:19" ht="14.45">
      <c r="A7" t="s">
        <v>6</v>
      </c>
      <c r="B7">
        <f>IF('BettingLines Week (14)'!B7&lt;-100,1+100/('BettingLines Week (14)'!B7-100),100/('BettingLines Week (14)'!B7+100))</f>
        <v>0.62962962962962965</v>
      </c>
      <c r="C7">
        <f>IF('BettingLines Week (14)'!C7&lt;-100,1+100/('BettingLines Week (14)'!C7-100),100/('BettingLines Week (14)'!C7+100))</f>
        <v>0.79166666666666663</v>
      </c>
      <c r="D7">
        <f>IF('BettingLines Week (14)'!D7&lt;-100,1+100/('BettingLines Week (14)'!D7-100),100/('BettingLines Week (14)'!D7+100))</f>
        <v>0.8666666666666667</v>
      </c>
      <c r="E7">
        <f>IF('BettingLines Week (14)'!E7&lt;-100,1+100/('BettingLines Week (14)'!E7-100),100/('BettingLines Week (14)'!E7+100))</f>
        <v>0.74025974025974028</v>
      </c>
      <c r="F7">
        <f>IF('BettingLines Week (14)'!F7&lt;-100,1+100/('BettingLines Week (14)'!F7-100),100/('BettingLines Week (14)'!F7+100))</f>
        <v>0.40816326530612246</v>
      </c>
      <c r="G7">
        <f>IF('BettingLines Week (14)'!G7&lt;-100,1+100/('BettingLines Week (14)'!G7-100),100/('BettingLines Week (14)'!G7+100))</f>
        <v>0.55555555555555558</v>
      </c>
      <c r="H7">
        <f>IF('BettingLines Week (14)'!H7&lt;-100,1+100/('BettingLines Week (14)'!H7-100),100/('BettingLines Week (14)'!H7+100))</f>
        <v>1</v>
      </c>
      <c r="I7">
        <f>IF('BettingLines Week (14)'!I7&lt;-100,1+100/('BettingLines Week (14)'!I7-100),100/('BettingLines Week (14)'!I7+100))</f>
        <v>0.75609756097560976</v>
      </c>
      <c r="J7">
        <f>IF('BettingLines Week (14)'!J7&lt;-100,1+100/('BettingLines Week (14)'!J7-100),100/('BettingLines Week (14)'!J7+100))</f>
        <v>0.40816326530612246</v>
      </c>
      <c r="K7">
        <f>IF('BettingLines Week (14)'!K7&lt;-100,1+100/('BettingLines Week (14)'!K7-100),100/('BettingLines Week (14)'!K7+100))</f>
        <v>0.96</v>
      </c>
      <c r="L7">
        <f>IF('BettingLines Week (14)'!L7&lt;-100,1+100/('BettingLines Week (14)'!L7-100),100/('BettingLines Week (14)'!L7+100))</f>
        <v>0.86206896551724133</v>
      </c>
      <c r="M7">
        <f>IF('BettingLines Week (14)'!M7&lt;-100,1+100/('BettingLines Week (14)'!M7-100),100/('BettingLines Week (14)'!M7+100))</f>
        <v>0.88888888888888884</v>
      </c>
      <c r="N7">
        <f>IF('BettingLines Week (14)'!N7&lt;-100,1+100/('BettingLines Week (14)'!N7-100),100/('BettingLines Week (14)'!N7+100))</f>
        <v>0.83333333333333337</v>
      </c>
      <c r="O7">
        <f>IF('BettingLines Week (14)'!O7&lt;-100,1+100/('BettingLines Week (14)'!O7-100),100/('BettingLines Week (14)'!O7+100))</f>
        <v>0.64285714285714279</v>
      </c>
      <c r="P7">
        <f>IF('BettingLines Week (14)'!P7&lt;-100,1+100/('BettingLines Week (14)'!P7-100),100/('BettingLines Week (14)'!P7+100))</f>
        <v>0.38461538461538464</v>
      </c>
      <c r="Q7">
        <f>IF('BettingLines Week (14)'!Q7&lt;-100,1+100/('BettingLines Week (14)'!Q7-100),100/('BettingLines Week (14)'!Q7+100))</f>
        <v>0.43478260869565216</v>
      </c>
      <c r="R7">
        <f>IF('BettingLines Week (14)'!R7&lt;-100,1+100/('BettingLines Week (14)'!R7-100),100/('BettingLines Week (14)'!R7+100))</f>
        <v>0.6</v>
      </c>
      <c r="S7">
        <f>IF('BettingLines Week (14)'!S7&lt;-100,1+100/('BettingLines Week (14)'!S7-100),100/('BettingLines Week (14)'!S7+100))</f>
        <v>0.6</v>
      </c>
    </row>
    <row r="8" spans="1:19" ht="14.45">
      <c r="A8" t="s">
        <v>7</v>
      </c>
      <c r="B8">
        <f>IF('BettingLines Week (14)'!B8&lt;-100,1+100/('BettingLines Week (14)'!B8-100),100/('BettingLines Week (14)'!B8+100))</f>
        <v>0.46728971962616822</v>
      </c>
      <c r="C8">
        <f>IF('BettingLines Week (14)'!C8&lt;-100,1+100/('BettingLines Week (14)'!C8-100),100/('BettingLines Week (14)'!C8+100))</f>
        <v>0.25</v>
      </c>
      <c r="D8">
        <f>IF('BettingLines Week (14)'!D8&lt;-100,1+100/('BettingLines Week (14)'!D8-100),100/('BettingLines Week (14)'!D8+100))</f>
        <v>0.44642857142857145</v>
      </c>
      <c r="E8">
        <f>IF('BettingLines Week (14)'!E8&lt;-100,1+100/('BettingLines Week (14)'!E8-100),100/('BettingLines Week (14)'!E8+100))</f>
        <v>0.23255813953488372</v>
      </c>
      <c r="F8">
        <f>IF('BettingLines Week (14)'!F8&lt;-100,1+100/('BettingLines Week (14)'!F8-100),100/('BettingLines Week (14)'!F8+100))</f>
        <v>0.46728971962616822</v>
      </c>
      <c r="G8">
        <f>IF('BettingLines Week (14)'!G8&lt;-100,1+100/('BettingLines Week (14)'!G8-100),100/('BettingLines Week (14)'!G8+100))</f>
        <v>0.28985507246376813</v>
      </c>
      <c r="H8">
        <f>IF('BettingLines Week (14)'!H8&lt;-100,1+100/('BettingLines Week (14)'!H8-100),100/('BettingLines Week (14)'!H8+100))</f>
        <v>1</v>
      </c>
      <c r="I8">
        <f>IF('BettingLines Week (14)'!I8&lt;-100,1+100/('BettingLines Week (14)'!I8-100),100/('BettingLines Week (14)'!I8+100))</f>
        <v>0.61832061068702293</v>
      </c>
      <c r="J8">
        <f>IF('BettingLines Week (14)'!J8&lt;-100,1+100/('BettingLines Week (14)'!J8-100),100/('BettingLines Week (14)'!J8+100))</f>
        <v>0.40816326530612246</v>
      </c>
      <c r="K8">
        <f>IF('BettingLines Week (14)'!K8&lt;-100,1+100/('BettingLines Week (14)'!K8-100),100/('BettingLines Week (14)'!K8+100))</f>
        <v>0.52830188679245282</v>
      </c>
      <c r="L8">
        <f>IF('BettingLines Week (14)'!L8&lt;-100,1+100/('BettingLines Week (14)'!L8-100),100/('BettingLines Week (14)'!L8+100))</f>
        <v>0.25</v>
      </c>
      <c r="M8">
        <f>IF('BettingLines Week (14)'!M8&lt;-100,1+100/('BettingLines Week (14)'!M8-100),100/('BettingLines Week (14)'!M8+100))</f>
        <v>0.20833333333333334</v>
      </c>
      <c r="N8">
        <f>IF('BettingLines Week (14)'!N8&lt;-100,1+100/('BettingLines Week (14)'!N8-100),100/('BettingLines Week (14)'!N8+100))</f>
        <v>0.47619047619047616</v>
      </c>
      <c r="O8">
        <f>IF('BettingLines Week (14)'!O8&lt;-100,1+100/('BettingLines Week (14)'!O8-100),100/('BettingLines Week (14)'!O8+100))</f>
        <v>0.39370078740157483</v>
      </c>
      <c r="P8">
        <f>IF('BettingLines Week (14)'!P8&lt;-100,1+100/('BettingLines Week (14)'!P8-100),100/('BettingLines Week (14)'!P8+100))</f>
        <v>0.5</v>
      </c>
      <c r="Q8">
        <f>IF('BettingLines Week (14)'!Q8&lt;-100,1+100/('BettingLines Week (14)'!Q8-100),100/('BettingLines Week (14)'!Q8+100))</f>
        <v>0.68553459119496862</v>
      </c>
      <c r="R8">
        <f>IF('BettingLines Week (14)'!R8&lt;-100,1+100/('BettingLines Week (14)'!R8-100),100/('BettingLines Week (14)'!R8+100))</f>
        <v>0.53488372093023262</v>
      </c>
      <c r="S8">
        <f>IF('BettingLines Week (14)'!S8&lt;-100,1+100/('BettingLines Week (14)'!S8-100),100/('BettingLines Week (14)'!S8+100))</f>
        <v>0.53488372093023262</v>
      </c>
    </row>
    <row r="9" spans="1:19" ht="14.45">
      <c r="A9" t="s">
        <v>8</v>
      </c>
      <c r="B9">
        <f>IF('BettingLines Week (14)'!B9&lt;-100,1+100/('BettingLines Week (14)'!B9-100),100/('BettingLines Week (14)'!B9+100))</f>
        <v>0.82456140350877194</v>
      </c>
      <c r="C9">
        <f>IF('BettingLines Week (14)'!C9&lt;-100,1+100/('BettingLines Week (14)'!C9-100),100/('BettingLines Week (14)'!C9+100))</f>
        <v>0.40816326530612246</v>
      </c>
      <c r="D9">
        <f>IF('BettingLines Week (14)'!D9&lt;-100,1+100/('BettingLines Week (14)'!D9-100),100/('BettingLines Week (14)'!D9+100))</f>
        <v>0.77272727272727271</v>
      </c>
      <c r="E9">
        <f>IF('BettingLines Week (14)'!E9&lt;-100,1+100/('BettingLines Week (14)'!E9-100),100/('BettingLines Week (14)'!E9+100))</f>
        <v>0.40816326530612246</v>
      </c>
      <c r="F9">
        <f>IF('BettingLines Week (14)'!F9&lt;-100,1+100/('BettingLines Week (14)'!F9-100),100/('BettingLines Week (14)'!F9+100))</f>
        <v>0.69696969696969702</v>
      </c>
      <c r="G9">
        <f>IF('BettingLines Week (14)'!G9&lt;-100,1+100/('BettingLines Week (14)'!G9-100),100/('BettingLines Week (14)'!G9+100))</f>
        <v>0.7142857142857143</v>
      </c>
      <c r="H9">
        <f>IF('BettingLines Week (14)'!H9&lt;-100,1+100/('BettingLines Week (14)'!H9-100),100/('BettingLines Week (14)'!H9+100))</f>
        <v>0.60784313725490202</v>
      </c>
      <c r="I9">
        <f>IF('BettingLines Week (14)'!I9&lt;-100,1+100/('BettingLines Week (14)'!I9-100),100/('BettingLines Week (14)'!I9+100))</f>
        <v>0.83870967741935487</v>
      </c>
      <c r="J9">
        <f>IF('BettingLines Week (14)'!J9&lt;-100,1+100/('BettingLines Week (14)'!J9-100),100/('BettingLines Week (14)'!J9+100))</f>
        <v>0.71014492753623193</v>
      </c>
      <c r="K9">
        <f>IF('BettingLines Week (14)'!K9&lt;-100,1+100/('BettingLines Week (14)'!K9-100),100/('BettingLines Week (14)'!K9+100))</f>
        <v>0.72067039106145248</v>
      </c>
      <c r="L9">
        <f>IF('BettingLines Week (14)'!L9&lt;-100,1+100/('BettingLines Week (14)'!L9-100),100/('BettingLines Week (14)'!L9+100))</f>
        <v>0.66442953020134232</v>
      </c>
      <c r="M9">
        <f>IF('BettingLines Week (14)'!M9&lt;-100,1+100/('BettingLines Week (14)'!M9-100),100/('BettingLines Week (14)'!M9+100))</f>
        <v>0.62406015037593987</v>
      </c>
      <c r="N9">
        <f>IF('BettingLines Week (14)'!N9&lt;-100,1+100/('BettingLines Week (14)'!N9-100),100/('BettingLines Week (14)'!N9+100))</f>
        <v>1</v>
      </c>
      <c r="O9">
        <f>IF('BettingLines Week (14)'!O9&lt;-100,1+100/('BettingLines Week (14)'!O9-100),100/('BettingLines Week (14)'!O9+100))</f>
        <v>0.78260869565217395</v>
      </c>
      <c r="P9">
        <f>IF('BettingLines Week (14)'!P9&lt;-100,1+100/('BettingLines Week (14)'!P9-100),100/('BettingLines Week (14)'!P9+100))</f>
        <v>0.51219512195121952</v>
      </c>
      <c r="Q9">
        <f>IF('BettingLines Week (14)'!Q9&lt;-100,1+100/('BettingLines Week (14)'!Q9-100),100/('BettingLines Week (14)'!Q9+100))</f>
        <v>0.48780487804878048</v>
      </c>
      <c r="R9">
        <f>IF('BettingLines Week (14)'!R9&lt;-100,1+100/('BettingLines Week (14)'!R9-100),100/('BettingLines Week (14)'!R9+100))</f>
        <v>0.52380952380952384</v>
      </c>
      <c r="S9">
        <f>IF('BettingLines Week (14)'!S9&lt;-100,1+100/('BettingLines Week (14)'!S9-100),100/('BettingLines Week (14)'!S9+100))</f>
        <v>0.63636363636363635</v>
      </c>
    </row>
    <row r="10" spans="1:19" ht="14.45">
      <c r="A10" t="s">
        <v>9</v>
      </c>
      <c r="B10">
        <f>IF('BettingLines Week (14)'!B10&lt;-100,1+100/('BettingLines Week (14)'!B10-100),100/('BettingLines Week (14)'!B10+100))</f>
        <v>0.4</v>
      </c>
      <c r="C10">
        <f>IF('BettingLines Week (14)'!C10&lt;-100,1+100/('BettingLines Week (14)'!C10-100),100/('BettingLines Week (14)'!C10+100))</f>
        <v>0.68553459119496862</v>
      </c>
      <c r="D10">
        <f>IF('BettingLines Week (14)'!D10&lt;-100,1+100/('BettingLines Week (14)'!D10-100),100/('BettingLines Week (14)'!D10+100))</f>
        <v>0.60784313725490202</v>
      </c>
      <c r="E10">
        <f>IF('BettingLines Week (14)'!E10&lt;-100,1+100/('BettingLines Week (14)'!E10-100),100/('BettingLines Week (14)'!E10+100))</f>
        <v>0.58677685950413228</v>
      </c>
      <c r="F10">
        <f>IF('BettingLines Week (14)'!F10&lt;-100,1+100/('BettingLines Week (14)'!F10-100),100/('BettingLines Week (14)'!F10+100))</f>
        <v>0.81481481481481488</v>
      </c>
      <c r="G10">
        <f>IF('BettingLines Week (14)'!G10&lt;-100,1+100/('BettingLines Week (14)'!G10-100),100/('BettingLines Week (14)'!G10+100))</f>
        <v>0.61832061068702293</v>
      </c>
      <c r="H10">
        <f>IF('BettingLines Week (14)'!H10&lt;-100,1+100/('BettingLines Week (14)'!H10-100),100/('BettingLines Week (14)'!H10+100))</f>
        <v>0.43478260869565216</v>
      </c>
      <c r="I10">
        <f>IF('BettingLines Week (14)'!I10&lt;-100,1+100/('BettingLines Week (14)'!I10-100),100/('BettingLines Week (14)'!I10+100))</f>
        <v>0.78260869565217395</v>
      </c>
      <c r="J10">
        <f>IF('BettingLines Week (14)'!J10&lt;-100,1+100/('BettingLines Week (14)'!J10-100),100/('BettingLines Week (14)'!J10+100))</f>
        <v>1</v>
      </c>
      <c r="K10">
        <f>IF('BettingLines Week (14)'!K10&lt;-100,1+100/('BettingLines Week (14)'!K10-100),100/('BettingLines Week (14)'!K10+100))</f>
        <v>0.57446808510638303</v>
      </c>
      <c r="L10">
        <f>IF('BettingLines Week (14)'!L10&lt;-100,1+100/('BettingLines Week (14)'!L10-100),100/('BettingLines Week (14)'!L10+100))</f>
        <v>0.81481481481481488</v>
      </c>
      <c r="M10">
        <f>IF('BettingLines Week (14)'!M10&lt;-100,1+100/('BettingLines Week (14)'!M10-100),100/('BettingLines Week (14)'!M10+100))</f>
        <v>0.80952380952380953</v>
      </c>
      <c r="N10">
        <f>IF('BettingLines Week (14)'!N10&lt;-100,1+100/('BettingLines Week (14)'!N10-100),100/('BettingLines Week (14)'!N10+100))</f>
        <v>0.67213114754098369</v>
      </c>
      <c r="O10">
        <f>IF('BettingLines Week (14)'!O10&lt;-100,1+100/('BettingLines Week (14)'!O10-100),100/('BettingLines Week (14)'!O10+100))</f>
        <v>0.61832061068702293</v>
      </c>
      <c r="P10">
        <f>IF('BettingLines Week (14)'!P10&lt;-100,1+100/('BettingLines Week (14)'!P10-100),100/('BettingLines Week (14)'!P10+100))</f>
        <v>0.56521739130434789</v>
      </c>
      <c r="Q10">
        <f>IF('BettingLines Week (14)'!Q10&lt;-100,1+100/('BettingLines Week (14)'!Q10-100),100/('BettingLines Week (14)'!Q10+100))</f>
        <v>0.51219512195121952</v>
      </c>
      <c r="R10">
        <f>IF('BettingLines Week (14)'!R10&lt;-100,1+100/('BettingLines Week (14)'!R10-100),100/('BettingLines Week (14)'!R10+100))</f>
        <v>0.43478260869565216</v>
      </c>
      <c r="S10">
        <f>IF('BettingLines Week (14)'!S10&lt;-100,1+100/('BettingLines Week (14)'!S10-100),100/('BettingLines Week (14)'!S10+100))</f>
        <v>0.58333333333333326</v>
      </c>
    </row>
    <row r="11" spans="1:19" ht="14.45">
      <c r="A11" t="s">
        <v>10</v>
      </c>
      <c r="B11">
        <f>IF('BettingLines Week (14)'!B11&lt;-100,1+100/('BettingLines Week (14)'!B11-100),100/('BettingLines Week (14)'!B11+100))</f>
        <v>0.61832061068702293</v>
      </c>
      <c r="C11">
        <f>IF('BettingLines Week (14)'!C11&lt;-100,1+100/('BettingLines Week (14)'!C11-100),100/('BettingLines Week (14)'!C11+100))</f>
        <v>0.59677419354838712</v>
      </c>
      <c r="D11">
        <f>IF('BettingLines Week (14)'!D11&lt;-100,1+100/('BettingLines Week (14)'!D11-100),100/('BettingLines Week (14)'!D11+100))</f>
        <v>0.51923076923076916</v>
      </c>
      <c r="E11">
        <f>IF('BettingLines Week (14)'!E11&lt;-100,1+100/('BettingLines Week (14)'!E11-100),100/('BettingLines Week (14)'!E11+100))</f>
        <v>0.76470588235294112</v>
      </c>
      <c r="F11">
        <f>IF('BettingLines Week (14)'!F11&lt;-100,1+100/('BettingLines Week (14)'!F11-100),100/('BettingLines Week (14)'!F11+100))</f>
        <v>1</v>
      </c>
      <c r="G11">
        <f>IF('BettingLines Week (14)'!G11&lt;-100,1+100/('BettingLines Week (14)'!G11-100),100/('BettingLines Week (14)'!G11+100))</f>
        <v>0.48780487804878048</v>
      </c>
      <c r="H11">
        <f>IF('BettingLines Week (14)'!H11&lt;-100,1+100/('BettingLines Week (14)'!H11-100),100/('BettingLines Week (14)'!H11+100))</f>
        <v>0.30769230769230771</v>
      </c>
      <c r="I11">
        <f>IF('BettingLines Week (14)'!I11&lt;-100,1+100/('BettingLines Week (14)'!I11-100),100/('BettingLines Week (14)'!I11+100))</f>
        <v>0.82456140350877194</v>
      </c>
      <c r="J11">
        <f>IF('BettingLines Week (14)'!J11&lt;-100,1+100/('BettingLines Week (14)'!J11-100),100/('BettingLines Week (14)'!J11+100))</f>
        <v>0.63636363636363635</v>
      </c>
      <c r="K11">
        <f>IF('BettingLines Week (14)'!K11&lt;-100,1+100/('BettingLines Week (14)'!K11-100),100/('BettingLines Week (14)'!K11+100))</f>
        <v>0.46728971962616822</v>
      </c>
      <c r="L11">
        <f>IF('BettingLines Week (14)'!L11&lt;-100,1+100/('BettingLines Week (14)'!L11-100),100/('BettingLines Week (14)'!L11+100))</f>
        <v>0.61832061068702293</v>
      </c>
      <c r="M11">
        <f>IF('BettingLines Week (14)'!M11&lt;-100,1+100/('BettingLines Week (14)'!M11-100),100/('BettingLines Week (14)'!M11+100))</f>
        <v>0.41666666666666669</v>
      </c>
      <c r="N11">
        <f>IF('BettingLines Week (14)'!N11&lt;-100,1+100/('BettingLines Week (14)'!N11-100),100/('BettingLines Week (14)'!N11+100))</f>
        <v>0.67213114754098369</v>
      </c>
      <c r="O11">
        <f>IF('BettingLines Week (14)'!O11&lt;-100,1+100/('BettingLines Week (14)'!O11-100),100/('BettingLines Week (14)'!O11+100))</f>
        <v>0.61832061068702293</v>
      </c>
      <c r="P11">
        <f>IF('BettingLines Week (14)'!P11&lt;-100,1+100/('BettingLines Week (14)'!P11-100),100/('BettingLines Week (14)'!P11+100))</f>
        <v>0.54545454545454541</v>
      </c>
      <c r="Q11">
        <f>IF('BettingLines Week (14)'!Q11&lt;-100,1+100/('BettingLines Week (14)'!Q11-100),100/('BettingLines Week (14)'!Q11+100))</f>
        <v>0.51219512195121952</v>
      </c>
      <c r="R11">
        <f>IF('BettingLines Week (14)'!R11&lt;-100,1+100/('BettingLines Week (14)'!R11-100),100/('BettingLines Week (14)'!R11+100))</f>
        <v>0.51219512195121952</v>
      </c>
      <c r="S11">
        <f>IF('BettingLines Week (14)'!S11&lt;-100,1+100/('BettingLines Week (14)'!S11-100),100/('BettingLines Week (14)'!S11+100))</f>
        <v>0.48780487804878048</v>
      </c>
    </row>
    <row r="12" spans="1:19" ht="14.45">
      <c r="A12" t="s">
        <v>11</v>
      </c>
      <c r="B12">
        <f>IF('BettingLines Week (14)'!B12&lt;-100,1+100/('BettingLines Week (14)'!B12-100),100/('BettingLines Week (14)'!B12+100))</f>
        <v>0.42372881355932202</v>
      </c>
      <c r="C12">
        <f>IF('BettingLines Week (14)'!C12&lt;-100,1+100/('BettingLines Week (14)'!C12-100),100/('BettingLines Week (14)'!C12+100))</f>
        <v>0.58677685950413228</v>
      </c>
      <c r="D12">
        <f>IF('BettingLines Week (14)'!D12&lt;-100,1+100/('BettingLines Week (14)'!D12-100),100/('BettingLines Week (14)'!D12+100))</f>
        <v>0.74358974358974361</v>
      </c>
      <c r="E12">
        <f>IF('BettingLines Week (14)'!E12&lt;-100,1+100/('BettingLines Week (14)'!E12-100),100/('BettingLines Week (14)'!E12+100))</f>
        <v>0.45454545454545453</v>
      </c>
      <c r="F12">
        <f>IF('BettingLines Week (14)'!F12&lt;-100,1+100/('BettingLines Week (14)'!F12-100),100/('BettingLines Week (14)'!F12+100))</f>
        <v>0.87096774193548387</v>
      </c>
      <c r="G12">
        <f>IF('BettingLines Week (14)'!G12&lt;-100,1+100/('BettingLines Week (14)'!G12-100),100/('BettingLines Week (14)'!G12+100))</f>
        <v>0.91666666666666663</v>
      </c>
      <c r="H12">
        <f>IF('BettingLines Week (14)'!H12&lt;-100,1+100/('BettingLines Week (14)'!H12-100),100/('BettingLines Week (14)'!H12+100))</f>
        <v>0.43478260869565216</v>
      </c>
      <c r="I12">
        <f>IF('BettingLines Week (14)'!I12&lt;-100,1+100/('BettingLines Week (14)'!I12-100),100/('BettingLines Week (14)'!I12+100))</f>
        <v>0.81981981981981988</v>
      </c>
      <c r="J12">
        <f>IF('BettingLines Week (14)'!J12&lt;-100,1+100/('BettingLines Week (14)'!J12-100),100/('BettingLines Week (14)'!J12+100))</f>
        <v>0.54128440366972475</v>
      </c>
      <c r="K12">
        <f>IF('BettingLines Week (14)'!K12&lt;-100,1+100/('BettingLines Week (14)'!K12-100),100/('BettingLines Week (14)'!K12+100))</f>
        <v>1</v>
      </c>
      <c r="L12">
        <f>IF('BettingLines Week (14)'!L12&lt;-100,1+100/('BettingLines Week (14)'!L12-100),100/('BettingLines Week (14)'!L12+100))</f>
        <v>0.91666666666666663</v>
      </c>
      <c r="M12">
        <f>IF('BettingLines Week (14)'!M12&lt;-100,1+100/('BettingLines Week (14)'!M12-100),100/('BettingLines Week (14)'!M12+100))</f>
        <v>0.83333333333333337</v>
      </c>
      <c r="N12">
        <f>IF('BettingLines Week (14)'!N12&lt;-100,1+100/('BettingLines Week (14)'!N12-100),100/('BettingLines Week (14)'!N12+100))</f>
        <v>0.80392156862745101</v>
      </c>
      <c r="O12">
        <f>IF('BettingLines Week (14)'!O12&lt;-100,1+100/('BettingLines Week (14)'!O12-100),100/('BettingLines Week (14)'!O12+100))</f>
        <v>0.90476190476190477</v>
      </c>
      <c r="P12">
        <f>IF('BettingLines Week (14)'!P12&lt;-100,1+100/('BettingLines Week (14)'!P12-100),100/('BettingLines Week (14)'!P12+100))</f>
        <v>0.54545454545454541</v>
      </c>
      <c r="Q12">
        <f>IF('BettingLines Week (14)'!Q12&lt;-100,1+100/('BettingLines Week (14)'!Q12-100),100/('BettingLines Week (14)'!Q12+100))</f>
        <v>0.55555555555555558</v>
      </c>
      <c r="R12">
        <f>IF('BettingLines Week (14)'!R12&lt;-100,1+100/('BettingLines Week (14)'!R12-100),100/('BettingLines Week (14)'!R12+100))</f>
        <v>0.52380952380952384</v>
      </c>
      <c r="S12">
        <f>IF('BettingLines Week (14)'!S12&lt;-100,1+100/('BettingLines Week (14)'!S12-100),100/('BettingLines Week (14)'!S12+100))</f>
        <v>0.54545454545454541</v>
      </c>
    </row>
    <row r="13" spans="1:19" ht="14.45">
      <c r="A13" t="s">
        <v>12</v>
      </c>
      <c r="B13">
        <f>IF('BettingLines Week (14)'!B13&lt;-100,1+100/('BettingLines Week (14)'!B13-100),100/('BettingLines Week (14)'!B13+100))</f>
        <v>0.66442953020134232</v>
      </c>
      <c r="C13">
        <f>IF('BettingLines Week (14)'!C13&lt;-100,1+100/('BettingLines Week (14)'!C13-100),100/('BettingLines Week (14)'!C13+100))</f>
        <v>0.44642857142857145</v>
      </c>
      <c r="D13">
        <f>IF('BettingLines Week (14)'!D13&lt;-100,1+100/('BettingLines Week (14)'!D13-100),100/('BettingLines Week (14)'!D13+100))</f>
        <v>0.79166666666666663</v>
      </c>
      <c r="E13">
        <f>IF('BettingLines Week (14)'!E13&lt;-100,1+100/('BettingLines Week (14)'!E13-100),100/('BettingLines Week (14)'!E13+100))</f>
        <v>0.64912280701754388</v>
      </c>
      <c r="F13">
        <f>IF('BettingLines Week (14)'!F13&lt;-100,1+100/('BettingLines Week (14)'!F13-100),100/('BettingLines Week (14)'!F13+100))</f>
        <v>0.32786885245901637</v>
      </c>
      <c r="G13">
        <f>IF('BettingLines Week (14)'!G13&lt;-100,1+100/('BettingLines Week (14)'!G13-100),100/('BettingLines Week (14)'!G13+100))</f>
        <v>0.67213114754098369</v>
      </c>
      <c r="H13">
        <f>IF('BettingLines Week (14)'!H13&lt;-100,1+100/('BettingLines Week (14)'!H13-100),100/('BettingLines Week (14)'!H13+100))</f>
        <v>0.51219512195121952</v>
      </c>
      <c r="I13">
        <f>IF('BettingLines Week (14)'!I13&lt;-100,1+100/('BettingLines Week (14)'!I13-100),100/('BettingLines Week (14)'!I13+100))</f>
        <v>0.57446808510638303</v>
      </c>
      <c r="J13">
        <f>IF('BettingLines Week (14)'!J13&lt;-100,1+100/('BettingLines Week (14)'!J13-100),100/('BettingLines Week (14)'!J13+100))</f>
        <v>1</v>
      </c>
      <c r="K13">
        <f>IF('BettingLines Week (14)'!K13&lt;-100,1+100/('BettingLines Week (14)'!K13-100),100/('BettingLines Week (14)'!K13+100))</f>
        <v>0.42372881355932202</v>
      </c>
      <c r="L13">
        <f>IF('BettingLines Week (14)'!L13&lt;-100,1+100/('BettingLines Week (14)'!L13-100),100/('BettingLines Week (14)'!L13+100))</f>
        <v>0.74874371859296485</v>
      </c>
      <c r="M13">
        <f>IF('BettingLines Week (14)'!M13&lt;-100,1+100/('BettingLines Week (14)'!M13-100),100/('BettingLines Week (14)'!M13+100))</f>
        <v>0.52830188679245282</v>
      </c>
      <c r="N13">
        <f>IF('BettingLines Week (14)'!N13&lt;-100,1+100/('BettingLines Week (14)'!N13-100),100/('BettingLines Week (14)'!N13+100))</f>
        <v>0.83870967741935487</v>
      </c>
      <c r="O13">
        <f>IF('BettingLines Week (14)'!O13&lt;-100,1+100/('BettingLines Week (14)'!O13-100),100/('BettingLines Week (14)'!O13+100))</f>
        <v>0.45454545454545453</v>
      </c>
      <c r="P13">
        <f>IF('BettingLines Week (14)'!P13&lt;-100,1+100/('BettingLines Week (14)'!P13-100),100/('BettingLines Week (14)'!P13+100))</f>
        <v>0.53488372093023262</v>
      </c>
      <c r="Q13">
        <f>IF('BettingLines Week (14)'!Q13&lt;-100,1+100/('BettingLines Week (14)'!Q13-100),100/('BettingLines Week (14)'!Q13+100))</f>
        <v>0.64285714285714279</v>
      </c>
      <c r="R13">
        <f>IF('BettingLines Week (14)'!R13&lt;-100,1+100/('BettingLines Week (14)'!R13-100),100/('BettingLines Week (14)'!R13+100))</f>
        <v>0.84251968503937014</v>
      </c>
      <c r="S13">
        <f>IF('BettingLines Week (14)'!S13&lt;-100,1+100/('BettingLines Week (14)'!S13-100),100/('BettingLines Week (14)'!S13+100))</f>
        <v>0.57446808510638303</v>
      </c>
    </row>
    <row r="14" spans="1:19" ht="14.45">
      <c r="A14" t="s">
        <v>13</v>
      </c>
      <c r="B14">
        <f>IF('BettingLines Week (14)'!B14&lt;-100,1+100/('BettingLines Week (14)'!B14-100),100/('BettingLines Week (14)'!B14+100))</f>
        <v>0.68553459119496862</v>
      </c>
      <c r="C14">
        <f>IF('BettingLines Week (14)'!C14&lt;-100,1+100/('BettingLines Week (14)'!C14-100),100/('BettingLines Week (14)'!C14+100))</f>
        <v>0.35714285714285715</v>
      </c>
      <c r="D14">
        <f>IF('BettingLines Week (14)'!D14&lt;-100,1+100/('BettingLines Week (14)'!D14-100),100/('BettingLines Week (14)'!D14+100))</f>
        <v>0.69230769230769229</v>
      </c>
      <c r="E14">
        <f>IF('BettingLines Week (14)'!E14&lt;-100,1+100/('BettingLines Week (14)'!E14-100),100/('BettingLines Week (14)'!E14+100))</f>
        <v>0.58677685950413228</v>
      </c>
      <c r="F14">
        <f>IF('BettingLines Week (14)'!F14&lt;-100,1+100/('BettingLines Week (14)'!F14-100),100/('BettingLines Week (14)'!F14+100))</f>
        <v>1</v>
      </c>
      <c r="G14">
        <f>IF('BettingLines Week (14)'!G14&lt;-100,1+100/('BettingLines Week (14)'!G14-100),100/('BettingLines Week (14)'!G14+100))</f>
        <v>0.43478260869565216</v>
      </c>
      <c r="H14">
        <f>IF('BettingLines Week (14)'!H14&lt;-100,1+100/('BettingLines Week (14)'!H14-100),100/('BettingLines Week (14)'!H14+100))</f>
        <v>0.81981981981981988</v>
      </c>
      <c r="I14">
        <f>IF('BettingLines Week (14)'!I14&lt;-100,1+100/('BettingLines Week (14)'!I14-100),100/('BettingLines Week (14)'!I14+100))</f>
        <v>0.67213114754098369</v>
      </c>
      <c r="J14">
        <f>IF('BettingLines Week (14)'!J14&lt;-100,1+100/('BettingLines Week (14)'!J14-100),100/('BettingLines Week (14)'!J14+100))</f>
        <v>0.33333333333333331</v>
      </c>
      <c r="K14">
        <f>IF('BettingLines Week (14)'!K14&lt;-100,1+100/('BettingLines Week (14)'!K14-100),100/('BettingLines Week (14)'!K14+100))</f>
        <v>0.72972972972972971</v>
      </c>
      <c r="L14">
        <f>IF('BettingLines Week (14)'!L14&lt;-100,1+100/('BettingLines Week (14)'!L14-100),100/('BettingLines Week (14)'!L14+100))</f>
        <v>0.46728971962616822</v>
      </c>
      <c r="M14">
        <f>IF('BettingLines Week (14)'!M14&lt;-100,1+100/('BettingLines Week (14)'!M14-100),100/('BettingLines Week (14)'!M14+100))</f>
        <v>0.26315789473684209</v>
      </c>
      <c r="N14">
        <f>IF('BettingLines Week (14)'!N14&lt;-100,1+100/('BettingLines Week (14)'!N14-100),100/('BettingLines Week (14)'!N14+100))</f>
        <v>0.20833333333333334</v>
      </c>
      <c r="O14">
        <f>IF('BettingLines Week (14)'!O14&lt;-100,1+100/('BettingLines Week (14)'!O14-100),100/('BettingLines Week (14)'!O14+100))</f>
        <v>0.12903225806451613</v>
      </c>
      <c r="P14">
        <f>IF('BettingLines Week (14)'!P14&lt;-100,1+100/('BettingLines Week (14)'!P14-100),100/('BettingLines Week (14)'!P14+100))</f>
        <v>0.48780487804878048</v>
      </c>
      <c r="Q14">
        <f>IF('BettingLines Week (14)'!Q14&lt;-100,1+100/('BettingLines Week (14)'!Q14-100),100/('BettingLines Week (14)'!Q14+100))</f>
        <v>0.55555555555555558</v>
      </c>
      <c r="R14">
        <f>IF('BettingLines Week (14)'!R14&lt;-100,1+100/('BettingLines Week (14)'!R14-100),100/('BettingLines Week (14)'!R14+100))</f>
        <v>0.58333333333333326</v>
      </c>
      <c r="S14">
        <f>IF('BettingLines Week (14)'!S14&lt;-100,1+100/('BettingLines Week (14)'!S14-100),100/('BettingLines Week (14)'!S14+100))</f>
        <v>0.66101694915254239</v>
      </c>
    </row>
    <row r="15" spans="1:19" ht="14.45">
      <c r="A15" t="s">
        <v>14</v>
      </c>
      <c r="B15">
        <f>IF('BettingLines Week (14)'!B15&lt;-100,1+100/('BettingLines Week (14)'!B15-100),100/('BettingLines Week (14)'!B15+100))</f>
        <v>0.51923076923076916</v>
      </c>
      <c r="C15">
        <f>IF('BettingLines Week (14)'!C15&lt;-100,1+100/('BettingLines Week (14)'!C15-100),100/('BettingLines Week (14)'!C15+100))</f>
        <v>0.57446808510638303</v>
      </c>
      <c r="D15">
        <f>IF('BettingLines Week (14)'!D15&lt;-100,1+100/('BettingLines Week (14)'!D15-100),100/('BettingLines Week (14)'!D15+100))</f>
        <v>0.61832061068702293</v>
      </c>
      <c r="E15">
        <f>IF('BettingLines Week (14)'!E15&lt;-100,1+100/('BettingLines Week (14)'!E15-100),100/('BettingLines Week (14)'!E15+100))</f>
        <v>0.63636363636363635</v>
      </c>
      <c r="F15">
        <f>IF('BettingLines Week (14)'!F15&lt;-100,1+100/('BettingLines Week (14)'!F15-100),100/('BettingLines Week (14)'!F15+100))</f>
        <v>1</v>
      </c>
      <c r="G15">
        <f>IF('BettingLines Week (14)'!G15&lt;-100,1+100/('BettingLines Week (14)'!G15-100),100/('BettingLines Week (14)'!G15+100))</f>
        <v>0.21739130434782608</v>
      </c>
      <c r="H15">
        <f>IF('BettingLines Week (14)'!H15&lt;-100,1+100/('BettingLines Week (14)'!H15-100),100/('BettingLines Week (14)'!H15+100))</f>
        <v>0.62962962962962965</v>
      </c>
      <c r="I15">
        <f>IF('BettingLines Week (14)'!I15&lt;-100,1+100/('BettingLines Week (14)'!I15-100),100/('BettingLines Week (14)'!I15+100))</f>
        <v>0.37037037037037035</v>
      </c>
      <c r="J15">
        <f>IF('BettingLines Week (14)'!J15&lt;-100,1+100/('BettingLines Week (14)'!J15-100),100/('BettingLines Week (14)'!J15+100))</f>
        <v>0.88235294117647056</v>
      </c>
      <c r="K15">
        <f>IF('BettingLines Week (14)'!K15&lt;-100,1+100/('BettingLines Week (14)'!K15-100),100/('BettingLines Week (14)'!K15+100))</f>
        <v>0.32258064516129031</v>
      </c>
      <c r="L15">
        <f>IF('BettingLines Week (14)'!L15&lt;-100,1+100/('BettingLines Week (14)'!L15-100),100/('BettingLines Week (14)'!L15+100))</f>
        <v>0.58677685950413228</v>
      </c>
      <c r="M15">
        <f>IF('BettingLines Week (14)'!M15&lt;-100,1+100/('BettingLines Week (14)'!M15-100),100/('BettingLines Week (14)'!M15+100))</f>
        <v>0.47619047619047616</v>
      </c>
      <c r="N15">
        <f>IF('BettingLines Week (14)'!N15&lt;-100,1+100/('BettingLines Week (14)'!N15-100),100/('BettingLines Week (14)'!N15+100))</f>
        <v>0.38461538461538464</v>
      </c>
      <c r="O15">
        <f>IF('BettingLines Week (14)'!O15&lt;-100,1+100/('BettingLines Week (14)'!O15-100),100/('BettingLines Week (14)'!O15+100))</f>
        <v>0.58677685950413228</v>
      </c>
      <c r="P15">
        <f>IF('BettingLines Week (14)'!P15&lt;-100,1+100/('BettingLines Week (14)'!P15-100),100/('BettingLines Week (14)'!P15+100))</f>
        <v>0.78021978021978022</v>
      </c>
      <c r="Q15">
        <f>IF('BettingLines Week (14)'!Q15&lt;-100,1+100/('BettingLines Week (14)'!Q15-100),100/('BettingLines Week (14)'!Q15+100))</f>
        <v>0.65753424657534243</v>
      </c>
      <c r="R15">
        <f>IF('BettingLines Week (14)'!R15&lt;-100,1+100/('BettingLines Week (14)'!R15-100),100/('BettingLines Week (14)'!R15+100))</f>
        <v>0.51219512195121952</v>
      </c>
      <c r="S15">
        <f>IF('BettingLines Week (14)'!S15&lt;-100,1+100/('BettingLines Week (14)'!S15-100),100/('BettingLines Week (14)'!S15+100))</f>
        <v>0.4</v>
      </c>
    </row>
    <row r="16" spans="1:19" ht="14.45">
      <c r="A16" t="s">
        <v>15</v>
      </c>
      <c r="B16">
        <f>IF('BettingLines Week (14)'!B16&lt;-100,1+100/('BettingLines Week (14)'!B16-100),100/('BettingLines Week (14)'!B16+100))</f>
        <v>0.59677419354838712</v>
      </c>
      <c r="C16">
        <f>IF('BettingLines Week (14)'!C16&lt;-100,1+100/('BettingLines Week (14)'!C16-100),100/('BettingLines Week (14)'!C16+100))</f>
        <v>0.60784313725490202</v>
      </c>
      <c r="D16">
        <f>IF('BettingLines Week (14)'!D16&lt;-100,1+100/('BettingLines Week (14)'!D16-100),100/('BettingLines Week (14)'!D16+100))</f>
        <v>0.54954954954954949</v>
      </c>
      <c r="E16">
        <f>IF('BettingLines Week (14)'!E16&lt;-100,1+100/('BettingLines Week (14)'!E16-100),100/('BettingLines Week (14)'!E16+100))</f>
        <v>0.68553459119496862</v>
      </c>
      <c r="F16">
        <f>IF('BettingLines Week (14)'!F16&lt;-100,1+100/('BettingLines Week (14)'!F16-100),100/('BettingLines Week (14)'!F16+100))</f>
        <v>0.46728971962616822</v>
      </c>
      <c r="G16">
        <f>IF('BettingLines Week (14)'!G16&lt;-100,1+100/('BettingLines Week (14)'!G16-100),100/('BettingLines Week (14)'!G16+100))</f>
        <v>0.56521739130434789</v>
      </c>
      <c r="H16">
        <f>IF('BettingLines Week (14)'!H16&lt;-100,1+100/('BettingLines Week (14)'!H16-100),100/('BettingLines Week (14)'!H16+100))</f>
        <v>0.53488372093023262</v>
      </c>
      <c r="I16">
        <f>IF('BettingLines Week (14)'!I16&lt;-100,1+100/('BettingLines Week (14)'!I16-100),100/('BettingLines Week (14)'!I16+100))</f>
        <v>0.56521739130434789</v>
      </c>
      <c r="J16">
        <f>IF('BettingLines Week (14)'!J16&lt;-100,1+100/('BettingLines Week (14)'!J16-100),100/('BettingLines Week (14)'!J16+100))</f>
        <v>0.81481481481481488</v>
      </c>
      <c r="K16">
        <f>IF('BettingLines Week (14)'!K16&lt;-100,1+100/('BettingLines Week (14)'!K16-100),100/('BettingLines Week (14)'!K16+100))</f>
        <v>0.59677419354838712</v>
      </c>
      <c r="L16">
        <f>IF('BettingLines Week (14)'!L16&lt;-100,1+100/('BettingLines Week (14)'!L16-100),100/('BettingLines Week (14)'!L16+100))</f>
        <v>1</v>
      </c>
      <c r="M16">
        <f>IF('BettingLines Week (14)'!M16&lt;-100,1+100/('BettingLines Week (14)'!M16-100),100/('BettingLines Week (14)'!M16+100))</f>
        <v>0.57446808510638303</v>
      </c>
      <c r="N16">
        <f>IF('BettingLines Week (14)'!N16&lt;-100,1+100/('BettingLines Week (14)'!N16-100),100/('BettingLines Week (14)'!N16+100))</f>
        <v>0.37037037037037035</v>
      </c>
      <c r="O16">
        <f>IF('BettingLines Week (14)'!O16&lt;-100,1+100/('BettingLines Week (14)'!O16-100),100/('BettingLines Week (14)'!O16+100))</f>
        <v>0.72602739726027399</v>
      </c>
      <c r="P16">
        <f>IF('BettingLines Week (14)'!P16&lt;-100,1+100/('BettingLines Week (14)'!P16-100),100/('BettingLines Week (14)'!P16+100))</f>
        <v>0.84251968503937014</v>
      </c>
      <c r="Q16">
        <f>IF('BettingLines Week (14)'!Q16&lt;-100,1+100/('BettingLines Week (14)'!Q16-100),100/('BettingLines Week (14)'!Q16+100))</f>
        <v>0.53488372093023262</v>
      </c>
      <c r="R16">
        <f>IF('BettingLines Week (14)'!R16&lt;-100,1+100/('BettingLines Week (14)'!R16-100),100/('BettingLines Week (14)'!R16+100))</f>
        <v>0.54545454545454541</v>
      </c>
      <c r="S16">
        <f>IF('BettingLines Week (14)'!S16&lt;-100,1+100/('BettingLines Week (14)'!S16-100),100/('BettingLines Week (14)'!S16+100))</f>
        <v>0.59183673469387754</v>
      </c>
    </row>
    <row r="17" spans="1:19" ht="14.45">
      <c r="A17" t="s">
        <v>16</v>
      </c>
      <c r="B17">
        <f>IF('BettingLines Week (14)'!B17&lt;-100,1+100/('BettingLines Week (14)'!B17-100),100/('BettingLines Week (14)'!B17+100))</f>
        <v>0.68553459119496862</v>
      </c>
      <c r="C17">
        <f>IF('BettingLines Week (14)'!C17&lt;-100,1+100/('BettingLines Week (14)'!C17-100),100/('BettingLines Week (14)'!C17+100))</f>
        <v>0.33333333333333331</v>
      </c>
      <c r="D17">
        <f>IF('BettingLines Week (14)'!D17&lt;-100,1+100/('BettingLines Week (14)'!D17-100),100/('BettingLines Week (14)'!D17+100))</f>
        <v>0.52830188679245282</v>
      </c>
      <c r="E17">
        <f>IF('BettingLines Week (14)'!E17&lt;-100,1+100/('BettingLines Week (14)'!E17-100),100/('BettingLines Week (14)'!E17+100))</f>
        <v>0.69230769230769229</v>
      </c>
      <c r="F17">
        <f>IF('BettingLines Week (14)'!F17&lt;-100,1+100/('BettingLines Week (14)'!F17-100),100/('BettingLines Week (14)'!F17+100))</f>
        <v>0.4</v>
      </c>
      <c r="G17">
        <f>IF('BettingLines Week (14)'!G17&lt;-100,1+100/('BettingLines Week (14)'!G17-100),100/('BettingLines Week (14)'!G17+100))</f>
        <v>0.62406015037593987</v>
      </c>
      <c r="H17">
        <f>IF('BettingLines Week (14)'!H17&lt;-100,1+100/('BettingLines Week (14)'!H17-100),100/('BettingLines Week (14)'!H17+100))</f>
        <v>0.2857142857142857</v>
      </c>
      <c r="I17">
        <f>IF('BettingLines Week (14)'!I17&lt;-100,1+100/('BettingLines Week (14)'!I17-100),100/('BettingLines Week (14)'!I17+100))</f>
        <v>0.52830188679245282</v>
      </c>
      <c r="J17">
        <f>IF('BettingLines Week (14)'!J17&lt;-100,1+100/('BettingLines Week (14)'!J17-100),100/('BettingLines Week (14)'!J17+100))</f>
        <v>0.38461538461538464</v>
      </c>
      <c r="K17">
        <f>IF('BettingLines Week (14)'!K17&lt;-100,1+100/('BettingLines Week (14)'!K17-100),100/('BettingLines Week (14)'!K17+100))</f>
        <v>0.44642857142857145</v>
      </c>
      <c r="L17">
        <f>IF('BettingLines Week (14)'!L17&lt;-100,1+100/('BettingLines Week (14)'!L17-100),100/('BettingLines Week (14)'!L17+100))</f>
        <v>0.45454545454545453</v>
      </c>
      <c r="M17">
        <f>IF('BettingLines Week (14)'!M17&lt;-100,1+100/('BettingLines Week (14)'!M17-100),100/('BettingLines Week (14)'!M17+100))</f>
        <v>0.62962962962962965</v>
      </c>
      <c r="N17">
        <f>IF('BettingLines Week (14)'!N17&lt;-100,1+100/('BettingLines Week (14)'!N17-100),100/('BettingLines Week (14)'!N17+100))</f>
        <v>1</v>
      </c>
      <c r="O17">
        <f>IF('BettingLines Week (14)'!O17&lt;-100,1+100/('BettingLines Week (14)'!O17-100),100/('BettingLines Week (14)'!O17+100))</f>
        <v>0.61832061068702293</v>
      </c>
      <c r="P17">
        <f>IF('BettingLines Week (14)'!P17&lt;-100,1+100/('BettingLines Week (14)'!P17-100),100/('BettingLines Week (14)'!P17+100))</f>
        <v>0.26315789473684209</v>
      </c>
      <c r="Q17">
        <f>IF('BettingLines Week (14)'!Q17&lt;-100,1+100/('BettingLines Week (14)'!Q17-100),100/('BettingLines Week (14)'!Q17+100))</f>
        <v>0.53488372093023262</v>
      </c>
      <c r="R17">
        <f>IF('BettingLines Week (14)'!R17&lt;-100,1+100/('BettingLines Week (14)'!R17-100),100/('BettingLines Week (14)'!R17+100))</f>
        <v>0.56521739130434789</v>
      </c>
      <c r="S17">
        <f>IF('BettingLines Week (14)'!S17&lt;-100,1+100/('BettingLines Week (14)'!S17-100),100/('BettingLines Week (14)'!S17+100))</f>
        <v>0.45454545454545453</v>
      </c>
    </row>
    <row r="18" spans="1:19" ht="14.45">
      <c r="A18" t="s">
        <v>17</v>
      </c>
      <c r="B18">
        <f>IF('BettingLines Week (14)'!B18&lt;-100,1+100/('BettingLines Week (14)'!B18-100),100/('BettingLines Week (14)'!B18+100))</f>
        <v>0.62406015037593987</v>
      </c>
      <c r="C18">
        <f>IF('BettingLines Week (14)'!C18&lt;-100,1+100/('BettingLines Week (14)'!C18-100),100/('BettingLines Week (14)'!C18+100))</f>
        <v>0.66442953020134232</v>
      </c>
      <c r="D18">
        <f>IF('BettingLines Week (14)'!D18&lt;-100,1+100/('BettingLines Week (14)'!D18-100),100/('BettingLines Week (14)'!D18+100))</f>
        <v>0.29850746268656714</v>
      </c>
      <c r="E18">
        <f>IF('BettingLines Week (14)'!E18&lt;-100,1+100/('BettingLines Week (14)'!E18-100),100/('BettingLines Week (14)'!E18+100))</f>
        <v>0.61832061068702293</v>
      </c>
      <c r="F18">
        <f>IF('BettingLines Week (14)'!F18&lt;-100,1+100/('BettingLines Week (14)'!F18-100),100/('BettingLines Week (14)'!F18+100))</f>
        <v>0.57446808510638303</v>
      </c>
      <c r="G18">
        <f>IF('BettingLines Week (14)'!G18&lt;-100,1+100/('BettingLines Week (14)'!G18-100),100/('BettingLines Week (14)'!G18+100))</f>
        <v>0.17543859649122806</v>
      </c>
      <c r="H18">
        <f>IF('BettingLines Week (14)'!H18&lt;-100,1+100/('BettingLines Week (14)'!H18-100),100/('BettingLines Week (14)'!H18+100))</f>
        <v>0.55555555555555558</v>
      </c>
      <c r="I18">
        <f>IF('BettingLines Week (14)'!I18&lt;-100,1+100/('BettingLines Week (14)'!I18-100),100/('BettingLines Week (14)'!I18+100))</f>
        <v>0.27027027027027029</v>
      </c>
      <c r="J18">
        <f>IF('BettingLines Week (14)'!J18&lt;-100,1+100/('BettingLines Week (14)'!J18-100),100/('BettingLines Week (14)'!J18+100))</f>
        <v>1</v>
      </c>
      <c r="K18">
        <f>IF('BettingLines Week (14)'!K18&lt;-100,1+100/('BettingLines Week (14)'!K18-100),100/('BettingLines Week (14)'!K18+100))</f>
        <v>0.23809523809523808</v>
      </c>
      <c r="L18">
        <f>IF('BettingLines Week (14)'!L18&lt;-100,1+100/('BettingLines Week (14)'!L18-100),100/('BettingLines Week (14)'!L18+100))</f>
        <v>0.58677685950413228</v>
      </c>
      <c r="M18">
        <f>IF('BettingLines Week (14)'!M18&lt;-100,1+100/('BettingLines Week (14)'!M18-100),100/('BettingLines Week (14)'!M18+100))</f>
        <v>0.56521739130434789</v>
      </c>
      <c r="N18">
        <f>IF('BettingLines Week (14)'!N18&lt;-100,1+100/('BettingLines Week (14)'!N18-100),100/('BettingLines Week (14)'!N18+100))</f>
        <v>0.40816326530612246</v>
      </c>
      <c r="O18">
        <f>IF('BettingLines Week (14)'!O18&lt;-100,1+100/('BettingLines Week (14)'!O18-100),100/('BettingLines Week (14)'!O18+100))</f>
        <v>0.42372881355932202</v>
      </c>
      <c r="P18">
        <f>IF('BettingLines Week (14)'!P18&lt;-100,1+100/('BettingLines Week (14)'!P18-100),100/('BettingLines Week (14)'!P18+100))</f>
        <v>0.47619047619047616</v>
      </c>
      <c r="Q18">
        <f>IF('BettingLines Week (14)'!Q18&lt;-100,1+100/('BettingLines Week (14)'!Q18-100),100/('BettingLines Week (14)'!Q18+100))</f>
        <v>0.55555555555555558</v>
      </c>
      <c r="R18">
        <f>IF('BettingLines Week (14)'!R18&lt;-100,1+100/('BettingLines Week (14)'!R18-100),100/('BettingLines Week (14)'!R18+100))</f>
        <v>0.53488372093023262</v>
      </c>
      <c r="S18">
        <f>IF('BettingLines Week (14)'!S18&lt;-100,1+100/('BettingLines Week (14)'!S18-100),100/('BettingLines Week (14)'!S18+100))</f>
        <v>0.53488372093023262</v>
      </c>
    </row>
    <row r="19" spans="1:19" ht="14.45">
      <c r="A19" t="s">
        <v>18</v>
      </c>
      <c r="B19">
        <f>IF('BettingLines Week (14)'!B19&lt;-100,1+100/('BettingLines Week (14)'!B19-100),100/('BettingLines Week (14)'!B19+100))</f>
        <v>0.54128440366972475</v>
      </c>
      <c r="C19">
        <f>IF('BettingLines Week (14)'!C19&lt;-100,1+100/('BettingLines Week (14)'!C19-100),100/('BettingLines Week (14)'!C19+100))</f>
        <v>0.48780487804878048</v>
      </c>
      <c r="D19">
        <f>IF('BettingLines Week (14)'!D19&lt;-100,1+100/('BettingLines Week (14)'!D19-100),100/('BettingLines Week (14)'!D19+100))</f>
        <v>0.15384615384615385</v>
      </c>
      <c r="E19">
        <f>IF('BettingLines Week (14)'!E19&lt;-100,1+100/('BettingLines Week (14)'!E19-100),100/('BettingLines Week (14)'!E19+100))</f>
        <v>0.42372881355932202</v>
      </c>
      <c r="F19">
        <f>IF('BettingLines Week (14)'!F19&lt;-100,1+100/('BettingLines Week (14)'!F19-100),100/('BettingLines Week (14)'!F19+100))</f>
        <v>0.32258064516129031</v>
      </c>
      <c r="G19">
        <f>IF('BettingLines Week (14)'!G19&lt;-100,1+100/('BettingLines Week (14)'!G19-100),100/('BettingLines Week (14)'!G19+100))</f>
        <v>0.41666666666666669</v>
      </c>
      <c r="H19">
        <f>IF('BettingLines Week (14)'!H19&lt;-100,1+100/('BettingLines Week (14)'!H19-100),100/('BettingLines Week (14)'!H19+100))</f>
        <v>0.45454545454545453</v>
      </c>
      <c r="I19">
        <f>IF('BettingLines Week (14)'!I19&lt;-100,1+100/('BettingLines Week (14)'!I19-100),100/('BettingLines Week (14)'!I19+100))</f>
        <v>0.21739130434782608</v>
      </c>
      <c r="J19">
        <f>IF('BettingLines Week (14)'!J19&lt;-100,1+100/('BettingLines Week (14)'!J19-100),100/('BettingLines Week (14)'!J19+100))</f>
        <v>0.22727272727272727</v>
      </c>
      <c r="K19">
        <f>IF('BettingLines Week (14)'!K19&lt;-100,1+100/('BettingLines Week (14)'!K19-100),100/('BettingLines Week (14)'!K19+100))</f>
        <v>0.64285714285714279</v>
      </c>
      <c r="L19">
        <f>IF('BettingLines Week (14)'!L19&lt;-100,1+100/('BettingLines Week (14)'!L19-100),100/('BettingLines Week (14)'!L19+100))</f>
        <v>0.22727272727272727</v>
      </c>
      <c r="M19">
        <f>IF('BettingLines Week (14)'!M19&lt;-100,1+100/('BettingLines Week (14)'!M19-100),100/('BettingLines Week (14)'!M19+100))</f>
        <v>0.41322314049586778</v>
      </c>
      <c r="N19">
        <f>IF('BettingLines Week (14)'!N19&lt;-100,1+100/('BettingLines Week (14)'!N19-100),100/('BettingLines Week (14)'!N19+100))</f>
        <v>1</v>
      </c>
      <c r="O19">
        <f>IF('BettingLines Week (14)'!O19&lt;-100,1+100/('BettingLines Week (14)'!O19-100),100/('BettingLines Week (14)'!O19+100))</f>
        <v>0.42372881355932202</v>
      </c>
      <c r="P19">
        <f>IF('BettingLines Week (14)'!P19&lt;-100,1+100/('BettingLines Week (14)'!P19-100),100/('BettingLines Week (14)'!P19+100))</f>
        <v>0.26315789473684209</v>
      </c>
      <c r="Q19">
        <f>IF('BettingLines Week (14)'!Q19&lt;-100,1+100/('BettingLines Week (14)'!Q19-100),100/('BettingLines Week (14)'!Q19+100))</f>
        <v>0.66101694915254239</v>
      </c>
      <c r="R19">
        <f>IF('BettingLines Week (14)'!R19&lt;-100,1+100/('BettingLines Week (14)'!R19-100),100/('BettingLines Week (14)'!R19+100))</f>
        <v>0.55555555555555558</v>
      </c>
      <c r="S19">
        <f>IF('BettingLines Week (14)'!S19&lt;-100,1+100/('BettingLines Week (14)'!S19-100),100/('BettingLines Week (14)'!S19+100))</f>
        <v>0.48780487804878048</v>
      </c>
    </row>
    <row r="20" spans="1:19" ht="14.45">
      <c r="A20" t="s">
        <v>19</v>
      </c>
      <c r="B20">
        <f>IF('BettingLines Week (14)'!B20&lt;-100,1+100/('BettingLines Week (14)'!B20-100),100/('BettingLines Week (14)'!B20+100))</f>
        <v>0.50495049504950495</v>
      </c>
      <c r="C20">
        <f>IF('BettingLines Week (14)'!C20&lt;-100,1+100/('BettingLines Week (14)'!C20-100),100/('BettingLines Week (14)'!C20+100))</f>
        <v>0.44642857142857145</v>
      </c>
      <c r="D20">
        <f>IF('BettingLines Week (14)'!D20&lt;-100,1+100/('BettingLines Week (14)'!D20-100),100/('BettingLines Week (14)'!D20+100))</f>
        <v>0.49504950495049505</v>
      </c>
      <c r="E20">
        <f>IF('BettingLines Week (14)'!E20&lt;-100,1+100/('BettingLines Week (14)'!E20-100),100/('BettingLines Week (14)'!E20+100))</f>
        <v>0.45454545454545453</v>
      </c>
      <c r="F20">
        <f>IF('BettingLines Week (14)'!F20&lt;-100,1+100/('BettingLines Week (14)'!F20-100),100/('BettingLines Week (14)'!F20+100))</f>
        <v>0.49504950495049505</v>
      </c>
      <c r="G20">
        <f>IF('BettingLines Week (14)'!G20&lt;-100,1+100/('BettingLines Week (14)'!G20-100),100/('BettingLines Week (14)'!G20+100))</f>
        <v>1</v>
      </c>
      <c r="H20">
        <f>IF('BettingLines Week (14)'!H20&lt;-100,1+100/('BettingLines Week (14)'!H20-100),100/('BettingLines Week (14)'!H20+100))</f>
        <v>0.48780487804878048</v>
      </c>
      <c r="I20">
        <f>IF('BettingLines Week (14)'!I20&lt;-100,1+100/('BettingLines Week (14)'!I20-100),100/('BettingLines Week (14)'!I20+100))</f>
        <v>0.51923076923076916</v>
      </c>
      <c r="J20">
        <f>IF('BettingLines Week (14)'!J20&lt;-100,1+100/('BettingLines Week (14)'!J20-100),100/('BettingLines Week (14)'!J20+100))</f>
        <v>0.66442953020134232</v>
      </c>
      <c r="K20">
        <f>IF('BettingLines Week (14)'!K20&lt;-100,1+100/('BettingLines Week (14)'!K20-100),100/('BettingLines Week (14)'!K20+100))</f>
        <v>0.40816326530612246</v>
      </c>
      <c r="L20">
        <f>IF('BettingLines Week (14)'!L20&lt;-100,1+100/('BettingLines Week (14)'!L20-100),100/('BettingLines Week (14)'!L20+100))</f>
        <v>0.42372881355932202</v>
      </c>
      <c r="M20">
        <f>IF('BettingLines Week (14)'!M20&lt;-100,1+100/('BettingLines Week (14)'!M20-100),100/('BettingLines Week (14)'!M20+100))</f>
        <v>0.23255813953488372</v>
      </c>
      <c r="N20">
        <f>IF('BettingLines Week (14)'!N20&lt;-100,1+100/('BettingLines Week (14)'!N20-100),100/('BettingLines Week (14)'!N20+100))</f>
        <v>0.31746031746031744</v>
      </c>
      <c r="O20">
        <f>IF('BettingLines Week (14)'!O20&lt;-100,1+100/('BettingLines Week (14)'!O20-100),100/('BettingLines Week (14)'!O20+100))</f>
        <v>0.74025974025974028</v>
      </c>
      <c r="P20">
        <f>IF('BettingLines Week (14)'!P20&lt;-100,1+100/('BettingLines Week (14)'!P20-100),100/('BettingLines Week (14)'!P20+100))</f>
        <v>0.62962962962962965</v>
      </c>
      <c r="Q20">
        <f>IF('BettingLines Week (14)'!Q20&lt;-100,1+100/('BettingLines Week (14)'!Q20-100),100/('BettingLines Week (14)'!Q20+100))</f>
        <v>0.53488372093023262</v>
      </c>
      <c r="R20">
        <f>IF('BettingLines Week (14)'!R20&lt;-100,1+100/('BettingLines Week (14)'!R20-100),100/('BettingLines Week (14)'!R20+100))</f>
        <v>0.47619047619047616</v>
      </c>
      <c r="S20">
        <f>IF('BettingLines Week (14)'!S20&lt;-100,1+100/('BettingLines Week (14)'!S20-100),100/('BettingLines Week (14)'!S20+100))</f>
        <v>0.55555555555555558</v>
      </c>
    </row>
    <row r="21" spans="1:19" ht="14.45">
      <c r="A21" t="s">
        <v>20</v>
      </c>
      <c r="B21">
        <f>IF('BettingLines Week (14)'!B21&lt;-100,1+100/('BettingLines Week (14)'!B21-100),100/('BettingLines Week (14)'!B21+100))</f>
        <v>0.41322314049586778</v>
      </c>
      <c r="C21">
        <f>IF('BettingLines Week (14)'!C21&lt;-100,1+100/('BettingLines Week (14)'!C21-100),100/('BettingLines Week (14)'!C21+100))</f>
        <v>0.68553459119496862</v>
      </c>
      <c r="D21">
        <f>IF('BettingLines Week (14)'!D21&lt;-100,1+100/('BettingLines Week (14)'!D21-100),100/('BettingLines Week (14)'!D21+100))</f>
        <v>0.16</v>
      </c>
      <c r="E21">
        <f>IF('BettingLines Week (14)'!E21&lt;-100,1+100/('BettingLines Week (14)'!E21-100),100/('BettingLines Week (14)'!E21+100))</f>
        <v>0.45454545454545453</v>
      </c>
      <c r="F21">
        <f>IF('BettingLines Week (14)'!F21&lt;-100,1+100/('BettingLines Week (14)'!F21-100),100/('BettingLines Week (14)'!F21+100))</f>
        <v>0.16949152542372881</v>
      </c>
      <c r="G21">
        <f>IF('BettingLines Week (14)'!G21&lt;-100,1+100/('BettingLines Week (14)'!G21-100),100/('BettingLines Week (14)'!G21+100))</f>
        <v>0.11764705882352941</v>
      </c>
      <c r="H21">
        <f>IF('BettingLines Week (14)'!H21&lt;-100,1+100/('BettingLines Week (14)'!H21-100),100/('BettingLines Week (14)'!H21+100))</f>
        <v>0.42372881355932202</v>
      </c>
      <c r="I21">
        <f>IF('BettingLines Week (14)'!I21&lt;-100,1+100/('BettingLines Week (14)'!I21-100),100/('BettingLines Week (14)'!I21+100))</f>
        <v>0.42372881355932202</v>
      </c>
      <c r="J21">
        <f>IF('BettingLines Week (14)'!J21&lt;-100,1+100/('BettingLines Week (14)'!J21-100),100/('BettingLines Week (14)'!J21+100))</f>
        <v>0.52830188679245282</v>
      </c>
      <c r="K21">
        <f>IF('BettingLines Week (14)'!K21&lt;-100,1+100/('BettingLines Week (14)'!K21-100),100/('BettingLines Week (14)'!K21+100))</f>
        <v>7.6923076923076927E-2</v>
      </c>
      <c r="L21">
        <f>IF('BettingLines Week (14)'!L21&lt;-100,1+100/('BettingLines Week (14)'!L21-100),100/('BettingLines Week (14)'!L21+100))</f>
        <v>0.24390243902439024</v>
      </c>
      <c r="M21">
        <f>IF('BettingLines Week (14)'!M21&lt;-100,1+100/('BettingLines Week (14)'!M21-100),100/('BettingLines Week (14)'!M21+100))</f>
        <v>0.35087719298245612</v>
      </c>
      <c r="N21">
        <f>IF('BettingLines Week (14)'!N21&lt;-100,1+100/('BettingLines Week (14)'!N21-100),100/('BettingLines Week (14)'!N21+100))</f>
        <v>1</v>
      </c>
      <c r="O21">
        <f>IF('BettingLines Week (14)'!O21&lt;-100,1+100/('BettingLines Week (14)'!O21-100),100/('BettingLines Week (14)'!O21+100))</f>
        <v>0.30303030303030304</v>
      </c>
      <c r="P21">
        <f>IF('BettingLines Week (14)'!P21&lt;-100,1+100/('BettingLines Week (14)'!P21-100),100/('BettingLines Week (14)'!P21+100))</f>
        <v>0.33898305084745761</v>
      </c>
      <c r="Q21">
        <f>IF('BettingLines Week (14)'!Q21&lt;-100,1+100/('BettingLines Week (14)'!Q21-100),100/('BettingLines Week (14)'!Q21+100))</f>
        <v>0.11764705882352941</v>
      </c>
      <c r="R21">
        <f>IF('BettingLines Week (14)'!R21&lt;-100,1+100/('BettingLines Week (14)'!R21-100),100/('BettingLines Week (14)'!R21+100))</f>
        <v>0.25</v>
      </c>
      <c r="S21">
        <f>IF('BettingLines Week (14)'!S21&lt;-100,1+100/('BettingLines Week (14)'!S21-100),100/('BettingLines Week (14)'!S21+100))</f>
        <v>0.47619047619047616</v>
      </c>
    </row>
    <row r="22" spans="1:19" ht="14.45">
      <c r="A22" t="s">
        <v>21</v>
      </c>
      <c r="B22">
        <f>IF('BettingLines Week (14)'!B22&lt;-100,1+100/('BettingLines Week (14)'!B22-100),100/('BettingLines Week (14)'!B22+100))</f>
        <v>0.5</v>
      </c>
      <c r="C22">
        <f>IF('BettingLines Week (14)'!C22&lt;-100,1+100/('BettingLines Week (14)'!C22-100),100/('BettingLines Week (14)'!C22+100))</f>
        <v>0.46728971962616822</v>
      </c>
      <c r="D22">
        <f>IF('BettingLines Week (14)'!D22&lt;-100,1+100/('BettingLines Week (14)'!D22-100),100/('BettingLines Week (14)'!D22+100))</f>
        <v>0.44642857142857145</v>
      </c>
      <c r="E22">
        <f>IF('BettingLines Week (14)'!E22&lt;-100,1+100/('BettingLines Week (14)'!E22-100),100/('BettingLines Week (14)'!E22+100))</f>
        <v>0.60784313725490202</v>
      </c>
      <c r="F22">
        <f>IF('BettingLines Week (14)'!F22&lt;-100,1+100/('BettingLines Week (14)'!F22-100),100/('BettingLines Week (14)'!F22+100))</f>
        <v>0.34482758620689657</v>
      </c>
      <c r="G22">
        <f>IF('BettingLines Week (14)'!G22&lt;-100,1+100/('BettingLines Week (14)'!G22-100),100/('BettingLines Week (14)'!G22+100))</f>
        <v>1</v>
      </c>
      <c r="H22">
        <f>IF('BettingLines Week (14)'!H22&lt;-100,1+100/('BettingLines Week (14)'!H22-100),100/('BettingLines Week (14)'!H22+100))</f>
        <v>0.4</v>
      </c>
      <c r="I22">
        <f>IF('BettingLines Week (14)'!I22&lt;-100,1+100/('BettingLines Week (14)'!I22-100),100/('BettingLines Week (14)'!I22+100))</f>
        <v>0.46728971962616822</v>
      </c>
      <c r="J22">
        <f>IF('BettingLines Week (14)'!J22&lt;-100,1+100/('BettingLines Week (14)'!J22-100),100/('BettingLines Week (14)'!J22+100))</f>
        <v>0.64285714285714279</v>
      </c>
      <c r="K22">
        <f>IF('BettingLines Week (14)'!K22&lt;-100,1+100/('BettingLines Week (14)'!K22-100),100/('BettingLines Week (14)'!K22+100))</f>
        <v>0.63636363636363635</v>
      </c>
      <c r="L22">
        <f>IF('BettingLines Week (14)'!L22&lt;-100,1+100/('BettingLines Week (14)'!L22-100),100/('BettingLines Week (14)'!L22+100))</f>
        <v>0.45454545454545453</v>
      </c>
      <c r="M22">
        <f>IF('BettingLines Week (14)'!M22&lt;-100,1+100/('BettingLines Week (14)'!M22-100),100/('BettingLines Week (14)'!M22+100))</f>
        <v>0.58677685950413228</v>
      </c>
      <c r="N22">
        <f>IF('BettingLines Week (14)'!N22&lt;-100,1+100/('BettingLines Week (14)'!N22-100),100/('BettingLines Week (14)'!N22+100))</f>
        <v>0.72602739726027399</v>
      </c>
      <c r="O22">
        <f>IF('BettingLines Week (14)'!O22&lt;-100,1+100/('BettingLines Week (14)'!O22-100),100/('BettingLines Week (14)'!O22+100))</f>
        <v>0.72602739726027399</v>
      </c>
      <c r="P22">
        <f>IF('BettingLines Week (14)'!P22&lt;-100,1+100/('BettingLines Week (14)'!P22-100),100/('BettingLines Week (14)'!P22+100))</f>
        <v>0.56521739130434789</v>
      </c>
      <c r="Q22">
        <f>IF('BettingLines Week (14)'!Q22&lt;-100,1+100/('BettingLines Week (14)'!Q22-100),100/('BettingLines Week (14)'!Q22+100))</f>
        <v>0.47619047619047616</v>
      </c>
      <c r="R22">
        <f>IF('BettingLines Week (14)'!R22&lt;-100,1+100/('BettingLines Week (14)'!R22-100),100/('BettingLines Week (14)'!R22+100))</f>
        <v>0.45454545454545453</v>
      </c>
      <c r="S22">
        <f>IF('BettingLines Week (14)'!S22&lt;-100,1+100/('BettingLines Week (14)'!S22-100),100/('BettingLines Week (14)'!S22+100))</f>
        <v>0.4</v>
      </c>
    </row>
    <row r="23" spans="1:19" ht="14.45">
      <c r="A23" t="s">
        <v>22</v>
      </c>
      <c r="B23">
        <f>IF('BettingLines Week (14)'!B23&lt;-100,1+100/('BettingLines Week (14)'!B23-100),100/('BettingLines Week (14)'!B23+100))</f>
        <v>0.39370078740157483</v>
      </c>
      <c r="C23">
        <f>IF('BettingLines Week (14)'!C23&lt;-100,1+100/('BettingLines Week (14)'!C23-100),100/('BettingLines Week (14)'!C23+100))</f>
        <v>0.45454545454545453</v>
      </c>
      <c r="D23">
        <f>IF('BettingLines Week (14)'!D23&lt;-100,1+100/('BettingLines Week (14)'!D23-100),100/('BettingLines Week (14)'!D23+100))</f>
        <v>0.59677419354838712</v>
      </c>
      <c r="E23">
        <f>IF('BettingLines Week (14)'!E23&lt;-100,1+100/('BettingLines Week (14)'!E23-100),100/('BettingLines Week (14)'!E23+100))</f>
        <v>0.30303030303030304</v>
      </c>
      <c r="F23">
        <f>IF('BettingLines Week (14)'!F23&lt;-100,1+100/('BettingLines Week (14)'!F23-100),100/('BettingLines Week (14)'!F23+100))</f>
        <v>0.57446808510638303</v>
      </c>
      <c r="G23">
        <f>IF('BettingLines Week (14)'!G23&lt;-100,1+100/('BettingLines Week (14)'!G23-100),100/('BettingLines Week (14)'!G23+100))</f>
        <v>0.44642857142857145</v>
      </c>
      <c r="H23">
        <f>IF('BettingLines Week (14)'!H23&lt;-100,1+100/('BettingLines Week (14)'!H23-100),100/('BettingLines Week (14)'!H23+100))</f>
        <v>0.24390243902439024</v>
      </c>
      <c r="I23">
        <f>IF('BettingLines Week (14)'!I23&lt;-100,1+100/('BettingLines Week (14)'!I23-100),100/('BettingLines Week (14)'!I23+100))</f>
        <v>0.22222222222222221</v>
      </c>
      <c r="J23">
        <f>IF('BettingLines Week (14)'!J23&lt;-100,1+100/('BettingLines Week (14)'!J23-100),100/('BettingLines Week (14)'!J23+100))</f>
        <v>0.60784313725490202</v>
      </c>
      <c r="K23">
        <f>IF('BettingLines Week (14)'!K23&lt;-100,1+100/('BettingLines Week (14)'!K23-100),100/('BettingLines Week (14)'!K23+100))</f>
        <v>0.49504950495049505</v>
      </c>
      <c r="L23">
        <f>IF('BettingLines Week (14)'!L23&lt;-100,1+100/('BettingLines Week (14)'!L23-100),100/('BettingLines Week (14)'!L23+100))</f>
        <v>1</v>
      </c>
      <c r="M23">
        <f>IF('BettingLines Week (14)'!M23&lt;-100,1+100/('BettingLines Week (14)'!M23-100),100/('BettingLines Week (14)'!M23+100))</f>
        <v>0.69230769230769229</v>
      </c>
      <c r="N23">
        <f>IF('BettingLines Week (14)'!N23&lt;-100,1+100/('BettingLines Week (14)'!N23-100),100/('BettingLines Week (14)'!N23+100))</f>
        <v>0.37037037037037035</v>
      </c>
      <c r="O23">
        <f>IF('BettingLines Week (14)'!O23&lt;-100,1+100/('BettingLines Week (14)'!O23-100),100/('BettingLines Week (14)'!O23+100))</f>
        <v>0.31746031746031744</v>
      </c>
      <c r="P23">
        <f>IF('BettingLines Week (14)'!P23&lt;-100,1+100/('BettingLines Week (14)'!P23-100),100/('BettingLines Week (14)'!P23+100))</f>
        <v>0.38461538461538464</v>
      </c>
      <c r="Q23">
        <f>IF('BettingLines Week (14)'!Q23&lt;-100,1+100/('BettingLines Week (14)'!Q23-100),100/('BettingLines Week (14)'!Q23+100))</f>
        <v>0.48780487804878048</v>
      </c>
      <c r="R23">
        <f>IF('BettingLines Week (14)'!R23&lt;-100,1+100/('BettingLines Week (14)'!R23-100),100/('BettingLines Week (14)'!R23+100))</f>
        <v>0.3125</v>
      </c>
      <c r="S23">
        <f>IF('BettingLines Week (14)'!S23&lt;-100,1+100/('BettingLines Week (14)'!S23-100),100/('BettingLines Week (14)'!S23+100))</f>
        <v>0.51219512195121952</v>
      </c>
    </row>
    <row r="24" spans="1:19" ht="14.45">
      <c r="A24" t="s">
        <v>23</v>
      </c>
      <c r="B24">
        <f>IF('BettingLines Week (14)'!B24&lt;-100,1+100/('BettingLines Week (14)'!B24-100),100/('BettingLines Week (14)'!B24+100))</f>
        <v>0.64912280701754388</v>
      </c>
      <c r="C24">
        <f>IF('BettingLines Week (14)'!C24&lt;-100,1+100/('BettingLines Week (14)'!C24-100),100/('BettingLines Week (14)'!C24+100))</f>
        <v>0.59677419354838712</v>
      </c>
      <c r="D24">
        <f>IF('BettingLines Week (14)'!D24&lt;-100,1+100/('BettingLines Week (14)'!D24-100),100/('BettingLines Week (14)'!D24+100))</f>
        <v>0.43478260869565216</v>
      </c>
      <c r="E24">
        <f>IF('BettingLines Week (14)'!E24&lt;-100,1+100/('BettingLines Week (14)'!E24-100),100/('BettingLines Week (14)'!E24+100))</f>
        <v>0.39370078740157483</v>
      </c>
      <c r="F24">
        <f>IF('BettingLines Week (14)'!F24&lt;-100,1+100/('BettingLines Week (14)'!F24-100),100/('BettingLines Week (14)'!F24+100))</f>
        <v>0.57446808510638303</v>
      </c>
      <c r="G24">
        <f>IF('BettingLines Week (14)'!G24&lt;-100,1+100/('BettingLines Week (14)'!G24-100),100/('BettingLines Week (14)'!G24+100))</f>
        <v>0.55555555555555558</v>
      </c>
      <c r="H24">
        <f>IF('BettingLines Week (14)'!H24&lt;-100,1+100/('BettingLines Week (14)'!H24-100),100/('BettingLines Week (14)'!H24+100))</f>
        <v>0.44642857142857145</v>
      </c>
      <c r="I24">
        <f>IF('BettingLines Week (14)'!I24&lt;-100,1+100/('BettingLines Week (14)'!I24-100),100/('BettingLines Week (14)'!I24+100))</f>
        <v>0.56521739130434789</v>
      </c>
      <c r="J24">
        <f>IF('BettingLines Week (14)'!J24&lt;-100,1+100/('BettingLines Week (14)'!J24-100),100/('BettingLines Week (14)'!J24+100))</f>
        <v>0.64912280701754388</v>
      </c>
      <c r="K24">
        <f>IF('BettingLines Week (14)'!K24&lt;-100,1+100/('BettingLines Week (14)'!K24-100),100/('BettingLines Week (14)'!K24+100))</f>
        <v>0.57446808510638303</v>
      </c>
      <c r="L24">
        <f>IF('BettingLines Week (14)'!L24&lt;-100,1+100/('BettingLines Week (14)'!L24-100),100/('BettingLines Week (14)'!L24+100))</f>
        <v>1</v>
      </c>
      <c r="M24">
        <f>IF('BettingLines Week (14)'!M24&lt;-100,1+100/('BettingLines Week (14)'!M24-100),100/('BettingLines Week (14)'!M24+100))</f>
        <v>0.46728971962616822</v>
      </c>
      <c r="N24">
        <f>IF('BettingLines Week (14)'!N24&lt;-100,1+100/('BettingLines Week (14)'!N24-100),100/('BettingLines Week (14)'!N24+100))</f>
        <v>0.56521739130434789</v>
      </c>
      <c r="O24">
        <f>IF('BettingLines Week (14)'!O24&lt;-100,1+100/('BettingLines Week (14)'!O24-100),100/('BettingLines Week (14)'!O24+100))</f>
        <v>0.56521739130434789</v>
      </c>
      <c r="P24">
        <f>IF('BettingLines Week (14)'!P24&lt;-100,1+100/('BettingLines Week (14)'!P24-100),100/('BettingLines Week (14)'!P24+100))</f>
        <v>0.51219512195121952</v>
      </c>
      <c r="Q24">
        <f>IF('BettingLines Week (14)'!Q24&lt;-100,1+100/('BettingLines Week (14)'!Q24-100),100/('BettingLines Week (14)'!Q24+100))</f>
        <v>0.56521739130434789</v>
      </c>
      <c r="R24">
        <f>IF('BettingLines Week (14)'!R24&lt;-100,1+100/('BettingLines Week (14)'!R24-100),100/('BettingLines Week (14)'!R24+100))</f>
        <v>0.48780487804878048</v>
      </c>
      <c r="S24">
        <f>IF('BettingLines Week (14)'!S24&lt;-100,1+100/('BettingLines Week (14)'!S24-100),100/('BettingLines Week (14)'!S24+100))</f>
        <v>0.44444444444444442</v>
      </c>
    </row>
    <row r="25" spans="1:19" ht="14.45">
      <c r="A25" t="s">
        <v>24</v>
      </c>
      <c r="B25">
        <f>IF('BettingLines Week (14)'!B25&lt;-100,1+100/('BettingLines Week (14)'!B25-100),100/('BettingLines Week (14)'!B25+100))</f>
        <v>0.41666666666666669</v>
      </c>
      <c r="C25">
        <f>IF('BettingLines Week (14)'!C25&lt;-100,1+100/('BettingLines Week (14)'!C25-100),100/('BettingLines Week (14)'!C25+100))</f>
        <v>0.25974025974025972</v>
      </c>
      <c r="D25">
        <f>IF('BettingLines Week (14)'!D25&lt;-100,1+100/('BettingLines Week (14)'!D25-100),100/('BettingLines Week (14)'!D25+100))</f>
        <v>0.59677419354838712</v>
      </c>
      <c r="E25">
        <f>IF('BettingLines Week (14)'!E25&lt;-100,1+100/('BettingLines Week (14)'!E25-100),100/('BettingLines Week (14)'!E25+100))</f>
        <v>0.27777777777777779</v>
      </c>
      <c r="F25">
        <f>IF('BettingLines Week (14)'!F25&lt;-100,1+100/('BettingLines Week (14)'!F25-100),100/('BettingLines Week (14)'!F25+100))</f>
        <v>0.54954954954954949</v>
      </c>
      <c r="G25">
        <f>IF('BettingLines Week (14)'!G25&lt;-100,1+100/('BettingLines Week (14)'!G25-100),100/('BettingLines Week (14)'!G25+100))</f>
        <v>0.59677419354838712</v>
      </c>
      <c r="H25">
        <f>IF('BettingLines Week (14)'!H25&lt;-100,1+100/('BettingLines Week (14)'!H25-100),100/('BettingLines Week (14)'!H25+100))</f>
        <v>0.58677685950413228</v>
      </c>
      <c r="I25">
        <f>IF('BettingLines Week (14)'!I25&lt;-100,1+100/('BettingLines Week (14)'!I25-100),100/('BettingLines Week (14)'!I25+100))</f>
        <v>0.25974025974025972</v>
      </c>
      <c r="J25">
        <f>IF('BettingLines Week (14)'!J25&lt;-100,1+100/('BettingLines Week (14)'!J25-100),100/('BettingLines Week (14)'!J25+100))</f>
        <v>0.51923076923076916</v>
      </c>
      <c r="K25">
        <f>IF('BettingLines Week (14)'!K25&lt;-100,1+100/('BettingLines Week (14)'!K25-100),100/('BettingLines Week (14)'!K25+100))</f>
        <v>0.51923076923076916</v>
      </c>
      <c r="L25">
        <f>IF('BettingLines Week (14)'!L25&lt;-100,1+100/('BettingLines Week (14)'!L25-100),100/('BettingLines Week (14)'!L25+100))</f>
        <v>0.125</v>
      </c>
      <c r="M25">
        <f>IF('BettingLines Week (14)'!M25&lt;-100,1+100/('BettingLines Week (14)'!M25-100),100/('BettingLines Week (14)'!M25+100))</f>
        <v>0.20408163265306123</v>
      </c>
      <c r="N25">
        <f>IF('BettingLines Week (14)'!N25&lt;-100,1+100/('BettingLines Week (14)'!N25-100),100/('BettingLines Week (14)'!N25+100))</f>
        <v>1</v>
      </c>
      <c r="O25">
        <f>IF('BettingLines Week (14)'!O25&lt;-100,1+100/('BettingLines Week (14)'!O25-100),100/('BettingLines Week (14)'!O25+100))</f>
        <v>0.42372881355932202</v>
      </c>
      <c r="P25">
        <f>IF('BettingLines Week (14)'!P25&lt;-100,1+100/('BettingLines Week (14)'!P25-100),100/('BettingLines Week (14)'!P25+100))</f>
        <v>0.5</v>
      </c>
      <c r="Q25">
        <f>IF('BettingLines Week (14)'!Q25&lt;-100,1+100/('BettingLines Week (14)'!Q25-100),100/('BettingLines Week (14)'!Q25+100))</f>
        <v>0.24390243902439024</v>
      </c>
      <c r="R25">
        <f>IF('BettingLines Week (14)'!R25&lt;-100,1+100/('BettingLines Week (14)'!R25-100),100/('BettingLines Week (14)'!R25+100))</f>
        <v>0.55555555555555558</v>
      </c>
      <c r="S25">
        <f>IF('BettingLines Week (14)'!S25&lt;-100,1+100/('BettingLines Week (14)'!S25-100),100/('BettingLines Week (14)'!S25+100))</f>
        <v>0.51219512195121952</v>
      </c>
    </row>
    <row r="26" spans="1:19" ht="14.45">
      <c r="A26" t="s">
        <v>25</v>
      </c>
      <c r="B26">
        <f>IF('BettingLines Week (14)'!B26&lt;-100,1+100/('BettingLines Week (14)'!B26-100),100/('BettingLines Week (14)'!B26+100))</f>
        <v>0.39370078740157483</v>
      </c>
      <c r="C26">
        <f>IF('BettingLines Week (14)'!C26&lt;-100,1+100/('BettingLines Week (14)'!C26-100),100/('BettingLines Week (14)'!C26+100))</f>
        <v>0.43478260869565216</v>
      </c>
      <c r="D26">
        <f>IF('BettingLines Week (14)'!D26&lt;-100,1+100/('BettingLines Week (14)'!D26-100),100/('BettingLines Week (14)'!D26+100))</f>
        <v>0.35087719298245612</v>
      </c>
      <c r="E26">
        <f>IF('BettingLines Week (14)'!E26&lt;-100,1+100/('BettingLines Week (14)'!E26-100),100/('BettingLines Week (14)'!E26+100))</f>
        <v>0.35087719298245612</v>
      </c>
      <c r="F26">
        <f>IF('BettingLines Week (14)'!F26&lt;-100,1+100/('BettingLines Week (14)'!F26-100),100/('BettingLines Week (14)'!F26+100))</f>
        <v>0.22727272727272727</v>
      </c>
      <c r="G26">
        <f>IF('BettingLines Week (14)'!G26&lt;-100,1+100/('BettingLines Week (14)'!G26-100),100/('BettingLines Week (14)'!G26+100))</f>
        <v>0.125</v>
      </c>
      <c r="H26">
        <f>IF('BettingLines Week (14)'!H26&lt;-100,1+100/('BettingLines Week (14)'!H26-100),100/('BettingLines Week (14)'!H26+100))</f>
        <v>1</v>
      </c>
      <c r="I26">
        <f>IF('BettingLines Week (14)'!I26&lt;-100,1+100/('BettingLines Week (14)'!I26-100),100/('BettingLines Week (14)'!I26+100))</f>
        <v>0.41666666666666669</v>
      </c>
      <c r="J26">
        <f>IF('BettingLines Week (14)'!J26&lt;-100,1+100/('BettingLines Week (14)'!J26-100),100/('BettingLines Week (14)'!J26+100))</f>
        <v>0.48780487804878048</v>
      </c>
      <c r="K26">
        <f>IF('BettingLines Week (14)'!K26&lt;-100,1+100/('BettingLines Week (14)'!K26-100),100/('BettingLines Week (14)'!K26+100))</f>
        <v>0.4</v>
      </c>
      <c r="L26">
        <f>IF('BettingLines Week (14)'!L26&lt;-100,1+100/('BettingLines Week (14)'!L26-100),100/('BettingLines Week (14)'!L26+100))</f>
        <v>0.18018018018018017</v>
      </c>
      <c r="M26">
        <f>IF('BettingLines Week (14)'!M26&lt;-100,1+100/('BettingLines Week (14)'!M26-100),100/('BettingLines Week (14)'!M26+100))</f>
        <v>0.40816326530612246</v>
      </c>
      <c r="N26">
        <f>IF('BettingLines Week (14)'!N26&lt;-100,1+100/('BettingLines Week (14)'!N26-100),100/('BettingLines Week (14)'!N26+100))</f>
        <v>0.38461538461538464</v>
      </c>
      <c r="O26">
        <f>IF('BettingLines Week (14)'!O26&lt;-100,1+100/('BettingLines Week (14)'!O26-100),100/('BettingLines Week (14)'!O26+100))</f>
        <v>0.31746031746031744</v>
      </c>
      <c r="P26">
        <f>IF('BettingLines Week (14)'!P26&lt;-100,1+100/('BettingLines Week (14)'!P26-100),100/('BettingLines Week (14)'!P26+100))</f>
        <v>0.53488372093023262</v>
      </c>
      <c r="Q26">
        <f>IF('BettingLines Week (14)'!Q26&lt;-100,1+100/('BettingLines Week (14)'!Q26-100),100/('BettingLines Week (14)'!Q26+100))</f>
        <v>0.51219512195121952</v>
      </c>
      <c r="R26">
        <f>IF('BettingLines Week (14)'!R26&lt;-100,1+100/('BettingLines Week (14)'!R26-100),100/('BettingLines Week (14)'!R26+100))</f>
        <v>0.2</v>
      </c>
      <c r="S26">
        <f>IF('BettingLines Week (14)'!S26&lt;-100,1+100/('BettingLines Week (14)'!S26-100),100/('BettingLines Week (14)'!S26+100))</f>
        <v>0.56521739130434789</v>
      </c>
    </row>
    <row r="27" spans="1:19" ht="14.45">
      <c r="A27" t="s">
        <v>26</v>
      </c>
      <c r="B27">
        <f>IF('BettingLines Week (14)'!B27&lt;-100,1+100/('BettingLines Week (14)'!B27-100),100/('BettingLines Week (14)'!B27+100))</f>
        <v>0.76470588235294112</v>
      </c>
      <c r="C27">
        <f>IF('BettingLines Week (14)'!C27&lt;-100,1+100/('BettingLines Week (14)'!C27-100),100/('BettingLines Week (14)'!C27+100))</f>
        <v>0.37878787878787878</v>
      </c>
      <c r="D27">
        <f>IF('BettingLines Week (14)'!D27&lt;-100,1+100/('BettingLines Week (14)'!D27-100),100/('BettingLines Week (14)'!D27+100))</f>
        <v>0.33333333333333331</v>
      </c>
      <c r="E27">
        <f>IF('BettingLines Week (14)'!E27&lt;-100,1+100/('BettingLines Week (14)'!E27-100),100/('BettingLines Week (14)'!E27+100))</f>
        <v>0.23255813953488372</v>
      </c>
      <c r="F27">
        <f>IF('BettingLines Week (14)'!F27&lt;-100,1+100/('BettingLines Week (14)'!F27-100),100/('BettingLines Week (14)'!F27+100))</f>
        <v>0.72067039106145248</v>
      </c>
      <c r="G27">
        <f>IF('BettingLines Week (14)'!G27&lt;-100,1+100/('BettingLines Week (14)'!G27-100),100/('BettingLines Week (14)'!G27+100))</f>
        <v>0.48780487804878048</v>
      </c>
      <c r="H27">
        <f>IF('BettingLines Week (14)'!H27&lt;-100,1+100/('BettingLines Week (14)'!H27-100),100/('BettingLines Week (14)'!H27+100))</f>
        <v>0.61832061068702293</v>
      </c>
      <c r="I27">
        <f>IF('BettingLines Week (14)'!I27&lt;-100,1+100/('BettingLines Week (14)'!I27-100),100/('BettingLines Week (14)'!I27+100))</f>
        <v>0.29850746268656714</v>
      </c>
      <c r="J27">
        <f>IF('BettingLines Week (14)'!J27&lt;-100,1+100/('BettingLines Week (14)'!J27-100),100/('BettingLines Week (14)'!J27+100))</f>
        <v>0.43478260869565216</v>
      </c>
      <c r="K27">
        <f>IF('BettingLines Week (14)'!K27&lt;-100,1+100/('BettingLines Week (14)'!K27-100),100/('BettingLines Week (14)'!K27+100))</f>
        <v>0.3125</v>
      </c>
      <c r="L27">
        <f>IF('BettingLines Week (14)'!L27&lt;-100,1+100/('BettingLines Week (14)'!L27-100),100/('BettingLines Week (14)'!L27+100))</f>
        <v>0.79797979797979801</v>
      </c>
      <c r="M27">
        <f>IF('BettingLines Week (14)'!M27&lt;-100,1+100/('BettingLines Week (14)'!M27-100),100/('BettingLines Week (14)'!M27+100))</f>
        <v>0.15384615384615385</v>
      </c>
      <c r="N27">
        <f>IF('BettingLines Week (14)'!N27&lt;-100,1+100/('BettingLines Week (14)'!N27-100),100/('BettingLines Week (14)'!N27+100))</f>
        <v>0.23809523809523808</v>
      </c>
      <c r="O27">
        <f>IF('BettingLines Week (14)'!O27&lt;-100,1+100/('BettingLines Week (14)'!O27-100),100/('BettingLines Week (14)'!O27+100))</f>
        <v>1</v>
      </c>
      <c r="P27">
        <f>IF('BettingLines Week (14)'!P27&lt;-100,1+100/('BettingLines Week (14)'!P27-100),100/('BettingLines Week (14)'!P27+100))</f>
        <v>0.2857142857142857</v>
      </c>
      <c r="Q27">
        <f>IF('BettingLines Week (14)'!Q27&lt;-100,1+100/('BettingLines Week (14)'!Q27-100),100/('BettingLines Week (14)'!Q27+100))</f>
        <v>0.35714285714285715</v>
      </c>
      <c r="R27">
        <f>IF('BettingLines Week (14)'!R27&lt;-100,1+100/('BettingLines Week (14)'!R27-100),100/('BettingLines Week (14)'!R27+100))</f>
        <v>0.43478260869565216</v>
      </c>
      <c r="S27">
        <f>IF('BettingLines Week (14)'!S27&lt;-100,1+100/('BettingLines Week (14)'!S27-100),100/('BettingLines Week (14)'!S27+100))</f>
        <v>0.43478260869565216</v>
      </c>
    </row>
    <row r="28" spans="1:19" ht="14.45">
      <c r="A28" t="s">
        <v>27</v>
      </c>
      <c r="B28">
        <f>IF('BettingLines Week (14)'!B28&lt;-100,1+100/('BettingLines Week (14)'!B28-100),100/('BettingLines Week (14)'!B28+100))</f>
        <v>0.35714285714285715</v>
      </c>
      <c r="C28">
        <f>IF('BettingLines Week (14)'!C28&lt;-100,1+100/('BettingLines Week (14)'!C28-100),100/('BettingLines Week (14)'!C28+100))</f>
        <v>0.27777777777777779</v>
      </c>
      <c r="D28">
        <f>IF('BettingLines Week (14)'!D28&lt;-100,1+100/('BettingLines Week (14)'!D28-100),100/('BettingLines Week (14)'!D28+100))</f>
        <v>0.43478260869565216</v>
      </c>
      <c r="E28">
        <f>IF('BettingLines Week (14)'!E28&lt;-100,1+100/('BettingLines Week (14)'!E28-100),100/('BettingLines Week (14)'!E28+100))</f>
        <v>0.53488372093023262</v>
      </c>
      <c r="F28">
        <f>IF('BettingLines Week (14)'!F28&lt;-100,1+100/('BettingLines Week (14)'!F28-100),100/('BettingLines Week (14)'!F28+100))</f>
        <v>0.37878787878787878</v>
      </c>
      <c r="G28">
        <f>IF('BettingLines Week (14)'!G28&lt;-100,1+100/('BettingLines Week (14)'!G28-100),100/('BettingLines Week (14)'!G28+100))</f>
        <v>0.7752808988764045</v>
      </c>
      <c r="H28">
        <f>IF('BettingLines Week (14)'!H28&lt;-100,1+100/('BettingLines Week (14)'!H28-100),100/('BettingLines Week (14)'!H28+100))</f>
        <v>0.64285714285714279</v>
      </c>
      <c r="I28">
        <f>IF('BettingLines Week (14)'!I28&lt;-100,1+100/('BettingLines Week (14)'!I28-100),100/('BettingLines Week (14)'!I28+100))</f>
        <v>0.2857142857142857</v>
      </c>
      <c r="J28">
        <f>IF('BettingLines Week (14)'!J28&lt;-100,1+100/('BettingLines Week (14)'!J28-100),100/('BettingLines Week (14)'!J28+100))</f>
        <v>0.37878787878787878</v>
      </c>
      <c r="K28">
        <f>IF('BettingLines Week (14)'!K28&lt;-100,1+100/('BettingLines Week (14)'!K28-100),100/('BettingLines Week (14)'!K28+100))</f>
        <v>1</v>
      </c>
      <c r="L28">
        <f>IF('BettingLines Week (14)'!L28&lt;-100,1+100/('BettingLines Week (14)'!L28-100),100/('BettingLines Week (14)'!L28+100))</f>
        <v>0.57446808510638303</v>
      </c>
      <c r="M28">
        <f>IF('BettingLines Week (14)'!M28&lt;-100,1+100/('BettingLines Week (14)'!M28-100),100/('BettingLines Week (14)'!M28+100))</f>
        <v>0.59677419354838712</v>
      </c>
      <c r="N28">
        <f>IF('BettingLines Week (14)'!N28&lt;-100,1+100/('BettingLines Week (14)'!N28-100),100/('BettingLines Week (14)'!N28+100))</f>
        <v>0.65753424657534243</v>
      </c>
      <c r="O28">
        <f>IF('BettingLines Week (14)'!O28&lt;-100,1+100/('BettingLines Week (14)'!O28-100),100/('BettingLines Week (14)'!O28+100))</f>
        <v>0.25974025974025972</v>
      </c>
      <c r="P28">
        <f>IF('BettingLines Week (14)'!P28&lt;-100,1+100/('BettingLines Week (14)'!P28-100),100/('BettingLines Week (14)'!P28+100))</f>
        <v>0.75609756097560976</v>
      </c>
      <c r="Q28">
        <f>IF('BettingLines Week (14)'!Q28&lt;-100,1+100/('BettingLines Week (14)'!Q28-100),100/('BettingLines Week (14)'!Q28+100))</f>
        <v>0.51219512195121952</v>
      </c>
      <c r="R28">
        <f>IF('BettingLines Week (14)'!R28&lt;-100,1+100/('BettingLines Week (14)'!R28-100),100/('BettingLines Week (14)'!R28+100))</f>
        <v>0.79166666666666663</v>
      </c>
      <c r="S28">
        <f>IF('BettingLines Week (14)'!S28&lt;-100,1+100/('BettingLines Week (14)'!S28-100),100/('BettingLines Week (14)'!S28+100))</f>
        <v>0.29411764705882354</v>
      </c>
    </row>
    <row r="29" spans="1:19" ht="14.45">
      <c r="A29" t="s">
        <v>28</v>
      </c>
      <c r="B29">
        <f>IF('BettingLines Week (14)'!B29&lt;-100,1+100/('BettingLines Week (14)'!B29-100),100/('BettingLines Week (14)'!B29+100))</f>
        <v>0.44642857142857145</v>
      </c>
      <c r="C29">
        <f>IF('BettingLines Week (14)'!C29&lt;-100,1+100/('BettingLines Week (14)'!C29-100),100/('BettingLines Week (14)'!C29+100))</f>
        <v>0.44642857142857145</v>
      </c>
      <c r="D29">
        <f>IF('BettingLines Week (14)'!D29&lt;-100,1+100/('BettingLines Week (14)'!D29-100),100/('BettingLines Week (14)'!D29+100))</f>
        <v>0.42372881355932202</v>
      </c>
      <c r="E29">
        <f>IF('BettingLines Week (14)'!E29&lt;-100,1+100/('BettingLines Week (14)'!E29-100),100/('BettingLines Week (14)'!E29+100))</f>
        <v>0.42372881355932202</v>
      </c>
      <c r="F29">
        <f>IF('BettingLines Week (14)'!F29&lt;-100,1+100/('BettingLines Week (14)'!F29-100),100/('BettingLines Week (14)'!F29+100))</f>
        <v>0.57446808510638303</v>
      </c>
      <c r="G29">
        <f>IF('BettingLines Week (14)'!G29&lt;-100,1+100/('BettingLines Week (14)'!G29-100),100/('BettingLines Week (14)'!G29+100))</f>
        <v>0.32786885245901637</v>
      </c>
      <c r="H29">
        <f>IF('BettingLines Week (14)'!H29&lt;-100,1+100/('BettingLines Week (14)'!H29-100),100/('BettingLines Week (14)'!H29+100))</f>
        <v>1</v>
      </c>
      <c r="I29">
        <f>IF('BettingLines Week (14)'!I29&lt;-100,1+100/('BettingLines Week (14)'!I29-100),100/('BettingLines Week (14)'!I29+100))</f>
        <v>0.47619047619047616</v>
      </c>
      <c r="J29">
        <f>IF('BettingLines Week (14)'!J29&lt;-100,1+100/('BettingLines Week (14)'!J29-100),100/('BettingLines Week (14)'!J29+100))</f>
        <v>0.4</v>
      </c>
      <c r="K29">
        <f>IF('BettingLines Week (14)'!K29&lt;-100,1+100/('BettingLines Week (14)'!K29-100),100/('BettingLines Week (14)'!K29+100))</f>
        <v>0.45454545454545453</v>
      </c>
      <c r="L29">
        <f>IF('BettingLines Week (14)'!L29&lt;-100,1+100/('BettingLines Week (14)'!L29-100),100/('BettingLines Week (14)'!L29+100))</f>
        <v>0.29411764705882354</v>
      </c>
      <c r="M29">
        <f>IF('BettingLines Week (14)'!M29&lt;-100,1+100/('BettingLines Week (14)'!M29-100),100/('BettingLines Week (14)'!M29+100))</f>
        <v>0.63636363636363635</v>
      </c>
      <c r="N29">
        <f>IF('BettingLines Week (14)'!N29&lt;-100,1+100/('BettingLines Week (14)'!N29-100),100/('BettingLines Week (14)'!N29+100))</f>
        <v>0.51219512195121952</v>
      </c>
      <c r="O29">
        <f>IF('BettingLines Week (14)'!O29&lt;-100,1+100/('BettingLines Week (14)'!O29-100),100/('BettingLines Week (14)'!O29+100))</f>
        <v>0.13793103448275862</v>
      </c>
      <c r="P29">
        <f>IF('BettingLines Week (14)'!P29&lt;-100,1+100/('BettingLines Week (14)'!P29-100),100/('BettingLines Week (14)'!P29+100))</f>
        <v>0.6</v>
      </c>
      <c r="Q29">
        <f>IF('BettingLines Week (14)'!Q29&lt;-100,1+100/('BettingLines Week (14)'!Q29-100),100/('BettingLines Week (14)'!Q29+100))</f>
        <v>0.48780487804878048</v>
      </c>
      <c r="R29">
        <f>IF('BettingLines Week (14)'!R29&lt;-100,1+100/('BettingLines Week (14)'!R29-100),100/('BettingLines Week (14)'!R29+100))</f>
        <v>0.53488372093023262</v>
      </c>
      <c r="S29">
        <f>IF('BettingLines Week (14)'!S29&lt;-100,1+100/('BettingLines Week (14)'!S29-100),100/('BettingLines Week (14)'!S29+100))</f>
        <v>0.46511627906976744</v>
      </c>
    </row>
    <row r="30" spans="1:19" ht="14.45">
      <c r="A30" t="s">
        <v>29</v>
      </c>
      <c r="B30">
        <f>IF('BettingLines Week (14)'!B30&lt;-100,1+100/('BettingLines Week (14)'!B30-100),100/('BettingLines Week (14)'!B30+100))</f>
        <v>0.35714285714285715</v>
      </c>
      <c r="C30">
        <f>IF('BettingLines Week (14)'!C30&lt;-100,1+100/('BettingLines Week (14)'!C30-100),100/('BettingLines Week (14)'!C30+100))</f>
        <v>0.55555555555555558</v>
      </c>
      <c r="D30">
        <f>IF('BettingLines Week (14)'!D30&lt;-100,1+100/('BettingLines Week (14)'!D30-100),100/('BettingLines Week (14)'!D30+100))</f>
        <v>0.32786885245901637</v>
      </c>
      <c r="E30">
        <f>IF('BettingLines Week (14)'!E30&lt;-100,1+100/('BettingLines Week (14)'!E30-100),100/('BettingLines Week (14)'!E30+100))</f>
        <v>0.35714285714285715</v>
      </c>
      <c r="F30">
        <f>IF('BettingLines Week (14)'!F30&lt;-100,1+100/('BettingLines Week (14)'!F30-100),100/('BettingLines Week (14)'!F30+100))</f>
        <v>1</v>
      </c>
      <c r="G30">
        <f>IF('BettingLines Week (14)'!G30&lt;-100,1+100/('BettingLines Week (14)'!G30-100),100/('BettingLines Week (14)'!G30+100))</f>
        <v>0.42372881355932202</v>
      </c>
      <c r="H30">
        <f>IF('BettingLines Week (14)'!H30&lt;-100,1+100/('BettingLines Week (14)'!H30-100),100/('BettingLines Week (14)'!H30+100))</f>
        <v>0.59677419354838712</v>
      </c>
      <c r="I30">
        <f>IF('BettingLines Week (14)'!I30&lt;-100,1+100/('BettingLines Week (14)'!I30-100),100/('BettingLines Week (14)'!I30+100))</f>
        <v>0.20408163265306123</v>
      </c>
      <c r="J30">
        <f>IF('BettingLines Week (14)'!J30&lt;-100,1+100/('BettingLines Week (14)'!J30-100),100/('BettingLines Week (14)'!J30+100))</f>
        <v>0.44642857142857145</v>
      </c>
      <c r="K30">
        <f>IF('BettingLines Week (14)'!K30&lt;-100,1+100/('BettingLines Week (14)'!K30-100),100/('BettingLines Week (14)'!K30+100))</f>
        <v>0.58677685950413228</v>
      </c>
      <c r="L30">
        <f>IF('BettingLines Week (14)'!L30&lt;-100,1+100/('BettingLines Week (14)'!L30-100),100/('BettingLines Week (14)'!L30+100))</f>
        <v>0.14285714285714285</v>
      </c>
      <c r="M30">
        <f>IF('BettingLines Week (14)'!M30&lt;-100,1+100/('BettingLines Week (14)'!M30-100),100/('BettingLines Week (14)'!M30+100))</f>
        <v>0.44642857142857145</v>
      </c>
      <c r="N30">
        <f>IF('BettingLines Week (14)'!N30&lt;-100,1+100/('BettingLines Week (14)'!N30-100),100/('BettingLines Week (14)'!N30+100))</f>
        <v>0.65753424657534243</v>
      </c>
      <c r="O30">
        <f>IF('BettingLines Week (14)'!O30&lt;-100,1+100/('BettingLines Week (14)'!O30-100),100/('BettingLines Week (14)'!O30+100))</f>
        <v>0.47619047619047616</v>
      </c>
      <c r="P30">
        <f>IF('BettingLines Week (14)'!P30&lt;-100,1+100/('BettingLines Week (14)'!P30-100),100/('BettingLines Week (14)'!P30+100))</f>
        <v>0.40816326530612246</v>
      </c>
      <c r="Q30">
        <f>IF('BettingLines Week (14)'!Q30&lt;-100,1+100/('BettingLines Week (14)'!Q30-100),100/('BettingLines Week (14)'!Q30+100))</f>
        <v>0.39215686274509803</v>
      </c>
      <c r="R30">
        <f>IF('BettingLines Week (14)'!R30&lt;-100,1+100/('BettingLines Week (14)'!R30-100),100/('BettingLines Week (14)'!R30+100))</f>
        <v>0.5</v>
      </c>
      <c r="S30">
        <f>IF('BettingLines Week (14)'!S30&lt;-100,1+100/('BettingLines Week (14)'!S30-100),100/('BettingLines Week (14)'!S30+100))</f>
        <v>0.47619047619047616</v>
      </c>
    </row>
    <row r="31" spans="1:19" ht="14.45">
      <c r="A31" t="s">
        <v>30</v>
      </c>
      <c r="B31">
        <f>IF('BettingLines Week (14)'!B31&lt;-100,1+100/('BettingLines Week (14)'!B31-100),100/('BettingLines Week (14)'!B31+100))</f>
        <v>0.37878787878787878</v>
      </c>
      <c r="C31">
        <f>IF('BettingLines Week (14)'!C31&lt;-100,1+100/('BettingLines Week (14)'!C31-100),100/('BettingLines Week (14)'!C31+100))</f>
        <v>0.48780487804878048</v>
      </c>
      <c r="D31">
        <f>IF('BettingLines Week (14)'!D31&lt;-100,1+100/('BettingLines Week (14)'!D31-100),100/('BettingLines Week (14)'!D31+100))</f>
        <v>0.27027027027027029</v>
      </c>
      <c r="E31">
        <f>IF('BettingLines Week (14)'!E31&lt;-100,1+100/('BettingLines Week (14)'!E31-100),100/('BettingLines Week (14)'!E31+100))</f>
        <v>0.51219512195121952</v>
      </c>
      <c r="F31">
        <f>IF('BettingLines Week (14)'!F31&lt;-100,1+100/('BettingLines Week (14)'!F31-100),100/('BettingLines Week (14)'!F31+100))</f>
        <v>0.46728971962616822</v>
      </c>
      <c r="G31">
        <f>IF('BettingLines Week (14)'!G31&lt;-100,1+100/('BettingLines Week (14)'!G31-100),100/('BettingLines Week (14)'!G31+100))</f>
        <v>0.37037037037037035</v>
      </c>
      <c r="H31">
        <f>IF('BettingLines Week (14)'!H31&lt;-100,1+100/('BettingLines Week (14)'!H31-100),100/('BettingLines Week (14)'!H31+100))</f>
        <v>0.41322314049586778</v>
      </c>
      <c r="I31">
        <f>IF('BettingLines Week (14)'!I31&lt;-100,1+100/('BettingLines Week (14)'!I31-100),100/('BettingLines Week (14)'!I31+100))</f>
        <v>0.47619047619047616</v>
      </c>
      <c r="J31">
        <f>IF('BettingLines Week (14)'!J31&lt;-100,1+100/('BettingLines Week (14)'!J31-100),100/('BettingLines Week (14)'!J31+100))</f>
        <v>0.55555555555555558</v>
      </c>
      <c r="K31">
        <f>IF('BettingLines Week (14)'!K31&lt;-100,1+100/('BettingLines Week (14)'!K31-100),100/('BettingLines Week (14)'!K31+100))</f>
        <v>0.54954954954954949</v>
      </c>
      <c r="L31">
        <f>IF('BettingLines Week (14)'!L31&lt;-100,1+100/('BettingLines Week (14)'!L31-100),100/('BettingLines Week (14)'!L31+100))</f>
        <v>1</v>
      </c>
      <c r="M31">
        <f>IF('BettingLines Week (14)'!M31&lt;-100,1+100/('BettingLines Week (14)'!M31-100),100/('BettingLines Week (14)'!M31+100))</f>
        <v>0.59677419354838712</v>
      </c>
      <c r="N31">
        <f>IF('BettingLines Week (14)'!N31&lt;-100,1+100/('BettingLines Week (14)'!N31-100),100/('BettingLines Week (14)'!N31+100))</f>
        <v>0.53488372093023262</v>
      </c>
      <c r="O31">
        <f>IF('BettingLines Week (14)'!O31&lt;-100,1+100/('BettingLines Week (14)'!O31-100),100/('BettingLines Week (14)'!O31+100))</f>
        <v>0.42372881355932202</v>
      </c>
      <c r="P31">
        <f>IF('BettingLines Week (14)'!P31&lt;-100,1+100/('BettingLines Week (14)'!P31-100),100/('BettingLines Week (14)'!P31+100))</f>
        <v>0.47619047619047616</v>
      </c>
      <c r="Q31">
        <f>IF('BettingLines Week (14)'!Q31&lt;-100,1+100/('BettingLines Week (14)'!Q31-100),100/('BettingLines Week (14)'!Q31+100))</f>
        <v>0.47619047619047616</v>
      </c>
      <c r="R31">
        <f>IF('BettingLines Week (14)'!R31&lt;-100,1+100/('BettingLines Week (14)'!R31-100),100/('BettingLines Week (14)'!R31+100))</f>
        <v>0.48780487804878048</v>
      </c>
      <c r="S31">
        <f>IF('BettingLines Week (14)'!S31&lt;-100,1+100/('BettingLines Week (14)'!S31-100),100/('BettingLines Week (14)'!S31+100))</f>
        <v>0.54545454545454541</v>
      </c>
    </row>
    <row r="32" spans="1:19" ht="14.45">
      <c r="A32" t="s">
        <v>31</v>
      </c>
      <c r="B32">
        <f>IF('BettingLines Week (14)'!B32&lt;-100,1+100/('BettingLines Week (14)'!B32-100),100/('BettingLines Week (14)'!B32+100))</f>
        <v>0.27777777777777779</v>
      </c>
      <c r="C32">
        <f>IF('BettingLines Week (14)'!C32&lt;-100,1+100/('BettingLines Week (14)'!C32-100),100/('BettingLines Week (14)'!C32+100))</f>
        <v>0.35714285714285715</v>
      </c>
      <c r="D32">
        <f>IF('BettingLines Week (14)'!D32&lt;-100,1+100/('BettingLines Week (14)'!D32-100),100/('BettingLines Week (14)'!D32+100))</f>
        <v>0.17543859649122806</v>
      </c>
      <c r="E32">
        <f>IF('BettingLines Week (14)'!E32&lt;-100,1+100/('BettingLines Week (14)'!E32-100),100/('BettingLines Week (14)'!E32+100))</f>
        <v>0.12903225806451613</v>
      </c>
      <c r="F32">
        <f>IF('BettingLines Week (14)'!F32&lt;-100,1+100/('BettingLines Week (14)'!F32-100),100/('BettingLines Week (14)'!F32+100))</f>
        <v>0.41322314049586778</v>
      </c>
      <c r="G32">
        <f>IF('BettingLines Week (14)'!G32&lt;-100,1+100/('BettingLines Week (14)'!G32-100),100/('BettingLines Week (14)'!G32+100))</f>
        <v>0.26666666666666666</v>
      </c>
      <c r="H32">
        <f>IF('BettingLines Week (14)'!H32&lt;-100,1+100/('BettingLines Week (14)'!H32-100),100/('BettingLines Week (14)'!H32+100))</f>
        <v>0.22222222222222221</v>
      </c>
      <c r="I32">
        <f>IF('BettingLines Week (14)'!I32&lt;-100,1+100/('BettingLines Week (14)'!I32-100),100/('BettingLines Week (14)'!I32+100))</f>
        <v>0.20408163265306123</v>
      </c>
      <c r="J32">
        <f>IF('BettingLines Week (14)'!J32&lt;-100,1+100/('BettingLines Week (14)'!J32-100),100/('BettingLines Week (14)'!J32+100))</f>
        <v>0.16</v>
      </c>
      <c r="K32">
        <f>IF('BettingLines Week (14)'!K32&lt;-100,1+100/('BettingLines Week (14)'!K32-100),100/('BettingLines Week (14)'!K32+100))</f>
        <v>0.47619047619047616</v>
      </c>
      <c r="L32">
        <f>IF('BettingLines Week (14)'!L32&lt;-100,1+100/('BettingLines Week (14)'!L32-100),100/('BettingLines Week (14)'!L32+100))</f>
        <v>0.32258064516129031</v>
      </c>
      <c r="M32">
        <f>IF('BettingLines Week (14)'!M32&lt;-100,1+100/('BettingLines Week (14)'!M32-100),100/('BettingLines Week (14)'!M32+100))</f>
        <v>0.44642857142857145</v>
      </c>
      <c r="N32">
        <f>IF('BettingLines Week (14)'!N32&lt;-100,1+100/('BettingLines Week (14)'!N32-100),100/('BettingLines Week (14)'!N32+100))</f>
        <v>0.31746031746031744</v>
      </c>
      <c r="O32">
        <f>IF('BettingLines Week (14)'!O32&lt;-100,1+100/('BettingLines Week (14)'!O32-100),100/('BettingLines Week (14)'!O32+100))</f>
        <v>1</v>
      </c>
      <c r="P32">
        <f>IF('BettingLines Week (14)'!P32&lt;-100,1+100/('BettingLines Week (14)'!P32-100),100/('BettingLines Week (14)'!P32+100))</f>
        <v>0.31746031746031744</v>
      </c>
      <c r="Q32">
        <f>IF('BettingLines Week (14)'!Q32&lt;-100,1+100/('BettingLines Week (14)'!Q32-100),100/('BettingLines Week (14)'!Q32+100))</f>
        <v>0.37735849056603776</v>
      </c>
      <c r="R32">
        <f>IF('BettingLines Week (14)'!R32&lt;-100,1+100/('BettingLines Week (14)'!R32-100),100/('BettingLines Week (14)'!R32+100))</f>
        <v>0.2</v>
      </c>
      <c r="S32">
        <f>IF('BettingLines Week (14)'!S32&lt;-100,1+100/('BettingLines Week (14)'!S32-100),100/('BettingLines Week (14)'!S32+100))</f>
        <v>0.37735849056603776</v>
      </c>
    </row>
    <row r="33" spans="1:19" ht="14.45">
      <c r="A33" t="s">
        <v>32</v>
      </c>
      <c r="B33">
        <f>IF('BettingLines Week (14)'!B33&lt;-100,1+100/('BettingLines Week (14)'!B33-100),100/('BettingLines Week (14)'!B33+100))</f>
        <v>0.21739130434782608</v>
      </c>
      <c r="C33">
        <f>IF('BettingLines Week (14)'!C33&lt;-100,1+100/('BettingLines Week (14)'!C33-100),100/('BettingLines Week (14)'!C33+100))</f>
        <v>0.55555555555555558</v>
      </c>
      <c r="D33">
        <f>IF('BettingLines Week (14)'!D33&lt;-100,1+100/('BettingLines Week (14)'!D33-100),100/('BettingLines Week (14)'!D33+100))</f>
        <v>0.25</v>
      </c>
      <c r="E33">
        <f>IF('BettingLines Week (14)'!E33&lt;-100,1+100/('BettingLines Week (14)'!E33-100),100/('BettingLines Week (14)'!E33+100))</f>
        <v>0.43478260869565216</v>
      </c>
      <c r="F33">
        <f>IF('BettingLines Week (14)'!F33&lt;-100,1+100/('BettingLines Week (14)'!F33-100),100/('BettingLines Week (14)'!F33+100))</f>
        <v>0.46728971962616822</v>
      </c>
      <c r="G33">
        <f>IF('BettingLines Week (14)'!G33&lt;-100,1+100/('BettingLines Week (14)'!G33-100),100/('BettingLines Week (14)'!G33+100))</f>
        <v>0.47619047619047616</v>
      </c>
      <c r="H33">
        <f>IF('BettingLines Week (14)'!H33&lt;-100,1+100/('BettingLines Week (14)'!H33-100),100/('BettingLines Week (14)'!H33+100))</f>
        <v>1</v>
      </c>
      <c r="I33">
        <f>IF('BettingLines Week (14)'!I33&lt;-100,1+100/('BettingLines Week (14)'!I33-100),100/('BettingLines Week (14)'!I33+100))</f>
        <v>0.62406015037593987</v>
      </c>
      <c r="J33">
        <f>IF('BettingLines Week (14)'!J33&lt;-100,1+100/('BettingLines Week (14)'!J33-100),100/('BettingLines Week (14)'!J33+100))</f>
        <v>0.59677419354838712</v>
      </c>
      <c r="K33">
        <f>IF('BettingLines Week (14)'!K33&lt;-100,1+100/('BettingLines Week (14)'!K33-100),100/('BettingLines Week (14)'!K33+100))</f>
        <v>0.33333333333333331</v>
      </c>
      <c r="L33">
        <f>IF('BettingLines Week (14)'!L33&lt;-100,1+100/('BettingLines Week (14)'!L33-100),100/('BettingLines Week (14)'!L33+100))</f>
        <v>0.72067039106145248</v>
      </c>
      <c r="M33">
        <f>IF('BettingLines Week (14)'!M33&lt;-100,1+100/('BettingLines Week (14)'!M33-100),100/('BettingLines Week (14)'!M33+100))</f>
        <v>0.51923076923076916</v>
      </c>
      <c r="N33">
        <f>IF('BettingLines Week (14)'!N33&lt;-100,1+100/('BettingLines Week (14)'!N33-100),100/('BettingLines Week (14)'!N33+100))</f>
        <v>0.63636363636363635</v>
      </c>
      <c r="O33">
        <f>IF('BettingLines Week (14)'!O33&lt;-100,1+100/('BettingLines Week (14)'!O33-100),100/('BettingLines Week (14)'!O33+100))</f>
        <v>0.64912280701754388</v>
      </c>
      <c r="P33">
        <f>IF('BettingLines Week (14)'!P33&lt;-100,1+100/('BettingLines Week (14)'!P33-100),100/('BettingLines Week (14)'!P33+100))</f>
        <v>0.43478260869565216</v>
      </c>
      <c r="Q33">
        <f>IF('BettingLines Week (14)'!Q33&lt;-100,1+100/('BettingLines Week (14)'!Q33-100),100/('BettingLines Week (14)'!Q33+100))</f>
        <v>0.38461538461538464</v>
      </c>
      <c r="R33">
        <f>IF('BettingLines Week (14)'!R33&lt;-100,1+100/('BettingLines Week (14)'!R33-100),100/('BettingLines Week (14)'!R33+100))</f>
        <v>0.51219512195121952</v>
      </c>
      <c r="S33">
        <f>IF('BettingLines Week (14)'!S33&lt;-100,1+100/('BettingLines Week (14)'!S33-100),100/('BettingLines Week (14)'!S33+100))</f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DA310-FE5B-4C4B-B757-D4174092F56A}">
  <dimension ref="A1:S33"/>
  <sheetViews>
    <sheetView workbookViewId="0">
      <selection activeCell="O22" sqref="O22"/>
    </sheetView>
  </sheetViews>
  <sheetFormatPr defaultColWidth="5"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v>-180</v>
      </c>
      <c r="C2">
        <v>-148</v>
      </c>
      <c r="D2">
        <v>-800</v>
      </c>
      <c r="E2">
        <v>-425</v>
      </c>
      <c r="F2">
        <v>-180</v>
      </c>
      <c r="G2">
        <v>-650</v>
      </c>
      <c r="H2">
        <v>-278</v>
      </c>
      <c r="I2">
        <v>-340</v>
      </c>
      <c r="J2">
        <v>-102</v>
      </c>
      <c r="L2">
        <v>-135</v>
      </c>
      <c r="M2">
        <v>-520</v>
      </c>
      <c r="N2">
        <v>-265</v>
      </c>
      <c r="O2">
        <v>-125</v>
      </c>
      <c r="P2">
        <v>-190</v>
      </c>
      <c r="Q2">
        <v>-395</v>
      </c>
      <c r="R2">
        <v>-155</v>
      </c>
      <c r="S2">
        <v>-125</v>
      </c>
    </row>
    <row r="3" spans="1:19" ht="14.45">
      <c r="A3" t="s">
        <v>2</v>
      </c>
      <c r="B3">
        <v>-185</v>
      </c>
      <c r="C3">
        <v>-245</v>
      </c>
      <c r="D3">
        <v>-250</v>
      </c>
      <c r="E3">
        <v>-425</v>
      </c>
      <c r="F3">
        <v>-198</v>
      </c>
      <c r="G3">
        <v>-305</v>
      </c>
      <c r="H3">
        <v>-155</v>
      </c>
      <c r="I3">
        <v>-290</v>
      </c>
      <c r="J3">
        <v>-175</v>
      </c>
      <c r="L3">
        <v>115</v>
      </c>
      <c r="M3">
        <v>-142</v>
      </c>
      <c r="N3">
        <v>130</v>
      </c>
      <c r="O3">
        <v>150</v>
      </c>
      <c r="P3">
        <v>-125</v>
      </c>
      <c r="Q3">
        <v>-1200</v>
      </c>
      <c r="R3">
        <v>-535</v>
      </c>
      <c r="S3">
        <v>-130</v>
      </c>
    </row>
    <row r="4" spans="1:19" ht="14.45">
      <c r="A4" t="s">
        <v>3</v>
      </c>
      <c r="B4">
        <v>-135</v>
      </c>
      <c r="C4">
        <v>-360</v>
      </c>
      <c r="D4">
        <v>-245</v>
      </c>
      <c r="E4">
        <v>-142</v>
      </c>
      <c r="F4">
        <v>-250</v>
      </c>
      <c r="G4">
        <v>-1200</v>
      </c>
      <c r="H4">
        <v>-395</v>
      </c>
      <c r="I4">
        <v>-520</v>
      </c>
      <c r="J4">
        <v>105</v>
      </c>
      <c r="K4">
        <v>-410</v>
      </c>
      <c r="L4">
        <v>-380</v>
      </c>
      <c r="M4">
        <v>120</v>
      </c>
      <c r="O4">
        <v>105</v>
      </c>
      <c r="P4">
        <v>-190</v>
      </c>
      <c r="Q4">
        <v>-115</v>
      </c>
      <c r="R4">
        <v>-270</v>
      </c>
      <c r="S4">
        <v>100</v>
      </c>
    </row>
    <row r="5" spans="1:19" ht="14.45">
      <c r="A5" t="s">
        <v>4</v>
      </c>
      <c r="B5">
        <v>-120</v>
      </c>
      <c r="C5">
        <v>-325</v>
      </c>
      <c r="D5">
        <v>-750</v>
      </c>
      <c r="E5">
        <v>-1050</v>
      </c>
      <c r="F5">
        <v>-175</v>
      </c>
      <c r="G5">
        <v>-470</v>
      </c>
      <c r="H5">
        <v>-310</v>
      </c>
      <c r="I5">
        <v>-218</v>
      </c>
      <c r="K5">
        <v>-162</v>
      </c>
      <c r="L5">
        <v>-900</v>
      </c>
      <c r="M5">
        <v>-355</v>
      </c>
      <c r="N5">
        <v>-155</v>
      </c>
      <c r="O5">
        <v>-1050</v>
      </c>
      <c r="P5">
        <v>-265</v>
      </c>
      <c r="Q5">
        <v>-150</v>
      </c>
      <c r="R5">
        <v>-150</v>
      </c>
      <c r="S5">
        <v>-298</v>
      </c>
    </row>
    <row r="6" spans="1:19" ht="14.45">
      <c r="A6" t="s">
        <v>5</v>
      </c>
      <c r="B6">
        <v>-112</v>
      </c>
      <c r="C6">
        <v>-175</v>
      </c>
      <c r="D6">
        <v>-155</v>
      </c>
      <c r="E6">
        <v>-162</v>
      </c>
      <c r="F6">
        <v>-170</v>
      </c>
      <c r="G6">
        <v>-155</v>
      </c>
      <c r="I6">
        <v>180</v>
      </c>
      <c r="J6">
        <v>-125</v>
      </c>
      <c r="K6">
        <v>-245</v>
      </c>
      <c r="L6">
        <v>164</v>
      </c>
      <c r="M6">
        <v>120</v>
      </c>
      <c r="N6">
        <v>390</v>
      </c>
      <c r="O6">
        <v>-162</v>
      </c>
      <c r="P6">
        <v>-355</v>
      </c>
      <c r="Q6">
        <v>-130</v>
      </c>
      <c r="R6">
        <v>135</v>
      </c>
      <c r="S6">
        <v>-175</v>
      </c>
    </row>
    <row r="7" spans="1:19" ht="14.45">
      <c r="A7" t="s">
        <v>6</v>
      </c>
      <c r="B7">
        <v>-170</v>
      </c>
      <c r="C7">
        <v>-380</v>
      </c>
      <c r="D7">
        <v>-650</v>
      </c>
      <c r="E7">
        <v>-285</v>
      </c>
      <c r="F7">
        <v>145</v>
      </c>
      <c r="G7">
        <v>-125</v>
      </c>
      <c r="I7">
        <v>-310</v>
      </c>
      <c r="J7">
        <v>145</v>
      </c>
      <c r="K7">
        <v>-2400</v>
      </c>
      <c r="L7">
        <v>-625</v>
      </c>
      <c r="M7">
        <v>-800</v>
      </c>
      <c r="N7">
        <v>-500</v>
      </c>
      <c r="O7">
        <v>-180</v>
      </c>
      <c r="P7">
        <v>160</v>
      </c>
      <c r="Q7">
        <v>130</v>
      </c>
      <c r="R7">
        <v>-150</v>
      </c>
      <c r="S7">
        <v>-150</v>
      </c>
    </row>
    <row r="8" spans="1:19" ht="14.45">
      <c r="A8" t="s">
        <v>7</v>
      </c>
      <c r="B8">
        <v>114</v>
      </c>
      <c r="C8">
        <v>300</v>
      </c>
      <c r="D8">
        <v>124</v>
      </c>
      <c r="E8">
        <v>330</v>
      </c>
      <c r="F8">
        <v>114</v>
      </c>
      <c r="G8">
        <v>245</v>
      </c>
      <c r="I8">
        <v>-162</v>
      </c>
      <c r="J8">
        <v>145</v>
      </c>
      <c r="K8">
        <v>-112</v>
      </c>
      <c r="L8">
        <v>300</v>
      </c>
      <c r="M8">
        <v>380</v>
      </c>
      <c r="N8">
        <v>110</v>
      </c>
      <c r="O8">
        <v>154</v>
      </c>
      <c r="P8">
        <v>100</v>
      </c>
      <c r="Q8">
        <v>-218</v>
      </c>
      <c r="R8">
        <v>-115</v>
      </c>
      <c r="S8">
        <v>-115</v>
      </c>
    </row>
    <row r="9" spans="1:19" ht="14.45">
      <c r="A9" t="s">
        <v>8</v>
      </c>
      <c r="B9">
        <v>-470</v>
      </c>
      <c r="C9">
        <v>145</v>
      </c>
      <c r="D9">
        <v>-340</v>
      </c>
      <c r="E9">
        <v>145</v>
      </c>
      <c r="F9">
        <v>-230</v>
      </c>
      <c r="G9">
        <v>-250</v>
      </c>
      <c r="H9">
        <v>-155</v>
      </c>
      <c r="I9">
        <v>-520</v>
      </c>
      <c r="J9">
        <v>-245</v>
      </c>
      <c r="K9">
        <v>-258</v>
      </c>
      <c r="L9">
        <v>-198</v>
      </c>
      <c r="M9">
        <v>-166</v>
      </c>
      <c r="O9">
        <v>-360</v>
      </c>
      <c r="P9">
        <v>-105</v>
      </c>
      <c r="Q9">
        <v>105</v>
      </c>
      <c r="R9">
        <v>-110</v>
      </c>
      <c r="S9">
        <v>-175</v>
      </c>
    </row>
    <row r="10" spans="1:19" ht="14.45">
      <c r="A10" t="s">
        <v>9</v>
      </c>
      <c r="B10">
        <v>150</v>
      </c>
      <c r="C10">
        <v>-218</v>
      </c>
      <c r="D10">
        <v>-155</v>
      </c>
      <c r="E10">
        <v>-142</v>
      </c>
      <c r="F10">
        <v>-440</v>
      </c>
      <c r="G10">
        <v>-162</v>
      </c>
      <c r="H10">
        <v>130</v>
      </c>
      <c r="I10">
        <v>-360</v>
      </c>
      <c r="K10">
        <v>-135</v>
      </c>
      <c r="L10">
        <v>-440</v>
      </c>
      <c r="M10">
        <v>-425</v>
      </c>
      <c r="N10">
        <v>-205</v>
      </c>
      <c r="O10">
        <v>-162</v>
      </c>
      <c r="P10">
        <v>-130</v>
      </c>
      <c r="Q10">
        <v>-105</v>
      </c>
      <c r="R10">
        <v>130</v>
      </c>
      <c r="S10">
        <v>-140</v>
      </c>
    </row>
    <row r="11" spans="1:19" ht="14.45">
      <c r="A11" t="s">
        <v>10</v>
      </c>
      <c r="B11">
        <v>-162</v>
      </c>
      <c r="C11">
        <v>-148</v>
      </c>
      <c r="D11">
        <v>-108</v>
      </c>
      <c r="E11">
        <v>-325</v>
      </c>
      <c r="G11">
        <v>105</v>
      </c>
      <c r="H11">
        <v>225</v>
      </c>
      <c r="I11">
        <v>-470</v>
      </c>
      <c r="J11">
        <v>-175</v>
      </c>
      <c r="K11">
        <v>114</v>
      </c>
      <c r="L11">
        <v>-162</v>
      </c>
      <c r="M11">
        <v>140</v>
      </c>
      <c r="N11">
        <v>-205</v>
      </c>
      <c r="O11">
        <v>-162</v>
      </c>
      <c r="P11">
        <v>-120</v>
      </c>
      <c r="Q11">
        <v>-105</v>
      </c>
      <c r="R11">
        <v>-105</v>
      </c>
      <c r="S11">
        <v>105</v>
      </c>
    </row>
    <row r="12" spans="1:19" ht="14.45">
      <c r="A12" t="s">
        <v>11</v>
      </c>
      <c r="B12">
        <v>136</v>
      </c>
      <c r="C12">
        <v>-142</v>
      </c>
      <c r="D12">
        <v>-290</v>
      </c>
      <c r="E12">
        <v>120</v>
      </c>
      <c r="F12">
        <v>-675</v>
      </c>
      <c r="G12">
        <v>-1100</v>
      </c>
      <c r="H12">
        <v>130</v>
      </c>
      <c r="I12">
        <v>-455</v>
      </c>
      <c r="J12">
        <v>-118</v>
      </c>
      <c r="L12">
        <v>-1100</v>
      </c>
      <c r="M12">
        <v>-500</v>
      </c>
      <c r="N12">
        <v>-410</v>
      </c>
      <c r="O12">
        <v>-950</v>
      </c>
      <c r="P12">
        <v>-120</v>
      </c>
      <c r="Q12">
        <v>-125</v>
      </c>
      <c r="R12">
        <v>-110</v>
      </c>
      <c r="S12">
        <v>-120</v>
      </c>
    </row>
    <row r="13" spans="1:19" ht="14.45">
      <c r="A13" t="s">
        <v>12</v>
      </c>
      <c r="B13">
        <v>-198</v>
      </c>
      <c r="C13">
        <v>124</v>
      </c>
      <c r="D13">
        <v>-380</v>
      </c>
      <c r="E13">
        <v>-185</v>
      </c>
      <c r="F13">
        <v>205</v>
      </c>
      <c r="G13">
        <v>-205</v>
      </c>
      <c r="H13">
        <v>-105</v>
      </c>
      <c r="I13">
        <v>-135</v>
      </c>
      <c r="K13">
        <v>136</v>
      </c>
      <c r="L13">
        <v>-298</v>
      </c>
      <c r="M13">
        <v>-112</v>
      </c>
      <c r="N13">
        <v>-520</v>
      </c>
      <c r="O13">
        <v>120</v>
      </c>
      <c r="P13">
        <v>-115</v>
      </c>
      <c r="Q13">
        <v>-180</v>
      </c>
      <c r="R13">
        <v>-535</v>
      </c>
      <c r="S13">
        <v>-135</v>
      </c>
    </row>
    <row r="14" spans="1:19" ht="14.45">
      <c r="A14" t="s">
        <v>13</v>
      </c>
      <c r="B14">
        <v>-218</v>
      </c>
      <c r="C14">
        <v>180</v>
      </c>
      <c r="D14">
        <v>-225</v>
      </c>
      <c r="E14">
        <v>-142</v>
      </c>
      <c r="G14">
        <v>130</v>
      </c>
      <c r="H14">
        <v>-455</v>
      </c>
      <c r="I14">
        <v>-205</v>
      </c>
      <c r="J14">
        <v>200</v>
      </c>
      <c r="K14">
        <v>-270</v>
      </c>
      <c r="L14">
        <v>114</v>
      </c>
      <c r="M14">
        <v>280</v>
      </c>
      <c r="N14">
        <v>380</v>
      </c>
      <c r="O14">
        <v>675</v>
      </c>
      <c r="P14">
        <v>105</v>
      </c>
      <c r="Q14">
        <v>-125</v>
      </c>
      <c r="R14">
        <v>-140</v>
      </c>
      <c r="S14">
        <v>-195</v>
      </c>
    </row>
    <row r="15" spans="1:19" ht="14.45">
      <c r="A15" t="s">
        <v>14</v>
      </c>
      <c r="B15">
        <v>-108</v>
      </c>
      <c r="C15">
        <v>-135</v>
      </c>
      <c r="D15">
        <v>-162</v>
      </c>
      <c r="E15">
        <v>-175</v>
      </c>
      <c r="G15">
        <v>360</v>
      </c>
      <c r="H15">
        <v>-170</v>
      </c>
      <c r="I15">
        <v>170</v>
      </c>
      <c r="J15">
        <v>-750</v>
      </c>
      <c r="K15">
        <v>210</v>
      </c>
      <c r="L15">
        <v>-142</v>
      </c>
      <c r="M15">
        <v>110</v>
      </c>
      <c r="N15">
        <v>160</v>
      </c>
      <c r="O15">
        <v>-142</v>
      </c>
      <c r="P15">
        <v>-355</v>
      </c>
      <c r="Q15">
        <v>-192</v>
      </c>
      <c r="R15">
        <v>-105</v>
      </c>
      <c r="S15">
        <v>150</v>
      </c>
    </row>
    <row r="16" spans="1:19" ht="14.45">
      <c r="A16" t="s">
        <v>15</v>
      </c>
      <c r="B16">
        <v>-148</v>
      </c>
      <c r="C16">
        <v>-155</v>
      </c>
      <c r="D16">
        <v>-122</v>
      </c>
      <c r="E16">
        <v>-218</v>
      </c>
      <c r="F16">
        <v>114</v>
      </c>
      <c r="G16">
        <v>-130</v>
      </c>
      <c r="H16">
        <v>-115</v>
      </c>
      <c r="I16">
        <v>-130</v>
      </c>
      <c r="J16">
        <v>-440</v>
      </c>
      <c r="K16">
        <v>-148</v>
      </c>
      <c r="M16">
        <v>-135</v>
      </c>
      <c r="N16">
        <v>170</v>
      </c>
      <c r="O16">
        <v>-265</v>
      </c>
      <c r="P16">
        <v>-535</v>
      </c>
      <c r="Q16">
        <v>-115</v>
      </c>
      <c r="R16">
        <v>-120</v>
      </c>
      <c r="S16">
        <v>-145</v>
      </c>
    </row>
    <row r="17" spans="1:19" ht="14.45">
      <c r="A17" t="s">
        <v>16</v>
      </c>
      <c r="B17">
        <v>-218</v>
      </c>
      <c r="C17">
        <v>200</v>
      </c>
      <c r="D17">
        <v>-112</v>
      </c>
      <c r="E17">
        <v>-225</v>
      </c>
      <c r="F17">
        <v>150</v>
      </c>
      <c r="G17">
        <v>-166</v>
      </c>
      <c r="H17">
        <v>250</v>
      </c>
      <c r="I17">
        <v>-112</v>
      </c>
      <c r="J17">
        <v>160</v>
      </c>
      <c r="K17">
        <v>124</v>
      </c>
      <c r="L17">
        <v>120</v>
      </c>
      <c r="M17">
        <v>-170</v>
      </c>
      <c r="O17">
        <v>-162</v>
      </c>
      <c r="P17">
        <v>280</v>
      </c>
      <c r="Q17">
        <v>-115</v>
      </c>
      <c r="R17">
        <v>-130</v>
      </c>
      <c r="S17">
        <v>120</v>
      </c>
    </row>
    <row r="18" spans="1:19" ht="14.45">
      <c r="A18" t="s">
        <v>17</v>
      </c>
      <c r="B18">
        <v>-166</v>
      </c>
      <c r="C18">
        <v>-198</v>
      </c>
      <c r="D18">
        <v>235</v>
      </c>
      <c r="E18">
        <v>-162</v>
      </c>
      <c r="F18">
        <v>-135</v>
      </c>
      <c r="G18">
        <v>470</v>
      </c>
      <c r="H18">
        <v>-125</v>
      </c>
      <c r="I18">
        <v>270</v>
      </c>
      <c r="K18">
        <v>320</v>
      </c>
      <c r="L18">
        <v>-142</v>
      </c>
      <c r="M18">
        <v>-130</v>
      </c>
      <c r="N18">
        <v>145</v>
      </c>
      <c r="O18">
        <v>136</v>
      </c>
      <c r="P18">
        <v>110</v>
      </c>
      <c r="Q18">
        <v>-125</v>
      </c>
      <c r="R18">
        <v>-115</v>
      </c>
      <c r="S18">
        <v>-115</v>
      </c>
    </row>
    <row r="19" spans="1:19" ht="14.45">
      <c r="A19" t="s">
        <v>18</v>
      </c>
      <c r="B19">
        <v>-118</v>
      </c>
      <c r="C19">
        <v>105</v>
      </c>
      <c r="D19">
        <v>550</v>
      </c>
      <c r="E19">
        <v>136</v>
      </c>
      <c r="F19">
        <v>210</v>
      </c>
      <c r="G19">
        <v>140</v>
      </c>
      <c r="H19">
        <v>120</v>
      </c>
      <c r="I19">
        <v>360</v>
      </c>
      <c r="J19">
        <v>340</v>
      </c>
      <c r="K19">
        <v>-180</v>
      </c>
      <c r="L19">
        <v>340</v>
      </c>
      <c r="M19">
        <v>142</v>
      </c>
      <c r="O19">
        <v>136</v>
      </c>
      <c r="P19">
        <v>280</v>
      </c>
      <c r="Q19">
        <v>-195</v>
      </c>
      <c r="R19">
        <v>-125</v>
      </c>
      <c r="S19">
        <v>105</v>
      </c>
    </row>
    <row r="20" spans="1:19" ht="14.45">
      <c r="A20" t="s">
        <v>19</v>
      </c>
      <c r="B20">
        <v>-102</v>
      </c>
      <c r="C20">
        <v>124</v>
      </c>
      <c r="D20">
        <v>102</v>
      </c>
      <c r="E20">
        <v>120</v>
      </c>
      <c r="F20">
        <v>102</v>
      </c>
      <c r="H20">
        <v>105</v>
      </c>
      <c r="I20">
        <v>-108</v>
      </c>
      <c r="J20">
        <v>-198</v>
      </c>
      <c r="K20">
        <v>145</v>
      </c>
      <c r="L20">
        <v>136</v>
      </c>
      <c r="M20">
        <v>330</v>
      </c>
      <c r="N20">
        <v>215</v>
      </c>
      <c r="O20">
        <v>-285</v>
      </c>
      <c r="P20">
        <v>-170</v>
      </c>
      <c r="Q20">
        <v>-115</v>
      </c>
      <c r="R20">
        <v>110</v>
      </c>
      <c r="S20">
        <v>-125</v>
      </c>
    </row>
    <row r="21" spans="1:19" ht="14.45">
      <c r="A21" t="s">
        <v>20</v>
      </c>
      <c r="B21">
        <v>142</v>
      </c>
      <c r="C21">
        <v>-218</v>
      </c>
      <c r="D21">
        <v>525</v>
      </c>
      <c r="E21">
        <v>120</v>
      </c>
      <c r="F21">
        <v>490</v>
      </c>
      <c r="G21">
        <v>750</v>
      </c>
      <c r="H21">
        <v>136</v>
      </c>
      <c r="I21">
        <v>136</v>
      </c>
      <c r="J21">
        <v>-112</v>
      </c>
      <c r="K21">
        <v>1200</v>
      </c>
      <c r="L21">
        <v>310</v>
      </c>
      <c r="M21">
        <v>185</v>
      </c>
      <c r="O21">
        <v>230</v>
      </c>
      <c r="P21">
        <v>195</v>
      </c>
      <c r="Q21">
        <v>750</v>
      </c>
      <c r="R21">
        <v>300</v>
      </c>
      <c r="S21">
        <v>110</v>
      </c>
    </row>
    <row r="22" spans="1:19" ht="14.45">
      <c r="A22" t="s">
        <v>21</v>
      </c>
      <c r="B22">
        <v>100</v>
      </c>
      <c r="C22">
        <v>114</v>
      </c>
      <c r="D22">
        <v>124</v>
      </c>
      <c r="E22">
        <v>-155</v>
      </c>
      <c r="F22">
        <v>190</v>
      </c>
      <c r="H22">
        <v>150</v>
      </c>
      <c r="I22">
        <v>114</v>
      </c>
      <c r="J22">
        <v>-180</v>
      </c>
      <c r="K22">
        <v>-175</v>
      </c>
      <c r="L22">
        <v>120</v>
      </c>
      <c r="M22">
        <v>-142</v>
      </c>
      <c r="N22">
        <v>-265</v>
      </c>
      <c r="O22">
        <v>-265</v>
      </c>
      <c r="P22">
        <v>-130</v>
      </c>
      <c r="Q22">
        <v>110</v>
      </c>
      <c r="R22">
        <v>120</v>
      </c>
      <c r="S22">
        <v>150</v>
      </c>
    </row>
    <row r="23" spans="1:19" ht="14.45">
      <c r="A23" t="s">
        <v>22</v>
      </c>
      <c r="B23">
        <v>154</v>
      </c>
      <c r="C23">
        <v>120</v>
      </c>
      <c r="D23">
        <v>-148</v>
      </c>
      <c r="E23">
        <v>230</v>
      </c>
      <c r="F23">
        <v>-135</v>
      </c>
      <c r="G23">
        <v>124</v>
      </c>
      <c r="H23">
        <v>310</v>
      </c>
      <c r="I23">
        <v>350</v>
      </c>
      <c r="J23">
        <v>-155</v>
      </c>
      <c r="K23">
        <v>102</v>
      </c>
      <c r="M23">
        <v>-225</v>
      </c>
      <c r="N23">
        <v>170</v>
      </c>
      <c r="O23">
        <v>215</v>
      </c>
      <c r="P23">
        <v>160</v>
      </c>
      <c r="Q23">
        <v>105</v>
      </c>
      <c r="R23">
        <v>220</v>
      </c>
      <c r="S23">
        <v>-105</v>
      </c>
    </row>
    <row r="24" spans="1:19" ht="14.45">
      <c r="A24" t="s">
        <v>23</v>
      </c>
      <c r="B24">
        <v>-185</v>
      </c>
      <c r="C24">
        <v>-148</v>
      </c>
      <c r="D24">
        <v>130</v>
      </c>
      <c r="E24">
        <v>154</v>
      </c>
      <c r="F24">
        <v>-135</v>
      </c>
      <c r="G24">
        <v>-125</v>
      </c>
      <c r="H24">
        <v>124</v>
      </c>
      <c r="I24">
        <v>-130</v>
      </c>
      <c r="J24">
        <v>-185</v>
      </c>
      <c r="K24">
        <v>-135</v>
      </c>
      <c r="M24">
        <v>114</v>
      </c>
      <c r="N24">
        <v>-130</v>
      </c>
      <c r="O24">
        <v>-130</v>
      </c>
      <c r="P24">
        <v>-105</v>
      </c>
      <c r="Q24">
        <v>-130</v>
      </c>
      <c r="R24">
        <v>105</v>
      </c>
      <c r="S24">
        <v>125</v>
      </c>
    </row>
    <row r="25" spans="1:19" ht="14.45">
      <c r="A25" t="s">
        <v>24</v>
      </c>
      <c r="B25">
        <v>140</v>
      </c>
      <c r="C25">
        <v>285</v>
      </c>
      <c r="D25">
        <v>-148</v>
      </c>
      <c r="E25">
        <v>260</v>
      </c>
      <c r="F25">
        <v>-122</v>
      </c>
      <c r="G25">
        <v>-148</v>
      </c>
      <c r="H25">
        <v>-142</v>
      </c>
      <c r="I25">
        <v>285</v>
      </c>
      <c r="J25">
        <v>-108</v>
      </c>
      <c r="K25">
        <v>-108</v>
      </c>
      <c r="L25">
        <v>700</v>
      </c>
      <c r="M25">
        <v>390</v>
      </c>
      <c r="O25">
        <v>136</v>
      </c>
      <c r="P25">
        <v>100</v>
      </c>
      <c r="Q25">
        <v>310</v>
      </c>
      <c r="R25">
        <v>-125</v>
      </c>
      <c r="S25">
        <v>-105</v>
      </c>
    </row>
    <row r="26" spans="1:19" ht="14.45">
      <c r="A26" t="s">
        <v>25</v>
      </c>
      <c r="B26">
        <v>154</v>
      </c>
      <c r="C26">
        <v>130</v>
      </c>
      <c r="D26">
        <v>185</v>
      </c>
      <c r="E26">
        <v>185</v>
      </c>
      <c r="F26">
        <v>340</v>
      </c>
      <c r="G26">
        <v>700</v>
      </c>
      <c r="I26">
        <v>140</v>
      </c>
      <c r="J26">
        <v>105</v>
      </c>
      <c r="K26">
        <v>150</v>
      </c>
      <c r="L26">
        <v>455</v>
      </c>
      <c r="M26">
        <v>145</v>
      </c>
      <c r="N26">
        <v>160</v>
      </c>
      <c r="O26">
        <v>215</v>
      </c>
      <c r="P26">
        <v>-115</v>
      </c>
      <c r="Q26">
        <v>-105</v>
      </c>
      <c r="R26">
        <v>400</v>
      </c>
      <c r="S26">
        <v>-130</v>
      </c>
    </row>
    <row r="27" spans="1:19" ht="14.45">
      <c r="A27" t="s">
        <v>26</v>
      </c>
      <c r="B27">
        <v>-325</v>
      </c>
      <c r="C27">
        <v>164</v>
      </c>
      <c r="D27">
        <v>200</v>
      </c>
      <c r="E27">
        <v>330</v>
      </c>
      <c r="F27">
        <v>-258</v>
      </c>
      <c r="G27">
        <v>105</v>
      </c>
      <c r="H27">
        <v>-162</v>
      </c>
      <c r="I27">
        <v>235</v>
      </c>
      <c r="J27">
        <v>130</v>
      </c>
      <c r="K27">
        <v>220</v>
      </c>
      <c r="L27">
        <v>-395</v>
      </c>
      <c r="M27">
        <v>550</v>
      </c>
      <c r="N27">
        <v>320</v>
      </c>
      <c r="P27">
        <v>250</v>
      </c>
      <c r="Q27">
        <v>180</v>
      </c>
      <c r="R27">
        <v>130</v>
      </c>
      <c r="S27">
        <v>130</v>
      </c>
    </row>
    <row r="28" spans="1:19" ht="14.45">
      <c r="A28" t="s">
        <v>27</v>
      </c>
      <c r="B28">
        <v>180</v>
      </c>
      <c r="C28">
        <v>260</v>
      </c>
      <c r="D28">
        <v>130</v>
      </c>
      <c r="E28">
        <v>-115</v>
      </c>
      <c r="F28">
        <v>164</v>
      </c>
      <c r="G28">
        <v>-345</v>
      </c>
      <c r="H28">
        <v>-180</v>
      </c>
      <c r="I28">
        <v>250</v>
      </c>
      <c r="J28">
        <v>164</v>
      </c>
      <c r="L28">
        <v>-135</v>
      </c>
      <c r="M28">
        <v>-148</v>
      </c>
      <c r="N28">
        <v>-192</v>
      </c>
      <c r="O28">
        <v>285</v>
      </c>
      <c r="P28">
        <v>-310</v>
      </c>
      <c r="Q28">
        <v>-105</v>
      </c>
      <c r="R28">
        <v>-380</v>
      </c>
      <c r="S28">
        <v>240</v>
      </c>
    </row>
    <row r="29" spans="1:19" ht="14.45">
      <c r="A29" t="s">
        <v>28</v>
      </c>
      <c r="B29">
        <v>124</v>
      </c>
      <c r="C29">
        <v>124</v>
      </c>
      <c r="D29">
        <v>136</v>
      </c>
      <c r="E29">
        <v>136</v>
      </c>
      <c r="F29">
        <v>-135</v>
      </c>
      <c r="G29">
        <v>205</v>
      </c>
      <c r="I29">
        <v>110</v>
      </c>
      <c r="J29">
        <v>150</v>
      </c>
      <c r="K29">
        <v>120</v>
      </c>
      <c r="L29">
        <v>240</v>
      </c>
      <c r="M29">
        <v>-175</v>
      </c>
      <c r="N29">
        <v>-105</v>
      </c>
      <c r="O29">
        <v>625</v>
      </c>
      <c r="P29">
        <v>-150</v>
      </c>
      <c r="Q29">
        <v>105</v>
      </c>
      <c r="R29">
        <v>-115</v>
      </c>
      <c r="S29">
        <v>115</v>
      </c>
    </row>
    <row r="30" spans="1:19" ht="14.45">
      <c r="A30" t="s">
        <v>29</v>
      </c>
      <c r="B30">
        <v>180</v>
      </c>
      <c r="C30">
        <v>-125</v>
      </c>
      <c r="D30">
        <v>205</v>
      </c>
      <c r="E30">
        <v>180</v>
      </c>
      <c r="G30">
        <v>136</v>
      </c>
      <c r="H30">
        <v>-148</v>
      </c>
      <c r="I30">
        <v>390</v>
      </c>
      <c r="J30">
        <v>124</v>
      </c>
      <c r="K30">
        <v>-142</v>
      </c>
      <c r="L30">
        <v>600</v>
      </c>
      <c r="M30">
        <v>124</v>
      </c>
      <c r="N30">
        <v>-192</v>
      </c>
      <c r="O30">
        <v>110</v>
      </c>
      <c r="P30">
        <v>145</v>
      </c>
      <c r="Q30">
        <v>155</v>
      </c>
      <c r="R30">
        <v>100</v>
      </c>
      <c r="S30">
        <v>110</v>
      </c>
    </row>
    <row r="31" spans="1:19" ht="14.45">
      <c r="A31" t="s">
        <v>30</v>
      </c>
      <c r="B31">
        <v>164</v>
      </c>
      <c r="C31">
        <v>105</v>
      </c>
      <c r="D31">
        <v>270</v>
      </c>
      <c r="E31">
        <v>-105</v>
      </c>
      <c r="F31">
        <v>114</v>
      </c>
      <c r="G31">
        <v>170</v>
      </c>
      <c r="H31">
        <v>142</v>
      </c>
      <c r="I31">
        <v>110</v>
      </c>
      <c r="J31">
        <v>-125</v>
      </c>
      <c r="K31">
        <v>-122</v>
      </c>
      <c r="M31">
        <v>-148</v>
      </c>
      <c r="N31">
        <v>-115</v>
      </c>
      <c r="O31">
        <v>136</v>
      </c>
      <c r="P31">
        <v>110</v>
      </c>
      <c r="Q31">
        <v>110</v>
      </c>
      <c r="R31">
        <v>105</v>
      </c>
      <c r="S31">
        <v>-120</v>
      </c>
    </row>
    <row r="32" spans="1:19" ht="14.45">
      <c r="A32" t="s">
        <v>31</v>
      </c>
      <c r="B32">
        <v>260</v>
      </c>
      <c r="C32">
        <v>180</v>
      </c>
      <c r="D32">
        <v>470</v>
      </c>
      <c r="E32">
        <v>675</v>
      </c>
      <c r="F32">
        <v>142</v>
      </c>
      <c r="G32">
        <v>275</v>
      </c>
      <c r="H32">
        <v>350</v>
      </c>
      <c r="I32">
        <v>390</v>
      </c>
      <c r="J32">
        <v>525</v>
      </c>
      <c r="K32">
        <v>110</v>
      </c>
      <c r="L32">
        <v>210</v>
      </c>
      <c r="M32">
        <v>124</v>
      </c>
      <c r="N32">
        <v>215</v>
      </c>
      <c r="P32">
        <v>215</v>
      </c>
      <c r="Q32">
        <v>165</v>
      </c>
      <c r="R32">
        <v>400</v>
      </c>
      <c r="S32">
        <v>165</v>
      </c>
    </row>
    <row r="33" spans="1:19" ht="14.45">
      <c r="A33" t="s">
        <v>32</v>
      </c>
      <c r="B33">
        <v>360</v>
      </c>
      <c r="C33">
        <v>-125</v>
      </c>
      <c r="D33">
        <v>300</v>
      </c>
      <c r="E33">
        <v>130</v>
      </c>
      <c r="F33">
        <v>114</v>
      </c>
      <c r="G33">
        <v>110</v>
      </c>
      <c r="I33">
        <v>-166</v>
      </c>
      <c r="J33">
        <v>-148</v>
      </c>
      <c r="K33">
        <v>200</v>
      </c>
      <c r="L33">
        <v>-258</v>
      </c>
      <c r="M33">
        <v>-108</v>
      </c>
      <c r="N33">
        <v>-175</v>
      </c>
      <c r="O33">
        <v>-185</v>
      </c>
      <c r="P33">
        <v>130</v>
      </c>
      <c r="Q33">
        <v>160</v>
      </c>
      <c r="R33">
        <v>-105</v>
      </c>
      <c r="S33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B47E-7AD8-4F3A-9E11-FDC1AE786640}">
  <dimension ref="A1:AL42"/>
  <sheetViews>
    <sheetView workbookViewId="0">
      <selection activeCell="O8" sqref="O8"/>
    </sheetView>
  </sheetViews>
  <sheetFormatPr defaultColWidth="7.140625" defaultRowHeight="15"/>
  <cols>
    <col min="1" max="1" width="4.5703125" customWidth="1"/>
    <col min="2" max="19" width="7.140625" customWidth="1"/>
    <col min="20" max="20" width="4.28515625" customWidth="1"/>
    <col min="21" max="21" width="7.140625" customWidth="1"/>
  </cols>
  <sheetData>
    <row r="1" spans="1:38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</row>
    <row r="2" spans="1:38">
      <c r="A2" t="s">
        <v>1</v>
      </c>
      <c r="B2" s="1">
        <f>'JuicedOdds Week (13)'!B2/('JuicedOdds Week (13)'!B2+'JuicedOdds Week (13)'!B10)</f>
        <v>0.61643835616438358</v>
      </c>
      <c r="C2" s="1">
        <f>'JuicedOdds Week (13)'!C2/('JuicedOdds Week (13)'!C2+'JuicedOdds Week (13)'!C13)</f>
        <v>0.5720596355604638</v>
      </c>
      <c r="D2" s="3">
        <f>'JuicedOdds Week (13)'!D2/('JuicedOdds Week (13)'!D2+'JuicedOdds Week (13)'!D19)</f>
        <v>0.85245901639344268</v>
      </c>
      <c r="E2" s="1">
        <f>'JuicedOdds Week (13)'!E2/('JuicedOdds Week (13)'!E2+'JuicedOdds Week (13)'!E8)</f>
        <v>0.77683315621679072</v>
      </c>
      <c r="F2" s="1">
        <f>'JuicedOdds Week (13)'!F2/('JuicedOdds Week (13)'!F2+'JuicedOdds Week (13)'!F17)</f>
        <v>0.61643835616438358</v>
      </c>
      <c r="G2" s="1">
        <f>'JuicedOdds Week (13)'!G2/('JuicedOdds Week (13)'!G2+'JuicedOdds Week (13)'!G18)</f>
        <v>0.83164983164983153</v>
      </c>
      <c r="H2" s="1">
        <f>'JuicedOdds Week (13)'!H2/('JuicedOdds Week (13)'!H2+'JuicedOdds Week (13)'!H11)</f>
        <v>0.70503316426063201</v>
      </c>
      <c r="I2" s="1">
        <f>'JuicedOdds Week (13)'!I2/('JuicedOdds Week (13)'!I2+'JuicedOdds Week (13)'!I18)</f>
        <v>0.74087161366313303</v>
      </c>
      <c r="J2" s="1">
        <f>'JuicedOdds Week (13)'!J2/('JuicedOdds Week (13)'!J2+'JuicedOdds Week (13)'!J12)</f>
        <v>0.48263587428372978</v>
      </c>
      <c r="K2" s="1"/>
      <c r="L2" s="1">
        <f>'JuicedOdds Week (13)'!L2/('JuicedOdds Week (13)'!L2+'JuicedOdds Week (13)'!L3)</f>
        <v>0.55259400285578297</v>
      </c>
      <c r="M2" s="1">
        <f>'JuicedOdds Week (13)'!M2/('JuicedOdds Week (13)'!M2+'JuicedOdds Week (13)'!M25)</f>
        <v>0.80429292929292939</v>
      </c>
      <c r="N2" s="1">
        <f>'JuicedOdds Week (13)'!N2/('JuicedOdds Week (13)'!N2+'JuicedOdds Week (13)'!N20)</f>
        <v>0.69576995207334869</v>
      </c>
      <c r="O2" s="1">
        <f>'JuicedOdds Week (13)'!O2/('JuicedOdds Week (13)'!O2+'JuicedOdds Week (13)'!O4)</f>
        <v>0.62110960757780787</v>
      </c>
      <c r="P2" s="1">
        <f>'JuicedOdds Week (13)'!P2/('JuicedOdds Week (13)'!P2+'JuicedOdds Week (13)'!P23)</f>
        <v>0.63010204081632659</v>
      </c>
      <c r="Q2" s="1">
        <f>'JuicedOdds Week (13)'!Q2/('JuicedOdds Week (13)'!Q2+'JuicedOdds Week (13)'!Q25)</f>
        <v>0.76590210451643415</v>
      </c>
      <c r="R2" s="1">
        <f>'JuicedOdds Week (13)'!R2/('JuicedOdds Week (13)'!R2+'JuicedOdds Week (13)'!R6)</f>
        <v>0.58821154622527261</v>
      </c>
      <c r="S2" s="1">
        <f>'JuicedOdds Week (13)'!S2/('JuicedOdds Week (13)'!S2+'JuicedOdds Week (13)'!S11)</f>
        <v>0.53246753246753253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8">
      <c r="A3" t="s">
        <v>2</v>
      </c>
      <c r="B3" s="1">
        <f>'JuicedOdds Week (13)'!B3/('JuicedOdds Week (13)'!B3+'JuicedOdds Week (13)'!B23)</f>
        <v>0.62246655186117372</v>
      </c>
      <c r="C3" s="1">
        <f>'JuicedOdds Week (13)'!C3/('JuicedOdds Week (13)'!C3+'JuicedOdds Week (13)'!C17)</f>
        <v>0.68055555555555558</v>
      </c>
      <c r="D3" s="1">
        <f>'JuicedOdds Week (13)'!D3/('JuicedOdds Week (13)'!D3+'JuicedOdds Week (13)'!D30)</f>
        <v>0.6853932584269663</v>
      </c>
      <c r="E3" s="1">
        <f>'JuicedOdds Week (13)'!E3/('JuicedOdds Week (13)'!E3+'JuicedOdds Week (13)'!E27)</f>
        <v>0.77683315621679072</v>
      </c>
      <c r="F3" s="1">
        <f>'JuicedOdds Week (13)'!F3/('JuicedOdds Week (13)'!F3+'JuicedOdds Week (13)'!F28)</f>
        <v>0.63690418169412233</v>
      </c>
      <c r="G3" s="1">
        <f>'JuicedOdds Week (13)'!G3/('JuicedOdds Week (13)'!G3+'JuicedOdds Week (13)'!G8)</f>
        <v>0.72207925887802371</v>
      </c>
      <c r="H3" s="1">
        <f>'JuicedOdds Week (13)'!H3/('JuicedOdds Week (13)'!H3+'JuicedOdds Week (13)'!H12)</f>
        <v>0.58299264104660675</v>
      </c>
      <c r="I3" s="1">
        <f>'JuicedOdds Week (13)'!I3/('JuicedOdds Week (13)'!I3+'JuicedOdds Week (13)'!I27)</f>
        <v>0.71355123026074185</v>
      </c>
      <c r="J3" s="1">
        <f>'JuicedOdds Week (13)'!J3/('JuicedOdds Week (13)'!J3+'JuicedOdds Week (13)'!J7)</f>
        <v>0.60923623445825936</v>
      </c>
      <c r="K3" s="1"/>
      <c r="L3" s="1">
        <f>'JuicedOdds Week (13)'!L3/('JuicedOdds Week (13)'!L3+'JuicedOdds Week (13)'!L2)</f>
        <v>0.44740599714421703</v>
      </c>
      <c r="M3" s="1">
        <f>'JuicedOdds Week (13)'!M3/('JuicedOdds Week (13)'!M3+'JuicedOdds Week (13)'!M4)</f>
        <v>0.56349206349206349</v>
      </c>
      <c r="N3" s="1">
        <f>'JuicedOdds Week (13)'!N3/('JuicedOdds Week (13)'!N3+'JuicedOdds Week (13)'!N5)</f>
        <v>0.4170073589533933</v>
      </c>
      <c r="O3" s="1">
        <f>'JuicedOdds Week (13)'!O3/('JuicedOdds Week (13)'!O3+'JuicedOdds Week (13)'!O7)</f>
        <v>0.48916576381365112</v>
      </c>
      <c r="P3" s="1">
        <f>'JuicedOdds Week (13)'!P3/('JuicedOdds Week (13)'!P3+'JuicedOdds Week (13)'!P14)</f>
        <v>0.53246753246753253</v>
      </c>
      <c r="Q3" s="2">
        <f>'JuicedOdds Week (13)'!Q3/('JuicedOdds Week (13)'!Q3+'JuicedOdds Week (13)'!Q21)</f>
        <v>0.88695652173913042</v>
      </c>
      <c r="R3" s="1">
        <f>'JuicedOdds Week (13)'!R3/('JuicedOdds Week (13)'!R3+'JuicedOdds Week (13)'!R32)</f>
        <v>0.80815709969788529</v>
      </c>
      <c r="S3" s="1">
        <f>'JuicedOdds Week (13)'!S3/('JuicedOdds Week (13)'!S3+'JuicedOdds Week (13)'!S21)</f>
        <v>0.54274353876739567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8">
      <c r="A4" t="s">
        <v>3</v>
      </c>
      <c r="B4" s="1">
        <f>'JuicedOdds Week (13)'!B4/('JuicedOdds Week (13)'!B4+'JuicedOdds Week (13)'!B8)</f>
        <v>0.551441114716549</v>
      </c>
      <c r="C4" s="1">
        <f>'JuicedOdds Week (13)'!C4/('JuicedOdds Week (13)'!C4+'JuicedOdds Week (13)'!C25)</f>
        <v>0.7508125677139762</v>
      </c>
      <c r="D4" s="1">
        <f>'JuicedOdds Week (13)'!D4/('JuicedOdds Week (13)'!D4+'JuicedOdds Week (13)'!D27)</f>
        <v>0.68055555555555558</v>
      </c>
      <c r="E4" s="1">
        <f>'JuicedOdds Week (13)'!E4/('JuicedOdds Week (13)'!E4+'JuicedOdds Week (13)'!E12)</f>
        <v>0.56349206349206349</v>
      </c>
      <c r="F4" s="1">
        <f>'JuicedOdds Week (13)'!F4/('JuicedOdds Week (13)'!F4+'JuicedOdds Week (13)'!F13)</f>
        <v>0.6853932584269663</v>
      </c>
      <c r="G4" s="3">
        <f>'JuicedOdds Week (13)'!G4/('JuicedOdds Week (13)'!G4+'JuicedOdds Week (13)'!G21)</f>
        <v>0.88695652173913042</v>
      </c>
      <c r="H4" s="1">
        <f>'JuicedOdds Week (13)'!H4/('JuicedOdds Week (13)'!H4+'JuicedOdds Week (13)'!H23)</f>
        <v>0.76590210451643415</v>
      </c>
      <c r="I4" s="1">
        <f>'JuicedOdds Week (13)'!I4/('JuicedOdds Week (13)'!I4+'JuicedOdds Week (13)'!I30)</f>
        <v>0.80429292929292939</v>
      </c>
      <c r="J4" s="1">
        <f>'JuicedOdds Week (13)'!J4/('JuicedOdds Week (13)'!J4+'JuicedOdds Week (13)'!J6)</f>
        <v>0.46753246753246752</v>
      </c>
      <c r="K4" s="1">
        <f>'JuicedOdds Week (13)'!K4/('JuicedOdds Week (13)'!K4+'JuicedOdds Week (13)'!K18)</f>
        <v>0.771505376344086</v>
      </c>
      <c r="L4" s="1">
        <f>'JuicedOdds Week (13)'!L4/('JuicedOdds Week (13)'!L4+'JuicedOdds Week (13)'!L8)</f>
        <v>0.76000000000000012</v>
      </c>
      <c r="M4" s="1">
        <f>'JuicedOdds Week (13)'!M4/('JuicedOdds Week (13)'!M4+'JuicedOdds Week (13)'!M3)</f>
        <v>0.43650793650793646</v>
      </c>
      <c r="N4" s="1"/>
      <c r="O4" s="1">
        <f>'JuicedOdds Week (13)'!O4/('JuicedOdds Week (13)'!O4+'JuicedOdds Week (13)'!O2)</f>
        <v>0.37889039242219219</v>
      </c>
      <c r="P4" s="1">
        <f>'JuicedOdds Week (13)'!P4/('JuicedOdds Week (13)'!P4+'JuicedOdds Week (13)'!P7)</f>
        <v>0.63010204081632659</v>
      </c>
      <c r="Q4" s="1">
        <f>'JuicedOdds Week (13)'!Q4/('JuicedOdds Week (13)'!Q4+'JuicedOdds Week (13)'!Q11)</f>
        <v>0.51083423618634893</v>
      </c>
      <c r="R4" s="1">
        <f>'JuicedOdds Week (13)'!R4/('JuicedOdds Week (13)'!R4+'JuicedOdds Week (13)'!R23)</f>
        <v>0.70016207455429491</v>
      </c>
      <c r="S4" s="1">
        <f>'JuicedOdds Week (13)'!S4/('JuicedOdds Week (13)'!S4+'JuicedOdds Week (13)'!S12)</f>
        <v>0.47826086956521741</v>
      </c>
      <c r="U4">
        <v>0</v>
      </c>
      <c r="V4">
        <v>0</v>
      </c>
      <c r="W4">
        <v>0</v>
      </c>
      <c r="X4">
        <v>0</v>
      </c>
      <c r="Y4">
        <v>0</v>
      </c>
      <c r="Z4">
        <v>25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8" ht="14.45">
      <c r="A5" t="s">
        <v>4</v>
      </c>
      <c r="B5" s="1">
        <f>'JuicedOdds Week (13)'!B5/('JuicedOdds Week (13)'!B5+'JuicedOdds Week (13)'!B22)</f>
        <v>0.52173913043478259</v>
      </c>
      <c r="C5" s="1">
        <f>'JuicedOdds Week (13)'!C5/('JuicedOdds Week (13)'!C5+'JuicedOdds Week (13)'!C28)</f>
        <v>0.73354231974921635</v>
      </c>
      <c r="D5" s="1">
        <f>'JuicedOdds Week (13)'!D5/('JuicedOdds Week (13)'!D5+'JuicedOdds Week (13)'!D21)</f>
        <v>0.84650112866817162</v>
      </c>
      <c r="E5" s="3">
        <f>'JuicedOdds Week (13)'!E5/('JuicedOdds Week (13)'!E5+'JuicedOdds Week (13)'!E32)</f>
        <v>0.87617765814266502</v>
      </c>
      <c r="F5" s="1">
        <f>'JuicedOdds Week (13)'!F5/('JuicedOdds Week (13)'!F5+'JuicedOdds Week (13)'!F7)</f>
        <v>0.60923623445825936</v>
      </c>
      <c r="G5" s="1">
        <f>'JuicedOdds Week (13)'!G5/('JuicedOdds Week (13)'!G5+'JuicedOdds Week (13)'!G15)</f>
        <v>0.79136163982430452</v>
      </c>
      <c r="H5" s="1">
        <f>'JuicedOdds Week (13)'!H5/('JuicedOdds Week (13)'!H5+'JuicedOdds Week (13)'!H17)</f>
        <v>0.72575250836120397</v>
      </c>
      <c r="I5" s="1">
        <f>'JuicedOdds Week (13)'!I5/('JuicedOdds Week (13)'!I5+'JuicedOdds Week (13)'!I6)</f>
        <v>0.65747522619560528</v>
      </c>
      <c r="J5" s="1"/>
      <c r="K5" s="1">
        <f>'JuicedOdds Week (13)'!K5/('JuicedOdds Week (13)'!K5+'JuicedOdds Week (13)'!K13)</f>
        <v>0.59336975415942395</v>
      </c>
      <c r="L5" s="1">
        <f>'JuicedOdds Week (13)'!L5/('JuicedOdds Week (13)'!L5+'JuicedOdds Week (13)'!L30)</f>
        <v>0.86301369863013699</v>
      </c>
      <c r="M5" s="1">
        <f>'JuicedOdds Week (13)'!M5/('JuicedOdds Week (13)'!M5+'JuicedOdds Week (13)'!M14)</f>
        <v>0.74778270509977829</v>
      </c>
      <c r="N5" s="1">
        <f>'JuicedOdds Week (13)'!N5/('JuicedOdds Week (13)'!N5+'JuicedOdds Week (13)'!N3)</f>
        <v>0.58299264104660675</v>
      </c>
      <c r="O5" s="1">
        <f>'JuicedOdds Week (13)'!O5/('JuicedOdds Week (13)'!O5+'JuicedOdds Week (13)'!O14)</f>
        <v>0.61403508771929827</v>
      </c>
      <c r="P5" s="1">
        <f>'JuicedOdds Week (13)'!P5/('JuicedOdds Week (13)'!P5+'JuicedOdds Week (13)'!P32)</f>
        <v>0.69576995207334869</v>
      </c>
      <c r="Q5" s="1">
        <f>'JuicedOdds Week (13)'!Q5/('JuicedOdds Week (13)'!Q5+'JuicedOdds Week (13)'!Q9)</f>
        <v>0.55156950672645733</v>
      </c>
      <c r="R5" s="1">
        <f>'JuicedOdds Week (13)'!R5/('JuicedOdds Week (13)'!R5+'JuicedOdds Week (13)'!R27)</f>
        <v>0.57983193277310918</v>
      </c>
      <c r="S5" s="1">
        <f>'JuicedOdds Week (13)'!S5/('JuicedOdds Week (13)'!S5+'JuicedOdds Week (13)'!S28)</f>
        <v>0.71797052154195007</v>
      </c>
      <c r="U5">
        <v>0</v>
      </c>
      <c r="V5">
        <v>0</v>
      </c>
      <c r="W5">
        <v>0</v>
      </c>
      <c r="X5">
        <v>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8">
      <c r="A6" t="s">
        <v>5</v>
      </c>
      <c r="B6" s="1">
        <f>'JuicedOdds Week (13)'!B6/('JuicedOdds Week (13)'!B6+'JuicedOdds Week (13)'!B15)</f>
        <v>0.50432975406996894</v>
      </c>
      <c r="C6" s="1">
        <f>'JuicedOdds Week (13)'!C6/('JuicedOdds Week (13)'!C6+'JuicedOdds Week (13)'!C9)</f>
        <v>0.60923623445825936</v>
      </c>
      <c r="D6" s="1">
        <f>'JuicedOdds Week (13)'!D6/('JuicedOdds Week (13)'!D6+'JuicedOdds Week (13)'!D28)</f>
        <v>0.58299264104660675</v>
      </c>
      <c r="E6" s="1">
        <f>'JuicedOdds Week (13)'!E6/('JuicedOdds Week (13)'!E6+'JuicedOdds Week (13)'!E29)</f>
        <v>0.59336975415942395</v>
      </c>
      <c r="F6" s="1">
        <f>'JuicedOdds Week (13)'!F6/('JuicedOdds Week (13)'!F6+'JuicedOdds Week (13)'!F32)</f>
        <v>0.60375697094217784</v>
      </c>
      <c r="G6" s="1">
        <f>'JuicedOdds Week (13)'!G6/('JuicedOdds Week (13)'!G6+'JuicedOdds Week (13)'!G14)</f>
        <v>0.58299264104660675</v>
      </c>
      <c r="H6" s="1"/>
      <c r="I6" s="1">
        <f>'JuicedOdds Week (13)'!I6/('JuicedOdds Week (13)'!I6+'JuicedOdds Week (13)'!I5)</f>
        <v>0.34252477380439461</v>
      </c>
      <c r="J6" s="1">
        <f>'JuicedOdds Week (13)'!J6/('JuicedOdds Week (13)'!J6+'JuicedOdds Week (13)'!J4)</f>
        <v>0.53246753246753253</v>
      </c>
      <c r="K6" s="1">
        <f>'JuicedOdds Week (13)'!K6/('JuicedOdds Week (13)'!K6+'JuicedOdds Week (13)'!K33)</f>
        <v>0.68055555555555558</v>
      </c>
      <c r="L6" s="1">
        <f>'JuicedOdds Week (13)'!L6/('JuicedOdds Week (13)'!L6+'JuicedOdds Week (13)'!L9)</f>
        <v>0.36309581830587778</v>
      </c>
      <c r="M6" s="1">
        <f>'JuicedOdds Week (13)'!M6/('JuicedOdds Week (13)'!M6+'JuicedOdds Week (13)'!M22)</f>
        <v>0.43650793650793646</v>
      </c>
      <c r="N6" s="1">
        <f>'JuicedOdds Week (13)'!N6/('JuicedOdds Week (13)'!N6+'JuicedOdds Week (13)'!N13)</f>
        <v>0.19570707070707072</v>
      </c>
      <c r="O6" s="1">
        <f>'JuicedOdds Week (13)'!O6/('JuicedOdds Week (13)'!O6+'JuicedOdds Week (13)'!O31)</f>
        <v>0.76590210451643415</v>
      </c>
      <c r="P6" s="1">
        <f>'JuicedOdds Week (13)'!P6/('JuicedOdds Week (13)'!P6+'JuicedOdds Week (13)'!P17)</f>
        <v>0.74778270509977829</v>
      </c>
      <c r="Q6" s="1">
        <f>'JuicedOdds Week (13)'!Q6/('JuicedOdds Week (13)'!Q6+'JuicedOdds Week (13)'!Q22)</f>
        <v>0.54274353876739567</v>
      </c>
      <c r="R6" s="1">
        <f>'JuicedOdds Week (13)'!R6/('JuicedOdds Week (13)'!R6+'JuicedOdds Week (13)'!R2)</f>
        <v>0.4117884537747275</v>
      </c>
      <c r="S6" s="1">
        <f>'JuicedOdds Week (13)'!S6/('JuicedOdds Week (13)'!S6+'JuicedOdds Week (13)'!S15)</f>
        <v>0.61403508771929827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8">
      <c r="A7" t="s">
        <v>6</v>
      </c>
      <c r="B7" s="1">
        <f>'JuicedOdds Week (13)'!B7/('JuicedOdds Week (13)'!B7+'JuicedOdds Week (13)'!B21)</f>
        <v>0.60375697094217784</v>
      </c>
      <c r="C7" s="3">
        <f>'JuicedOdds Week (13)'!C7/('JuicedOdds Week (13)'!C7+'JuicedOdds Week (13)'!C8)</f>
        <v>0.76000000000000012</v>
      </c>
      <c r="D7" s="1">
        <f>'JuicedOdds Week (13)'!D7/('JuicedOdds Week (13)'!D7+'JuicedOdds Week (13)'!D32)</f>
        <v>0.83164983164983153</v>
      </c>
      <c r="E7" s="1">
        <f>'JuicedOdds Week (13)'!E7/('JuicedOdds Week (13)'!E7+'JuicedOdds Week (13)'!E23)</f>
        <v>0.70954356846473021</v>
      </c>
      <c r="F7" s="1">
        <f>'JuicedOdds Week (13)'!F7/('JuicedOdds Week (13)'!F7+'JuicedOdds Week (13)'!F5)</f>
        <v>0.39076376554174075</v>
      </c>
      <c r="G7" s="1">
        <f>'JuicedOdds Week (13)'!G7/('JuicedOdds Week (13)'!G7+'JuicedOdds Week (13)'!G11)</f>
        <v>0.53246753246753253</v>
      </c>
      <c r="H7" s="1"/>
      <c r="I7" s="1">
        <f>'JuicedOdds Week (13)'!I7/('JuicedOdds Week (13)'!I7+'JuicedOdds Week (13)'!I28)</f>
        <v>0.72575250836120397</v>
      </c>
      <c r="J7" s="1">
        <f>'JuicedOdds Week (13)'!J7/('JuicedOdds Week (13)'!J7+'JuicedOdds Week (13)'!J3)</f>
        <v>0.39076376554174075</v>
      </c>
      <c r="K7" s="1">
        <f>'JuicedOdds Week (13)'!K7/('JuicedOdds Week (13)'!K7+'JuicedOdds Week (13)'!K21)</f>
        <v>0.9258160237388724</v>
      </c>
      <c r="L7" s="1">
        <f>'JuicedOdds Week (13)'!L7/('JuicedOdds Week (13)'!L7+'JuicedOdds Week (13)'!L26)</f>
        <v>0.82712369597615498</v>
      </c>
      <c r="M7" s="1">
        <f>'JuicedOdds Week (13)'!M7/('JuicedOdds Week (13)'!M7+'JuicedOdds Week (13)'!M27)</f>
        <v>0.85245901639344268</v>
      </c>
      <c r="N7" s="1">
        <f>'JuicedOdds Week (13)'!N7/('JuicedOdds Week (13)'!N7+'JuicedOdds Week (13)'!N14)</f>
        <v>0.79999999999999993</v>
      </c>
      <c r="O7" s="1">
        <f>'JuicedOdds Week (13)'!O7/('JuicedOdds Week (13)'!O7+'JuicedOdds Week (13)'!O3)</f>
        <v>0.51083423618634893</v>
      </c>
      <c r="P7" s="1">
        <f>'JuicedOdds Week (13)'!P7/('JuicedOdds Week (13)'!P7+'JuicedOdds Week (13)'!P4)</f>
        <v>0.36989795918367352</v>
      </c>
      <c r="Q7" s="1">
        <f>'JuicedOdds Week (13)'!Q7/('JuicedOdds Week (13)'!Q7+'JuicedOdds Week (13)'!Q12)</f>
        <v>0.43902439024390244</v>
      </c>
      <c r="R7" s="1">
        <f>'JuicedOdds Week (13)'!R7/('JuicedOdds Week (13)'!R7+'JuicedOdds Week (13)'!R10)</f>
        <v>0.57983193277310918</v>
      </c>
      <c r="S7" s="1">
        <f>'JuicedOdds Week (13)'!S7/('JuicedOdds Week (13)'!S7+'JuicedOdds Week (13)'!S27)</f>
        <v>0.57983193277310918</v>
      </c>
      <c r="U7">
        <v>0</v>
      </c>
      <c r="V7">
        <v>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8">
      <c r="A8" t="s">
        <v>7</v>
      </c>
      <c r="B8" s="1">
        <f>'JuicedOdds Week (13)'!B8/('JuicedOdds Week (13)'!B8+'JuicedOdds Week (13)'!B4)</f>
        <v>0.448558885283451</v>
      </c>
      <c r="C8" s="1">
        <f>'JuicedOdds Week (13)'!C8/('JuicedOdds Week (13)'!C8+'JuicedOdds Week (13)'!C7)</f>
        <v>0.24000000000000005</v>
      </c>
      <c r="D8" s="1">
        <f>'JuicedOdds Week (13)'!D8/('JuicedOdds Week (13)'!D8+'JuicedOdds Week (13)'!D23)</f>
        <v>0.42794036443953615</v>
      </c>
      <c r="E8" s="1">
        <f>'JuicedOdds Week (13)'!E8/('JuicedOdds Week (13)'!E8+'JuicedOdds Week (13)'!E2)</f>
        <v>0.22316684378320936</v>
      </c>
      <c r="F8" s="1">
        <f>'JuicedOdds Week (13)'!F8/('JuicedOdds Week (13)'!F8+'JuicedOdds Week (13)'!F18)</f>
        <v>0.448558885283451</v>
      </c>
      <c r="G8" s="1">
        <f>'JuicedOdds Week (13)'!G8/('JuicedOdds Week (13)'!G8+'JuicedOdds Week (13)'!G3)</f>
        <v>0.27792074112197634</v>
      </c>
      <c r="H8" s="1"/>
      <c r="I8" s="1">
        <f>'JuicedOdds Week (13)'!I8/('JuicedOdds Week (13)'!I8+'JuicedOdds Week (13)'!I21)</f>
        <v>0.59336975415942395</v>
      </c>
      <c r="J8" s="1">
        <f>'JuicedOdds Week (13)'!J8/('JuicedOdds Week (13)'!J8+'JuicedOdds Week (13)'!J11)</f>
        <v>0.39076376554174075</v>
      </c>
      <c r="K8" s="1">
        <f>'JuicedOdds Week (13)'!K8/('JuicedOdds Week (13)'!K8+'JuicedOdds Week (13)'!K25)</f>
        <v>0.50432975406996894</v>
      </c>
      <c r="L8" s="1">
        <f>'JuicedOdds Week (13)'!L8/('JuicedOdds Week (13)'!L8+'JuicedOdds Week (13)'!L4)</f>
        <v>0.24000000000000005</v>
      </c>
      <c r="M8" s="1">
        <f>'JuicedOdds Week (13)'!M8/('JuicedOdds Week (13)'!M8+'JuicedOdds Week (13)'!M12)</f>
        <v>0.19999999999999998</v>
      </c>
      <c r="N8" s="1">
        <f>'JuicedOdds Week (13)'!N8/('JuicedOdds Week (13)'!N8+'JuicedOdds Week (13)'!N24)</f>
        <v>0.45725646123260438</v>
      </c>
      <c r="O8" s="1">
        <f>'JuicedOdds Week (13)'!O8/('JuicedOdds Week (13)'!O8+'JuicedOdds Week (13)'!O33)</f>
        <v>0.7508125677139762</v>
      </c>
      <c r="P8" s="1">
        <f>'JuicedOdds Week (13)'!P8/('JuicedOdds Week (13)'!P8+'JuicedOdds Week (13)'!P12)</f>
        <v>0.47826086956521741</v>
      </c>
      <c r="Q8" s="1">
        <f>'JuicedOdds Week (13)'!Q8/('JuicedOdds Week (13)'!Q8+'JuicedOdds Week (13)'!Q27)</f>
        <v>0.65747522619560528</v>
      </c>
      <c r="R8" s="1">
        <f>'JuicedOdds Week (13)'!R8/('JuicedOdds Week (13)'!R8+'JuicedOdds Week (13)'!R15)</f>
        <v>0.51083423618634893</v>
      </c>
      <c r="S8" s="1">
        <f>'JuicedOdds Week (13)'!S8/('JuicedOdds Week (13)'!S8+'JuicedOdds Week (13)'!S23)</f>
        <v>0.51083423618634893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8" ht="14.45">
      <c r="A9" t="s">
        <v>8</v>
      </c>
      <c r="B9" s="3">
        <f>'JuicedOdds Week (13)'!B9/('JuicedOdds Week (13)'!B9+'JuicedOdds Week (13)'!B33)</f>
        <v>0.79136163982430452</v>
      </c>
      <c r="C9" s="1">
        <f>'JuicedOdds Week (13)'!C9/('JuicedOdds Week (13)'!C9+'JuicedOdds Week (13)'!C6)</f>
        <v>0.39076376554174075</v>
      </c>
      <c r="D9" s="1">
        <f>'JuicedOdds Week (13)'!D9/('JuicedOdds Week (13)'!D9+'JuicedOdds Week (13)'!D31)</f>
        <v>0.74087161366313303</v>
      </c>
      <c r="E9" s="1">
        <f>'JuicedOdds Week (13)'!E9/('JuicedOdds Week (13)'!E9+'JuicedOdds Week (13)'!E15)</f>
        <v>0.39076376554174075</v>
      </c>
      <c r="F9" s="1">
        <f>'JuicedOdds Week (13)'!F9/('JuicedOdds Week (13)'!F9+'JuicedOdds Week (13)'!F22)</f>
        <v>0.66900702106318954</v>
      </c>
      <c r="G9" s="1">
        <f>'JuicedOdds Week (13)'!G9/('JuicedOdds Week (13)'!G9+'JuicedOdds Week (13)'!G29)</f>
        <v>0.6853932584269663</v>
      </c>
      <c r="H9" s="1">
        <f>'JuicedOdds Week (13)'!H9/('JuicedOdds Week (13)'!H9+'JuicedOdds Week (13)'!H10)</f>
        <v>0.58299264104660675</v>
      </c>
      <c r="I9" s="1">
        <f>'JuicedOdds Week (13)'!I9/('JuicedOdds Week (13)'!I9+'JuicedOdds Week (13)'!I32)</f>
        <v>0.80429292929292939</v>
      </c>
      <c r="J9" s="1">
        <f>'JuicedOdds Week (13)'!J9/('JuicedOdds Week (13)'!J9+'JuicedOdds Week (13)'!J14)</f>
        <v>0.68055555555555558</v>
      </c>
      <c r="K9" s="1">
        <f>'JuicedOdds Week (13)'!K9/('JuicedOdds Week (13)'!K9+'JuicedOdds Week (13)'!K15)</f>
        <v>0.69079288305406805</v>
      </c>
      <c r="L9" s="1">
        <f>'JuicedOdds Week (13)'!L9/('JuicedOdds Week (13)'!L9+'JuicedOdds Week (13)'!L6)</f>
        <v>0.63690418169412233</v>
      </c>
      <c r="M9" s="1">
        <f>'JuicedOdds Week (13)'!M9/('JuicedOdds Week (13)'!M9+'JuicedOdds Week (13)'!M11)</f>
        <v>0.59963877182420233</v>
      </c>
      <c r="N9" s="1"/>
      <c r="O9" s="1">
        <f>'JuicedOdds Week (13)'!O9/('JuicedOdds Week (13)'!O9+'JuicedOdds Week (13)'!O28)</f>
        <v>0.72575250836120397</v>
      </c>
      <c r="P9" s="1">
        <f>'JuicedOdds Week (13)'!P9/('JuicedOdds Week (13)'!P9+'JuicedOdds Week (13)'!P13)</f>
        <v>0.48916576381365112</v>
      </c>
      <c r="Q9" s="1">
        <f>'JuicedOdds Week (13)'!Q9/('JuicedOdds Week (13)'!Q9+'JuicedOdds Week (13)'!Q5)</f>
        <v>0.44843049327354256</v>
      </c>
      <c r="R9" s="1">
        <f>'JuicedOdds Week (13)'!R9/('JuicedOdds Week (13)'!R9+'JuicedOdds Week (13)'!R12)</f>
        <v>0.5</v>
      </c>
      <c r="S9" s="1">
        <f>'JuicedOdds Week (13)'!S9/('JuicedOdds Week (13)'!S9+'JuicedOdds Week (13)'!S22)</f>
        <v>0.61403508771929827</v>
      </c>
      <c r="U9">
        <v>25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8">
      <c r="A10" t="s">
        <v>9</v>
      </c>
      <c r="B10" s="1">
        <f>'JuicedOdds Week (13)'!B10/('JuicedOdds Week (13)'!B10+'JuicedOdds Week (13)'!B2)</f>
        <v>0.38356164383561653</v>
      </c>
      <c r="C10" s="1">
        <f>'JuicedOdds Week (13)'!C10/('JuicedOdds Week (13)'!C10+'JuicedOdds Week (13)'!C14)</f>
        <v>0.65747522619560528</v>
      </c>
      <c r="D10" s="1">
        <f>'JuicedOdds Week (13)'!D10/('JuicedOdds Week (13)'!D10+'JuicedOdds Week (13)'!D24)</f>
        <v>0.58299264104660675</v>
      </c>
      <c r="E10" s="1">
        <f>'JuicedOdds Week (13)'!E10/('JuicedOdds Week (13)'!E10+'JuicedOdds Week (13)'!E20)</f>
        <v>0.56349206349206349</v>
      </c>
      <c r="F10" s="1">
        <f>'JuicedOdds Week (13)'!F10/('JuicedOdds Week (13)'!F10+'JuicedOdds Week (13)'!F26)</f>
        <v>0.78190630048465271</v>
      </c>
      <c r="G10" s="1">
        <f>'JuicedOdds Week (13)'!G10/('JuicedOdds Week (13)'!G10+'JuicedOdds Week (13)'!G30)</f>
        <v>0.59336975415942395</v>
      </c>
      <c r="H10" s="1">
        <f>'JuicedOdds Week (13)'!H10/('JuicedOdds Week (13)'!H10+'JuicedOdds Week (13)'!H9)</f>
        <v>0.4170073589533933</v>
      </c>
      <c r="I10" s="1">
        <f>'JuicedOdds Week (13)'!I10/('JuicedOdds Week (13)'!I10+'JuicedOdds Week (13)'!I25)</f>
        <v>0.7508125677139762</v>
      </c>
      <c r="J10" s="1"/>
      <c r="K10" s="1">
        <f>'JuicedOdds Week (13)'!K10/('JuicedOdds Week (13)'!K10+'JuicedOdds Week (13)'!K11)</f>
        <v>0.551441114716549</v>
      </c>
      <c r="L10" s="1">
        <f>'JuicedOdds Week (13)'!L10/('JuicedOdds Week (13)'!L10+'JuicedOdds Week (13)'!L19)</f>
        <v>0.78190630048465271</v>
      </c>
      <c r="M10" s="5">
        <f>'JuicedOdds Week (13)'!M10/('JuicedOdds Week (13)'!M10+'JuicedOdds Week (13)'!M20)</f>
        <v>0.77683315621679072</v>
      </c>
      <c r="N10" s="1">
        <f>'JuicedOdds Week (13)'!N10/('JuicedOdds Week (13)'!N10+'JuicedOdds Week (13)'!N16)</f>
        <v>0.64472917880023306</v>
      </c>
      <c r="O10" s="1">
        <f>'JuicedOdds Week (13)'!O10/('JuicedOdds Week (13)'!O10+'JuicedOdds Week (13)'!O19)</f>
        <v>0.53246753246753253</v>
      </c>
      <c r="P10" s="1">
        <f>'JuicedOdds Week (13)'!P10/('JuicedOdds Week (13)'!P10+'JuicedOdds Week (13)'!P18)</f>
        <v>0.54274353876739567</v>
      </c>
      <c r="Q10" s="1">
        <f>'JuicedOdds Week (13)'!Q10/('JuicedOdds Week (13)'!Q10+'JuicedOdds Week (13)'!Q17)</f>
        <v>0.48916576381365112</v>
      </c>
      <c r="R10" s="1">
        <f>'JuicedOdds Week (13)'!R10/('JuicedOdds Week (13)'!R10+'JuicedOdds Week (13)'!R7)</f>
        <v>0.42016806722689076</v>
      </c>
      <c r="S10" s="1">
        <f>'JuicedOdds Week (13)'!S10/('JuicedOdds Week (13)'!S10+'JuicedOdds Week (13)'!S17)</f>
        <v>0.56204379562043794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</v>
      </c>
      <c r="AG10">
        <v>0</v>
      </c>
    </row>
    <row r="11" spans="1:38">
      <c r="A11" t="s">
        <v>10</v>
      </c>
      <c r="B11" s="1">
        <f>'JuicedOdds Week (13)'!B11/('JuicedOdds Week (13)'!B11+'JuicedOdds Week (13)'!B12)</f>
        <v>0.59336975415942395</v>
      </c>
      <c r="C11" s="1">
        <f>'JuicedOdds Week (13)'!C11/('JuicedOdds Week (13)'!C11+'JuicedOdds Week (13)'!C29)</f>
        <v>0.5720596355604638</v>
      </c>
      <c r="D11" s="1">
        <f>'JuicedOdds Week (13)'!D11/('JuicedOdds Week (13)'!D11+'JuicedOdds Week (13)'!D17)</f>
        <v>0.49567024593003117</v>
      </c>
      <c r="E11" s="1">
        <f>'JuicedOdds Week (13)'!E11/('JuicedOdds Week (13)'!E11+'JuicedOdds Week (13)'!E25)</f>
        <v>0.73354231974921635</v>
      </c>
      <c r="F11" s="1"/>
      <c r="G11" s="1">
        <f>'JuicedOdds Week (13)'!G11/('JuicedOdds Week (13)'!G11+'JuicedOdds Week (13)'!G7)</f>
        <v>0.46753246753246752</v>
      </c>
      <c r="H11" s="1">
        <f>'JuicedOdds Week (13)'!H11/('JuicedOdds Week (13)'!H11+'JuicedOdds Week (13)'!H2)</f>
        <v>0.29496683573936788</v>
      </c>
      <c r="I11" s="3">
        <f>'JuicedOdds Week (13)'!I11/('JuicedOdds Week (13)'!I11+'JuicedOdds Week (13)'!I19)</f>
        <v>0.79136163982430452</v>
      </c>
      <c r="J11" s="1">
        <f>'JuicedOdds Week (13)'!J11/('JuicedOdds Week (13)'!J11+'JuicedOdds Week (13)'!J8)</f>
        <v>0.60923623445825936</v>
      </c>
      <c r="K11" s="1">
        <f>'JuicedOdds Week (13)'!K11/('JuicedOdds Week (13)'!K11+'JuicedOdds Week (13)'!K10)</f>
        <v>0.448558885283451</v>
      </c>
      <c r="L11" s="1">
        <f>'JuicedOdds Week (13)'!L11/('JuicedOdds Week (13)'!L11+'JuicedOdds Week (13)'!L20)</f>
        <v>0.59336975415942395</v>
      </c>
      <c r="M11" s="1">
        <f>'JuicedOdds Week (13)'!M11/('JuicedOdds Week (13)'!M11+'JuicedOdds Week (13)'!M9)</f>
        <v>0.40036122817579772</v>
      </c>
      <c r="N11" s="1">
        <f>'JuicedOdds Week (13)'!N11/('JuicedOdds Week (13)'!N11+'JuicedOdds Week (13)'!N23)</f>
        <v>0.64472917880023306</v>
      </c>
      <c r="O11" s="1">
        <f>'JuicedOdds Week (13)'!O11/('JuicedOdds Week (13)'!O11+'JuicedOdds Week (13)'!O18)</f>
        <v>0.57983193277310918</v>
      </c>
      <c r="P11" s="1">
        <f>'JuicedOdds Week (13)'!P11/('JuicedOdds Week (13)'!P11+'JuicedOdds Week (13)'!P25)</f>
        <v>0.52173913043478259</v>
      </c>
      <c r="Q11" s="1">
        <f>'JuicedOdds Week (13)'!Q11/('JuicedOdds Week (13)'!Q11+'JuicedOdds Week (13)'!Q4)</f>
        <v>0.48916576381365112</v>
      </c>
      <c r="R11" s="1">
        <f>'JuicedOdds Week (13)'!R11/('JuicedOdds Week (13)'!R11+'JuicedOdds Week (13)'!R18)</f>
        <v>0.48916576381365112</v>
      </c>
      <c r="S11" s="1">
        <f>'JuicedOdds Week (13)'!S11/('JuicedOdds Week (13)'!S11+'JuicedOdds Week (13)'!S2)</f>
        <v>0.46753246753246752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8">
      <c r="A12" t="s">
        <v>11</v>
      </c>
      <c r="B12" s="1">
        <f>'JuicedOdds Week (13)'!B12/('JuicedOdds Week (13)'!B12+'JuicedOdds Week (13)'!B11)</f>
        <v>0.40663024584057611</v>
      </c>
      <c r="C12" s="1">
        <f>'JuicedOdds Week (13)'!C12/('JuicedOdds Week (13)'!C12+'JuicedOdds Week (13)'!C23)</f>
        <v>0.56349206349206349</v>
      </c>
      <c r="D12" s="1">
        <f>'JuicedOdds Week (13)'!D12/('JuicedOdds Week (13)'!D12+'JuicedOdds Week (13)'!D18)</f>
        <v>0.71355123026074185</v>
      </c>
      <c r="E12" s="1">
        <f>'JuicedOdds Week (13)'!E12/('JuicedOdds Week (13)'!E12+'JuicedOdds Week (13)'!E4)</f>
        <v>0.43650793650793646</v>
      </c>
      <c r="F12" s="3">
        <f>'JuicedOdds Week (13)'!F12/('JuicedOdds Week (13)'!F12+'JuicedOdds Week (13)'!F21)</f>
        <v>0.83709931686810291</v>
      </c>
      <c r="G12" s="1">
        <f>'JuicedOdds Week (13)'!G12/('JuicedOdds Week (13)'!G12+'JuicedOdds Week (13)'!G26)</f>
        <v>0.88000000000000012</v>
      </c>
      <c r="H12" s="1">
        <f>'JuicedOdds Week (13)'!H12/('JuicedOdds Week (13)'!H12+'JuicedOdds Week (13)'!H3)</f>
        <v>0.4170073589533933</v>
      </c>
      <c r="I12" s="1">
        <f>'JuicedOdds Week (13)'!I12/('JuicedOdds Week (13)'!I12+'JuicedOdds Week (13)'!I23)</f>
        <v>0.78674351585014402</v>
      </c>
      <c r="J12" s="1">
        <f>'JuicedOdds Week (13)'!J12/('JuicedOdds Week (13)'!J12+'JuicedOdds Week (13)'!J2)</f>
        <v>0.51736412571627011</v>
      </c>
      <c r="K12" s="1"/>
      <c r="L12" s="1">
        <f>'JuicedOdds Week (13)'!L12/('JuicedOdds Week (13)'!L12+'JuicedOdds Week (13)'!L25)</f>
        <v>0.88000000000000012</v>
      </c>
      <c r="M12" s="1">
        <f>'JuicedOdds Week (13)'!M12/('JuicedOdds Week (13)'!M12+'JuicedOdds Week (13)'!M8)</f>
        <v>0.79999999999999993</v>
      </c>
      <c r="N12" s="1">
        <f>'JuicedOdds Week (13)'!N12/('JuicedOdds Week (13)'!N12+'JuicedOdds Week (13)'!N27)</f>
        <v>0.771505376344086</v>
      </c>
      <c r="O12" s="1">
        <f>'JuicedOdds Week (13)'!O12/('JuicedOdds Week (13)'!O12+'JuicedOdds Week (13)'!O29)</f>
        <v>0.71797052154195007</v>
      </c>
      <c r="P12" s="1">
        <f>'JuicedOdds Week (13)'!P12/('JuicedOdds Week (13)'!P12+'JuicedOdds Week (13)'!P8)</f>
        <v>0.52173913043478259</v>
      </c>
      <c r="Q12" s="1">
        <f>'JuicedOdds Week (13)'!Q12/('JuicedOdds Week (13)'!Q12+'JuicedOdds Week (13)'!Q7)</f>
        <v>0.56097560975609762</v>
      </c>
      <c r="R12" s="1">
        <f>'JuicedOdds Week (13)'!R12/('JuicedOdds Week (13)'!R12+'JuicedOdds Week (13)'!R9)</f>
        <v>0.5</v>
      </c>
      <c r="S12" s="1">
        <f>'JuicedOdds Week (13)'!S12/('JuicedOdds Week (13)'!S12+'JuicedOdds Week (13)'!S4)</f>
        <v>0.52173913043478259</v>
      </c>
      <c r="U12">
        <v>0</v>
      </c>
      <c r="V12">
        <v>0</v>
      </c>
      <c r="W12">
        <v>0</v>
      </c>
      <c r="X12">
        <v>0</v>
      </c>
      <c r="Y12">
        <v>25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8">
      <c r="A13" t="s">
        <v>12</v>
      </c>
      <c r="B13" s="1">
        <f>'JuicedOdds Week (13)'!B13/('JuicedOdds Week (13)'!B13+'JuicedOdds Week (13)'!B31)</f>
        <v>0.63690418169412233</v>
      </c>
      <c r="C13" s="1">
        <f>'JuicedOdds Week (13)'!C13/('JuicedOdds Week (13)'!C13+'JuicedOdds Week (13)'!C2)</f>
        <v>0.42794036443953615</v>
      </c>
      <c r="D13" s="1">
        <f>'JuicedOdds Week (13)'!D13/('JuicedOdds Week (13)'!D13+'JuicedOdds Week (13)'!D33)</f>
        <v>0.76000000000000012</v>
      </c>
      <c r="E13" s="1">
        <f>'JuicedOdds Week (13)'!E13/('JuicedOdds Week (13)'!E13+'JuicedOdds Week (13)'!E24)</f>
        <v>0.62246655186117372</v>
      </c>
      <c r="F13" s="1">
        <f>'JuicedOdds Week (13)'!F13/('JuicedOdds Week (13)'!F13+'JuicedOdds Week (13)'!F4)</f>
        <v>0.31460674157303364</v>
      </c>
      <c r="G13" s="1">
        <f>'JuicedOdds Week (13)'!G13/('JuicedOdds Week (13)'!G13+'JuicedOdds Week (13)'!G31)</f>
        <v>0.64472917880023306</v>
      </c>
      <c r="H13" s="1">
        <f>'JuicedOdds Week (13)'!H13/('JuicedOdds Week (13)'!H13+'JuicedOdds Week (13)'!H16)</f>
        <v>0.48916576381365112</v>
      </c>
      <c r="I13" s="1">
        <f>'JuicedOdds Week (13)'!I13/('JuicedOdds Week (13)'!I13+'JuicedOdds Week (13)'!I22)</f>
        <v>0.551441114716549</v>
      </c>
      <c r="J13" s="1"/>
      <c r="K13" s="1">
        <f>'JuicedOdds Week (13)'!K13/('JuicedOdds Week (13)'!K13+'JuicedOdds Week (13)'!K5)</f>
        <v>0.40663024584057611</v>
      </c>
      <c r="L13" s="1">
        <f>'JuicedOdds Week (13)'!L13/('JuicedOdds Week (13)'!L13+'JuicedOdds Week (13)'!L29)</f>
        <v>0.71797052154195007</v>
      </c>
      <c r="M13" s="1">
        <f>'JuicedOdds Week (13)'!M13/('JuicedOdds Week (13)'!M13+'JuicedOdds Week (13)'!M33)</f>
        <v>0.50432975406996894</v>
      </c>
      <c r="N13" s="9">
        <f>'JuicedOdds Week (13)'!N13/('JuicedOdds Week (13)'!N13+'JuicedOdds Week (13)'!N6)</f>
        <v>0.80429292929292939</v>
      </c>
      <c r="O13" s="1">
        <f>'JuicedOdds Week (13)'!O13/('JuicedOdds Week (13)'!O13+'JuicedOdds Week (13)'!O15)</f>
        <v>0.48916576381365112</v>
      </c>
      <c r="P13" s="1">
        <f>'JuicedOdds Week (13)'!P13/('JuicedOdds Week (13)'!P13+'JuicedOdds Week (13)'!P9)</f>
        <v>0.51083423618634893</v>
      </c>
      <c r="Q13" s="1">
        <f>'JuicedOdds Week (13)'!Q13/('JuicedOdds Week (13)'!Q13+'JuicedOdds Week (13)'!Q30)</f>
        <v>0.62110960757780787</v>
      </c>
      <c r="R13" s="1">
        <f>'JuicedOdds Week (13)'!R13/('JuicedOdds Week (13)'!R13+'JuicedOdds Week (13)'!R26)</f>
        <v>0.80815709969788529</v>
      </c>
      <c r="S13" s="1">
        <f>'JuicedOdds Week (13)'!S13/('JuicedOdds Week (13)'!S13+'JuicedOdds Week (13)'!S29)</f>
        <v>0.55259400285578297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</row>
    <row r="14" spans="1:38" ht="14.45">
      <c r="A14" t="s">
        <v>13</v>
      </c>
      <c r="B14" s="1">
        <f>'JuicedOdds Week (13)'!B14/('JuicedOdds Week (13)'!B14+'JuicedOdds Week (13)'!B28)</f>
        <v>0.65747522619560528</v>
      </c>
      <c r="C14" s="1">
        <f>'JuicedOdds Week (13)'!C14/('JuicedOdds Week (13)'!C14+'JuicedOdds Week (13)'!C10)</f>
        <v>0.34252477380439461</v>
      </c>
      <c r="D14" s="1">
        <f>'JuicedOdds Week (13)'!D14/('JuicedOdds Week (13)'!D14+'JuicedOdds Week (13)'!D26)</f>
        <v>0.6636481241914618</v>
      </c>
      <c r="E14" s="1">
        <f>'JuicedOdds Week (13)'!E14/('JuicedOdds Week (13)'!E14+'JuicedOdds Week (13)'!E21)</f>
        <v>0.56349206349206349</v>
      </c>
      <c r="F14" s="1"/>
      <c r="G14" s="1">
        <f>'JuicedOdds Week (13)'!G14/('JuicedOdds Week (13)'!G14+'JuicedOdds Week (13)'!G6)</f>
        <v>0.4170073589533933</v>
      </c>
      <c r="H14" s="3">
        <f>'JuicedOdds Week (13)'!H14/('JuicedOdds Week (13)'!H14+'JuicedOdds Week (13)'!H32)</f>
        <v>0.78674351585014402</v>
      </c>
      <c r="I14" s="1">
        <f>'JuicedOdds Week (13)'!I14/('JuicedOdds Week (13)'!I14+'JuicedOdds Week (13)'!I15)</f>
        <v>0.64472917880023306</v>
      </c>
      <c r="J14" s="1">
        <f>'JuicedOdds Week (13)'!J14/('JuicedOdds Week (13)'!J14+'JuicedOdds Week (13)'!J9)</f>
        <v>0.31944444444444442</v>
      </c>
      <c r="K14" s="1">
        <f>'JuicedOdds Week (13)'!K14/('JuicedOdds Week (13)'!K14+'JuicedOdds Week (13)'!K27)</f>
        <v>0.70016207455429491</v>
      </c>
      <c r="L14" s="1">
        <f>'JuicedOdds Week (13)'!L14/('JuicedOdds Week (13)'!L14+'JuicedOdds Week (13)'!L28)</f>
        <v>0.448558885283451</v>
      </c>
      <c r="M14" s="1">
        <f>'JuicedOdds Week (13)'!M14/('JuicedOdds Week (13)'!M14+'JuicedOdds Week (13)'!M5)</f>
        <v>0.25221729490022171</v>
      </c>
      <c r="N14" s="1">
        <f>'JuicedOdds Week (13)'!N14/('JuicedOdds Week (13)'!N14+'JuicedOdds Week (13)'!N7)</f>
        <v>0.19999999999999998</v>
      </c>
      <c r="O14" s="1">
        <f>'JuicedOdds Week (13)'!O14/('JuicedOdds Week (13)'!O14+'JuicedOdds Week (13)'!O5)</f>
        <v>0.38596491228070179</v>
      </c>
      <c r="P14" s="1">
        <f>'JuicedOdds Week (13)'!P14/('JuicedOdds Week (13)'!P14+'JuicedOdds Week (13)'!P3)</f>
        <v>0.46753246753246752</v>
      </c>
      <c r="Q14" s="1">
        <f>'JuicedOdds Week (13)'!Q14/('JuicedOdds Week (13)'!Q14+'JuicedOdds Week (13)'!Q29)</f>
        <v>0.53246753246753253</v>
      </c>
      <c r="R14" s="1">
        <f>'JuicedOdds Week (13)'!R14/('JuicedOdds Week (13)'!R14+'JuicedOdds Week (13)'!R22)</f>
        <v>0.56204379562043794</v>
      </c>
      <c r="S14" s="1">
        <f>'JuicedOdds Week (13)'!S14/('JuicedOdds Week (13)'!S14+'JuicedOdds Week (13)'!S32)</f>
        <v>0.63658761934093011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8">
      <c r="A15" t="s">
        <v>14</v>
      </c>
      <c r="B15" s="1">
        <f>'JuicedOdds Week (13)'!B15/('JuicedOdds Week (13)'!B15+'JuicedOdds Week (13)'!B6)</f>
        <v>0.49567024593003117</v>
      </c>
      <c r="C15" s="1">
        <f>'JuicedOdds Week (13)'!C15/('JuicedOdds Week (13)'!C15+'JuicedOdds Week (13)'!C22)</f>
        <v>0.551441114716549</v>
      </c>
      <c r="D15" s="1">
        <f>'JuicedOdds Week (13)'!D15/('JuicedOdds Week (13)'!D15+'JuicedOdds Week (13)'!D29)</f>
        <v>0.59336975415942395</v>
      </c>
      <c r="E15" s="1">
        <f>'JuicedOdds Week (13)'!E15/('JuicedOdds Week (13)'!E15+'JuicedOdds Week (13)'!E9)</f>
        <v>0.60923623445825936</v>
      </c>
      <c r="F15" s="1"/>
      <c r="G15" s="1">
        <f>'JuicedOdds Week (13)'!G15/('JuicedOdds Week (13)'!G15+'JuicedOdds Week (13)'!G5)</f>
        <v>0.20863836017569545</v>
      </c>
      <c r="H15" s="1">
        <f>'JuicedOdds Week (13)'!H15/('JuicedOdds Week (13)'!H15+'JuicedOdds Week (13)'!H31)</f>
        <v>0.60375697094217784</v>
      </c>
      <c r="I15" s="1">
        <f>'JuicedOdds Week (13)'!I15/('JuicedOdds Week (13)'!I15+'JuicedOdds Week (13)'!I14)</f>
        <v>0.35527082119976705</v>
      </c>
      <c r="J15" s="3">
        <f>'JuicedOdds Week (13)'!J15/('JuicedOdds Week (13)'!J15+'JuicedOdds Week (13)'!J32)</f>
        <v>0.84650112866817162</v>
      </c>
      <c r="K15" s="1">
        <f>'JuicedOdds Week (13)'!K15/('JuicedOdds Week (13)'!K15+'JuicedOdds Week (13)'!K9)</f>
        <v>0.30920711694593195</v>
      </c>
      <c r="L15" s="1">
        <f>'JuicedOdds Week (13)'!L15/('JuicedOdds Week (13)'!L15+'JuicedOdds Week (13)'!L22)</f>
        <v>0.56349206349206349</v>
      </c>
      <c r="M15" s="1">
        <f>'JuicedOdds Week (13)'!M15/('JuicedOdds Week (13)'!M15+'JuicedOdds Week (13)'!M18)</f>
        <v>0.45725646123260438</v>
      </c>
      <c r="N15" s="1">
        <f>'JuicedOdds Week (13)'!N15/('JuicedOdds Week (13)'!N15+'JuicedOdds Week (13)'!N28)</f>
        <v>0.36905965621840248</v>
      </c>
      <c r="O15" s="1">
        <f>'JuicedOdds Week (13)'!O15/('JuicedOdds Week (13)'!O15+'JuicedOdds Week (13)'!O13)</f>
        <v>0.51083423618634893</v>
      </c>
      <c r="P15" s="1">
        <f>'JuicedOdds Week (13)'!P15/('JuicedOdds Week (13)'!P15+'JuicedOdds Week (13)'!P19)</f>
        <v>0.74778270509977829</v>
      </c>
      <c r="Q15" s="1">
        <f>'JuicedOdds Week (13)'!Q15/('JuicedOdds Week (13)'!Q15+'JuicedOdds Week (13)'!Q33)</f>
        <v>0.63094034378159758</v>
      </c>
      <c r="R15" s="1">
        <f>'JuicedOdds Week (13)'!R15/('JuicedOdds Week (13)'!R15+'JuicedOdds Week (13)'!R8)</f>
        <v>0.48916576381365112</v>
      </c>
      <c r="S15" s="1">
        <f>'JuicedOdds Week (13)'!S15/('JuicedOdds Week (13)'!S15+'JuicedOdds Week (13)'!S6)</f>
        <v>0.38596491228070179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</v>
      </c>
      <c r="AD15">
        <v>0</v>
      </c>
      <c r="AE15">
        <v>0</v>
      </c>
      <c r="AF15">
        <v>0</v>
      </c>
      <c r="AG15">
        <v>0</v>
      </c>
    </row>
    <row r="16" spans="1:38">
      <c r="A16" t="s">
        <v>15</v>
      </c>
      <c r="B16" s="1">
        <f>'JuicedOdds Week (13)'!B16/('JuicedOdds Week (13)'!B16+'JuicedOdds Week (13)'!B29)</f>
        <v>0.5720596355604638</v>
      </c>
      <c r="C16" s="1">
        <f>'JuicedOdds Week (13)'!C16/('JuicedOdds Week (13)'!C16+'JuicedOdds Week (13)'!C26)</f>
        <v>0.58299264104660675</v>
      </c>
      <c r="D16" s="1">
        <f>'JuicedOdds Week (13)'!D16/('JuicedOdds Week (13)'!D16+'JuicedOdds Week (13)'!D20)</f>
        <v>0.5260865852617197</v>
      </c>
      <c r="E16" s="1">
        <f>'JuicedOdds Week (13)'!E16/('JuicedOdds Week (13)'!E16+'JuicedOdds Week (13)'!E30)</f>
        <v>0.65747522619560528</v>
      </c>
      <c r="F16" s="1">
        <f>'JuicedOdds Week (13)'!F16/('JuicedOdds Week (13)'!F16+'JuicedOdds Week (13)'!F23)</f>
        <v>0.448558885283451</v>
      </c>
      <c r="G16" s="1">
        <f>'JuicedOdds Week (13)'!G16/('JuicedOdds Week (13)'!G16+'JuicedOdds Week (13)'!G33)</f>
        <v>0.54274353876739567</v>
      </c>
      <c r="H16" s="1">
        <f>'JuicedOdds Week (13)'!H16/('JuicedOdds Week (13)'!H16+'JuicedOdds Week (13)'!H13)</f>
        <v>0.51083423618634893</v>
      </c>
      <c r="I16" s="1">
        <f>'JuicedOdds Week (13)'!I16/('JuicedOdds Week (13)'!I16+'JuicedOdds Week (13)'!I31)</f>
        <v>0.54274353876739567</v>
      </c>
      <c r="J16" s="1">
        <f>'JuicedOdds Week (13)'!J16/('JuicedOdds Week (13)'!J16+'JuicedOdds Week (13)'!J19)</f>
        <v>0.78190630048465271</v>
      </c>
      <c r="K16" s="1">
        <f>'JuicedOdds Week (13)'!K16/('JuicedOdds Week (13)'!K16+'JuicedOdds Week (13)'!K17)</f>
        <v>0.5720596355604638</v>
      </c>
      <c r="L16" s="1"/>
      <c r="M16" s="1">
        <f>'JuicedOdds Week (13)'!M16/('JuicedOdds Week (13)'!M16+'JuicedOdds Week (13)'!M24)</f>
        <v>0.551441114716549</v>
      </c>
      <c r="N16" s="1">
        <f>'JuicedOdds Week (13)'!N16/('JuicedOdds Week (13)'!N16+'JuicedOdds Week (13)'!N10)</f>
        <v>0.35527082119976705</v>
      </c>
      <c r="O16" s="1">
        <f>'JuicedOdds Week (13)'!O16/('JuicedOdds Week (13)'!O16+'JuicedOdds Week (13)'!O26)</f>
        <v>0.59909228441754914</v>
      </c>
      <c r="P16" s="2">
        <f>'JuicedOdds Week (13)'!P16/('JuicedOdds Week (13)'!P16+'JuicedOdds Week (13)'!P21)</f>
        <v>0.80815709969788529</v>
      </c>
      <c r="Q16" s="1">
        <f>'JuicedOdds Week (13)'!Q16/('JuicedOdds Week (13)'!Q16+'JuicedOdds Week (13)'!Q28)</f>
        <v>0.51083423618634893</v>
      </c>
      <c r="R16" s="1">
        <f>'JuicedOdds Week (13)'!R16/('JuicedOdds Week (13)'!R16+'JuicedOdds Week (13)'!R30)</f>
        <v>0.52173913043478259</v>
      </c>
      <c r="S16" s="1">
        <f>'JuicedOdds Week (13)'!S16/('JuicedOdds Week (13)'!S16+'JuicedOdds Week (13)'!S24)</f>
        <v>0.57111597374179435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16</v>
      </c>
      <c r="B17" s="1">
        <f>'JuicedOdds Week (13)'!B17/('JuicedOdds Week (13)'!B17+'JuicedOdds Week (13)'!B30)</f>
        <v>0.65747522619560528</v>
      </c>
      <c r="C17" s="1">
        <f>'JuicedOdds Week (13)'!C17/('JuicedOdds Week (13)'!C17+'JuicedOdds Week (13)'!C3)</f>
        <v>0.31944444444444442</v>
      </c>
      <c r="D17" s="1">
        <f>'JuicedOdds Week (13)'!D17/('JuicedOdds Week (13)'!D17+'JuicedOdds Week (13)'!D11)</f>
        <v>0.50432975406996894</v>
      </c>
      <c r="E17" s="1">
        <f>'JuicedOdds Week (13)'!E17/('JuicedOdds Week (13)'!E17+'JuicedOdds Week (13)'!E26)</f>
        <v>0.6636481241914618</v>
      </c>
      <c r="F17" s="1">
        <f>'JuicedOdds Week (13)'!F17/('JuicedOdds Week (13)'!F17+'JuicedOdds Week (13)'!F2)</f>
        <v>0.38356164383561653</v>
      </c>
      <c r="G17" s="1">
        <f>'JuicedOdds Week (13)'!G17/('JuicedOdds Week (13)'!G17+'JuicedOdds Week (13)'!G19)</f>
        <v>0.59963877182420233</v>
      </c>
      <c r="H17" s="1">
        <f>'JuicedOdds Week (13)'!H17/('JuicedOdds Week (13)'!H17+'JuicedOdds Week (13)'!H5)</f>
        <v>0.27424749163879597</v>
      </c>
      <c r="I17" s="1">
        <f>'JuicedOdds Week (13)'!I17/('JuicedOdds Week (13)'!I17+'JuicedOdds Week (13)'!I20)</f>
        <v>0.50432975406996894</v>
      </c>
      <c r="J17" s="1">
        <f>'JuicedOdds Week (13)'!J17/('JuicedOdds Week (13)'!J17+'JuicedOdds Week (13)'!J24)</f>
        <v>0.37206266318537862</v>
      </c>
      <c r="K17" s="1">
        <f>'JuicedOdds Week (13)'!K17/('JuicedOdds Week (13)'!K17+'JuicedOdds Week (13)'!K16)</f>
        <v>0.42794036443953615</v>
      </c>
      <c r="L17" s="1">
        <f>'JuicedOdds Week (13)'!L17/('JuicedOdds Week (13)'!L17+'JuicedOdds Week (13)'!L18)</f>
        <v>0.43650793650793646</v>
      </c>
      <c r="M17" s="1">
        <f>'JuicedOdds Week (13)'!M17/('JuicedOdds Week (13)'!M17+'JuicedOdds Week (13)'!M19)</f>
        <v>0.60375697094217784</v>
      </c>
      <c r="N17" s="1"/>
      <c r="O17" s="1">
        <f>'JuicedOdds Week (13)'!O17/('JuicedOdds Week (13)'!O17+'JuicedOdds Week (13)'!O25)</f>
        <v>0.51083423618634893</v>
      </c>
      <c r="P17" s="1">
        <f>'JuicedOdds Week (13)'!P17/('JuicedOdds Week (13)'!P17+'JuicedOdds Week (13)'!P6)</f>
        <v>0.25221729490022171</v>
      </c>
      <c r="Q17" s="1">
        <f>'JuicedOdds Week (13)'!Q17/('JuicedOdds Week (13)'!Q17+'JuicedOdds Week (13)'!Q10)</f>
        <v>0.51083423618634893</v>
      </c>
      <c r="R17" s="1">
        <f>'JuicedOdds Week (13)'!R17/('JuicedOdds Week (13)'!R17+'JuicedOdds Week (13)'!R20)</f>
        <v>0.54274353876739567</v>
      </c>
      <c r="S17" s="1">
        <f>'JuicedOdds Week (13)'!S17/('JuicedOdds Week (13)'!S17+'JuicedOdds Week (13)'!S10)</f>
        <v>0.43795620437956206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ht="14.45">
      <c r="A18" t="s">
        <v>17</v>
      </c>
      <c r="B18" s="1">
        <f>'JuicedOdds Week (13)'!B18/('JuicedOdds Week (13)'!B18+'JuicedOdds Week (13)'!B25)</f>
        <v>0.59963877182420233</v>
      </c>
      <c r="C18" s="1">
        <f>'JuicedOdds Week (13)'!C18/('JuicedOdds Week (13)'!C18+'JuicedOdds Week (13)'!C27)</f>
        <v>0.63690418169412233</v>
      </c>
      <c r="D18" s="1">
        <f>'JuicedOdds Week (13)'!D18/('JuicedOdds Week (13)'!D18+'JuicedOdds Week (13)'!D12)</f>
        <v>0.28644876973925815</v>
      </c>
      <c r="E18" s="1">
        <f>'JuicedOdds Week (13)'!E18/('JuicedOdds Week (13)'!E18+'JuicedOdds Week (13)'!E19)</f>
        <v>0.59336975415942395</v>
      </c>
      <c r="F18" s="1">
        <f>'JuicedOdds Week (13)'!F18/('JuicedOdds Week (13)'!F18+'JuicedOdds Week (13)'!F8)</f>
        <v>0.551441114716549</v>
      </c>
      <c r="G18" s="1">
        <f>'JuicedOdds Week (13)'!G18/('JuicedOdds Week (13)'!G18+'JuicedOdds Week (13)'!G2)</f>
        <v>0.16835016835016833</v>
      </c>
      <c r="H18" s="1">
        <f>'JuicedOdds Week (13)'!H18/('JuicedOdds Week (13)'!H18+'JuicedOdds Week (13)'!H20)</f>
        <v>0.53246753246753253</v>
      </c>
      <c r="I18" s="1">
        <f>'JuicedOdds Week (13)'!I18/('JuicedOdds Week (13)'!I18+'JuicedOdds Week (13)'!I2)</f>
        <v>0.25912838633686691</v>
      </c>
      <c r="J18" s="1"/>
      <c r="K18" s="1">
        <f>'JuicedOdds Week (13)'!K18/('JuicedOdds Week (13)'!K18+'JuicedOdds Week (13)'!K4)</f>
        <v>0.22849462365591394</v>
      </c>
      <c r="L18" s="1">
        <f>'JuicedOdds Week (13)'!L18/('JuicedOdds Week (13)'!L18+'JuicedOdds Week (13)'!L17)</f>
        <v>0.56349206349206349</v>
      </c>
      <c r="M18" s="1">
        <f>'JuicedOdds Week (13)'!M18/('JuicedOdds Week (13)'!M18+'JuicedOdds Week (13)'!M15)</f>
        <v>0.54274353876739567</v>
      </c>
      <c r="N18" s="1">
        <f>'JuicedOdds Week (13)'!N18/('JuicedOdds Week (13)'!N18+'JuicedOdds Week (13)'!N33)</f>
        <v>0.39076376554174075</v>
      </c>
      <c r="O18" s="1">
        <f>'JuicedOdds Week (13)'!O18/('JuicedOdds Week (13)'!O18+'JuicedOdds Week (13)'!O11)</f>
        <v>0.42016806722689076</v>
      </c>
      <c r="P18" s="1">
        <f>'JuicedOdds Week (13)'!P18/('JuicedOdds Week (13)'!P18+'JuicedOdds Week (13)'!P10)</f>
        <v>0.45725646123260438</v>
      </c>
      <c r="Q18" s="1">
        <f>'JuicedOdds Week (13)'!Q18/('JuicedOdds Week (13)'!Q18+'JuicedOdds Week (13)'!Q23)</f>
        <v>0.53246753246753253</v>
      </c>
      <c r="R18" s="1">
        <f>'JuicedOdds Week (13)'!R18/('JuicedOdds Week (13)'!R18+'JuicedOdds Week (13)'!R11)</f>
        <v>0.51083423618634893</v>
      </c>
      <c r="S18" s="1">
        <f>'JuicedOdds Week (13)'!S18/('JuicedOdds Week (13)'!S18+'JuicedOdds Week (13)'!S25)</f>
        <v>0.51083423618634893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18</v>
      </c>
      <c r="B19" s="1">
        <f>'JuicedOdds Week (13)'!B19/('JuicedOdds Week (13)'!B19+'JuicedOdds Week (13)'!B20)</f>
        <v>0.51736412571627011</v>
      </c>
      <c r="C19" s="1">
        <f>'JuicedOdds Week (13)'!C19/('JuicedOdds Week (13)'!C19+'JuicedOdds Week (13)'!C30)</f>
        <v>0.46753246753246752</v>
      </c>
      <c r="D19" s="1">
        <f>'JuicedOdds Week (13)'!D19/('JuicedOdds Week (13)'!D19+'JuicedOdds Week (13)'!D2)</f>
        <v>0.1475409836065574</v>
      </c>
      <c r="E19" s="1">
        <f>'JuicedOdds Week (13)'!E19/('JuicedOdds Week (13)'!E19+'JuicedOdds Week (13)'!E18)</f>
        <v>0.40663024584057611</v>
      </c>
      <c r="F19" s="1">
        <f>'JuicedOdds Week (13)'!F19/('JuicedOdds Week (13)'!F19+'JuicedOdds Week (13)'!F27)</f>
        <v>0.30920711694593195</v>
      </c>
      <c r="G19" s="1">
        <f>'JuicedOdds Week (13)'!G19/('JuicedOdds Week (13)'!G19+'JuicedOdds Week (13)'!G17)</f>
        <v>0.40036122817579772</v>
      </c>
      <c r="H19" s="1">
        <f>'JuicedOdds Week (13)'!H19/('JuicedOdds Week (13)'!H19+'JuicedOdds Week (13)'!H25)</f>
        <v>0.43650793650793646</v>
      </c>
      <c r="I19" s="1">
        <f>'JuicedOdds Week (13)'!I19/('JuicedOdds Week (13)'!I19+'JuicedOdds Week (13)'!I11)</f>
        <v>0.20863836017569545</v>
      </c>
      <c r="J19" s="1">
        <f>'JuicedOdds Week (13)'!J19/('JuicedOdds Week (13)'!J19+'JuicedOdds Week (13)'!J16)</f>
        <v>0.21809369951534732</v>
      </c>
      <c r="K19" s="4">
        <f>'JuicedOdds Week (13)'!K19/('JuicedOdds Week (13)'!K19+'JuicedOdds Week (13)'!K26)</f>
        <v>0.61643835616438358</v>
      </c>
      <c r="L19" s="1">
        <f>'JuicedOdds Week (13)'!L19/('JuicedOdds Week (13)'!L19+'JuicedOdds Week (13)'!L10)</f>
        <v>0.21809369951534732</v>
      </c>
      <c r="M19" s="1">
        <f>'JuicedOdds Week (13)'!M19/('JuicedOdds Week (13)'!M19+'JuicedOdds Week (13)'!M17)</f>
        <v>0.3962430290578221</v>
      </c>
      <c r="N19" s="1"/>
      <c r="O19" s="1">
        <f>'JuicedOdds Week (13)'!O19/('JuicedOdds Week (13)'!O19+'JuicedOdds Week (13)'!O10)</f>
        <v>0.46753246753246752</v>
      </c>
      <c r="P19" s="1">
        <f>'JuicedOdds Week (13)'!P19/('JuicedOdds Week (13)'!P19+'JuicedOdds Week (13)'!P15)</f>
        <v>0.25221729490022171</v>
      </c>
      <c r="Q19" s="1">
        <f>'JuicedOdds Week (13)'!Q19/('JuicedOdds Week (13)'!Q19+'JuicedOdds Week (13)'!Q32)</f>
        <v>0.63658761934093011</v>
      </c>
      <c r="R19" s="1">
        <f>'JuicedOdds Week (13)'!R19/('JuicedOdds Week (13)'!R19+'JuicedOdds Week (13)'!R24)</f>
        <v>0.53246753246753253</v>
      </c>
      <c r="S19" s="1">
        <f>'JuicedOdds Week (13)'!S19/('JuicedOdds Week (13)'!S19+'JuicedOdds Week (13)'!S20)</f>
        <v>0.46753246753246752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13</v>
      </c>
      <c r="AE19">
        <v>0</v>
      </c>
      <c r="AF19">
        <v>0</v>
      </c>
      <c r="AG19">
        <v>0</v>
      </c>
    </row>
    <row r="20" spans="1:33">
      <c r="A20" t="s">
        <v>19</v>
      </c>
      <c r="B20" s="1">
        <f>'JuicedOdds Week (13)'!B20/('JuicedOdds Week (13)'!B20+'JuicedOdds Week (13)'!B19)</f>
        <v>0.48263587428372978</v>
      </c>
      <c r="C20" s="1">
        <f>'JuicedOdds Week (13)'!C20/('JuicedOdds Week (13)'!C20+'JuicedOdds Week (13)'!C24)</f>
        <v>0.42794036443953615</v>
      </c>
      <c r="D20" s="1">
        <f>'JuicedOdds Week (13)'!D20/('JuicedOdds Week (13)'!D20+'JuicedOdds Week (13)'!D16)</f>
        <v>0.47391341473828025</v>
      </c>
      <c r="E20" s="1">
        <f>'JuicedOdds Week (13)'!E20/('JuicedOdds Week (13)'!E20+'JuicedOdds Week (13)'!E10)</f>
        <v>0.43650793650793646</v>
      </c>
      <c r="F20" s="1">
        <f>'JuicedOdds Week (13)'!F20/('JuicedOdds Week (13)'!F20+'JuicedOdds Week (13)'!F25)</f>
        <v>0.47391341473828025</v>
      </c>
      <c r="G20" s="1"/>
      <c r="H20" s="1">
        <f>'JuicedOdds Week (13)'!H20/('JuicedOdds Week (13)'!H20+'JuicedOdds Week (13)'!H18)</f>
        <v>0.46753246753246752</v>
      </c>
      <c r="I20" s="1">
        <f>'JuicedOdds Week (13)'!I20/('JuicedOdds Week (13)'!I20+'JuicedOdds Week (13)'!I17)</f>
        <v>0.49567024593003117</v>
      </c>
      <c r="J20" s="1">
        <f>'JuicedOdds Week (13)'!J20/('JuicedOdds Week (13)'!J20+'JuicedOdds Week (13)'!J28)</f>
        <v>0.63690418169412233</v>
      </c>
      <c r="K20" s="1">
        <f>'JuicedOdds Week (13)'!K20/('JuicedOdds Week (13)'!K20+'JuicedOdds Week (13)'!K22)</f>
        <v>0.39076376554174075</v>
      </c>
      <c r="L20" s="1">
        <f>'JuicedOdds Week (13)'!L20/('JuicedOdds Week (13)'!L20+'JuicedOdds Week (13)'!L11)</f>
        <v>0.40663024584057611</v>
      </c>
      <c r="M20" s="4">
        <f>'JuicedOdds Week (13)'!M20/('JuicedOdds Week (13)'!M20+'JuicedOdds Week (13)'!M10)</f>
        <v>0.22316684378320936</v>
      </c>
      <c r="N20" s="1">
        <f>'JuicedOdds Week (13)'!N20/('JuicedOdds Week (13)'!N20+'JuicedOdds Week (13)'!N2)</f>
        <v>0.30423004792665137</v>
      </c>
      <c r="O20" s="1">
        <f>'JuicedOdds Week (13)'!O20/('JuicedOdds Week (13)'!O20+'JuicedOdds Week (13)'!O21)</f>
        <v>0.54274353876739567</v>
      </c>
      <c r="P20" s="1">
        <f>'JuicedOdds Week (13)'!P20/('JuicedOdds Week (13)'!P20+'JuicedOdds Week (13)'!P30)</f>
        <v>0.60670065549890739</v>
      </c>
      <c r="Q20" s="1">
        <f>'JuicedOdds Week (13)'!Q20/('JuicedOdds Week (13)'!Q20+'JuicedOdds Week (13)'!Q26)</f>
        <v>0.51083423618634893</v>
      </c>
      <c r="R20" s="1">
        <f>'JuicedOdds Week (13)'!R20/('JuicedOdds Week (13)'!R20+'JuicedOdds Week (13)'!R17)</f>
        <v>0.45725646123260438</v>
      </c>
      <c r="S20" s="1">
        <f>'JuicedOdds Week (13)'!S20/('JuicedOdds Week (13)'!S20+'JuicedOdds Week (13)'!S19)</f>
        <v>0.53246753246753253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</v>
      </c>
      <c r="AG20">
        <v>0</v>
      </c>
    </row>
    <row r="21" spans="1:33" ht="14.45">
      <c r="A21" t="s">
        <v>20</v>
      </c>
      <c r="B21" s="1">
        <f>'JuicedOdds Week (13)'!B21/('JuicedOdds Week (13)'!B21+'JuicedOdds Week (13)'!B7)</f>
        <v>0.3962430290578221</v>
      </c>
      <c r="C21" s="1">
        <f>'JuicedOdds Week (13)'!C21/('JuicedOdds Week (13)'!C21+'JuicedOdds Week (13)'!C32)</f>
        <v>0.65747522619560528</v>
      </c>
      <c r="D21" s="1">
        <f>'JuicedOdds Week (13)'!D21/('JuicedOdds Week (13)'!D21+'JuicedOdds Week (13)'!D5)</f>
        <v>0.15349887133182846</v>
      </c>
      <c r="E21" s="1">
        <f>'JuicedOdds Week (13)'!E21/('JuicedOdds Week (13)'!E21+'JuicedOdds Week (13)'!E14)</f>
        <v>0.43650793650793646</v>
      </c>
      <c r="F21" s="1">
        <f>'JuicedOdds Week (13)'!F21/('JuicedOdds Week (13)'!F21+'JuicedOdds Week (13)'!F12)</f>
        <v>0.16290068313189698</v>
      </c>
      <c r="G21" s="1">
        <f>'JuicedOdds Week (13)'!G21/('JuicedOdds Week (13)'!G21+'JuicedOdds Week (13)'!G4)</f>
        <v>0.11304347826086955</v>
      </c>
      <c r="H21" s="1">
        <f>'JuicedOdds Week (13)'!H21/('JuicedOdds Week (13)'!H21+'JuicedOdds Week (13)'!H27)</f>
        <v>0.40663024584057611</v>
      </c>
      <c r="I21" s="1">
        <f>'JuicedOdds Week (13)'!I21/('JuicedOdds Week (13)'!I21+'JuicedOdds Week (13)'!I8)</f>
        <v>0.40663024584057611</v>
      </c>
      <c r="J21" s="1">
        <f>'JuicedOdds Week (13)'!J21/('JuicedOdds Week (13)'!J21+'JuicedOdds Week (13)'!J25)</f>
        <v>0.50432975406996894</v>
      </c>
      <c r="K21" s="1">
        <f>'JuicedOdds Week (13)'!K21/('JuicedOdds Week (13)'!K21+'JuicedOdds Week (13)'!K7)</f>
        <v>7.4183976261127604E-2</v>
      </c>
      <c r="L21" s="1">
        <f>'JuicedOdds Week (13)'!L21/('JuicedOdds Week (13)'!L21+'JuicedOdds Week (13)'!L27)</f>
        <v>0.23409789548356585</v>
      </c>
      <c r="M21" s="1">
        <f>'JuicedOdds Week (13)'!M21/('JuicedOdds Week (13)'!M21+'JuicedOdds Week (13)'!M23)</f>
        <v>0.33635187580853815</v>
      </c>
      <c r="N21" s="1"/>
      <c r="O21" s="1">
        <f>'JuicedOdds Week (13)'!O21/('JuicedOdds Week (13)'!O21+'JuicedOdds Week (13)'!O20)</f>
        <v>0.45725646123260438</v>
      </c>
      <c r="P21" s="1">
        <f>'JuicedOdds Week (13)'!P21/('JuicedOdds Week (13)'!P21+'JuicedOdds Week (13)'!P16)</f>
        <v>0.19184290030211482</v>
      </c>
      <c r="Q21" s="1">
        <f>'JuicedOdds Week (13)'!Q21/('JuicedOdds Week (13)'!Q21+'JuicedOdds Week (13)'!Q3)</f>
        <v>0.11304347826086955</v>
      </c>
      <c r="R21" s="1">
        <f>'JuicedOdds Week (13)'!R21/('JuicedOdds Week (13)'!R21+'JuicedOdds Week (13)'!R28)</f>
        <v>0.24000000000000005</v>
      </c>
      <c r="S21" s="1">
        <f>'JuicedOdds Week (13)'!S21/('JuicedOdds Week (13)'!S21+'JuicedOdds Week (13)'!S3)</f>
        <v>0.45725646123260438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21</v>
      </c>
      <c r="B22" s="1">
        <f>'JuicedOdds Week (13)'!B22/('JuicedOdds Week (13)'!B22+'JuicedOdds Week (13)'!B5)</f>
        <v>0.47826086956521741</v>
      </c>
      <c r="C22" s="1">
        <f>'JuicedOdds Week (13)'!C22/('JuicedOdds Week (13)'!C22+'JuicedOdds Week (13)'!C15)</f>
        <v>0.448558885283451</v>
      </c>
      <c r="D22" s="1">
        <f>'JuicedOdds Week (13)'!D22/('JuicedOdds Week (13)'!D22+'JuicedOdds Week (13)'!D25)</f>
        <v>0.42794036443953615</v>
      </c>
      <c r="E22" s="1">
        <f>'JuicedOdds Week (13)'!E22/('JuicedOdds Week (13)'!E22+'JuicedOdds Week (13)'!E33)</f>
        <v>0.58299264104660675</v>
      </c>
      <c r="F22" s="1">
        <f>'JuicedOdds Week (13)'!F22/('JuicedOdds Week (13)'!F22+'JuicedOdds Week (13)'!F9)</f>
        <v>0.33099297893681046</v>
      </c>
      <c r="G22" s="1"/>
      <c r="H22" s="1">
        <f>'JuicedOdds Week (13)'!H22/('JuicedOdds Week (13)'!H22+'JuicedOdds Week (13)'!H28)</f>
        <v>0.38356164383561653</v>
      </c>
      <c r="I22" s="1">
        <f>'JuicedOdds Week (13)'!I22/('JuicedOdds Week (13)'!I22+'JuicedOdds Week (13)'!I13)</f>
        <v>0.448558885283451</v>
      </c>
      <c r="J22" s="1">
        <f>'JuicedOdds Week (13)'!J22/('JuicedOdds Week (13)'!J22+'JuicedOdds Week (13)'!J29)</f>
        <v>0.61643835616438358</v>
      </c>
      <c r="K22" s="1">
        <f>'JuicedOdds Week (13)'!K22/('JuicedOdds Week (13)'!K22+'JuicedOdds Week (13)'!K20)</f>
        <v>0.60923623445825936</v>
      </c>
      <c r="L22" s="1">
        <f>'JuicedOdds Week (13)'!L22/('JuicedOdds Week (13)'!L22+'JuicedOdds Week (13)'!L15)</f>
        <v>0.43650793650793646</v>
      </c>
      <c r="M22" s="1">
        <f>'JuicedOdds Week (13)'!M22/('JuicedOdds Week (13)'!M22+'JuicedOdds Week (13)'!M6)</f>
        <v>0.56349206349206349</v>
      </c>
      <c r="N22" s="1">
        <f>'JuicedOdds Week (13)'!N22/('JuicedOdds Week (13)'!N22+'JuicedOdds Week (13)'!N32)</f>
        <v>0.69576995207334869</v>
      </c>
      <c r="O22" s="1">
        <f>'JuicedOdds Week (13)'!O22/('JuicedOdds Week (13)'!O22+'JuicedOdds Week (13)'!O23)</f>
        <v>0.69079288305406805</v>
      </c>
      <c r="P22" s="1">
        <f>'JuicedOdds Week (13)'!P22/('JuicedOdds Week (13)'!P22+'JuicedOdds Week (13)'!P31)</f>
        <v>0.54274353876739567</v>
      </c>
      <c r="Q22" s="1">
        <f>'JuicedOdds Week (13)'!Q22/('JuicedOdds Week (13)'!Q22+'JuicedOdds Week (13)'!Q6)</f>
        <v>0.45725646123260438</v>
      </c>
      <c r="R22" s="1">
        <f>'JuicedOdds Week (13)'!R22/('JuicedOdds Week (13)'!R22+'JuicedOdds Week (13)'!R14)</f>
        <v>0.43795620437956206</v>
      </c>
      <c r="S22" s="1">
        <f>'JuicedOdds Week (13)'!S22/('JuicedOdds Week (13)'!S22+'JuicedOdds Week (13)'!S9)</f>
        <v>0.38596491228070179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ht="14.45">
      <c r="A23" t="s">
        <v>22</v>
      </c>
      <c r="B23" s="1">
        <f>'JuicedOdds Week (13)'!B23/('JuicedOdds Week (13)'!B23+'JuicedOdds Week (13)'!B3)</f>
        <v>0.37753344813882639</v>
      </c>
      <c r="C23" s="1">
        <f>'JuicedOdds Week (13)'!C23/('JuicedOdds Week (13)'!C23+'JuicedOdds Week (13)'!C12)</f>
        <v>0.43650793650793646</v>
      </c>
      <c r="D23" s="1">
        <f>'JuicedOdds Week (13)'!D23/('JuicedOdds Week (13)'!D23+'JuicedOdds Week (13)'!D8)</f>
        <v>0.5720596355604638</v>
      </c>
      <c r="E23" s="1">
        <f>'JuicedOdds Week (13)'!E23/('JuicedOdds Week (13)'!E23+'JuicedOdds Week (13)'!E7)</f>
        <v>0.29045643153526968</v>
      </c>
      <c r="F23" s="1">
        <f>'JuicedOdds Week (13)'!F23/('JuicedOdds Week (13)'!F23+'JuicedOdds Week (13)'!F16)</f>
        <v>0.551441114716549</v>
      </c>
      <c r="G23" s="1">
        <f>'JuicedOdds Week (13)'!G23/('JuicedOdds Week (13)'!G23+'JuicedOdds Week (13)'!G25)</f>
        <v>0.42794036443953615</v>
      </c>
      <c r="H23" s="1">
        <f>'JuicedOdds Week (13)'!H23/('JuicedOdds Week (13)'!H23+'JuicedOdds Week (13)'!H4)</f>
        <v>0.23409789548356585</v>
      </c>
      <c r="I23" s="1">
        <f>'JuicedOdds Week (13)'!I23/('JuicedOdds Week (13)'!I23+'JuicedOdds Week (13)'!I12)</f>
        <v>0.21325648414985587</v>
      </c>
      <c r="J23" s="1">
        <f>'JuicedOdds Week (13)'!J23/('JuicedOdds Week (13)'!J23+'JuicedOdds Week (13)'!J27)</f>
        <v>0.58299264104660675</v>
      </c>
      <c r="K23" s="1">
        <f>'JuicedOdds Week (13)'!K23/('JuicedOdds Week (13)'!K23+'JuicedOdds Week (13)'!K31)</f>
        <v>0.47391341473828025</v>
      </c>
      <c r="L23" s="1"/>
      <c r="M23" s="1">
        <f>'JuicedOdds Week (13)'!M23/('JuicedOdds Week (13)'!M23+'JuicedOdds Week (13)'!M21)</f>
        <v>0.6636481241914618</v>
      </c>
      <c r="N23" s="1">
        <f>'JuicedOdds Week (13)'!N23/('JuicedOdds Week (13)'!N23+'JuicedOdds Week (13)'!N11)</f>
        <v>0.35527082119976705</v>
      </c>
      <c r="O23" s="1">
        <f>'JuicedOdds Week (13)'!O23/('JuicedOdds Week (13)'!O23+'JuicedOdds Week (13)'!O22)</f>
        <v>0.30920711694593195</v>
      </c>
      <c r="P23" s="1">
        <f>'JuicedOdds Week (13)'!P23/('JuicedOdds Week (13)'!P23+'JuicedOdds Week (13)'!P2)</f>
        <v>0.36989795918367352</v>
      </c>
      <c r="Q23" s="1">
        <f>'JuicedOdds Week (13)'!Q23/('JuicedOdds Week (13)'!Q23+'JuicedOdds Week (13)'!Q18)</f>
        <v>0.46753246753246752</v>
      </c>
      <c r="R23" s="1">
        <f>'JuicedOdds Week (13)'!R23/('JuicedOdds Week (13)'!R23+'JuicedOdds Week (13)'!R4)</f>
        <v>0.29983792544570498</v>
      </c>
      <c r="S23" s="1">
        <f>'JuicedOdds Week (13)'!S23/('JuicedOdds Week (13)'!S23+'JuicedOdds Week (13)'!S8)</f>
        <v>0.48916576381365112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ht="14.45">
      <c r="A24" t="s">
        <v>23</v>
      </c>
      <c r="B24" s="1">
        <f>'JuicedOdds Week (13)'!B24/('JuicedOdds Week (13)'!B24+'JuicedOdds Week (13)'!B26)</f>
        <v>0.62246655186117372</v>
      </c>
      <c r="C24" s="1">
        <f>'JuicedOdds Week (13)'!C24/('JuicedOdds Week (13)'!C24+'JuicedOdds Week (13)'!C20)</f>
        <v>0.5720596355604638</v>
      </c>
      <c r="D24" s="1">
        <f>'JuicedOdds Week (13)'!D24/('JuicedOdds Week (13)'!D24+'JuicedOdds Week (13)'!D10)</f>
        <v>0.4170073589533933</v>
      </c>
      <c r="E24" s="1">
        <f>'JuicedOdds Week (13)'!E24/('JuicedOdds Week (13)'!E24+'JuicedOdds Week (13)'!E13)</f>
        <v>0.37753344813882639</v>
      </c>
      <c r="F24" s="1">
        <f>'JuicedOdds Week (13)'!F24/('JuicedOdds Week (13)'!F24+'JuicedOdds Week (13)'!F33)</f>
        <v>0.551441114716549</v>
      </c>
      <c r="G24" s="1">
        <f>'JuicedOdds Week (13)'!G24/('JuicedOdds Week (13)'!G24+'JuicedOdds Week (13)'!G27)</f>
        <v>0.53246753246753253</v>
      </c>
      <c r="H24" s="1">
        <f>'JuicedOdds Week (13)'!H24/('JuicedOdds Week (13)'!H24+'JuicedOdds Week (13)'!H30)</f>
        <v>0.42794036443953615</v>
      </c>
      <c r="I24" s="1">
        <f>'JuicedOdds Week (13)'!I24/('JuicedOdds Week (13)'!I24+'JuicedOdds Week (13)'!I29)</f>
        <v>0.54274353876739567</v>
      </c>
      <c r="J24" s="1">
        <f>'JuicedOdds Week (13)'!J24/('JuicedOdds Week (13)'!J24+'JuicedOdds Week (13)'!J17)</f>
        <v>0.62793733681462138</v>
      </c>
      <c r="K24" s="1">
        <f>'JuicedOdds Week (13)'!K24/('JuicedOdds Week (13)'!K24+'JuicedOdds Week (13)'!K32)</f>
        <v>0.54676952748312446</v>
      </c>
      <c r="L24" s="1"/>
      <c r="M24" s="1">
        <f>'JuicedOdds Week (13)'!M24/('JuicedOdds Week (13)'!M24+'JuicedOdds Week (13)'!M16)</f>
        <v>0.448558885283451</v>
      </c>
      <c r="N24" s="1">
        <f>'JuicedOdds Week (13)'!N24/('JuicedOdds Week (13)'!N24+'JuicedOdds Week (13)'!N8)</f>
        <v>0.54274353876739567</v>
      </c>
      <c r="O24" s="1">
        <f>'JuicedOdds Week (13)'!O24/('JuicedOdds Week (13)'!O24+'JuicedOdds Week (13)'!O30)</f>
        <v>0.58821154622527261</v>
      </c>
      <c r="P24" s="1">
        <f>'JuicedOdds Week (13)'!P24/('JuicedOdds Week (13)'!P24+'JuicedOdds Week (13)'!P26)</f>
        <v>0.48916576381365112</v>
      </c>
      <c r="Q24" s="1">
        <f>'JuicedOdds Week (13)'!Q24/('JuicedOdds Week (13)'!Q24+'JuicedOdds Week (13)'!Q31)</f>
        <v>0.54274353876739567</v>
      </c>
      <c r="R24" s="1">
        <f>'JuicedOdds Week (13)'!R24/('JuicedOdds Week (13)'!R24+'JuicedOdds Week (13)'!R19)</f>
        <v>0.46753246753246752</v>
      </c>
      <c r="S24" s="1">
        <f>'JuicedOdds Week (13)'!S24/('JuicedOdds Week (13)'!S24+'JuicedOdds Week (13)'!S16)</f>
        <v>0.42888402625820565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ht="14.45">
      <c r="A25" t="s">
        <v>24</v>
      </c>
      <c r="B25" s="1">
        <f>'JuicedOdds Week (13)'!B25/('JuicedOdds Week (13)'!B25+'JuicedOdds Week (13)'!B18)</f>
        <v>0.40036122817579772</v>
      </c>
      <c r="C25" s="1">
        <f>'JuicedOdds Week (13)'!C25/('JuicedOdds Week (13)'!C25+'JuicedOdds Week (13)'!C4)</f>
        <v>0.2491874322860238</v>
      </c>
      <c r="D25" s="1">
        <f>'JuicedOdds Week (13)'!D25/('JuicedOdds Week (13)'!D25+'JuicedOdds Week (13)'!D22)</f>
        <v>0.5720596355604638</v>
      </c>
      <c r="E25" s="1">
        <f>'JuicedOdds Week (13)'!E25/('JuicedOdds Week (13)'!E25+'JuicedOdds Week (13)'!E11)</f>
        <v>0.26645768025078376</v>
      </c>
      <c r="F25" s="1">
        <f>'JuicedOdds Week (13)'!F25/('JuicedOdds Week (13)'!F25+'JuicedOdds Week (13)'!F20)</f>
        <v>0.5260865852617197</v>
      </c>
      <c r="G25" s="1">
        <f>'JuicedOdds Week (13)'!G25/('JuicedOdds Week (13)'!G25+'JuicedOdds Week (13)'!G23)</f>
        <v>0.5720596355604638</v>
      </c>
      <c r="H25" s="1">
        <f>'JuicedOdds Week (13)'!H25/('JuicedOdds Week (13)'!H25+'JuicedOdds Week (13)'!H19)</f>
        <v>0.56349206349206349</v>
      </c>
      <c r="I25" s="1">
        <f>'JuicedOdds Week (13)'!I25/('JuicedOdds Week (13)'!I25+'JuicedOdds Week (13)'!I10)</f>
        <v>0.2491874322860238</v>
      </c>
      <c r="J25" s="1">
        <f>'JuicedOdds Week (13)'!J25/('JuicedOdds Week (13)'!J25+'JuicedOdds Week (13)'!J21)</f>
        <v>0.49567024593003117</v>
      </c>
      <c r="K25" s="1">
        <f>'JuicedOdds Week (13)'!K25/('JuicedOdds Week (13)'!K25+'JuicedOdds Week (13)'!K8)</f>
        <v>0.49567024593003117</v>
      </c>
      <c r="L25" s="1">
        <f>'JuicedOdds Week (13)'!L25/('JuicedOdds Week (13)'!L25+'JuicedOdds Week (13)'!L12)</f>
        <v>0.12000000000000002</v>
      </c>
      <c r="M25" s="1">
        <f>'JuicedOdds Week (13)'!M25/('JuicedOdds Week (13)'!M25+'JuicedOdds Week (13)'!M2)</f>
        <v>0.19570707070707072</v>
      </c>
      <c r="N25" s="1"/>
      <c r="O25" s="1">
        <f>'JuicedOdds Week (13)'!O25/('JuicedOdds Week (13)'!O25+'JuicedOdds Week (13)'!O17)</f>
        <v>0.48916576381365112</v>
      </c>
      <c r="P25" s="1">
        <f>'JuicedOdds Week (13)'!P25/('JuicedOdds Week (13)'!P25+'JuicedOdds Week (13)'!P11)</f>
        <v>0.47826086956521741</v>
      </c>
      <c r="Q25" s="1">
        <f>'JuicedOdds Week (13)'!Q25/('JuicedOdds Week (13)'!Q25+'JuicedOdds Week (13)'!Q2)</f>
        <v>0.23409789548356585</v>
      </c>
      <c r="R25" s="1">
        <f>'JuicedOdds Week (13)'!R25/('JuicedOdds Week (13)'!R25+'JuicedOdds Week (13)'!R31)</f>
        <v>0.53246753246753253</v>
      </c>
      <c r="S25" s="1">
        <f>'JuicedOdds Week (13)'!S25/('JuicedOdds Week (13)'!S25+'JuicedOdds Week (13)'!S18)</f>
        <v>0.48916576381365112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ht="14.45">
      <c r="A26" t="s">
        <v>25</v>
      </c>
      <c r="B26" s="1">
        <f>'JuicedOdds Week (13)'!B26/('JuicedOdds Week (13)'!B26+'JuicedOdds Week (13)'!B24)</f>
        <v>0.37753344813882639</v>
      </c>
      <c r="C26" s="1">
        <f>'JuicedOdds Week (13)'!C26/('JuicedOdds Week (13)'!C26+'JuicedOdds Week (13)'!C16)</f>
        <v>0.4170073589533933</v>
      </c>
      <c r="D26" s="1">
        <f>'JuicedOdds Week (13)'!D26/('JuicedOdds Week (13)'!D26+'JuicedOdds Week (13)'!D14)</f>
        <v>0.33635187580853815</v>
      </c>
      <c r="E26" s="1">
        <f>'JuicedOdds Week (13)'!E26/('JuicedOdds Week (13)'!E26+'JuicedOdds Week (13)'!E17)</f>
        <v>0.33635187580853815</v>
      </c>
      <c r="F26" s="1">
        <f>'JuicedOdds Week (13)'!F26/('JuicedOdds Week (13)'!F26+'JuicedOdds Week (13)'!F10)</f>
        <v>0.21809369951534732</v>
      </c>
      <c r="G26" s="1">
        <f>'JuicedOdds Week (13)'!G26/('JuicedOdds Week (13)'!G26+'JuicedOdds Week (13)'!G12)</f>
        <v>0.12000000000000002</v>
      </c>
      <c r="H26" s="1"/>
      <c r="I26" s="1">
        <f>'JuicedOdds Week (13)'!I26/('JuicedOdds Week (13)'!I26+'JuicedOdds Week (13)'!I33)</f>
        <v>0.40036122817579772</v>
      </c>
      <c r="J26" s="1">
        <f>'JuicedOdds Week (13)'!J26/('JuicedOdds Week (13)'!J26+'JuicedOdds Week (13)'!J31)</f>
        <v>0.46753246753246752</v>
      </c>
      <c r="K26" s="1">
        <f>'JuicedOdds Week (13)'!K26/('JuicedOdds Week (13)'!K26+'JuicedOdds Week (13)'!K19)</f>
        <v>0.38356164383561653</v>
      </c>
      <c r="L26" s="1">
        <f>'JuicedOdds Week (13)'!L26/('JuicedOdds Week (13)'!L26+'JuicedOdds Week (13)'!L7)</f>
        <v>0.17287630402384502</v>
      </c>
      <c r="M26" s="1">
        <f>'JuicedOdds Week (13)'!M26/('JuicedOdds Week (13)'!M26+'JuicedOdds Week (13)'!M29)</f>
        <v>0.39076376554174075</v>
      </c>
      <c r="N26" s="1">
        <f>'JuicedOdds Week (13)'!N26/('JuicedOdds Week (13)'!N26+'JuicedOdds Week (13)'!N30)</f>
        <v>0.36905965621840248</v>
      </c>
      <c r="O26" s="1">
        <f>'JuicedOdds Week (13)'!O26/('JuicedOdds Week (13)'!O26+'JuicedOdds Week (13)'!O16)</f>
        <v>0.40090771558245086</v>
      </c>
      <c r="P26" s="1">
        <f>'JuicedOdds Week (13)'!P26/('JuicedOdds Week (13)'!P26+'JuicedOdds Week (13)'!P24)</f>
        <v>0.51083423618634893</v>
      </c>
      <c r="Q26" s="1">
        <f>'JuicedOdds Week (13)'!Q26/('JuicedOdds Week (13)'!Q26+'JuicedOdds Week (13)'!Q20)</f>
        <v>0.48916576381365112</v>
      </c>
      <c r="R26" s="1">
        <f>'JuicedOdds Week (13)'!R26/('JuicedOdds Week (13)'!R26+'JuicedOdds Week (13)'!R13)</f>
        <v>0.19184290030211482</v>
      </c>
      <c r="S26" s="1">
        <f>'JuicedOdds Week (13)'!S26/('JuicedOdds Week (13)'!S26+'JuicedOdds Week (13)'!S30)</f>
        <v>0.54274353876739567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12</v>
      </c>
      <c r="AE26">
        <v>0</v>
      </c>
      <c r="AF26">
        <v>0</v>
      </c>
      <c r="AG26">
        <v>0</v>
      </c>
    </row>
    <row r="27" spans="1:33">
      <c r="A27" t="s">
        <v>26</v>
      </c>
      <c r="B27" s="1">
        <f>'JuicedOdds Week (13)'!B27/('JuicedOdds Week (13)'!B27+'JuicedOdds Week (13)'!B32)</f>
        <v>0.73354231974921635</v>
      </c>
      <c r="C27" s="1">
        <f>'JuicedOdds Week (13)'!C27/('JuicedOdds Week (13)'!C27+'JuicedOdds Week (13)'!C18)</f>
        <v>0.36309581830587778</v>
      </c>
      <c r="D27" s="1">
        <f>'JuicedOdds Week (13)'!D27/('JuicedOdds Week (13)'!D27+'JuicedOdds Week (13)'!D4)</f>
        <v>0.31944444444444442</v>
      </c>
      <c r="E27" s="1">
        <f>'JuicedOdds Week (13)'!E27/('JuicedOdds Week (13)'!E27+'JuicedOdds Week (13)'!E3)</f>
        <v>0.22316684378320936</v>
      </c>
      <c r="F27" s="1">
        <f>'JuicedOdds Week (13)'!F27/('JuicedOdds Week (13)'!F27+'JuicedOdds Week (13)'!F19)</f>
        <v>0.69079288305406805</v>
      </c>
      <c r="G27" s="1">
        <f>'JuicedOdds Week (13)'!G27/('JuicedOdds Week (13)'!G27+'JuicedOdds Week (13)'!G24)</f>
        <v>0.46753246753246752</v>
      </c>
      <c r="H27" s="1">
        <f>'JuicedOdds Week (13)'!H27/('JuicedOdds Week (13)'!H27+'JuicedOdds Week (13)'!H21)</f>
        <v>0.59336975415942395</v>
      </c>
      <c r="I27" s="1">
        <f>'JuicedOdds Week (13)'!I27/('JuicedOdds Week (13)'!I27+'JuicedOdds Week (13)'!I3)</f>
        <v>0.28644876973925815</v>
      </c>
      <c r="J27" s="1">
        <f>'JuicedOdds Week (13)'!J27/('JuicedOdds Week (13)'!J27+'JuicedOdds Week (13)'!J23)</f>
        <v>0.4170073589533933</v>
      </c>
      <c r="K27" s="1">
        <f>'JuicedOdds Week (13)'!K27/('JuicedOdds Week (13)'!K27+'JuicedOdds Week (13)'!K14)</f>
        <v>0.29983792544570498</v>
      </c>
      <c r="L27" s="9">
        <f>'JuicedOdds Week (13)'!L27/('JuicedOdds Week (13)'!L27+'JuicedOdds Week (13)'!L21)</f>
        <v>0.76590210451643415</v>
      </c>
      <c r="M27" s="1">
        <f>'JuicedOdds Week (13)'!M27/('JuicedOdds Week (13)'!M27+'JuicedOdds Week (13)'!M7)</f>
        <v>0.1475409836065574</v>
      </c>
      <c r="N27" s="1">
        <f>'JuicedOdds Week (13)'!N27/('JuicedOdds Week (13)'!N27+'JuicedOdds Week (13)'!N12)</f>
        <v>0.22849462365591394</v>
      </c>
      <c r="O27" s="1"/>
      <c r="P27" s="1">
        <f>'JuicedOdds Week (13)'!P27/('JuicedOdds Week (13)'!P27+'JuicedOdds Week (13)'!P28)</f>
        <v>0.48916576381365112</v>
      </c>
      <c r="Q27" s="1">
        <f>'JuicedOdds Week (13)'!Q27/('JuicedOdds Week (13)'!Q27+'JuicedOdds Week (13)'!Q8)</f>
        <v>0.34252477380439461</v>
      </c>
      <c r="R27" s="1">
        <f>'JuicedOdds Week (13)'!R27/('JuicedOdds Week (13)'!R27+'JuicedOdds Week (13)'!R5)</f>
        <v>0.42016806722689076</v>
      </c>
      <c r="S27" s="1">
        <f>'JuicedOdds Week (13)'!S27/('JuicedOdds Week (13)'!S27+'JuicedOdds Week (13)'!S7)</f>
        <v>0.42016806722689076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13</v>
      </c>
      <c r="AF27">
        <v>0</v>
      </c>
      <c r="AG27">
        <v>0</v>
      </c>
    </row>
    <row r="28" spans="1:33">
      <c r="A28" t="s">
        <v>27</v>
      </c>
      <c r="B28" s="1">
        <f>'JuicedOdds Week (13)'!B28/('JuicedOdds Week (13)'!B28+'JuicedOdds Week (13)'!B14)</f>
        <v>0.34252477380439461</v>
      </c>
      <c r="C28" s="1">
        <f>'JuicedOdds Week (13)'!C28/('JuicedOdds Week (13)'!C28+'JuicedOdds Week (13)'!C5)</f>
        <v>0.26645768025078376</v>
      </c>
      <c r="D28" s="1">
        <f>'JuicedOdds Week (13)'!D28/('JuicedOdds Week (13)'!D28+'JuicedOdds Week (13)'!D6)</f>
        <v>0.4170073589533933</v>
      </c>
      <c r="E28" s="1">
        <f>'JuicedOdds Week (13)'!E28/('JuicedOdds Week (13)'!E28+'JuicedOdds Week (13)'!E31)</f>
        <v>0.51083423618634893</v>
      </c>
      <c r="F28" s="1">
        <f>'JuicedOdds Week (13)'!F28/('JuicedOdds Week (13)'!F28+'JuicedOdds Week (13)'!F3)</f>
        <v>0.36309581830587778</v>
      </c>
      <c r="G28" s="1">
        <f>'JuicedOdds Week (13)'!G28/('JuicedOdds Week (13)'!G28+'JuicedOdds Week (13)'!G32)</f>
        <v>0.74406901509705248</v>
      </c>
      <c r="H28" s="1">
        <f>'JuicedOdds Week (13)'!H28/('JuicedOdds Week (13)'!H28+'JuicedOdds Week (13)'!H22)</f>
        <v>0.61643835616438358</v>
      </c>
      <c r="I28" s="1">
        <f>'JuicedOdds Week (13)'!I28/('JuicedOdds Week (13)'!I28+'JuicedOdds Week (13)'!I7)</f>
        <v>0.27424749163879597</v>
      </c>
      <c r="J28" s="1">
        <f>'JuicedOdds Week (13)'!J28/('JuicedOdds Week (13)'!J28+'JuicedOdds Week (13)'!J20)</f>
        <v>0.36309581830587778</v>
      </c>
      <c r="K28" s="1"/>
      <c r="L28" s="1">
        <f>'JuicedOdds Week (13)'!L28/('JuicedOdds Week (13)'!L28+'JuicedOdds Week (13)'!L14)</f>
        <v>0.551441114716549</v>
      </c>
      <c r="M28" s="1">
        <f>'JuicedOdds Week (13)'!M28/('JuicedOdds Week (13)'!M28+'JuicedOdds Week (13)'!M32)</f>
        <v>0.5720596355604638</v>
      </c>
      <c r="N28" s="1">
        <f>'JuicedOdds Week (13)'!N28/('JuicedOdds Week (13)'!N28+'JuicedOdds Week (13)'!N15)</f>
        <v>0.63094034378159758</v>
      </c>
      <c r="O28" s="1">
        <f>'JuicedOdds Week (13)'!O28/('JuicedOdds Week (13)'!O28+'JuicedOdds Week (13)'!O9)</f>
        <v>0.27424749163879597</v>
      </c>
      <c r="P28" s="1">
        <f>'JuicedOdds Week (13)'!P28/('JuicedOdds Week (13)'!P28+'JuicedOdds Week (13)'!P27)</f>
        <v>0.51083423618634893</v>
      </c>
      <c r="Q28" s="1">
        <f>'JuicedOdds Week (13)'!Q28/('JuicedOdds Week (13)'!Q28+'JuicedOdds Week (13)'!Q16)</f>
        <v>0.48916576381365112</v>
      </c>
      <c r="R28" s="2">
        <f>'JuicedOdds Week (13)'!R28/('JuicedOdds Week (13)'!R28+'JuicedOdds Week (13)'!R21)</f>
        <v>0.76000000000000012</v>
      </c>
      <c r="S28" s="1">
        <f>'JuicedOdds Week (13)'!S28/('JuicedOdds Week (13)'!S28+'JuicedOdds Week (13)'!S5)</f>
        <v>0.28202947845804988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ht="14.45">
      <c r="A29" t="s">
        <v>28</v>
      </c>
      <c r="B29" s="1">
        <f>'JuicedOdds Week (13)'!B29/('JuicedOdds Week (13)'!B29+'JuicedOdds Week (13)'!B16)</f>
        <v>0.42794036443953615</v>
      </c>
      <c r="C29" s="1">
        <f>'JuicedOdds Week (13)'!C29/('JuicedOdds Week (13)'!C29+'JuicedOdds Week (13)'!C11)</f>
        <v>0.42794036443953615</v>
      </c>
      <c r="D29" s="1">
        <f>'JuicedOdds Week (13)'!D29/('JuicedOdds Week (13)'!D29+'JuicedOdds Week (13)'!D15)</f>
        <v>0.40663024584057611</v>
      </c>
      <c r="E29" s="1">
        <f>'JuicedOdds Week (13)'!E29/('JuicedOdds Week (13)'!E29+'JuicedOdds Week (13)'!E6)</f>
        <v>0.40663024584057611</v>
      </c>
      <c r="F29" s="1">
        <f>'JuicedOdds Week (13)'!F29/('JuicedOdds Week (13)'!F29+'JuicedOdds Week (13)'!F31)</f>
        <v>0.551441114716549</v>
      </c>
      <c r="G29" s="1">
        <f>'JuicedOdds Week (13)'!G29/('JuicedOdds Week (13)'!G29+'JuicedOdds Week (13)'!G9)</f>
        <v>0.31460674157303364</v>
      </c>
      <c r="H29" s="1"/>
      <c r="I29" s="1">
        <f>'JuicedOdds Week (13)'!I29/('JuicedOdds Week (13)'!I29+'JuicedOdds Week (13)'!I24)</f>
        <v>0.45725646123260438</v>
      </c>
      <c r="J29" s="1">
        <f>'JuicedOdds Week (13)'!J29/('JuicedOdds Week (13)'!J29+'JuicedOdds Week (13)'!J22)</f>
        <v>0.38356164383561653</v>
      </c>
      <c r="K29" s="1">
        <f>'JuicedOdds Week (13)'!K29/('JuicedOdds Week (13)'!K29+'JuicedOdds Week (13)'!K30)</f>
        <v>0.43650793650793646</v>
      </c>
      <c r="L29" s="1">
        <f>'JuicedOdds Week (13)'!L29/('JuicedOdds Week (13)'!L29+'JuicedOdds Week (13)'!L13)</f>
        <v>0.28202947845804988</v>
      </c>
      <c r="M29" s="1">
        <f>'JuicedOdds Week (13)'!M29/('JuicedOdds Week (13)'!M29+'JuicedOdds Week (13)'!M26)</f>
        <v>0.60923623445825936</v>
      </c>
      <c r="N29" s="1">
        <f>'JuicedOdds Week (13)'!N29/('JuicedOdds Week (13)'!N29+'JuicedOdds Week (13)'!N31)</f>
        <v>0.48916576381365112</v>
      </c>
      <c r="O29" s="1">
        <f>'JuicedOdds Week (13)'!O29/('JuicedOdds Week (13)'!O29+'JuicedOdds Week (13)'!O12)</f>
        <v>0.28202947845804988</v>
      </c>
      <c r="P29" s="1">
        <f>'JuicedOdds Week (13)'!P29/('JuicedOdds Week (13)'!P29+'JuicedOdds Week (13)'!P33)</f>
        <v>0.57983193277310918</v>
      </c>
      <c r="Q29" s="1">
        <f>'JuicedOdds Week (13)'!Q29/('JuicedOdds Week (13)'!Q29+'JuicedOdds Week (13)'!Q14)</f>
        <v>0.46753246753246752</v>
      </c>
      <c r="R29" s="1">
        <f>'JuicedOdds Week (13)'!R29/('JuicedOdds Week (13)'!R29+'JuicedOdds Week (13)'!R33)</f>
        <v>0.51083423618634893</v>
      </c>
      <c r="S29" s="1">
        <f>'JuicedOdds Week (13)'!S29/('JuicedOdds Week (13)'!S29+'JuicedOdds Week (13)'!S13)</f>
        <v>0.44740599714421703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t="s">
        <v>29</v>
      </c>
      <c r="B30" s="1">
        <f>'JuicedOdds Week (13)'!B30/('JuicedOdds Week (13)'!B30+'JuicedOdds Week (13)'!B17)</f>
        <v>0.34252477380439461</v>
      </c>
      <c r="C30" s="1">
        <f>'JuicedOdds Week (13)'!C30/('JuicedOdds Week (13)'!C30+'JuicedOdds Week (13)'!C19)</f>
        <v>0.53246753246753253</v>
      </c>
      <c r="D30" s="1">
        <f>'JuicedOdds Week (13)'!D30/('JuicedOdds Week (13)'!D30+'JuicedOdds Week (13)'!D3)</f>
        <v>0.31460674157303364</v>
      </c>
      <c r="E30" s="1">
        <f>'JuicedOdds Week (13)'!E30/('JuicedOdds Week (13)'!E30+'JuicedOdds Week (13)'!E16)</f>
        <v>0.34252477380439461</v>
      </c>
      <c r="F30" s="1"/>
      <c r="G30" s="1">
        <f>'JuicedOdds Week (13)'!G30/('JuicedOdds Week (13)'!G30+'JuicedOdds Week (13)'!G10)</f>
        <v>0.40663024584057611</v>
      </c>
      <c r="H30" s="1">
        <f>'JuicedOdds Week (13)'!H30/('JuicedOdds Week (13)'!H30+'JuicedOdds Week (13)'!H24)</f>
        <v>0.5720596355604638</v>
      </c>
      <c r="I30" s="1">
        <f>'JuicedOdds Week (13)'!I30/('JuicedOdds Week (13)'!I30+'JuicedOdds Week (13)'!I4)</f>
        <v>0.19570707070707072</v>
      </c>
      <c r="J30" s="1">
        <f>'JuicedOdds Week (13)'!J30/('JuicedOdds Week (13)'!J30+'JuicedOdds Week (13)'!J33)</f>
        <v>0.42794036443953615</v>
      </c>
      <c r="K30" s="1">
        <f>'JuicedOdds Week (13)'!K30/('JuicedOdds Week (13)'!K30+'JuicedOdds Week (13)'!K29)</f>
        <v>0.56349206349206349</v>
      </c>
      <c r="L30" s="1">
        <f>'JuicedOdds Week (13)'!L30/('JuicedOdds Week (13)'!L30+'JuicedOdds Week (13)'!L5)</f>
        <v>0.13698630136986301</v>
      </c>
      <c r="M30" s="1">
        <f>'JuicedOdds Week (13)'!M30/('JuicedOdds Week (13)'!M30+'JuicedOdds Week (13)'!M31)</f>
        <v>0.42794036443953615</v>
      </c>
      <c r="N30" s="1">
        <f>'JuicedOdds Week (13)'!N30/('JuicedOdds Week (13)'!N30+'JuicedOdds Week (13)'!N26)</f>
        <v>0.63094034378159758</v>
      </c>
      <c r="O30" s="1">
        <f>'JuicedOdds Week (13)'!O30/('JuicedOdds Week (13)'!O30+'JuicedOdds Week (13)'!O24)</f>
        <v>0.4117884537747275</v>
      </c>
      <c r="P30" s="1">
        <f>'JuicedOdds Week (13)'!P30/('JuicedOdds Week (13)'!P30+'JuicedOdds Week (13)'!P20)</f>
        <v>0.39329934450109244</v>
      </c>
      <c r="Q30" s="1">
        <f>'JuicedOdds Week (13)'!Q30/('JuicedOdds Week (13)'!Q30+'JuicedOdds Week (13)'!Q13)</f>
        <v>0.37889039242219219</v>
      </c>
      <c r="R30" s="1">
        <f>'JuicedOdds Week (13)'!R30/('JuicedOdds Week (13)'!R30+'JuicedOdds Week (13)'!R16)</f>
        <v>0.47826086956521741</v>
      </c>
      <c r="S30" s="1">
        <f>'JuicedOdds Week (13)'!S30/('JuicedOdds Week (13)'!S30+'JuicedOdds Week (13)'!S26)</f>
        <v>0.45725646123260438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ht="14.45">
      <c r="A31" t="s">
        <v>30</v>
      </c>
      <c r="B31" s="1">
        <f>'JuicedOdds Week (13)'!B31/('JuicedOdds Week (13)'!B31+'JuicedOdds Week (13)'!B13)</f>
        <v>0.36309581830587778</v>
      </c>
      <c r="C31" s="1">
        <f>'JuicedOdds Week (13)'!C31/('JuicedOdds Week (13)'!C31+'JuicedOdds Week (13)'!C33)</f>
        <v>0.46753246753246752</v>
      </c>
      <c r="D31" s="1">
        <f>'JuicedOdds Week (13)'!D31/('JuicedOdds Week (13)'!D31+'JuicedOdds Week (13)'!D9)</f>
        <v>0.25912838633686691</v>
      </c>
      <c r="E31" s="1">
        <f>'JuicedOdds Week (13)'!E31/('JuicedOdds Week (13)'!E31+'JuicedOdds Week (13)'!E28)</f>
        <v>0.48916576381365112</v>
      </c>
      <c r="F31" s="1">
        <f>'JuicedOdds Week (13)'!F31/('JuicedOdds Week (13)'!F31+'JuicedOdds Week (13)'!F29)</f>
        <v>0.448558885283451</v>
      </c>
      <c r="G31" s="1">
        <f>'JuicedOdds Week (13)'!G31/('JuicedOdds Week (13)'!G31+'JuicedOdds Week (13)'!G13)</f>
        <v>0.35527082119976705</v>
      </c>
      <c r="H31" s="1">
        <f>'JuicedOdds Week (13)'!H31/('JuicedOdds Week (13)'!H31+'JuicedOdds Week (13)'!H15)</f>
        <v>0.3962430290578221</v>
      </c>
      <c r="I31" s="1">
        <f>'JuicedOdds Week (13)'!I31/('JuicedOdds Week (13)'!I31+'JuicedOdds Week (13)'!I16)</f>
        <v>0.45725646123260438</v>
      </c>
      <c r="J31" s="1">
        <f>'JuicedOdds Week (13)'!J31/('JuicedOdds Week (13)'!J31+'JuicedOdds Week (13)'!J26)</f>
        <v>0.53246753246753253</v>
      </c>
      <c r="K31" s="1">
        <f>'JuicedOdds Week (13)'!K31/('JuicedOdds Week (13)'!K31+'JuicedOdds Week (13)'!K23)</f>
        <v>0.5260865852617197</v>
      </c>
      <c r="L31" s="1"/>
      <c r="M31" s="1">
        <f>'JuicedOdds Week (13)'!M31/('JuicedOdds Week (13)'!M31+'JuicedOdds Week (13)'!M30)</f>
        <v>0.5720596355604638</v>
      </c>
      <c r="N31" s="1">
        <f>'JuicedOdds Week (13)'!N31/('JuicedOdds Week (13)'!N31+'JuicedOdds Week (13)'!N29)</f>
        <v>0.51083423618634893</v>
      </c>
      <c r="O31" s="1">
        <f>'JuicedOdds Week (13)'!O31/('JuicedOdds Week (13)'!O31+'JuicedOdds Week (13)'!O6)</f>
        <v>0.23409789548356585</v>
      </c>
      <c r="P31" s="1">
        <f>'JuicedOdds Week (13)'!P31/('JuicedOdds Week (13)'!P31+'JuicedOdds Week (13)'!P22)</f>
        <v>0.45725646123260438</v>
      </c>
      <c r="Q31" s="1">
        <f>'JuicedOdds Week (13)'!Q31/('JuicedOdds Week (13)'!Q31+'JuicedOdds Week (13)'!Q24)</f>
        <v>0.45725646123260438</v>
      </c>
      <c r="R31" s="1">
        <f>'JuicedOdds Week (13)'!R31/('JuicedOdds Week (13)'!R31+'JuicedOdds Week (13)'!R25)</f>
        <v>0.46753246753246752</v>
      </c>
      <c r="S31" s="1">
        <f>'JuicedOdds Week (13)'!S31/('JuicedOdds Week (13)'!S31+'JuicedOdds Week (13)'!S33)</f>
        <v>0.52173913043478259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ht="14.45">
      <c r="A32" t="s">
        <v>31</v>
      </c>
      <c r="B32" s="1">
        <f>'JuicedOdds Week (13)'!B32/('JuicedOdds Week (13)'!B32+'JuicedOdds Week (13)'!B27)</f>
        <v>0.26645768025078376</v>
      </c>
      <c r="C32" s="1">
        <f>'JuicedOdds Week (13)'!C32/('JuicedOdds Week (13)'!C32+'JuicedOdds Week (13)'!C21)</f>
        <v>0.34252477380439461</v>
      </c>
      <c r="D32" s="1">
        <f>'JuicedOdds Week (13)'!D32/('JuicedOdds Week (13)'!D32+'JuicedOdds Week (13)'!D7)</f>
        <v>0.16835016835016833</v>
      </c>
      <c r="E32" s="1">
        <f>'JuicedOdds Week (13)'!E32/('JuicedOdds Week (13)'!E32+'JuicedOdds Week (13)'!E5)</f>
        <v>0.12382234185733514</v>
      </c>
      <c r="F32" s="1">
        <f>'JuicedOdds Week (13)'!F32/('JuicedOdds Week (13)'!F32+'JuicedOdds Week (13)'!F6)</f>
        <v>0.3962430290578221</v>
      </c>
      <c r="G32" s="1">
        <f>'JuicedOdds Week (13)'!G32/('JuicedOdds Week (13)'!G32+'JuicedOdds Week (13)'!G28)</f>
        <v>0.25593098490294752</v>
      </c>
      <c r="H32" s="1">
        <f>'JuicedOdds Week (13)'!H32/('JuicedOdds Week (13)'!H32+'JuicedOdds Week (13)'!H14)</f>
        <v>0.21325648414985587</v>
      </c>
      <c r="I32" s="1">
        <f>'JuicedOdds Week (13)'!I32/('JuicedOdds Week (13)'!I32+'JuicedOdds Week (13)'!I9)</f>
        <v>0.19570707070707072</v>
      </c>
      <c r="J32" s="1">
        <f>'JuicedOdds Week (13)'!J32/('JuicedOdds Week (13)'!J32+'JuicedOdds Week (13)'!J15)</f>
        <v>0.15349887133182846</v>
      </c>
      <c r="K32" s="1">
        <f>'JuicedOdds Week (13)'!K32/('JuicedOdds Week (13)'!K32+'JuicedOdds Week (13)'!K24)</f>
        <v>0.45323047251687559</v>
      </c>
      <c r="L32" s="1">
        <f>'JuicedOdds Week (13)'!L32/('JuicedOdds Week (13)'!L32+'JuicedOdds Week (13)'!L33)</f>
        <v>0.30920711694593195</v>
      </c>
      <c r="M32" s="1">
        <f>'JuicedOdds Week (13)'!M32/('JuicedOdds Week (13)'!M32+'JuicedOdds Week (13)'!M28)</f>
        <v>0.42794036443953615</v>
      </c>
      <c r="N32" s="1">
        <f>'JuicedOdds Week (13)'!N32/('JuicedOdds Week (13)'!N32+'JuicedOdds Week (13)'!N22)</f>
        <v>0.30423004792665137</v>
      </c>
      <c r="O32" s="1"/>
      <c r="P32" s="1">
        <f>'JuicedOdds Week (13)'!P32/('JuicedOdds Week (13)'!P32+'JuicedOdds Week (13)'!P5)</f>
        <v>0.30423004792665137</v>
      </c>
      <c r="Q32" s="1">
        <f>'JuicedOdds Week (13)'!Q32/('JuicedOdds Week (13)'!Q32+'JuicedOdds Week (13)'!Q19)</f>
        <v>0.36341238065906994</v>
      </c>
      <c r="R32" s="1">
        <f>'JuicedOdds Week (13)'!R32/('JuicedOdds Week (13)'!R32+'JuicedOdds Week (13)'!R3)</f>
        <v>0.19184290030211482</v>
      </c>
      <c r="S32" s="1">
        <f>'JuicedOdds Week (13)'!S32/('JuicedOdds Week (13)'!S32+'JuicedOdds Week (13)'!S14)</f>
        <v>0.36341238065906994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8" ht="14.45">
      <c r="A33" t="s">
        <v>32</v>
      </c>
      <c r="B33" s="1">
        <f>'JuicedOdds Week (13)'!B33/('JuicedOdds Week (13)'!B33+'JuicedOdds Week (13)'!B9)</f>
        <v>0.20863836017569545</v>
      </c>
      <c r="C33" s="1">
        <f>'JuicedOdds Week (13)'!C33/('JuicedOdds Week (13)'!C33+'JuicedOdds Week (13)'!C31)</f>
        <v>0.53246753246753253</v>
      </c>
      <c r="D33" s="1">
        <f>'JuicedOdds Week (13)'!D33/('JuicedOdds Week (13)'!D33+'JuicedOdds Week (13)'!D13)</f>
        <v>0.24000000000000005</v>
      </c>
      <c r="E33" s="1">
        <f>'JuicedOdds Week (13)'!E33/('JuicedOdds Week (13)'!E33+'JuicedOdds Week (13)'!E22)</f>
        <v>0.4170073589533933</v>
      </c>
      <c r="F33" s="1">
        <f>'JuicedOdds Week (13)'!F33/('JuicedOdds Week (13)'!F33+'JuicedOdds Week (13)'!F24)</f>
        <v>0.448558885283451</v>
      </c>
      <c r="G33" s="1">
        <f>'JuicedOdds Week (13)'!G33/('JuicedOdds Week (13)'!G33+'JuicedOdds Week (13)'!G16)</f>
        <v>0.45725646123260438</v>
      </c>
      <c r="H33" s="1"/>
      <c r="I33" s="1">
        <f>'JuicedOdds Week (13)'!I33/('JuicedOdds Week (13)'!I33+'JuicedOdds Week (13)'!I26)</f>
        <v>0.59963877182420233</v>
      </c>
      <c r="J33" s="1">
        <f>'JuicedOdds Week (13)'!J33/('JuicedOdds Week (13)'!J33+'JuicedOdds Week (13)'!J30)</f>
        <v>0.5720596355604638</v>
      </c>
      <c r="K33" s="1">
        <f>'JuicedOdds Week (13)'!K33/('JuicedOdds Week (13)'!K33+'JuicedOdds Week (13)'!K6)</f>
        <v>0.31944444444444442</v>
      </c>
      <c r="L33" s="1">
        <f>'JuicedOdds Week (13)'!L33/('JuicedOdds Week (13)'!L33+'JuicedOdds Week (13)'!L32)</f>
        <v>0.69079288305406805</v>
      </c>
      <c r="M33" s="1">
        <f>'JuicedOdds Week (13)'!M33/('JuicedOdds Week (13)'!M33+'JuicedOdds Week (13)'!M13)</f>
        <v>0.49567024593003117</v>
      </c>
      <c r="N33" s="1">
        <f>'JuicedOdds Week (13)'!N33/('JuicedOdds Week (13)'!N33+'JuicedOdds Week (13)'!N18)</f>
        <v>0.60923623445825936</v>
      </c>
      <c r="O33" s="1">
        <f>'JuicedOdds Week (13)'!O33/('JuicedOdds Week (13)'!O33+'JuicedOdds Week (13)'!O8)</f>
        <v>0.2491874322860238</v>
      </c>
      <c r="P33" s="1">
        <f>'JuicedOdds Week (13)'!P33/('JuicedOdds Week (13)'!P33+'JuicedOdds Week (13)'!P29)</f>
        <v>0.42016806722689076</v>
      </c>
      <c r="Q33" s="1">
        <f>'JuicedOdds Week (13)'!Q33/('JuicedOdds Week (13)'!Q33+'JuicedOdds Week (13)'!Q15)</f>
        <v>0.36905965621840248</v>
      </c>
      <c r="R33" s="1">
        <f>'JuicedOdds Week (13)'!R33/('JuicedOdds Week (13)'!R33+'JuicedOdds Week (13)'!R29)</f>
        <v>0.48916576381365112</v>
      </c>
      <c r="S33" s="1">
        <f>'JuicedOdds Week (13)'!S33/('JuicedOdds Week (13)'!S33+'JuicedOdds Week (13)'!S31)</f>
        <v>0.47826086956521741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8" ht="14.45">
      <c r="U34">
        <f>SUM(U2:U33)</f>
        <v>25</v>
      </c>
      <c r="V34">
        <f t="shared" ref="V34:AL34" si="0">SUM(V2:V33)</f>
        <v>25</v>
      </c>
      <c r="W34">
        <f t="shared" si="0"/>
        <v>25</v>
      </c>
      <c r="X34">
        <f t="shared" si="0"/>
        <v>25</v>
      </c>
      <c r="Y34">
        <f t="shared" si="0"/>
        <v>25</v>
      </c>
      <c r="Z34">
        <f t="shared" si="0"/>
        <v>25</v>
      </c>
      <c r="AA34">
        <f t="shared" si="0"/>
        <v>25</v>
      </c>
      <c r="AB34">
        <f t="shared" si="0"/>
        <v>25</v>
      </c>
      <c r="AC34">
        <f t="shared" si="0"/>
        <v>25</v>
      </c>
      <c r="AD34">
        <f t="shared" si="0"/>
        <v>25</v>
      </c>
      <c r="AE34">
        <f t="shared" si="0"/>
        <v>13</v>
      </c>
      <c r="AF34">
        <f t="shared" si="0"/>
        <v>13</v>
      </c>
      <c r="AG34">
        <f t="shared" si="0"/>
        <v>4</v>
      </c>
      <c r="AH34">
        <f t="shared" si="0"/>
        <v>0</v>
      </c>
      <c r="AI34">
        <f t="shared" si="0"/>
        <v>0</v>
      </c>
      <c r="AJ34">
        <f t="shared" si="0"/>
        <v>0</v>
      </c>
      <c r="AK34">
        <f t="shared" si="0"/>
        <v>0</v>
      </c>
      <c r="AL34">
        <f t="shared" si="0"/>
        <v>0</v>
      </c>
    </row>
    <row r="35" spans="1:38">
      <c r="G35" t="s">
        <v>36</v>
      </c>
      <c r="I35" s="1" t="s">
        <v>37</v>
      </c>
      <c r="J35" s="1"/>
    </row>
    <row r="36" spans="1:38">
      <c r="G36" t="s">
        <v>39</v>
      </c>
      <c r="I36" s="1">
        <f>B9*C7*D2*E5*F12*G4*H14*I11*J15</f>
        <v>0.17577993421576152</v>
      </c>
    </row>
    <row r="37" spans="1:38">
      <c r="G37" t="s">
        <v>43</v>
      </c>
      <c r="I37" s="1">
        <f>B9*C7*D2*E5*F12*G4*H14*J15*I11*L27*((P16*Q3*R13-N13*P16*Q3*R28)*M10+N13*P16*Q3*R28)</f>
        <v>7.3749189979619573E-2</v>
      </c>
    </row>
    <row r="38" spans="1:38">
      <c r="I38" s="1">
        <f>B9*C7*D2*E5*F12*G4*H14*J15*I11*L27*(N22+(1-N22)*M10)*P16*Q3*R13</f>
        <v>7.2694533319318369E-2</v>
      </c>
      <c r="V38" s="1">
        <f>(P16*Q3*R13-N13*P16*Q3*R28)*M10</f>
        <v>0.10963757062217495</v>
      </c>
      <c r="W38" s="10"/>
    </row>
    <row r="39" spans="1:38">
      <c r="I39" s="10">
        <f>B9*C7*D2*E5*F12*G4*H14*J15*I11*L27*((P16*Q3*R13-N22*P16*Q3*R13)*M10+N22*P16*Q3*R13)</f>
        <v>7.2694533319318369E-2</v>
      </c>
      <c r="V39" s="1">
        <f>((P16*Q3*R13-N13*P16*Q3*R28)*M10+N13*P16*Q3*R28)</f>
        <v>0.54779074959434793</v>
      </c>
    </row>
    <row r="40" spans="1:38">
      <c r="V40" s="1">
        <f>(N13+(1-N13)*M10)*P16*Q3*R13</f>
        <v>0.55398662062708015</v>
      </c>
    </row>
    <row r="41" spans="1:38">
      <c r="V41" s="1">
        <f>P16*Q3*R13</f>
        <v>0.57928717891125181</v>
      </c>
    </row>
    <row r="42" spans="1:38">
      <c r="V42" s="1">
        <f>N13*P16*Q3*R28</f>
        <v>0.43815317897217299</v>
      </c>
    </row>
  </sheetData>
  <conditionalFormatting sqref="B2:S33">
    <cfRule type="cellIs" dxfId="45" priority="2" operator="greaterThan">
      <formula>0.85</formula>
    </cfRule>
    <cfRule type="cellIs" dxfId="44" priority="3" operator="greaterThan">
      <formula>0.8</formula>
    </cfRule>
    <cfRule type="cellIs" dxfId="43" priority="4" operator="between">
      <formula>0.7</formula>
      <formula>0.75</formula>
    </cfRule>
    <cfRule type="cellIs" dxfId="42" priority="5" operator="greaterThanOrEqual">
      <formula>0.75</formula>
    </cfRule>
  </conditionalFormatting>
  <conditionalFormatting sqref="B2:S33">
    <cfRule type="cellIs" dxfId="41" priority="1" operator="greaterThan">
      <formula>0.9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6B6-7FD2-409C-9553-33C72E0087EE}">
  <dimension ref="A1:S33"/>
  <sheetViews>
    <sheetView workbookViewId="0">
      <selection activeCell="N7" sqref="N7"/>
    </sheetView>
  </sheetViews>
  <sheetFormatPr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f>IF('BettingLines Week (13)'!B2&lt;-100,1+100/('BettingLines Week (13)'!B2-100),100/('BettingLines Week (13)'!B2+100))</f>
        <v>0.64285714285714279</v>
      </c>
      <c r="C2">
        <f>IF('BettingLines Week (13)'!C2&lt;-100,1+100/('BettingLines Week (13)'!C2-100),100/('BettingLines Week (13)'!C2+100))</f>
        <v>0.59677419354838712</v>
      </c>
      <c r="D2">
        <f>IF('BettingLines Week (13)'!D2&lt;-100,1+100/('BettingLines Week (13)'!D2-100),100/('BettingLines Week (13)'!D2+100))</f>
        <v>0.88888888888888884</v>
      </c>
      <c r="E2">
        <f>IF('BettingLines Week (13)'!E2&lt;-100,1+100/('BettingLines Week (13)'!E2-100),100/('BettingLines Week (13)'!E2+100))</f>
        <v>0.80952380952380953</v>
      </c>
      <c r="F2">
        <f>IF('BettingLines Week (13)'!F2&lt;-100,1+100/('BettingLines Week (13)'!F2-100),100/('BettingLines Week (13)'!F2+100))</f>
        <v>0.64285714285714279</v>
      </c>
      <c r="G2">
        <f>IF('BettingLines Week (13)'!G2&lt;-100,1+100/('BettingLines Week (13)'!G2-100),100/('BettingLines Week (13)'!G2+100))</f>
        <v>0.8666666666666667</v>
      </c>
      <c r="H2">
        <f>IF('BettingLines Week (13)'!H2&lt;-100,1+100/('BettingLines Week (13)'!H2-100),100/('BettingLines Week (13)'!H2+100))</f>
        <v>0.73544973544973546</v>
      </c>
      <c r="I2">
        <f>IF('BettingLines Week (13)'!I2&lt;-100,1+100/('BettingLines Week (13)'!I2-100),100/('BettingLines Week (13)'!I2+100))</f>
        <v>0.77272727272727271</v>
      </c>
      <c r="J2">
        <f>IF('BettingLines Week (13)'!J2&lt;-100,1+100/('BettingLines Week (13)'!J2-100),100/('BettingLines Week (13)'!J2+100))</f>
        <v>0.50495049504950495</v>
      </c>
      <c r="K2">
        <f>IF('BettingLines Week (13)'!K2&lt;-100,1+100/('BettingLines Week (13)'!K2-100),100/('BettingLines Week (13)'!K2+100))</f>
        <v>1</v>
      </c>
      <c r="L2">
        <f>IF('BettingLines Week (13)'!L2&lt;-100,1+100/('BettingLines Week (13)'!L2-100),100/('BettingLines Week (13)'!L2+100))</f>
        <v>0.57446808510638303</v>
      </c>
      <c r="M2">
        <f>IF('BettingLines Week (13)'!M2&lt;-100,1+100/('BettingLines Week (13)'!M2-100),100/('BettingLines Week (13)'!M2+100))</f>
        <v>0.83870967741935487</v>
      </c>
      <c r="N2">
        <f>IF('BettingLines Week (13)'!N2&lt;-100,1+100/('BettingLines Week (13)'!N2-100),100/('BettingLines Week (13)'!N2+100))</f>
        <v>0.72602739726027399</v>
      </c>
      <c r="O2">
        <f>IF('BettingLines Week (13)'!O2&lt;-100,1+100/('BettingLines Week (13)'!O2-100),100/('BettingLines Week (13)'!O2+100))</f>
        <v>0.64285714285714279</v>
      </c>
      <c r="P2">
        <f>IF('BettingLines Week (13)'!P2&lt;-100,1+100/('BettingLines Week (13)'!P2-100),100/('BettingLines Week (13)'!P2+100))</f>
        <v>0.65517241379310343</v>
      </c>
      <c r="Q2">
        <f>IF('BettingLines Week (13)'!Q2&lt;-100,1+100/('BettingLines Week (13)'!Q2-100),100/('BettingLines Week (13)'!Q2+100))</f>
        <v>0.79797979797979801</v>
      </c>
      <c r="R2">
        <f>IF('BettingLines Week (13)'!R2&lt;-100,1+100/('BettingLines Week (13)'!R2-100),100/('BettingLines Week (13)'!R2+100))</f>
        <v>0.60784313725490202</v>
      </c>
      <c r="S2">
        <f>IF('BettingLines Week (13)'!S2&lt;-100,1+100/('BettingLines Week (13)'!S2-100),100/('BettingLines Week (13)'!S2+100))</f>
        <v>0.55555555555555558</v>
      </c>
    </row>
    <row r="3" spans="1:19" ht="14.45">
      <c r="A3" t="s">
        <v>2</v>
      </c>
      <c r="B3">
        <f>IF('BettingLines Week (13)'!B3&lt;-100,1+100/('BettingLines Week (13)'!B3-100),100/('BettingLines Week (13)'!B3+100))</f>
        <v>0.64912280701754388</v>
      </c>
      <c r="C3">
        <f>IF('BettingLines Week (13)'!C3&lt;-100,1+100/('BettingLines Week (13)'!C3-100),100/('BettingLines Week (13)'!C3+100))</f>
        <v>0.71014492753623193</v>
      </c>
      <c r="D3">
        <f>IF('BettingLines Week (13)'!D3&lt;-100,1+100/('BettingLines Week (13)'!D3-100),100/('BettingLines Week (13)'!D3+100))</f>
        <v>0.7142857142857143</v>
      </c>
      <c r="E3">
        <f>IF('BettingLines Week (13)'!E3&lt;-100,1+100/('BettingLines Week (13)'!E3-100),100/('BettingLines Week (13)'!E3+100))</f>
        <v>0.80952380952380953</v>
      </c>
      <c r="F3">
        <f>IF('BettingLines Week (13)'!F3&lt;-100,1+100/('BettingLines Week (13)'!F3-100),100/('BettingLines Week (13)'!F3+100))</f>
        <v>0.66442953020134232</v>
      </c>
      <c r="G3">
        <f>IF('BettingLines Week (13)'!G3&lt;-100,1+100/('BettingLines Week (13)'!G3-100),100/('BettingLines Week (13)'!G3+100))</f>
        <v>0.75308641975308643</v>
      </c>
      <c r="H3">
        <f>IF('BettingLines Week (13)'!H3&lt;-100,1+100/('BettingLines Week (13)'!H3-100),100/('BettingLines Week (13)'!H3+100))</f>
        <v>0.60784313725490202</v>
      </c>
      <c r="I3">
        <f>IF('BettingLines Week (13)'!I3&lt;-100,1+100/('BettingLines Week (13)'!I3-100),100/('BettingLines Week (13)'!I3+100))</f>
        <v>0.74358974358974361</v>
      </c>
      <c r="J3">
        <f>IF('BettingLines Week (13)'!J3&lt;-100,1+100/('BettingLines Week (13)'!J3-100),100/('BettingLines Week (13)'!J3+100))</f>
        <v>0.63636363636363635</v>
      </c>
      <c r="K3">
        <f>IF('BettingLines Week (13)'!K3&lt;-100,1+100/('BettingLines Week (13)'!K3-100),100/('BettingLines Week (13)'!K3+100))</f>
        <v>1</v>
      </c>
      <c r="L3">
        <f>IF('BettingLines Week (13)'!L3&lt;-100,1+100/('BettingLines Week (13)'!L3-100),100/('BettingLines Week (13)'!L3+100))</f>
        <v>0.46511627906976744</v>
      </c>
      <c r="M3">
        <f>IF('BettingLines Week (13)'!M3&lt;-100,1+100/('BettingLines Week (13)'!M3-100),100/('BettingLines Week (13)'!M3+100))</f>
        <v>0.58677685950413228</v>
      </c>
      <c r="N3">
        <f>IF('BettingLines Week (13)'!N3&lt;-100,1+100/('BettingLines Week (13)'!N3-100),100/('BettingLines Week (13)'!N3+100))</f>
        <v>0.43478260869565216</v>
      </c>
      <c r="O3">
        <f>IF('BettingLines Week (13)'!O3&lt;-100,1+100/('BettingLines Week (13)'!O3-100),100/('BettingLines Week (13)'!O3+100))</f>
        <v>0.51219512195121952</v>
      </c>
      <c r="P3">
        <f>IF('BettingLines Week (13)'!P3&lt;-100,1+100/('BettingLines Week (13)'!P3-100),100/('BettingLines Week (13)'!P3+100))</f>
        <v>0.55555555555555558</v>
      </c>
      <c r="Q3">
        <f>IF('BettingLines Week (13)'!Q3&lt;-100,1+100/('BettingLines Week (13)'!Q3-100),100/('BettingLines Week (13)'!Q3+100))</f>
        <v>0.92307692307692313</v>
      </c>
      <c r="R3">
        <f>IF('BettingLines Week (13)'!R3&lt;-100,1+100/('BettingLines Week (13)'!R3-100),100/('BettingLines Week (13)'!R3+100))</f>
        <v>0.84251968503937014</v>
      </c>
      <c r="S3">
        <f>IF('BettingLines Week (13)'!S3&lt;-100,1+100/('BettingLines Week (13)'!S3-100),100/('BettingLines Week (13)'!S3+100))</f>
        <v>0.56521739130434789</v>
      </c>
    </row>
    <row r="4" spans="1:19" ht="14.45">
      <c r="A4" t="s">
        <v>3</v>
      </c>
      <c r="B4">
        <f>IF('BettingLines Week (13)'!B4&lt;-100,1+100/('BettingLines Week (13)'!B4-100),100/('BettingLines Week (13)'!B4+100))</f>
        <v>0.57446808510638303</v>
      </c>
      <c r="C4">
        <f>IF('BettingLines Week (13)'!C4&lt;-100,1+100/('BettingLines Week (13)'!C4-100),100/('BettingLines Week (13)'!C4+100))</f>
        <v>0.78260869565217395</v>
      </c>
      <c r="D4">
        <f>IF('BettingLines Week (13)'!D4&lt;-100,1+100/('BettingLines Week (13)'!D4-100),100/('BettingLines Week (13)'!D4+100))</f>
        <v>0.71014492753623193</v>
      </c>
      <c r="E4">
        <f>IF('BettingLines Week (13)'!E4&lt;-100,1+100/('BettingLines Week (13)'!E4-100),100/('BettingLines Week (13)'!E4+100))</f>
        <v>0.58677685950413228</v>
      </c>
      <c r="F4">
        <f>IF('BettingLines Week (13)'!F4&lt;-100,1+100/('BettingLines Week (13)'!F4-100),100/('BettingLines Week (13)'!F4+100))</f>
        <v>0.7142857142857143</v>
      </c>
      <c r="G4">
        <f>IF('BettingLines Week (13)'!G4&lt;-100,1+100/('BettingLines Week (13)'!G4-100),100/('BettingLines Week (13)'!G4+100))</f>
        <v>0.92307692307692313</v>
      </c>
      <c r="H4">
        <f>IF('BettingLines Week (13)'!H4&lt;-100,1+100/('BettingLines Week (13)'!H4-100),100/('BettingLines Week (13)'!H4+100))</f>
        <v>0.79797979797979801</v>
      </c>
      <c r="I4">
        <f>IF('BettingLines Week (13)'!I4&lt;-100,1+100/('BettingLines Week (13)'!I4-100),100/('BettingLines Week (13)'!I4+100))</f>
        <v>0.83870967741935487</v>
      </c>
      <c r="J4">
        <f>IF('BettingLines Week (13)'!J4&lt;-100,1+100/('BettingLines Week (13)'!J4-100),100/('BettingLines Week (13)'!J4+100))</f>
        <v>0.48780487804878048</v>
      </c>
      <c r="K4">
        <f>IF('BettingLines Week (13)'!K4&lt;-100,1+100/('BettingLines Week (13)'!K4-100),100/('BettingLines Week (13)'!K4+100))</f>
        <v>0.80392156862745101</v>
      </c>
      <c r="L4">
        <f>IF('BettingLines Week (13)'!L4&lt;-100,1+100/('BettingLines Week (13)'!L4-100),100/('BettingLines Week (13)'!L4+100))</f>
        <v>0.79166666666666663</v>
      </c>
      <c r="M4">
        <f>IF('BettingLines Week (13)'!M4&lt;-100,1+100/('BettingLines Week (13)'!M4-100),100/('BettingLines Week (13)'!M4+100))</f>
        <v>0.45454545454545453</v>
      </c>
      <c r="N4">
        <f>IF('BettingLines Week (13)'!N4&lt;-100,1+100/('BettingLines Week (13)'!N4-100),100/('BettingLines Week (13)'!N4+100))</f>
        <v>1</v>
      </c>
      <c r="O4">
        <f>IF('BettingLines Week (13)'!O4&lt;-100,1+100/('BettingLines Week (13)'!O4-100),100/('BettingLines Week (13)'!O4+100))</f>
        <v>0.39215686274509803</v>
      </c>
      <c r="P4">
        <f>IF('BettingLines Week (13)'!P4&lt;-100,1+100/('BettingLines Week (13)'!P4-100),100/('BettingLines Week (13)'!P4+100))</f>
        <v>0.65517241379310343</v>
      </c>
      <c r="Q4">
        <f>IF('BettingLines Week (13)'!Q4&lt;-100,1+100/('BettingLines Week (13)'!Q4-100),100/('BettingLines Week (13)'!Q4+100))</f>
        <v>0.53488372093023262</v>
      </c>
      <c r="R4">
        <f>IF('BettingLines Week (13)'!R4&lt;-100,1+100/('BettingLines Week (13)'!R4-100),100/('BettingLines Week (13)'!R4+100))</f>
        <v>0.72972972972972971</v>
      </c>
      <c r="S4">
        <f>IF('BettingLines Week (13)'!S4&lt;-100,1+100/('BettingLines Week (13)'!S4-100),100/('BettingLines Week (13)'!S4+100))</f>
        <v>0.5</v>
      </c>
    </row>
    <row r="5" spans="1:19" ht="14.45">
      <c r="A5" t="s">
        <v>4</v>
      </c>
      <c r="B5">
        <f>IF('BettingLines Week (13)'!B5&lt;-100,1+100/('BettingLines Week (13)'!B5-100),100/('BettingLines Week (13)'!B5+100))</f>
        <v>0.54545454545454541</v>
      </c>
      <c r="C5">
        <f>IF('BettingLines Week (13)'!C5&lt;-100,1+100/('BettingLines Week (13)'!C5-100),100/('BettingLines Week (13)'!C5+100))</f>
        <v>0.76470588235294112</v>
      </c>
      <c r="D5">
        <f>IF('BettingLines Week (13)'!D5&lt;-100,1+100/('BettingLines Week (13)'!D5-100),100/('BettingLines Week (13)'!D5+100))</f>
        <v>0.88235294117647056</v>
      </c>
      <c r="E5">
        <f>IF('BettingLines Week (13)'!E5&lt;-100,1+100/('BettingLines Week (13)'!E5-100),100/('BettingLines Week (13)'!E5+100))</f>
        <v>0.91304347826086962</v>
      </c>
      <c r="F5">
        <f>IF('BettingLines Week (13)'!F5&lt;-100,1+100/('BettingLines Week (13)'!F5-100),100/('BettingLines Week (13)'!F5+100))</f>
        <v>0.63636363636363635</v>
      </c>
      <c r="G5">
        <f>IF('BettingLines Week (13)'!G5&lt;-100,1+100/('BettingLines Week (13)'!G5-100),100/('BettingLines Week (13)'!G5+100))</f>
        <v>0.82456140350877194</v>
      </c>
      <c r="H5">
        <f>IF('BettingLines Week (13)'!H5&lt;-100,1+100/('BettingLines Week (13)'!H5-100),100/('BettingLines Week (13)'!H5+100))</f>
        <v>0.75609756097560976</v>
      </c>
      <c r="I5">
        <f>IF('BettingLines Week (13)'!I5&lt;-100,1+100/('BettingLines Week (13)'!I5-100),100/('BettingLines Week (13)'!I5+100))</f>
        <v>0.68553459119496862</v>
      </c>
      <c r="J5">
        <f>IF('BettingLines Week (13)'!J5&lt;-100,1+100/('BettingLines Week (13)'!J5-100),100/('BettingLines Week (13)'!J5+100))</f>
        <v>1</v>
      </c>
      <c r="K5">
        <f>IF('BettingLines Week (13)'!K5&lt;-100,1+100/('BettingLines Week (13)'!K5-100),100/('BettingLines Week (13)'!K5+100))</f>
        <v>0.61832061068702293</v>
      </c>
      <c r="L5">
        <f>IF('BettingLines Week (13)'!L5&lt;-100,1+100/('BettingLines Week (13)'!L5-100),100/('BettingLines Week (13)'!L5+100))</f>
        <v>0.9</v>
      </c>
      <c r="M5">
        <f>IF('BettingLines Week (13)'!M5&lt;-100,1+100/('BettingLines Week (13)'!M5-100),100/('BettingLines Week (13)'!M5+100))</f>
        <v>0.78021978021978022</v>
      </c>
      <c r="N5">
        <f>IF('BettingLines Week (13)'!N5&lt;-100,1+100/('BettingLines Week (13)'!N5-100),100/('BettingLines Week (13)'!N5+100))</f>
        <v>0.60784313725490202</v>
      </c>
      <c r="O5">
        <f>IF('BettingLines Week (13)'!O5&lt;-100,1+100/('BettingLines Week (13)'!O5-100),100/('BettingLines Week (13)'!O5+100))</f>
        <v>0.63636363636363635</v>
      </c>
      <c r="P5">
        <f>IF('BettingLines Week (13)'!P5&lt;-100,1+100/('BettingLines Week (13)'!P5-100),100/('BettingLines Week (13)'!P5+100))</f>
        <v>0.72602739726027399</v>
      </c>
      <c r="Q5">
        <f>IF('BettingLines Week (13)'!Q5&lt;-100,1+100/('BettingLines Week (13)'!Q5-100),100/('BettingLines Week (13)'!Q5+100))</f>
        <v>0.6</v>
      </c>
      <c r="R5">
        <f>IF('BettingLines Week (13)'!R5&lt;-100,1+100/('BettingLines Week (13)'!R5-100),100/('BettingLines Week (13)'!R5+100))</f>
        <v>0.6</v>
      </c>
      <c r="S5">
        <f>IF('BettingLines Week (13)'!S5&lt;-100,1+100/('BettingLines Week (13)'!S5-100),100/('BettingLines Week (13)'!S5+100))</f>
        <v>0.74874371859296485</v>
      </c>
    </row>
    <row r="6" spans="1:19" ht="14.45">
      <c r="A6" t="s">
        <v>5</v>
      </c>
      <c r="B6">
        <f>IF('BettingLines Week (13)'!B6&lt;-100,1+100/('BettingLines Week (13)'!B6-100),100/('BettingLines Week (13)'!B6+100))</f>
        <v>0.52830188679245282</v>
      </c>
      <c r="C6">
        <f>IF('BettingLines Week (13)'!C6&lt;-100,1+100/('BettingLines Week (13)'!C6-100),100/('BettingLines Week (13)'!C6+100))</f>
        <v>0.63636363636363635</v>
      </c>
      <c r="D6">
        <f>IF('BettingLines Week (13)'!D6&lt;-100,1+100/('BettingLines Week (13)'!D6-100),100/('BettingLines Week (13)'!D6+100))</f>
        <v>0.60784313725490202</v>
      </c>
      <c r="E6">
        <f>IF('BettingLines Week (13)'!E6&lt;-100,1+100/('BettingLines Week (13)'!E6-100),100/('BettingLines Week (13)'!E6+100))</f>
        <v>0.61832061068702293</v>
      </c>
      <c r="F6">
        <f>IF('BettingLines Week (13)'!F6&lt;-100,1+100/('BettingLines Week (13)'!F6-100),100/('BettingLines Week (13)'!F6+100))</f>
        <v>0.62962962962962965</v>
      </c>
      <c r="G6">
        <f>IF('BettingLines Week (13)'!G6&lt;-100,1+100/('BettingLines Week (13)'!G6-100),100/('BettingLines Week (13)'!G6+100))</f>
        <v>0.60784313725490202</v>
      </c>
      <c r="H6">
        <f>IF('BettingLines Week (13)'!H6&lt;-100,1+100/('BettingLines Week (13)'!H6-100),100/('BettingLines Week (13)'!H6+100))</f>
        <v>1</v>
      </c>
      <c r="I6">
        <f>IF('BettingLines Week (13)'!I6&lt;-100,1+100/('BettingLines Week (13)'!I6-100),100/('BettingLines Week (13)'!I6+100))</f>
        <v>0.35714285714285715</v>
      </c>
      <c r="J6">
        <f>IF('BettingLines Week (13)'!J6&lt;-100,1+100/('BettingLines Week (13)'!J6-100),100/('BettingLines Week (13)'!J6+100))</f>
        <v>0.55555555555555558</v>
      </c>
      <c r="K6">
        <f>IF('BettingLines Week (13)'!K6&lt;-100,1+100/('BettingLines Week (13)'!K6-100),100/('BettingLines Week (13)'!K6+100))</f>
        <v>0.71014492753623193</v>
      </c>
      <c r="L6">
        <f>IF('BettingLines Week (13)'!L6&lt;-100,1+100/('BettingLines Week (13)'!L6-100),100/('BettingLines Week (13)'!L6+100))</f>
        <v>0.37878787878787878</v>
      </c>
      <c r="M6">
        <f>IF('BettingLines Week (13)'!M6&lt;-100,1+100/('BettingLines Week (13)'!M6-100),100/('BettingLines Week (13)'!M6+100))</f>
        <v>0.45454545454545453</v>
      </c>
      <c r="N6">
        <f>IF('BettingLines Week (13)'!N6&lt;-100,1+100/('BettingLines Week (13)'!N6-100),100/('BettingLines Week (13)'!N6+100))</f>
        <v>0.20408163265306123</v>
      </c>
      <c r="O6">
        <f>IF('BettingLines Week (13)'!O6&lt;-100,1+100/('BettingLines Week (13)'!O6-100),100/('BettingLines Week (13)'!O6+100))</f>
        <v>0.79797979797979801</v>
      </c>
      <c r="P6">
        <f>IF('BettingLines Week (13)'!P6&lt;-100,1+100/('BettingLines Week (13)'!P6-100),100/('BettingLines Week (13)'!P6+100))</f>
        <v>0.78021978021978022</v>
      </c>
      <c r="Q6">
        <f>IF('BettingLines Week (13)'!Q6&lt;-100,1+100/('BettingLines Week (13)'!Q6-100),100/('BettingLines Week (13)'!Q6+100))</f>
        <v>0.56521739130434789</v>
      </c>
      <c r="R6">
        <f>IF('BettingLines Week (13)'!R6&lt;-100,1+100/('BettingLines Week (13)'!R6-100),100/('BettingLines Week (13)'!R6+100))</f>
        <v>0.42553191489361702</v>
      </c>
      <c r="S6">
        <f>IF('BettingLines Week (13)'!S6&lt;-100,1+100/('BettingLines Week (13)'!S6-100),100/('BettingLines Week (13)'!S6+100))</f>
        <v>0.63636363636363635</v>
      </c>
    </row>
    <row r="7" spans="1:19" ht="14.45">
      <c r="A7" t="s">
        <v>6</v>
      </c>
      <c r="B7">
        <f>IF('BettingLines Week (13)'!B7&lt;-100,1+100/('BettingLines Week (13)'!B7-100),100/('BettingLines Week (13)'!B7+100))</f>
        <v>0.62962962962962965</v>
      </c>
      <c r="C7">
        <f>IF('BettingLines Week (13)'!C7&lt;-100,1+100/('BettingLines Week (13)'!C7-100),100/('BettingLines Week (13)'!C7+100))</f>
        <v>0.79166666666666663</v>
      </c>
      <c r="D7">
        <f>IF('BettingLines Week (13)'!D7&lt;-100,1+100/('BettingLines Week (13)'!D7-100),100/('BettingLines Week (13)'!D7+100))</f>
        <v>0.8666666666666667</v>
      </c>
      <c r="E7">
        <f>IF('BettingLines Week (13)'!E7&lt;-100,1+100/('BettingLines Week (13)'!E7-100),100/('BettingLines Week (13)'!E7+100))</f>
        <v>0.74025974025974028</v>
      </c>
      <c r="F7">
        <f>IF('BettingLines Week (13)'!F7&lt;-100,1+100/('BettingLines Week (13)'!F7-100),100/('BettingLines Week (13)'!F7+100))</f>
        <v>0.40816326530612246</v>
      </c>
      <c r="G7">
        <f>IF('BettingLines Week (13)'!G7&lt;-100,1+100/('BettingLines Week (13)'!G7-100),100/('BettingLines Week (13)'!G7+100))</f>
        <v>0.55555555555555558</v>
      </c>
      <c r="H7">
        <f>IF('BettingLines Week (13)'!H7&lt;-100,1+100/('BettingLines Week (13)'!H7-100),100/('BettingLines Week (13)'!H7+100))</f>
        <v>1</v>
      </c>
      <c r="I7">
        <f>IF('BettingLines Week (13)'!I7&lt;-100,1+100/('BettingLines Week (13)'!I7-100),100/('BettingLines Week (13)'!I7+100))</f>
        <v>0.75609756097560976</v>
      </c>
      <c r="J7">
        <f>IF('BettingLines Week (13)'!J7&lt;-100,1+100/('BettingLines Week (13)'!J7-100),100/('BettingLines Week (13)'!J7+100))</f>
        <v>0.40816326530612246</v>
      </c>
      <c r="K7">
        <f>IF('BettingLines Week (13)'!K7&lt;-100,1+100/('BettingLines Week (13)'!K7-100),100/('BettingLines Week (13)'!K7+100))</f>
        <v>0.96</v>
      </c>
      <c r="L7">
        <f>IF('BettingLines Week (13)'!L7&lt;-100,1+100/('BettingLines Week (13)'!L7-100),100/('BettingLines Week (13)'!L7+100))</f>
        <v>0.86206896551724133</v>
      </c>
      <c r="M7">
        <f>IF('BettingLines Week (13)'!M7&lt;-100,1+100/('BettingLines Week (13)'!M7-100),100/('BettingLines Week (13)'!M7+100))</f>
        <v>0.88888888888888884</v>
      </c>
      <c r="N7">
        <f>IF('BettingLines Week (13)'!N7&lt;-100,1+100/('BettingLines Week (13)'!N7-100),100/('BettingLines Week (13)'!N7+100))</f>
        <v>0.83333333333333337</v>
      </c>
      <c r="O7">
        <f>IF('BettingLines Week (13)'!O7&lt;-100,1+100/('BettingLines Week (13)'!O7-100),100/('BettingLines Week (13)'!O7+100))</f>
        <v>0.53488372093023262</v>
      </c>
      <c r="P7">
        <f>IF('BettingLines Week (13)'!P7&lt;-100,1+100/('BettingLines Week (13)'!P7-100),100/('BettingLines Week (13)'!P7+100))</f>
        <v>0.38461538461538464</v>
      </c>
      <c r="Q7">
        <f>IF('BettingLines Week (13)'!Q7&lt;-100,1+100/('BettingLines Week (13)'!Q7-100),100/('BettingLines Week (13)'!Q7+100))</f>
        <v>0.43478260869565216</v>
      </c>
      <c r="R7">
        <f>IF('BettingLines Week (13)'!R7&lt;-100,1+100/('BettingLines Week (13)'!R7-100),100/('BettingLines Week (13)'!R7+100))</f>
        <v>0.6</v>
      </c>
      <c r="S7">
        <f>IF('BettingLines Week (13)'!S7&lt;-100,1+100/('BettingLines Week (13)'!S7-100),100/('BettingLines Week (13)'!S7+100))</f>
        <v>0.6</v>
      </c>
    </row>
    <row r="8" spans="1:19" ht="14.45">
      <c r="A8" t="s">
        <v>7</v>
      </c>
      <c r="B8">
        <f>IF('BettingLines Week (13)'!B8&lt;-100,1+100/('BettingLines Week (13)'!B8-100),100/('BettingLines Week (13)'!B8+100))</f>
        <v>0.46728971962616822</v>
      </c>
      <c r="C8">
        <f>IF('BettingLines Week (13)'!C8&lt;-100,1+100/('BettingLines Week (13)'!C8-100),100/('BettingLines Week (13)'!C8+100))</f>
        <v>0.25</v>
      </c>
      <c r="D8">
        <f>IF('BettingLines Week (13)'!D8&lt;-100,1+100/('BettingLines Week (13)'!D8-100),100/('BettingLines Week (13)'!D8+100))</f>
        <v>0.44642857142857145</v>
      </c>
      <c r="E8">
        <f>IF('BettingLines Week (13)'!E8&lt;-100,1+100/('BettingLines Week (13)'!E8-100),100/('BettingLines Week (13)'!E8+100))</f>
        <v>0.23255813953488372</v>
      </c>
      <c r="F8">
        <f>IF('BettingLines Week (13)'!F8&lt;-100,1+100/('BettingLines Week (13)'!F8-100),100/('BettingLines Week (13)'!F8+100))</f>
        <v>0.46728971962616822</v>
      </c>
      <c r="G8">
        <f>IF('BettingLines Week (13)'!G8&lt;-100,1+100/('BettingLines Week (13)'!G8-100),100/('BettingLines Week (13)'!G8+100))</f>
        <v>0.28985507246376813</v>
      </c>
      <c r="H8">
        <f>IF('BettingLines Week (13)'!H8&lt;-100,1+100/('BettingLines Week (13)'!H8-100),100/('BettingLines Week (13)'!H8+100))</f>
        <v>1</v>
      </c>
      <c r="I8">
        <f>IF('BettingLines Week (13)'!I8&lt;-100,1+100/('BettingLines Week (13)'!I8-100),100/('BettingLines Week (13)'!I8+100))</f>
        <v>0.61832061068702293</v>
      </c>
      <c r="J8">
        <f>IF('BettingLines Week (13)'!J8&lt;-100,1+100/('BettingLines Week (13)'!J8-100),100/('BettingLines Week (13)'!J8+100))</f>
        <v>0.40816326530612246</v>
      </c>
      <c r="K8">
        <f>IF('BettingLines Week (13)'!K8&lt;-100,1+100/('BettingLines Week (13)'!K8-100),100/('BettingLines Week (13)'!K8+100))</f>
        <v>0.52830188679245282</v>
      </c>
      <c r="L8">
        <f>IF('BettingLines Week (13)'!L8&lt;-100,1+100/('BettingLines Week (13)'!L8-100),100/('BettingLines Week (13)'!L8+100))</f>
        <v>0.25</v>
      </c>
      <c r="M8">
        <f>IF('BettingLines Week (13)'!M8&lt;-100,1+100/('BettingLines Week (13)'!M8-100),100/('BettingLines Week (13)'!M8+100))</f>
        <v>0.20833333333333334</v>
      </c>
      <c r="N8">
        <f>IF('BettingLines Week (13)'!N8&lt;-100,1+100/('BettingLines Week (13)'!N8-100),100/('BettingLines Week (13)'!N8+100))</f>
        <v>0.47619047619047616</v>
      </c>
      <c r="O8">
        <f>IF('BettingLines Week (13)'!O8&lt;-100,1+100/('BettingLines Week (13)'!O8-100),100/('BettingLines Week (13)'!O8+100))</f>
        <v>0.78260869565217395</v>
      </c>
      <c r="P8">
        <f>IF('BettingLines Week (13)'!P8&lt;-100,1+100/('BettingLines Week (13)'!P8-100),100/('BettingLines Week (13)'!P8+100))</f>
        <v>0.5</v>
      </c>
      <c r="Q8">
        <f>IF('BettingLines Week (13)'!Q8&lt;-100,1+100/('BettingLines Week (13)'!Q8-100),100/('BettingLines Week (13)'!Q8+100))</f>
        <v>0.68553459119496862</v>
      </c>
      <c r="R8">
        <f>IF('BettingLines Week (13)'!R8&lt;-100,1+100/('BettingLines Week (13)'!R8-100),100/('BettingLines Week (13)'!R8+100))</f>
        <v>0.53488372093023262</v>
      </c>
      <c r="S8">
        <f>IF('BettingLines Week (13)'!S8&lt;-100,1+100/('BettingLines Week (13)'!S8-100),100/('BettingLines Week (13)'!S8+100))</f>
        <v>0.53488372093023262</v>
      </c>
    </row>
    <row r="9" spans="1:19" ht="14.45">
      <c r="A9" t="s">
        <v>8</v>
      </c>
      <c r="B9">
        <f>IF('BettingLines Week (13)'!B9&lt;-100,1+100/('BettingLines Week (13)'!B9-100),100/('BettingLines Week (13)'!B9+100))</f>
        <v>0.82456140350877194</v>
      </c>
      <c r="C9">
        <f>IF('BettingLines Week (13)'!C9&lt;-100,1+100/('BettingLines Week (13)'!C9-100),100/('BettingLines Week (13)'!C9+100))</f>
        <v>0.40816326530612246</v>
      </c>
      <c r="D9">
        <f>IF('BettingLines Week (13)'!D9&lt;-100,1+100/('BettingLines Week (13)'!D9-100),100/('BettingLines Week (13)'!D9+100))</f>
        <v>0.77272727272727271</v>
      </c>
      <c r="E9">
        <f>IF('BettingLines Week (13)'!E9&lt;-100,1+100/('BettingLines Week (13)'!E9-100),100/('BettingLines Week (13)'!E9+100))</f>
        <v>0.40816326530612246</v>
      </c>
      <c r="F9">
        <f>IF('BettingLines Week (13)'!F9&lt;-100,1+100/('BettingLines Week (13)'!F9-100),100/('BettingLines Week (13)'!F9+100))</f>
        <v>0.69696969696969702</v>
      </c>
      <c r="G9">
        <f>IF('BettingLines Week (13)'!G9&lt;-100,1+100/('BettingLines Week (13)'!G9-100),100/('BettingLines Week (13)'!G9+100))</f>
        <v>0.7142857142857143</v>
      </c>
      <c r="H9">
        <f>IF('BettingLines Week (13)'!H9&lt;-100,1+100/('BettingLines Week (13)'!H9-100),100/('BettingLines Week (13)'!H9+100))</f>
        <v>0.60784313725490202</v>
      </c>
      <c r="I9">
        <f>IF('BettingLines Week (13)'!I9&lt;-100,1+100/('BettingLines Week (13)'!I9-100),100/('BettingLines Week (13)'!I9+100))</f>
        <v>0.83870967741935487</v>
      </c>
      <c r="J9">
        <f>IF('BettingLines Week (13)'!J9&lt;-100,1+100/('BettingLines Week (13)'!J9-100),100/('BettingLines Week (13)'!J9+100))</f>
        <v>0.71014492753623193</v>
      </c>
      <c r="K9">
        <f>IF('BettingLines Week (13)'!K9&lt;-100,1+100/('BettingLines Week (13)'!K9-100),100/('BettingLines Week (13)'!K9+100))</f>
        <v>0.72067039106145248</v>
      </c>
      <c r="L9">
        <f>IF('BettingLines Week (13)'!L9&lt;-100,1+100/('BettingLines Week (13)'!L9-100),100/('BettingLines Week (13)'!L9+100))</f>
        <v>0.66442953020134232</v>
      </c>
      <c r="M9">
        <f>IF('BettingLines Week (13)'!M9&lt;-100,1+100/('BettingLines Week (13)'!M9-100),100/('BettingLines Week (13)'!M9+100))</f>
        <v>0.62406015037593987</v>
      </c>
      <c r="N9">
        <f>IF('BettingLines Week (13)'!N9&lt;-100,1+100/('BettingLines Week (13)'!N9-100),100/('BettingLines Week (13)'!N9+100))</f>
        <v>1</v>
      </c>
      <c r="O9">
        <f>IF('BettingLines Week (13)'!O9&lt;-100,1+100/('BettingLines Week (13)'!O9-100),100/('BettingLines Week (13)'!O9+100))</f>
        <v>0.75609756097560976</v>
      </c>
      <c r="P9">
        <f>IF('BettingLines Week (13)'!P9&lt;-100,1+100/('BettingLines Week (13)'!P9-100),100/('BettingLines Week (13)'!P9+100))</f>
        <v>0.51219512195121952</v>
      </c>
      <c r="Q9">
        <f>IF('BettingLines Week (13)'!Q9&lt;-100,1+100/('BettingLines Week (13)'!Q9-100),100/('BettingLines Week (13)'!Q9+100))</f>
        <v>0.48780487804878048</v>
      </c>
      <c r="R9">
        <f>IF('BettingLines Week (13)'!R9&lt;-100,1+100/('BettingLines Week (13)'!R9-100),100/('BettingLines Week (13)'!R9+100))</f>
        <v>0.52380952380952384</v>
      </c>
      <c r="S9">
        <f>IF('BettingLines Week (13)'!S9&lt;-100,1+100/('BettingLines Week (13)'!S9-100),100/('BettingLines Week (13)'!S9+100))</f>
        <v>0.63636363636363635</v>
      </c>
    </row>
    <row r="10" spans="1:19" ht="14.45">
      <c r="A10" t="s">
        <v>9</v>
      </c>
      <c r="B10">
        <f>IF('BettingLines Week (13)'!B10&lt;-100,1+100/('BettingLines Week (13)'!B10-100),100/('BettingLines Week (13)'!B10+100))</f>
        <v>0.4</v>
      </c>
      <c r="C10">
        <f>IF('BettingLines Week (13)'!C10&lt;-100,1+100/('BettingLines Week (13)'!C10-100),100/('BettingLines Week (13)'!C10+100))</f>
        <v>0.68553459119496862</v>
      </c>
      <c r="D10">
        <f>IF('BettingLines Week (13)'!D10&lt;-100,1+100/('BettingLines Week (13)'!D10-100),100/('BettingLines Week (13)'!D10+100))</f>
        <v>0.60784313725490202</v>
      </c>
      <c r="E10">
        <f>IF('BettingLines Week (13)'!E10&lt;-100,1+100/('BettingLines Week (13)'!E10-100),100/('BettingLines Week (13)'!E10+100))</f>
        <v>0.58677685950413228</v>
      </c>
      <c r="F10">
        <f>IF('BettingLines Week (13)'!F10&lt;-100,1+100/('BettingLines Week (13)'!F10-100),100/('BettingLines Week (13)'!F10+100))</f>
        <v>0.81481481481481488</v>
      </c>
      <c r="G10">
        <f>IF('BettingLines Week (13)'!G10&lt;-100,1+100/('BettingLines Week (13)'!G10-100),100/('BettingLines Week (13)'!G10+100))</f>
        <v>0.61832061068702293</v>
      </c>
      <c r="H10">
        <f>IF('BettingLines Week (13)'!H10&lt;-100,1+100/('BettingLines Week (13)'!H10-100),100/('BettingLines Week (13)'!H10+100))</f>
        <v>0.43478260869565216</v>
      </c>
      <c r="I10">
        <f>IF('BettingLines Week (13)'!I10&lt;-100,1+100/('BettingLines Week (13)'!I10-100),100/('BettingLines Week (13)'!I10+100))</f>
        <v>0.78260869565217395</v>
      </c>
      <c r="J10">
        <f>IF('BettingLines Week (13)'!J10&lt;-100,1+100/('BettingLines Week (13)'!J10-100),100/('BettingLines Week (13)'!J10+100))</f>
        <v>1</v>
      </c>
      <c r="K10">
        <f>IF('BettingLines Week (13)'!K10&lt;-100,1+100/('BettingLines Week (13)'!K10-100),100/('BettingLines Week (13)'!K10+100))</f>
        <v>0.57446808510638303</v>
      </c>
      <c r="L10">
        <f>IF('BettingLines Week (13)'!L10&lt;-100,1+100/('BettingLines Week (13)'!L10-100),100/('BettingLines Week (13)'!L10+100))</f>
        <v>0.81481481481481488</v>
      </c>
      <c r="M10">
        <f>IF('BettingLines Week (13)'!M10&lt;-100,1+100/('BettingLines Week (13)'!M10-100),100/('BettingLines Week (13)'!M10+100))</f>
        <v>0.80952380952380953</v>
      </c>
      <c r="N10">
        <f>IF('BettingLines Week (13)'!N10&lt;-100,1+100/('BettingLines Week (13)'!N10-100),100/('BettingLines Week (13)'!N10+100))</f>
        <v>0.67213114754098369</v>
      </c>
      <c r="O10">
        <f>IF('BettingLines Week (13)'!O10&lt;-100,1+100/('BettingLines Week (13)'!O10-100),100/('BettingLines Week (13)'!O10+100))</f>
        <v>0.55555555555555558</v>
      </c>
      <c r="P10">
        <f>IF('BettingLines Week (13)'!P10&lt;-100,1+100/('BettingLines Week (13)'!P10-100),100/('BettingLines Week (13)'!P10+100))</f>
        <v>0.56521739130434789</v>
      </c>
      <c r="Q10">
        <f>IF('BettingLines Week (13)'!Q10&lt;-100,1+100/('BettingLines Week (13)'!Q10-100),100/('BettingLines Week (13)'!Q10+100))</f>
        <v>0.51219512195121952</v>
      </c>
      <c r="R10">
        <f>IF('BettingLines Week (13)'!R10&lt;-100,1+100/('BettingLines Week (13)'!R10-100),100/('BettingLines Week (13)'!R10+100))</f>
        <v>0.43478260869565216</v>
      </c>
      <c r="S10">
        <f>IF('BettingLines Week (13)'!S10&lt;-100,1+100/('BettingLines Week (13)'!S10-100),100/('BettingLines Week (13)'!S10+100))</f>
        <v>0.58333333333333326</v>
      </c>
    </row>
    <row r="11" spans="1:19" ht="14.45">
      <c r="A11" t="s">
        <v>10</v>
      </c>
      <c r="B11">
        <f>IF('BettingLines Week (13)'!B11&lt;-100,1+100/('BettingLines Week (13)'!B11-100),100/('BettingLines Week (13)'!B11+100))</f>
        <v>0.61832061068702293</v>
      </c>
      <c r="C11">
        <f>IF('BettingLines Week (13)'!C11&lt;-100,1+100/('BettingLines Week (13)'!C11-100),100/('BettingLines Week (13)'!C11+100))</f>
        <v>0.59677419354838712</v>
      </c>
      <c r="D11">
        <f>IF('BettingLines Week (13)'!D11&lt;-100,1+100/('BettingLines Week (13)'!D11-100),100/('BettingLines Week (13)'!D11+100))</f>
        <v>0.51923076923076916</v>
      </c>
      <c r="E11">
        <f>IF('BettingLines Week (13)'!E11&lt;-100,1+100/('BettingLines Week (13)'!E11-100),100/('BettingLines Week (13)'!E11+100))</f>
        <v>0.76470588235294112</v>
      </c>
      <c r="F11">
        <f>IF('BettingLines Week (13)'!F11&lt;-100,1+100/('BettingLines Week (13)'!F11-100),100/('BettingLines Week (13)'!F11+100))</f>
        <v>1</v>
      </c>
      <c r="G11">
        <f>IF('BettingLines Week (13)'!G11&lt;-100,1+100/('BettingLines Week (13)'!G11-100),100/('BettingLines Week (13)'!G11+100))</f>
        <v>0.48780487804878048</v>
      </c>
      <c r="H11">
        <f>IF('BettingLines Week (13)'!H11&lt;-100,1+100/('BettingLines Week (13)'!H11-100),100/('BettingLines Week (13)'!H11+100))</f>
        <v>0.30769230769230771</v>
      </c>
      <c r="I11">
        <f>IF('BettingLines Week (13)'!I11&lt;-100,1+100/('BettingLines Week (13)'!I11-100),100/('BettingLines Week (13)'!I11+100))</f>
        <v>0.82456140350877194</v>
      </c>
      <c r="J11">
        <f>IF('BettingLines Week (13)'!J11&lt;-100,1+100/('BettingLines Week (13)'!J11-100),100/('BettingLines Week (13)'!J11+100))</f>
        <v>0.63636363636363635</v>
      </c>
      <c r="K11">
        <f>IF('BettingLines Week (13)'!K11&lt;-100,1+100/('BettingLines Week (13)'!K11-100),100/('BettingLines Week (13)'!K11+100))</f>
        <v>0.46728971962616822</v>
      </c>
      <c r="L11">
        <f>IF('BettingLines Week (13)'!L11&lt;-100,1+100/('BettingLines Week (13)'!L11-100),100/('BettingLines Week (13)'!L11+100))</f>
        <v>0.61832061068702293</v>
      </c>
      <c r="M11">
        <f>IF('BettingLines Week (13)'!M11&lt;-100,1+100/('BettingLines Week (13)'!M11-100),100/('BettingLines Week (13)'!M11+100))</f>
        <v>0.41666666666666669</v>
      </c>
      <c r="N11">
        <f>IF('BettingLines Week (13)'!N11&lt;-100,1+100/('BettingLines Week (13)'!N11-100),100/('BettingLines Week (13)'!N11+100))</f>
        <v>0.67213114754098369</v>
      </c>
      <c r="O11">
        <f>IF('BettingLines Week (13)'!O11&lt;-100,1+100/('BettingLines Week (13)'!O11-100),100/('BettingLines Week (13)'!O11+100))</f>
        <v>0.6</v>
      </c>
      <c r="P11">
        <f>IF('BettingLines Week (13)'!P11&lt;-100,1+100/('BettingLines Week (13)'!P11-100),100/('BettingLines Week (13)'!P11+100))</f>
        <v>0.54545454545454541</v>
      </c>
      <c r="Q11">
        <f>IF('BettingLines Week (13)'!Q11&lt;-100,1+100/('BettingLines Week (13)'!Q11-100),100/('BettingLines Week (13)'!Q11+100))</f>
        <v>0.51219512195121952</v>
      </c>
      <c r="R11">
        <f>IF('BettingLines Week (13)'!R11&lt;-100,1+100/('BettingLines Week (13)'!R11-100),100/('BettingLines Week (13)'!R11+100))</f>
        <v>0.51219512195121952</v>
      </c>
      <c r="S11">
        <f>IF('BettingLines Week (13)'!S11&lt;-100,1+100/('BettingLines Week (13)'!S11-100),100/('BettingLines Week (13)'!S11+100))</f>
        <v>0.48780487804878048</v>
      </c>
    </row>
    <row r="12" spans="1:19" ht="14.45">
      <c r="A12" t="s">
        <v>11</v>
      </c>
      <c r="B12">
        <f>IF('BettingLines Week (13)'!B12&lt;-100,1+100/('BettingLines Week (13)'!B12-100),100/('BettingLines Week (13)'!B12+100))</f>
        <v>0.42372881355932202</v>
      </c>
      <c r="C12">
        <f>IF('BettingLines Week (13)'!C12&lt;-100,1+100/('BettingLines Week (13)'!C12-100),100/('BettingLines Week (13)'!C12+100))</f>
        <v>0.58677685950413228</v>
      </c>
      <c r="D12">
        <f>IF('BettingLines Week (13)'!D12&lt;-100,1+100/('BettingLines Week (13)'!D12-100),100/('BettingLines Week (13)'!D12+100))</f>
        <v>0.74358974358974361</v>
      </c>
      <c r="E12">
        <f>IF('BettingLines Week (13)'!E12&lt;-100,1+100/('BettingLines Week (13)'!E12-100),100/('BettingLines Week (13)'!E12+100))</f>
        <v>0.45454545454545453</v>
      </c>
      <c r="F12">
        <f>IF('BettingLines Week (13)'!F12&lt;-100,1+100/('BettingLines Week (13)'!F12-100),100/('BettingLines Week (13)'!F12+100))</f>
        <v>0.87096774193548387</v>
      </c>
      <c r="G12">
        <f>IF('BettingLines Week (13)'!G12&lt;-100,1+100/('BettingLines Week (13)'!G12-100),100/('BettingLines Week (13)'!G12+100))</f>
        <v>0.91666666666666663</v>
      </c>
      <c r="H12">
        <f>IF('BettingLines Week (13)'!H12&lt;-100,1+100/('BettingLines Week (13)'!H12-100),100/('BettingLines Week (13)'!H12+100))</f>
        <v>0.43478260869565216</v>
      </c>
      <c r="I12">
        <f>IF('BettingLines Week (13)'!I12&lt;-100,1+100/('BettingLines Week (13)'!I12-100),100/('BettingLines Week (13)'!I12+100))</f>
        <v>0.81981981981981988</v>
      </c>
      <c r="J12">
        <f>IF('BettingLines Week (13)'!J12&lt;-100,1+100/('BettingLines Week (13)'!J12-100),100/('BettingLines Week (13)'!J12+100))</f>
        <v>0.54128440366972475</v>
      </c>
      <c r="K12">
        <f>IF('BettingLines Week (13)'!K12&lt;-100,1+100/('BettingLines Week (13)'!K12-100),100/('BettingLines Week (13)'!K12+100))</f>
        <v>1</v>
      </c>
      <c r="L12">
        <f>IF('BettingLines Week (13)'!L12&lt;-100,1+100/('BettingLines Week (13)'!L12-100),100/('BettingLines Week (13)'!L12+100))</f>
        <v>0.91666666666666663</v>
      </c>
      <c r="M12">
        <f>IF('BettingLines Week (13)'!M12&lt;-100,1+100/('BettingLines Week (13)'!M12-100),100/('BettingLines Week (13)'!M12+100))</f>
        <v>0.83333333333333337</v>
      </c>
      <c r="N12">
        <f>IF('BettingLines Week (13)'!N12&lt;-100,1+100/('BettingLines Week (13)'!N12-100),100/('BettingLines Week (13)'!N12+100))</f>
        <v>0.80392156862745101</v>
      </c>
      <c r="O12">
        <f>IF('BettingLines Week (13)'!O12&lt;-100,1+100/('BettingLines Week (13)'!O12-100),100/('BettingLines Week (13)'!O12+100))</f>
        <v>0.74874371859296485</v>
      </c>
      <c r="P12">
        <f>IF('BettingLines Week (13)'!P12&lt;-100,1+100/('BettingLines Week (13)'!P12-100),100/('BettingLines Week (13)'!P12+100))</f>
        <v>0.54545454545454541</v>
      </c>
      <c r="Q12">
        <f>IF('BettingLines Week (13)'!Q12&lt;-100,1+100/('BettingLines Week (13)'!Q12-100),100/('BettingLines Week (13)'!Q12+100))</f>
        <v>0.55555555555555558</v>
      </c>
      <c r="R12">
        <f>IF('BettingLines Week (13)'!R12&lt;-100,1+100/('BettingLines Week (13)'!R12-100),100/('BettingLines Week (13)'!R12+100))</f>
        <v>0.52380952380952384</v>
      </c>
      <c r="S12">
        <f>IF('BettingLines Week (13)'!S12&lt;-100,1+100/('BettingLines Week (13)'!S12-100),100/('BettingLines Week (13)'!S12+100))</f>
        <v>0.54545454545454541</v>
      </c>
    </row>
    <row r="13" spans="1:19" ht="14.45">
      <c r="A13" t="s">
        <v>12</v>
      </c>
      <c r="B13">
        <f>IF('BettingLines Week (13)'!B13&lt;-100,1+100/('BettingLines Week (13)'!B13-100),100/('BettingLines Week (13)'!B13+100))</f>
        <v>0.66442953020134232</v>
      </c>
      <c r="C13">
        <f>IF('BettingLines Week (13)'!C13&lt;-100,1+100/('BettingLines Week (13)'!C13-100),100/('BettingLines Week (13)'!C13+100))</f>
        <v>0.44642857142857145</v>
      </c>
      <c r="D13">
        <f>IF('BettingLines Week (13)'!D13&lt;-100,1+100/('BettingLines Week (13)'!D13-100),100/('BettingLines Week (13)'!D13+100))</f>
        <v>0.79166666666666663</v>
      </c>
      <c r="E13">
        <f>IF('BettingLines Week (13)'!E13&lt;-100,1+100/('BettingLines Week (13)'!E13-100),100/('BettingLines Week (13)'!E13+100))</f>
        <v>0.64912280701754388</v>
      </c>
      <c r="F13">
        <f>IF('BettingLines Week (13)'!F13&lt;-100,1+100/('BettingLines Week (13)'!F13-100),100/('BettingLines Week (13)'!F13+100))</f>
        <v>0.32786885245901637</v>
      </c>
      <c r="G13">
        <f>IF('BettingLines Week (13)'!G13&lt;-100,1+100/('BettingLines Week (13)'!G13-100),100/('BettingLines Week (13)'!G13+100))</f>
        <v>0.67213114754098369</v>
      </c>
      <c r="H13">
        <f>IF('BettingLines Week (13)'!H13&lt;-100,1+100/('BettingLines Week (13)'!H13-100),100/('BettingLines Week (13)'!H13+100))</f>
        <v>0.51219512195121952</v>
      </c>
      <c r="I13">
        <f>IF('BettingLines Week (13)'!I13&lt;-100,1+100/('BettingLines Week (13)'!I13-100),100/('BettingLines Week (13)'!I13+100))</f>
        <v>0.57446808510638303</v>
      </c>
      <c r="J13">
        <f>IF('BettingLines Week (13)'!J13&lt;-100,1+100/('BettingLines Week (13)'!J13-100),100/('BettingLines Week (13)'!J13+100))</f>
        <v>1</v>
      </c>
      <c r="K13">
        <f>IF('BettingLines Week (13)'!K13&lt;-100,1+100/('BettingLines Week (13)'!K13-100),100/('BettingLines Week (13)'!K13+100))</f>
        <v>0.42372881355932202</v>
      </c>
      <c r="L13">
        <f>IF('BettingLines Week (13)'!L13&lt;-100,1+100/('BettingLines Week (13)'!L13-100),100/('BettingLines Week (13)'!L13+100))</f>
        <v>0.74874371859296485</v>
      </c>
      <c r="M13">
        <f>IF('BettingLines Week (13)'!M13&lt;-100,1+100/('BettingLines Week (13)'!M13-100),100/('BettingLines Week (13)'!M13+100))</f>
        <v>0.52830188679245282</v>
      </c>
      <c r="N13">
        <f>IF('BettingLines Week (13)'!N13&lt;-100,1+100/('BettingLines Week (13)'!N13-100),100/('BettingLines Week (13)'!N13+100))</f>
        <v>0.83870967741935487</v>
      </c>
      <c r="O13">
        <f>IF('BettingLines Week (13)'!O13&lt;-100,1+100/('BettingLines Week (13)'!O13-100),100/('BettingLines Week (13)'!O13+100))</f>
        <v>0.51219512195121952</v>
      </c>
      <c r="P13">
        <f>IF('BettingLines Week (13)'!P13&lt;-100,1+100/('BettingLines Week (13)'!P13-100),100/('BettingLines Week (13)'!P13+100))</f>
        <v>0.53488372093023262</v>
      </c>
      <c r="Q13">
        <f>IF('BettingLines Week (13)'!Q13&lt;-100,1+100/('BettingLines Week (13)'!Q13-100),100/('BettingLines Week (13)'!Q13+100))</f>
        <v>0.64285714285714279</v>
      </c>
      <c r="R13">
        <f>IF('BettingLines Week (13)'!R13&lt;-100,1+100/('BettingLines Week (13)'!R13-100),100/('BettingLines Week (13)'!R13+100))</f>
        <v>0.84251968503937014</v>
      </c>
      <c r="S13">
        <f>IF('BettingLines Week (13)'!S13&lt;-100,1+100/('BettingLines Week (13)'!S13-100),100/('BettingLines Week (13)'!S13+100))</f>
        <v>0.57446808510638303</v>
      </c>
    </row>
    <row r="14" spans="1:19" ht="14.45">
      <c r="A14" t="s">
        <v>13</v>
      </c>
      <c r="B14">
        <f>IF('BettingLines Week (13)'!B14&lt;-100,1+100/('BettingLines Week (13)'!B14-100),100/('BettingLines Week (13)'!B14+100))</f>
        <v>0.68553459119496862</v>
      </c>
      <c r="C14">
        <f>IF('BettingLines Week (13)'!C14&lt;-100,1+100/('BettingLines Week (13)'!C14-100),100/('BettingLines Week (13)'!C14+100))</f>
        <v>0.35714285714285715</v>
      </c>
      <c r="D14">
        <f>IF('BettingLines Week (13)'!D14&lt;-100,1+100/('BettingLines Week (13)'!D14-100),100/('BettingLines Week (13)'!D14+100))</f>
        <v>0.69230769230769229</v>
      </c>
      <c r="E14">
        <f>IF('BettingLines Week (13)'!E14&lt;-100,1+100/('BettingLines Week (13)'!E14-100),100/('BettingLines Week (13)'!E14+100))</f>
        <v>0.58677685950413228</v>
      </c>
      <c r="F14">
        <f>IF('BettingLines Week (13)'!F14&lt;-100,1+100/('BettingLines Week (13)'!F14-100),100/('BettingLines Week (13)'!F14+100))</f>
        <v>1</v>
      </c>
      <c r="G14">
        <f>IF('BettingLines Week (13)'!G14&lt;-100,1+100/('BettingLines Week (13)'!G14-100),100/('BettingLines Week (13)'!G14+100))</f>
        <v>0.43478260869565216</v>
      </c>
      <c r="H14">
        <f>IF('BettingLines Week (13)'!H14&lt;-100,1+100/('BettingLines Week (13)'!H14-100),100/('BettingLines Week (13)'!H14+100))</f>
        <v>0.81981981981981988</v>
      </c>
      <c r="I14">
        <f>IF('BettingLines Week (13)'!I14&lt;-100,1+100/('BettingLines Week (13)'!I14-100),100/('BettingLines Week (13)'!I14+100))</f>
        <v>0.67213114754098369</v>
      </c>
      <c r="J14">
        <f>IF('BettingLines Week (13)'!J14&lt;-100,1+100/('BettingLines Week (13)'!J14-100),100/('BettingLines Week (13)'!J14+100))</f>
        <v>0.33333333333333331</v>
      </c>
      <c r="K14">
        <f>IF('BettingLines Week (13)'!K14&lt;-100,1+100/('BettingLines Week (13)'!K14-100),100/('BettingLines Week (13)'!K14+100))</f>
        <v>0.72972972972972971</v>
      </c>
      <c r="L14">
        <f>IF('BettingLines Week (13)'!L14&lt;-100,1+100/('BettingLines Week (13)'!L14-100),100/('BettingLines Week (13)'!L14+100))</f>
        <v>0.46728971962616822</v>
      </c>
      <c r="M14">
        <f>IF('BettingLines Week (13)'!M14&lt;-100,1+100/('BettingLines Week (13)'!M14-100),100/('BettingLines Week (13)'!M14+100))</f>
        <v>0.26315789473684209</v>
      </c>
      <c r="N14">
        <f>IF('BettingLines Week (13)'!N14&lt;-100,1+100/('BettingLines Week (13)'!N14-100),100/('BettingLines Week (13)'!N14+100))</f>
        <v>0.20833333333333334</v>
      </c>
      <c r="O14">
        <f>IF('BettingLines Week (13)'!O14&lt;-100,1+100/('BettingLines Week (13)'!O14-100),100/('BettingLines Week (13)'!O14+100))</f>
        <v>0.4</v>
      </c>
      <c r="P14">
        <f>IF('BettingLines Week (13)'!P14&lt;-100,1+100/('BettingLines Week (13)'!P14-100),100/('BettingLines Week (13)'!P14+100))</f>
        <v>0.48780487804878048</v>
      </c>
      <c r="Q14">
        <f>IF('BettingLines Week (13)'!Q14&lt;-100,1+100/('BettingLines Week (13)'!Q14-100),100/('BettingLines Week (13)'!Q14+100))</f>
        <v>0.55555555555555558</v>
      </c>
      <c r="R14">
        <f>IF('BettingLines Week (13)'!R14&lt;-100,1+100/('BettingLines Week (13)'!R14-100),100/('BettingLines Week (13)'!R14+100))</f>
        <v>0.58333333333333326</v>
      </c>
      <c r="S14">
        <f>IF('BettingLines Week (13)'!S14&lt;-100,1+100/('BettingLines Week (13)'!S14-100),100/('BettingLines Week (13)'!S14+100))</f>
        <v>0.66101694915254239</v>
      </c>
    </row>
    <row r="15" spans="1:19" ht="14.45">
      <c r="A15" t="s">
        <v>14</v>
      </c>
      <c r="B15">
        <f>IF('BettingLines Week (13)'!B15&lt;-100,1+100/('BettingLines Week (13)'!B15-100),100/('BettingLines Week (13)'!B15+100))</f>
        <v>0.51923076923076916</v>
      </c>
      <c r="C15">
        <f>IF('BettingLines Week (13)'!C15&lt;-100,1+100/('BettingLines Week (13)'!C15-100),100/('BettingLines Week (13)'!C15+100))</f>
        <v>0.57446808510638303</v>
      </c>
      <c r="D15">
        <f>IF('BettingLines Week (13)'!D15&lt;-100,1+100/('BettingLines Week (13)'!D15-100),100/('BettingLines Week (13)'!D15+100))</f>
        <v>0.61832061068702293</v>
      </c>
      <c r="E15">
        <f>IF('BettingLines Week (13)'!E15&lt;-100,1+100/('BettingLines Week (13)'!E15-100),100/('BettingLines Week (13)'!E15+100))</f>
        <v>0.63636363636363635</v>
      </c>
      <c r="F15">
        <f>IF('BettingLines Week (13)'!F15&lt;-100,1+100/('BettingLines Week (13)'!F15-100),100/('BettingLines Week (13)'!F15+100))</f>
        <v>1</v>
      </c>
      <c r="G15">
        <f>IF('BettingLines Week (13)'!G15&lt;-100,1+100/('BettingLines Week (13)'!G15-100),100/('BettingLines Week (13)'!G15+100))</f>
        <v>0.21739130434782608</v>
      </c>
      <c r="H15">
        <f>IF('BettingLines Week (13)'!H15&lt;-100,1+100/('BettingLines Week (13)'!H15-100),100/('BettingLines Week (13)'!H15+100))</f>
        <v>0.62962962962962965</v>
      </c>
      <c r="I15">
        <f>IF('BettingLines Week (13)'!I15&lt;-100,1+100/('BettingLines Week (13)'!I15-100),100/('BettingLines Week (13)'!I15+100))</f>
        <v>0.37037037037037035</v>
      </c>
      <c r="J15">
        <f>IF('BettingLines Week (13)'!J15&lt;-100,1+100/('BettingLines Week (13)'!J15-100),100/('BettingLines Week (13)'!J15+100))</f>
        <v>0.88235294117647056</v>
      </c>
      <c r="K15">
        <f>IF('BettingLines Week (13)'!K15&lt;-100,1+100/('BettingLines Week (13)'!K15-100),100/('BettingLines Week (13)'!K15+100))</f>
        <v>0.32258064516129031</v>
      </c>
      <c r="L15">
        <f>IF('BettingLines Week (13)'!L15&lt;-100,1+100/('BettingLines Week (13)'!L15-100),100/('BettingLines Week (13)'!L15+100))</f>
        <v>0.58677685950413228</v>
      </c>
      <c r="M15">
        <f>IF('BettingLines Week (13)'!M15&lt;-100,1+100/('BettingLines Week (13)'!M15-100),100/('BettingLines Week (13)'!M15+100))</f>
        <v>0.47619047619047616</v>
      </c>
      <c r="N15">
        <f>IF('BettingLines Week (13)'!N15&lt;-100,1+100/('BettingLines Week (13)'!N15-100),100/('BettingLines Week (13)'!N15+100))</f>
        <v>0.38461538461538464</v>
      </c>
      <c r="O15">
        <f>IF('BettingLines Week (13)'!O15&lt;-100,1+100/('BettingLines Week (13)'!O15-100),100/('BettingLines Week (13)'!O15+100))</f>
        <v>0.53488372093023262</v>
      </c>
      <c r="P15">
        <f>IF('BettingLines Week (13)'!P15&lt;-100,1+100/('BettingLines Week (13)'!P15-100),100/('BettingLines Week (13)'!P15+100))</f>
        <v>0.78021978021978022</v>
      </c>
      <c r="Q15">
        <f>IF('BettingLines Week (13)'!Q15&lt;-100,1+100/('BettingLines Week (13)'!Q15-100),100/('BettingLines Week (13)'!Q15+100))</f>
        <v>0.65753424657534243</v>
      </c>
      <c r="R15">
        <f>IF('BettingLines Week (13)'!R15&lt;-100,1+100/('BettingLines Week (13)'!R15-100),100/('BettingLines Week (13)'!R15+100))</f>
        <v>0.51219512195121952</v>
      </c>
      <c r="S15">
        <f>IF('BettingLines Week (13)'!S15&lt;-100,1+100/('BettingLines Week (13)'!S15-100),100/('BettingLines Week (13)'!S15+100))</f>
        <v>0.4</v>
      </c>
    </row>
    <row r="16" spans="1:19" ht="14.45">
      <c r="A16" t="s">
        <v>15</v>
      </c>
      <c r="B16">
        <f>IF('BettingLines Week (13)'!B16&lt;-100,1+100/('BettingLines Week (13)'!B16-100),100/('BettingLines Week (13)'!B16+100))</f>
        <v>0.59677419354838712</v>
      </c>
      <c r="C16">
        <f>IF('BettingLines Week (13)'!C16&lt;-100,1+100/('BettingLines Week (13)'!C16-100),100/('BettingLines Week (13)'!C16+100))</f>
        <v>0.60784313725490202</v>
      </c>
      <c r="D16">
        <f>IF('BettingLines Week (13)'!D16&lt;-100,1+100/('BettingLines Week (13)'!D16-100),100/('BettingLines Week (13)'!D16+100))</f>
        <v>0.54954954954954949</v>
      </c>
      <c r="E16">
        <f>IF('BettingLines Week (13)'!E16&lt;-100,1+100/('BettingLines Week (13)'!E16-100),100/('BettingLines Week (13)'!E16+100))</f>
        <v>0.68553459119496862</v>
      </c>
      <c r="F16">
        <f>IF('BettingLines Week (13)'!F16&lt;-100,1+100/('BettingLines Week (13)'!F16-100),100/('BettingLines Week (13)'!F16+100))</f>
        <v>0.46728971962616822</v>
      </c>
      <c r="G16">
        <f>IF('BettingLines Week (13)'!G16&lt;-100,1+100/('BettingLines Week (13)'!G16-100),100/('BettingLines Week (13)'!G16+100))</f>
        <v>0.56521739130434789</v>
      </c>
      <c r="H16">
        <f>IF('BettingLines Week (13)'!H16&lt;-100,1+100/('BettingLines Week (13)'!H16-100),100/('BettingLines Week (13)'!H16+100))</f>
        <v>0.53488372093023262</v>
      </c>
      <c r="I16">
        <f>IF('BettingLines Week (13)'!I16&lt;-100,1+100/('BettingLines Week (13)'!I16-100),100/('BettingLines Week (13)'!I16+100))</f>
        <v>0.56521739130434789</v>
      </c>
      <c r="J16">
        <f>IF('BettingLines Week (13)'!J16&lt;-100,1+100/('BettingLines Week (13)'!J16-100),100/('BettingLines Week (13)'!J16+100))</f>
        <v>0.81481481481481488</v>
      </c>
      <c r="K16">
        <f>IF('BettingLines Week (13)'!K16&lt;-100,1+100/('BettingLines Week (13)'!K16-100),100/('BettingLines Week (13)'!K16+100))</f>
        <v>0.59677419354838712</v>
      </c>
      <c r="L16">
        <f>IF('BettingLines Week (13)'!L16&lt;-100,1+100/('BettingLines Week (13)'!L16-100),100/('BettingLines Week (13)'!L16+100))</f>
        <v>1</v>
      </c>
      <c r="M16">
        <f>IF('BettingLines Week (13)'!M16&lt;-100,1+100/('BettingLines Week (13)'!M16-100),100/('BettingLines Week (13)'!M16+100))</f>
        <v>0.57446808510638303</v>
      </c>
      <c r="N16">
        <f>IF('BettingLines Week (13)'!N16&lt;-100,1+100/('BettingLines Week (13)'!N16-100),100/('BettingLines Week (13)'!N16+100))</f>
        <v>0.37037037037037035</v>
      </c>
      <c r="O16">
        <f>IF('BettingLines Week (13)'!O16&lt;-100,1+100/('BettingLines Week (13)'!O16-100),100/('BettingLines Week (13)'!O16+100))</f>
        <v>0.62264150943396224</v>
      </c>
      <c r="P16">
        <f>IF('BettingLines Week (13)'!P16&lt;-100,1+100/('BettingLines Week (13)'!P16-100),100/('BettingLines Week (13)'!P16+100))</f>
        <v>0.84251968503937014</v>
      </c>
      <c r="Q16">
        <f>IF('BettingLines Week (13)'!Q16&lt;-100,1+100/('BettingLines Week (13)'!Q16-100),100/('BettingLines Week (13)'!Q16+100))</f>
        <v>0.53488372093023262</v>
      </c>
      <c r="R16">
        <f>IF('BettingLines Week (13)'!R16&lt;-100,1+100/('BettingLines Week (13)'!R16-100),100/('BettingLines Week (13)'!R16+100))</f>
        <v>0.54545454545454541</v>
      </c>
      <c r="S16">
        <f>IF('BettingLines Week (13)'!S16&lt;-100,1+100/('BettingLines Week (13)'!S16-100),100/('BettingLines Week (13)'!S16+100))</f>
        <v>0.59183673469387754</v>
      </c>
    </row>
    <row r="17" spans="1:19" ht="14.45">
      <c r="A17" t="s">
        <v>16</v>
      </c>
      <c r="B17">
        <f>IF('BettingLines Week (13)'!B17&lt;-100,1+100/('BettingLines Week (13)'!B17-100),100/('BettingLines Week (13)'!B17+100))</f>
        <v>0.68553459119496862</v>
      </c>
      <c r="C17">
        <f>IF('BettingLines Week (13)'!C17&lt;-100,1+100/('BettingLines Week (13)'!C17-100),100/('BettingLines Week (13)'!C17+100))</f>
        <v>0.33333333333333331</v>
      </c>
      <c r="D17">
        <f>IF('BettingLines Week (13)'!D17&lt;-100,1+100/('BettingLines Week (13)'!D17-100),100/('BettingLines Week (13)'!D17+100))</f>
        <v>0.52830188679245282</v>
      </c>
      <c r="E17">
        <f>IF('BettingLines Week (13)'!E17&lt;-100,1+100/('BettingLines Week (13)'!E17-100),100/('BettingLines Week (13)'!E17+100))</f>
        <v>0.69230769230769229</v>
      </c>
      <c r="F17">
        <f>IF('BettingLines Week (13)'!F17&lt;-100,1+100/('BettingLines Week (13)'!F17-100),100/('BettingLines Week (13)'!F17+100))</f>
        <v>0.4</v>
      </c>
      <c r="G17">
        <f>IF('BettingLines Week (13)'!G17&lt;-100,1+100/('BettingLines Week (13)'!G17-100),100/('BettingLines Week (13)'!G17+100))</f>
        <v>0.62406015037593987</v>
      </c>
      <c r="H17">
        <f>IF('BettingLines Week (13)'!H17&lt;-100,1+100/('BettingLines Week (13)'!H17-100),100/('BettingLines Week (13)'!H17+100))</f>
        <v>0.2857142857142857</v>
      </c>
      <c r="I17">
        <f>IF('BettingLines Week (13)'!I17&lt;-100,1+100/('BettingLines Week (13)'!I17-100),100/('BettingLines Week (13)'!I17+100))</f>
        <v>0.52830188679245282</v>
      </c>
      <c r="J17">
        <f>IF('BettingLines Week (13)'!J17&lt;-100,1+100/('BettingLines Week (13)'!J17-100),100/('BettingLines Week (13)'!J17+100))</f>
        <v>0.38461538461538464</v>
      </c>
      <c r="K17">
        <f>IF('BettingLines Week (13)'!K17&lt;-100,1+100/('BettingLines Week (13)'!K17-100),100/('BettingLines Week (13)'!K17+100))</f>
        <v>0.44642857142857145</v>
      </c>
      <c r="L17">
        <f>IF('BettingLines Week (13)'!L17&lt;-100,1+100/('BettingLines Week (13)'!L17-100),100/('BettingLines Week (13)'!L17+100))</f>
        <v>0.45454545454545453</v>
      </c>
      <c r="M17">
        <f>IF('BettingLines Week (13)'!M17&lt;-100,1+100/('BettingLines Week (13)'!M17-100),100/('BettingLines Week (13)'!M17+100))</f>
        <v>0.62962962962962965</v>
      </c>
      <c r="N17">
        <f>IF('BettingLines Week (13)'!N17&lt;-100,1+100/('BettingLines Week (13)'!N17-100),100/('BettingLines Week (13)'!N17+100))</f>
        <v>1</v>
      </c>
      <c r="O17">
        <f>IF('BettingLines Week (13)'!O17&lt;-100,1+100/('BettingLines Week (13)'!O17-100),100/('BettingLines Week (13)'!O17+100))</f>
        <v>0.53488372093023262</v>
      </c>
      <c r="P17">
        <f>IF('BettingLines Week (13)'!P17&lt;-100,1+100/('BettingLines Week (13)'!P17-100),100/('BettingLines Week (13)'!P17+100))</f>
        <v>0.26315789473684209</v>
      </c>
      <c r="Q17">
        <f>IF('BettingLines Week (13)'!Q17&lt;-100,1+100/('BettingLines Week (13)'!Q17-100),100/('BettingLines Week (13)'!Q17+100))</f>
        <v>0.53488372093023262</v>
      </c>
      <c r="R17">
        <f>IF('BettingLines Week (13)'!R17&lt;-100,1+100/('BettingLines Week (13)'!R17-100),100/('BettingLines Week (13)'!R17+100))</f>
        <v>0.56521739130434789</v>
      </c>
      <c r="S17">
        <f>IF('BettingLines Week (13)'!S17&lt;-100,1+100/('BettingLines Week (13)'!S17-100),100/('BettingLines Week (13)'!S17+100))</f>
        <v>0.45454545454545453</v>
      </c>
    </row>
    <row r="18" spans="1:19" ht="14.45">
      <c r="A18" t="s">
        <v>17</v>
      </c>
      <c r="B18">
        <f>IF('BettingLines Week (13)'!B18&lt;-100,1+100/('BettingLines Week (13)'!B18-100),100/('BettingLines Week (13)'!B18+100))</f>
        <v>0.62406015037593987</v>
      </c>
      <c r="C18">
        <f>IF('BettingLines Week (13)'!C18&lt;-100,1+100/('BettingLines Week (13)'!C18-100),100/('BettingLines Week (13)'!C18+100))</f>
        <v>0.66442953020134232</v>
      </c>
      <c r="D18">
        <f>IF('BettingLines Week (13)'!D18&lt;-100,1+100/('BettingLines Week (13)'!D18-100),100/('BettingLines Week (13)'!D18+100))</f>
        <v>0.29850746268656714</v>
      </c>
      <c r="E18">
        <f>IF('BettingLines Week (13)'!E18&lt;-100,1+100/('BettingLines Week (13)'!E18-100),100/('BettingLines Week (13)'!E18+100))</f>
        <v>0.61832061068702293</v>
      </c>
      <c r="F18">
        <f>IF('BettingLines Week (13)'!F18&lt;-100,1+100/('BettingLines Week (13)'!F18-100),100/('BettingLines Week (13)'!F18+100))</f>
        <v>0.57446808510638303</v>
      </c>
      <c r="G18">
        <f>IF('BettingLines Week (13)'!G18&lt;-100,1+100/('BettingLines Week (13)'!G18-100),100/('BettingLines Week (13)'!G18+100))</f>
        <v>0.17543859649122806</v>
      </c>
      <c r="H18">
        <f>IF('BettingLines Week (13)'!H18&lt;-100,1+100/('BettingLines Week (13)'!H18-100),100/('BettingLines Week (13)'!H18+100))</f>
        <v>0.55555555555555558</v>
      </c>
      <c r="I18">
        <f>IF('BettingLines Week (13)'!I18&lt;-100,1+100/('BettingLines Week (13)'!I18-100),100/('BettingLines Week (13)'!I18+100))</f>
        <v>0.27027027027027029</v>
      </c>
      <c r="J18">
        <f>IF('BettingLines Week (13)'!J18&lt;-100,1+100/('BettingLines Week (13)'!J18-100),100/('BettingLines Week (13)'!J18+100))</f>
        <v>1</v>
      </c>
      <c r="K18">
        <f>IF('BettingLines Week (13)'!K18&lt;-100,1+100/('BettingLines Week (13)'!K18-100),100/('BettingLines Week (13)'!K18+100))</f>
        <v>0.23809523809523808</v>
      </c>
      <c r="L18">
        <f>IF('BettingLines Week (13)'!L18&lt;-100,1+100/('BettingLines Week (13)'!L18-100),100/('BettingLines Week (13)'!L18+100))</f>
        <v>0.58677685950413228</v>
      </c>
      <c r="M18">
        <f>IF('BettingLines Week (13)'!M18&lt;-100,1+100/('BettingLines Week (13)'!M18-100),100/('BettingLines Week (13)'!M18+100))</f>
        <v>0.56521739130434789</v>
      </c>
      <c r="N18">
        <f>IF('BettingLines Week (13)'!N18&lt;-100,1+100/('BettingLines Week (13)'!N18-100),100/('BettingLines Week (13)'!N18+100))</f>
        <v>0.40816326530612246</v>
      </c>
      <c r="O18">
        <f>IF('BettingLines Week (13)'!O18&lt;-100,1+100/('BettingLines Week (13)'!O18-100),100/('BettingLines Week (13)'!O18+100))</f>
        <v>0.43478260869565216</v>
      </c>
      <c r="P18">
        <f>IF('BettingLines Week (13)'!P18&lt;-100,1+100/('BettingLines Week (13)'!P18-100),100/('BettingLines Week (13)'!P18+100))</f>
        <v>0.47619047619047616</v>
      </c>
      <c r="Q18">
        <f>IF('BettingLines Week (13)'!Q18&lt;-100,1+100/('BettingLines Week (13)'!Q18-100),100/('BettingLines Week (13)'!Q18+100))</f>
        <v>0.55555555555555558</v>
      </c>
      <c r="R18">
        <f>IF('BettingLines Week (13)'!R18&lt;-100,1+100/('BettingLines Week (13)'!R18-100),100/('BettingLines Week (13)'!R18+100))</f>
        <v>0.53488372093023262</v>
      </c>
      <c r="S18">
        <f>IF('BettingLines Week (13)'!S18&lt;-100,1+100/('BettingLines Week (13)'!S18-100),100/('BettingLines Week (13)'!S18+100))</f>
        <v>0.53488372093023262</v>
      </c>
    </row>
    <row r="19" spans="1:19" ht="14.45">
      <c r="A19" t="s">
        <v>18</v>
      </c>
      <c r="B19">
        <f>IF('BettingLines Week (13)'!B19&lt;-100,1+100/('BettingLines Week (13)'!B19-100),100/('BettingLines Week (13)'!B19+100))</f>
        <v>0.54128440366972475</v>
      </c>
      <c r="C19">
        <f>IF('BettingLines Week (13)'!C19&lt;-100,1+100/('BettingLines Week (13)'!C19-100),100/('BettingLines Week (13)'!C19+100))</f>
        <v>0.48780487804878048</v>
      </c>
      <c r="D19">
        <f>IF('BettingLines Week (13)'!D19&lt;-100,1+100/('BettingLines Week (13)'!D19-100),100/('BettingLines Week (13)'!D19+100))</f>
        <v>0.15384615384615385</v>
      </c>
      <c r="E19">
        <f>IF('BettingLines Week (13)'!E19&lt;-100,1+100/('BettingLines Week (13)'!E19-100),100/('BettingLines Week (13)'!E19+100))</f>
        <v>0.42372881355932202</v>
      </c>
      <c r="F19">
        <f>IF('BettingLines Week (13)'!F19&lt;-100,1+100/('BettingLines Week (13)'!F19-100),100/('BettingLines Week (13)'!F19+100))</f>
        <v>0.32258064516129031</v>
      </c>
      <c r="G19">
        <f>IF('BettingLines Week (13)'!G19&lt;-100,1+100/('BettingLines Week (13)'!G19-100),100/('BettingLines Week (13)'!G19+100))</f>
        <v>0.41666666666666669</v>
      </c>
      <c r="H19">
        <f>IF('BettingLines Week (13)'!H19&lt;-100,1+100/('BettingLines Week (13)'!H19-100),100/('BettingLines Week (13)'!H19+100))</f>
        <v>0.45454545454545453</v>
      </c>
      <c r="I19">
        <f>IF('BettingLines Week (13)'!I19&lt;-100,1+100/('BettingLines Week (13)'!I19-100),100/('BettingLines Week (13)'!I19+100))</f>
        <v>0.21739130434782608</v>
      </c>
      <c r="J19">
        <f>IF('BettingLines Week (13)'!J19&lt;-100,1+100/('BettingLines Week (13)'!J19-100),100/('BettingLines Week (13)'!J19+100))</f>
        <v>0.22727272727272727</v>
      </c>
      <c r="K19">
        <f>IF('BettingLines Week (13)'!K19&lt;-100,1+100/('BettingLines Week (13)'!K19-100),100/('BettingLines Week (13)'!K19+100))</f>
        <v>0.64285714285714279</v>
      </c>
      <c r="L19">
        <f>IF('BettingLines Week (13)'!L19&lt;-100,1+100/('BettingLines Week (13)'!L19-100),100/('BettingLines Week (13)'!L19+100))</f>
        <v>0.22727272727272727</v>
      </c>
      <c r="M19">
        <f>IF('BettingLines Week (13)'!M19&lt;-100,1+100/('BettingLines Week (13)'!M19-100),100/('BettingLines Week (13)'!M19+100))</f>
        <v>0.41322314049586778</v>
      </c>
      <c r="N19">
        <f>IF('BettingLines Week (13)'!N19&lt;-100,1+100/('BettingLines Week (13)'!N19-100),100/('BettingLines Week (13)'!N19+100))</f>
        <v>1</v>
      </c>
      <c r="O19">
        <f>IF('BettingLines Week (13)'!O19&lt;-100,1+100/('BettingLines Week (13)'!O19-100),100/('BettingLines Week (13)'!O19+100))</f>
        <v>0.48780487804878048</v>
      </c>
      <c r="P19">
        <f>IF('BettingLines Week (13)'!P19&lt;-100,1+100/('BettingLines Week (13)'!P19-100),100/('BettingLines Week (13)'!P19+100))</f>
        <v>0.26315789473684209</v>
      </c>
      <c r="Q19">
        <f>IF('BettingLines Week (13)'!Q19&lt;-100,1+100/('BettingLines Week (13)'!Q19-100),100/('BettingLines Week (13)'!Q19+100))</f>
        <v>0.66101694915254239</v>
      </c>
      <c r="R19">
        <f>IF('BettingLines Week (13)'!R19&lt;-100,1+100/('BettingLines Week (13)'!R19-100),100/('BettingLines Week (13)'!R19+100))</f>
        <v>0.55555555555555558</v>
      </c>
      <c r="S19">
        <f>IF('BettingLines Week (13)'!S19&lt;-100,1+100/('BettingLines Week (13)'!S19-100),100/('BettingLines Week (13)'!S19+100))</f>
        <v>0.48780487804878048</v>
      </c>
    </row>
    <row r="20" spans="1:19" ht="14.45">
      <c r="A20" t="s">
        <v>19</v>
      </c>
      <c r="B20">
        <f>IF('BettingLines Week (13)'!B20&lt;-100,1+100/('BettingLines Week (13)'!B20-100),100/('BettingLines Week (13)'!B20+100))</f>
        <v>0.50495049504950495</v>
      </c>
      <c r="C20">
        <f>IF('BettingLines Week (13)'!C20&lt;-100,1+100/('BettingLines Week (13)'!C20-100),100/('BettingLines Week (13)'!C20+100))</f>
        <v>0.44642857142857145</v>
      </c>
      <c r="D20">
        <f>IF('BettingLines Week (13)'!D20&lt;-100,1+100/('BettingLines Week (13)'!D20-100),100/('BettingLines Week (13)'!D20+100))</f>
        <v>0.49504950495049505</v>
      </c>
      <c r="E20">
        <f>IF('BettingLines Week (13)'!E20&lt;-100,1+100/('BettingLines Week (13)'!E20-100),100/('BettingLines Week (13)'!E20+100))</f>
        <v>0.45454545454545453</v>
      </c>
      <c r="F20">
        <f>IF('BettingLines Week (13)'!F20&lt;-100,1+100/('BettingLines Week (13)'!F20-100),100/('BettingLines Week (13)'!F20+100))</f>
        <v>0.49504950495049505</v>
      </c>
      <c r="G20">
        <f>IF('BettingLines Week (13)'!G20&lt;-100,1+100/('BettingLines Week (13)'!G20-100),100/('BettingLines Week (13)'!G20+100))</f>
        <v>1</v>
      </c>
      <c r="H20">
        <f>IF('BettingLines Week (13)'!H20&lt;-100,1+100/('BettingLines Week (13)'!H20-100),100/('BettingLines Week (13)'!H20+100))</f>
        <v>0.48780487804878048</v>
      </c>
      <c r="I20">
        <f>IF('BettingLines Week (13)'!I20&lt;-100,1+100/('BettingLines Week (13)'!I20-100),100/('BettingLines Week (13)'!I20+100))</f>
        <v>0.51923076923076916</v>
      </c>
      <c r="J20">
        <f>IF('BettingLines Week (13)'!J20&lt;-100,1+100/('BettingLines Week (13)'!J20-100),100/('BettingLines Week (13)'!J20+100))</f>
        <v>0.66442953020134232</v>
      </c>
      <c r="K20">
        <f>IF('BettingLines Week (13)'!K20&lt;-100,1+100/('BettingLines Week (13)'!K20-100),100/('BettingLines Week (13)'!K20+100))</f>
        <v>0.40816326530612246</v>
      </c>
      <c r="L20">
        <f>IF('BettingLines Week (13)'!L20&lt;-100,1+100/('BettingLines Week (13)'!L20-100),100/('BettingLines Week (13)'!L20+100))</f>
        <v>0.42372881355932202</v>
      </c>
      <c r="M20">
        <f>IF('BettingLines Week (13)'!M20&lt;-100,1+100/('BettingLines Week (13)'!M20-100),100/('BettingLines Week (13)'!M20+100))</f>
        <v>0.23255813953488372</v>
      </c>
      <c r="N20">
        <f>IF('BettingLines Week (13)'!N20&lt;-100,1+100/('BettingLines Week (13)'!N20-100),100/('BettingLines Week (13)'!N20+100))</f>
        <v>0.31746031746031744</v>
      </c>
      <c r="O20">
        <f>IF('BettingLines Week (13)'!O20&lt;-100,1+100/('BettingLines Week (13)'!O20-100),100/('BettingLines Week (13)'!O20+100))</f>
        <v>0.56521739130434789</v>
      </c>
      <c r="P20">
        <f>IF('BettingLines Week (13)'!P20&lt;-100,1+100/('BettingLines Week (13)'!P20-100),100/('BettingLines Week (13)'!P20+100))</f>
        <v>0.62962962962962965</v>
      </c>
      <c r="Q20">
        <f>IF('BettingLines Week (13)'!Q20&lt;-100,1+100/('BettingLines Week (13)'!Q20-100),100/('BettingLines Week (13)'!Q20+100))</f>
        <v>0.53488372093023262</v>
      </c>
      <c r="R20">
        <f>IF('BettingLines Week (13)'!R20&lt;-100,1+100/('BettingLines Week (13)'!R20-100),100/('BettingLines Week (13)'!R20+100))</f>
        <v>0.47619047619047616</v>
      </c>
      <c r="S20">
        <f>IF('BettingLines Week (13)'!S20&lt;-100,1+100/('BettingLines Week (13)'!S20-100),100/('BettingLines Week (13)'!S20+100))</f>
        <v>0.55555555555555558</v>
      </c>
    </row>
    <row r="21" spans="1:19" ht="14.45">
      <c r="A21" t="s">
        <v>20</v>
      </c>
      <c r="B21">
        <f>IF('BettingLines Week (13)'!B21&lt;-100,1+100/('BettingLines Week (13)'!B21-100),100/('BettingLines Week (13)'!B21+100))</f>
        <v>0.41322314049586778</v>
      </c>
      <c r="C21">
        <f>IF('BettingLines Week (13)'!C21&lt;-100,1+100/('BettingLines Week (13)'!C21-100),100/('BettingLines Week (13)'!C21+100))</f>
        <v>0.68553459119496862</v>
      </c>
      <c r="D21">
        <f>IF('BettingLines Week (13)'!D21&lt;-100,1+100/('BettingLines Week (13)'!D21-100),100/('BettingLines Week (13)'!D21+100))</f>
        <v>0.16</v>
      </c>
      <c r="E21">
        <f>IF('BettingLines Week (13)'!E21&lt;-100,1+100/('BettingLines Week (13)'!E21-100),100/('BettingLines Week (13)'!E21+100))</f>
        <v>0.45454545454545453</v>
      </c>
      <c r="F21">
        <f>IF('BettingLines Week (13)'!F21&lt;-100,1+100/('BettingLines Week (13)'!F21-100),100/('BettingLines Week (13)'!F21+100))</f>
        <v>0.16949152542372881</v>
      </c>
      <c r="G21">
        <f>IF('BettingLines Week (13)'!G21&lt;-100,1+100/('BettingLines Week (13)'!G21-100),100/('BettingLines Week (13)'!G21+100))</f>
        <v>0.11764705882352941</v>
      </c>
      <c r="H21">
        <f>IF('BettingLines Week (13)'!H21&lt;-100,1+100/('BettingLines Week (13)'!H21-100),100/('BettingLines Week (13)'!H21+100))</f>
        <v>0.42372881355932202</v>
      </c>
      <c r="I21">
        <f>IF('BettingLines Week (13)'!I21&lt;-100,1+100/('BettingLines Week (13)'!I21-100),100/('BettingLines Week (13)'!I21+100))</f>
        <v>0.42372881355932202</v>
      </c>
      <c r="J21">
        <f>IF('BettingLines Week (13)'!J21&lt;-100,1+100/('BettingLines Week (13)'!J21-100),100/('BettingLines Week (13)'!J21+100))</f>
        <v>0.52830188679245282</v>
      </c>
      <c r="K21">
        <f>IF('BettingLines Week (13)'!K21&lt;-100,1+100/('BettingLines Week (13)'!K21-100),100/('BettingLines Week (13)'!K21+100))</f>
        <v>7.6923076923076927E-2</v>
      </c>
      <c r="L21">
        <f>IF('BettingLines Week (13)'!L21&lt;-100,1+100/('BettingLines Week (13)'!L21-100),100/('BettingLines Week (13)'!L21+100))</f>
        <v>0.24390243902439024</v>
      </c>
      <c r="M21">
        <f>IF('BettingLines Week (13)'!M21&lt;-100,1+100/('BettingLines Week (13)'!M21-100),100/('BettingLines Week (13)'!M21+100))</f>
        <v>0.35087719298245612</v>
      </c>
      <c r="N21">
        <f>IF('BettingLines Week (13)'!N21&lt;-100,1+100/('BettingLines Week (13)'!N21-100),100/('BettingLines Week (13)'!N21+100))</f>
        <v>1</v>
      </c>
      <c r="O21">
        <f>IF('BettingLines Week (13)'!O21&lt;-100,1+100/('BettingLines Week (13)'!O21-100),100/('BettingLines Week (13)'!O21+100))</f>
        <v>0.47619047619047616</v>
      </c>
      <c r="P21">
        <f>IF('BettingLines Week (13)'!P21&lt;-100,1+100/('BettingLines Week (13)'!P21-100),100/('BettingLines Week (13)'!P21+100))</f>
        <v>0.2</v>
      </c>
      <c r="Q21">
        <f>IF('BettingLines Week (13)'!Q21&lt;-100,1+100/('BettingLines Week (13)'!Q21-100),100/('BettingLines Week (13)'!Q21+100))</f>
        <v>0.11764705882352941</v>
      </c>
      <c r="R21">
        <f>IF('BettingLines Week (13)'!R21&lt;-100,1+100/('BettingLines Week (13)'!R21-100),100/('BettingLines Week (13)'!R21+100))</f>
        <v>0.25</v>
      </c>
      <c r="S21">
        <f>IF('BettingLines Week (13)'!S21&lt;-100,1+100/('BettingLines Week (13)'!S21-100),100/('BettingLines Week (13)'!S21+100))</f>
        <v>0.47619047619047616</v>
      </c>
    </row>
    <row r="22" spans="1:19" ht="14.45">
      <c r="A22" t="s">
        <v>21</v>
      </c>
      <c r="B22">
        <f>IF('BettingLines Week (13)'!B22&lt;-100,1+100/('BettingLines Week (13)'!B22-100),100/('BettingLines Week (13)'!B22+100))</f>
        <v>0.5</v>
      </c>
      <c r="C22">
        <f>IF('BettingLines Week (13)'!C22&lt;-100,1+100/('BettingLines Week (13)'!C22-100),100/('BettingLines Week (13)'!C22+100))</f>
        <v>0.46728971962616822</v>
      </c>
      <c r="D22">
        <f>IF('BettingLines Week (13)'!D22&lt;-100,1+100/('BettingLines Week (13)'!D22-100),100/('BettingLines Week (13)'!D22+100))</f>
        <v>0.44642857142857145</v>
      </c>
      <c r="E22">
        <f>IF('BettingLines Week (13)'!E22&lt;-100,1+100/('BettingLines Week (13)'!E22-100),100/('BettingLines Week (13)'!E22+100))</f>
        <v>0.60784313725490202</v>
      </c>
      <c r="F22">
        <f>IF('BettingLines Week (13)'!F22&lt;-100,1+100/('BettingLines Week (13)'!F22-100),100/('BettingLines Week (13)'!F22+100))</f>
        <v>0.34482758620689657</v>
      </c>
      <c r="G22">
        <f>IF('BettingLines Week (13)'!G22&lt;-100,1+100/('BettingLines Week (13)'!G22-100),100/('BettingLines Week (13)'!G22+100))</f>
        <v>1</v>
      </c>
      <c r="H22">
        <f>IF('BettingLines Week (13)'!H22&lt;-100,1+100/('BettingLines Week (13)'!H22-100),100/('BettingLines Week (13)'!H22+100))</f>
        <v>0.4</v>
      </c>
      <c r="I22">
        <f>IF('BettingLines Week (13)'!I22&lt;-100,1+100/('BettingLines Week (13)'!I22-100),100/('BettingLines Week (13)'!I22+100))</f>
        <v>0.46728971962616822</v>
      </c>
      <c r="J22">
        <f>IF('BettingLines Week (13)'!J22&lt;-100,1+100/('BettingLines Week (13)'!J22-100),100/('BettingLines Week (13)'!J22+100))</f>
        <v>0.64285714285714279</v>
      </c>
      <c r="K22">
        <f>IF('BettingLines Week (13)'!K22&lt;-100,1+100/('BettingLines Week (13)'!K22-100),100/('BettingLines Week (13)'!K22+100))</f>
        <v>0.63636363636363635</v>
      </c>
      <c r="L22">
        <f>IF('BettingLines Week (13)'!L22&lt;-100,1+100/('BettingLines Week (13)'!L22-100),100/('BettingLines Week (13)'!L22+100))</f>
        <v>0.45454545454545453</v>
      </c>
      <c r="M22">
        <f>IF('BettingLines Week (13)'!M22&lt;-100,1+100/('BettingLines Week (13)'!M22-100),100/('BettingLines Week (13)'!M22+100))</f>
        <v>0.58677685950413228</v>
      </c>
      <c r="N22">
        <f>IF('BettingLines Week (13)'!N22&lt;-100,1+100/('BettingLines Week (13)'!N22-100),100/('BettingLines Week (13)'!N22+100))</f>
        <v>0.72602739726027399</v>
      </c>
      <c r="O22">
        <f>IF('BettingLines Week (13)'!O22&lt;-100,1+100/('BettingLines Week (13)'!O22-100),100/('BettingLines Week (13)'!O22+100))</f>
        <v>0.72067039106145248</v>
      </c>
      <c r="P22">
        <f>IF('BettingLines Week (13)'!P22&lt;-100,1+100/('BettingLines Week (13)'!P22-100),100/('BettingLines Week (13)'!P22+100))</f>
        <v>0.56521739130434789</v>
      </c>
      <c r="Q22">
        <f>IF('BettingLines Week (13)'!Q22&lt;-100,1+100/('BettingLines Week (13)'!Q22-100),100/('BettingLines Week (13)'!Q22+100))</f>
        <v>0.47619047619047616</v>
      </c>
      <c r="R22">
        <f>IF('BettingLines Week (13)'!R22&lt;-100,1+100/('BettingLines Week (13)'!R22-100),100/('BettingLines Week (13)'!R22+100))</f>
        <v>0.45454545454545453</v>
      </c>
      <c r="S22">
        <f>IF('BettingLines Week (13)'!S22&lt;-100,1+100/('BettingLines Week (13)'!S22-100),100/('BettingLines Week (13)'!S22+100))</f>
        <v>0.4</v>
      </c>
    </row>
    <row r="23" spans="1:19" ht="14.45">
      <c r="A23" t="s">
        <v>22</v>
      </c>
      <c r="B23">
        <f>IF('BettingLines Week (13)'!B23&lt;-100,1+100/('BettingLines Week (13)'!B23-100),100/('BettingLines Week (13)'!B23+100))</f>
        <v>0.39370078740157483</v>
      </c>
      <c r="C23">
        <f>IF('BettingLines Week (13)'!C23&lt;-100,1+100/('BettingLines Week (13)'!C23-100),100/('BettingLines Week (13)'!C23+100))</f>
        <v>0.45454545454545453</v>
      </c>
      <c r="D23">
        <f>IF('BettingLines Week (13)'!D23&lt;-100,1+100/('BettingLines Week (13)'!D23-100),100/('BettingLines Week (13)'!D23+100))</f>
        <v>0.59677419354838712</v>
      </c>
      <c r="E23">
        <f>IF('BettingLines Week (13)'!E23&lt;-100,1+100/('BettingLines Week (13)'!E23-100),100/('BettingLines Week (13)'!E23+100))</f>
        <v>0.30303030303030304</v>
      </c>
      <c r="F23">
        <f>IF('BettingLines Week (13)'!F23&lt;-100,1+100/('BettingLines Week (13)'!F23-100),100/('BettingLines Week (13)'!F23+100))</f>
        <v>0.57446808510638303</v>
      </c>
      <c r="G23">
        <f>IF('BettingLines Week (13)'!G23&lt;-100,1+100/('BettingLines Week (13)'!G23-100),100/('BettingLines Week (13)'!G23+100))</f>
        <v>0.44642857142857145</v>
      </c>
      <c r="H23">
        <f>IF('BettingLines Week (13)'!H23&lt;-100,1+100/('BettingLines Week (13)'!H23-100),100/('BettingLines Week (13)'!H23+100))</f>
        <v>0.24390243902439024</v>
      </c>
      <c r="I23">
        <f>IF('BettingLines Week (13)'!I23&lt;-100,1+100/('BettingLines Week (13)'!I23-100),100/('BettingLines Week (13)'!I23+100))</f>
        <v>0.22222222222222221</v>
      </c>
      <c r="J23">
        <f>IF('BettingLines Week (13)'!J23&lt;-100,1+100/('BettingLines Week (13)'!J23-100),100/('BettingLines Week (13)'!J23+100))</f>
        <v>0.60784313725490202</v>
      </c>
      <c r="K23">
        <f>IF('BettingLines Week (13)'!K23&lt;-100,1+100/('BettingLines Week (13)'!K23-100),100/('BettingLines Week (13)'!K23+100))</f>
        <v>0.49504950495049505</v>
      </c>
      <c r="L23">
        <f>IF('BettingLines Week (13)'!L23&lt;-100,1+100/('BettingLines Week (13)'!L23-100),100/('BettingLines Week (13)'!L23+100))</f>
        <v>1</v>
      </c>
      <c r="M23">
        <f>IF('BettingLines Week (13)'!M23&lt;-100,1+100/('BettingLines Week (13)'!M23-100),100/('BettingLines Week (13)'!M23+100))</f>
        <v>0.69230769230769229</v>
      </c>
      <c r="N23">
        <f>IF('BettingLines Week (13)'!N23&lt;-100,1+100/('BettingLines Week (13)'!N23-100),100/('BettingLines Week (13)'!N23+100))</f>
        <v>0.37037037037037035</v>
      </c>
      <c r="O23">
        <f>IF('BettingLines Week (13)'!O23&lt;-100,1+100/('BettingLines Week (13)'!O23-100),100/('BettingLines Week (13)'!O23+100))</f>
        <v>0.32258064516129031</v>
      </c>
      <c r="P23">
        <f>IF('BettingLines Week (13)'!P23&lt;-100,1+100/('BettingLines Week (13)'!P23-100),100/('BettingLines Week (13)'!P23+100))</f>
        <v>0.38461538461538464</v>
      </c>
      <c r="Q23">
        <f>IF('BettingLines Week (13)'!Q23&lt;-100,1+100/('BettingLines Week (13)'!Q23-100),100/('BettingLines Week (13)'!Q23+100))</f>
        <v>0.48780487804878048</v>
      </c>
      <c r="R23">
        <f>IF('BettingLines Week (13)'!R23&lt;-100,1+100/('BettingLines Week (13)'!R23-100),100/('BettingLines Week (13)'!R23+100))</f>
        <v>0.3125</v>
      </c>
      <c r="S23">
        <f>IF('BettingLines Week (13)'!S23&lt;-100,1+100/('BettingLines Week (13)'!S23-100),100/('BettingLines Week (13)'!S23+100))</f>
        <v>0.51219512195121952</v>
      </c>
    </row>
    <row r="24" spans="1:19" ht="14.45">
      <c r="A24" t="s">
        <v>23</v>
      </c>
      <c r="B24">
        <f>IF('BettingLines Week (13)'!B24&lt;-100,1+100/('BettingLines Week (13)'!B24-100),100/('BettingLines Week (13)'!B24+100))</f>
        <v>0.64912280701754388</v>
      </c>
      <c r="C24">
        <f>IF('BettingLines Week (13)'!C24&lt;-100,1+100/('BettingLines Week (13)'!C24-100),100/('BettingLines Week (13)'!C24+100))</f>
        <v>0.59677419354838712</v>
      </c>
      <c r="D24">
        <f>IF('BettingLines Week (13)'!D24&lt;-100,1+100/('BettingLines Week (13)'!D24-100),100/('BettingLines Week (13)'!D24+100))</f>
        <v>0.43478260869565216</v>
      </c>
      <c r="E24">
        <f>IF('BettingLines Week (13)'!E24&lt;-100,1+100/('BettingLines Week (13)'!E24-100),100/('BettingLines Week (13)'!E24+100))</f>
        <v>0.39370078740157483</v>
      </c>
      <c r="F24">
        <f>IF('BettingLines Week (13)'!F24&lt;-100,1+100/('BettingLines Week (13)'!F24-100),100/('BettingLines Week (13)'!F24+100))</f>
        <v>0.57446808510638303</v>
      </c>
      <c r="G24">
        <f>IF('BettingLines Week (13)'!G24&lt;-100,1+100/('BettingLines Week (13)'!G24-100),100/('BettingLines Week (13)'!G24+100))</f>
        <v>0.55555555555555558</v>
      </c>
      <c r="H24">
        <f>IF('BettingLines Week (13)'!H24&lt;-100,1+100/('BettingLines Week (13)'!H24-100),100/('BettingLines Week (13)'!H24+100))</f>
        <v>0.44642857142857145</v>
      </c>
      <c r="I24">
        <f>IF('BettingLines Week (13)'!I24&lt;-100,1+100/('BettingLines Week (13)'!I24-100),100/('BettingLines Week (13)'!I24+100))</f>
        <v>0.56521739130434789</v>
      </c>
      <c r="J24">
        <f>IF('BettingLines Week (13)'!J24&lt;-100,1+100/('BettingLines Week (13)'!J24-100),100/('BettingLines Week (13)'!J24+100))</f>
        <v>0.64912280701754388</v>
      </c>
      <c r="K24">
        <f>IF('BettingLines Week (13)'!K24&lt;-100,1+100/('BettingLines Week (13)'!K24-100),100/('BettingLines Week (13)'!K24+100))</f>
        <v>0.57446808510638303</v>
      </c>
      <c r="L24">
        <f>IF('BettingLines Week (13)'!L24&lt;-100,1+100/('BettingLines Week (13)'!L24-100),100/('BettingLines Week (13)'!L24+100))</f>
        <v>1</v>
      </c>
      <c r="M24">
        <f>IF('BettingLines Week (13)'!M24&lt;-100,1+100/('BettingLines Week (13)'!M24-100),100/('BettingLines Week (13)'!M24+100))</f>
        <v>0.46728971962616822</v>
      </c>
      <c r="N24">
        <f>IF('BettingLines Week (13)'!N24&lt;-100,1+100/('BettingLines Week (13)'!N24-100),100/('BettingLines Week (13)'!N24+100))</f>
        <v>0.56521739130434789</v>
      </c>
      <c r="O24">
        <f>IF('BettingLines Week (13)'!O24&lt;-100,1+100/('BettingLines Week (13)'!O24-100),100/('BettingLines Week (13)'!O24+100))</f>
        <v>0.60784313725490202</v>
      </c>
      <c r="P24">
        <f>IF('BettingLines Week (13)'!P24&lt;-100,1+100/('BettingLines Week (13)'!P24-100),100/('BettingLines Week (13)'!P24+100))</f>
        <v>0.51219512195121952</v>
      </c>
      <c r="Q24">
        <f>IF('BettingLines Week (13)'!Q24&lt;-100,1+100/('BettingLines Week (13)'!Q24-100),100/('BettingLines Week (13)'!Q24+100))</f>
        <v>0.56521739130434789</v>
      </c>
      <c r="R24">
        <f>IF('BettingLines Week (13)'!R24&lt;-100,1+100/('BettingLines Week (13)'!R24-100),100/('BettingLines Week (13)'!R24+100))</f>
        <v>0.48780487804878048</v>
      </c>
      <c r="S24">
        <f>IF('BettingLines Week (13)'!S24&lt;-100,1+100/('BettingLines Week (13)'!S24-100),100/('BettingLines Week (13)'!S24+100))</f>
        <v>0.44444444444444442</v>
      </c>
    </row>
    <row r="25" spans="1:19" ht="14.45">
      <c r="A25" t="s">
        <v>24</v>
      </c>
      <c r="B25">
        <f>IF('BettingLines Week (13)'!B25&lt;-100,1+100/('BettingLines Week (13)'!B25-100),100/('BettingLines Week (13)'!B25+100))</f>
        <v>0.41666666666666669</v>
      </c>
      <c r="C25">
        <f>IF('BettingLines Week (13)'!C25&lt;-100,1+100/('BettingLines Week (13)'!C25-100),100/('BettingLines Week (13)'!C25+100))</f>
        <v>0.25974025974025972</v>
      </c>
      <c r="D25">
        <f>IF('BettingLines Week (13)'!D25&lt;-100,1+100/('BettingLines Week (13)'!D25-100),100/('BettingLines Week (13)'!D25+100))</f>
        <v>0.59677419354838712</v>
      </c>
      <c r="E25">
        <f>IF('BettingLines Week (13)'!E25&lt;-100,1+100/('BettingLines Week (13)'!E25-100),100/('BettingLines Week (13)'!E25+100))</f>
        <v>0.27777777777777779</v>
      </c>
      <c r="F25">
        <f>IF('BettingLines Week (13)'!F25&lt;-100,1+100/('BettingLines Week (13)'!F25-100),100/('BettingLines Week (13)'!F25+100))</f>
        <v>0.54954954954954949</v>
      </c>
      <c r="G25">
        <f>IF('BettingLines Week (13)'!G25&lt;-100,1+100/('BettingLines Week (13)'!G25-100),100/('BettingLines Week (13)'!G25+100))</f>
        <v>0.59677419354838712</v>
      </c>
      <c r="H25">
        <f>IF('BettingLines Week (13)'!H25&lt;-100,1+100/('BettingLines Week (13)'!H25-100),100/('BettingLines Week (13)'!H25+100))</f>
        <v>0.58677685950413228</v>
      </c>
      <c r="I25">
        <f>IF('BettingLines Week (13)'!I25&lt;-100,1+100/('BettingLines Week (13)'!I25-100),100/('BettingLines Week (13)'!I25+100))</f>
        <v>0.25974025974025972</v>
      </c>
      <c r="J25">
        <f>IF('BettingLines Week (13)'!J25&lt;-100,1+100/('BettingLines Week (13)'!J25-100),100/('BettingLines Week (13)'!J25+100))</f>
        <v>0.51923076923076916</v>
      </c>
      <c r="K25">
        <f>IF('BettingLines Week (13)'!K25&lt;-100,1+100/('BettingLines Week (13)'!K25-100),100/('BettingLines Week (13)'!K25+100))</f>
        <v>0.51923076923076916</v>
      </c>
      <c r="L25">
        <f>IF('BettingLines Week (13)'!L25&lt;-100,1+100/('BettingLines Week (13)'!L25-100),100/('BettingLines Week (13)'!L25+100))</f>
        <v>0.125</v>
      </c>
      <c r="M25">
        <f>IF('BettingLines Week (13)'!M25&lt;-100,1+100/('BettingLines Week (13)'!M25-100),100/('BettingLines Week (13)'!M25+100))</f>
        <v>0.20408163265306123</v>
      </c>
      <c r="N25">
        <f>IF('BettingLines Week (13)'!N25&lt;-100,1+100/('BettingLines Week (13)'!N25-100),100/('BettingLines Week (13)'!N25+100))</f>
        <v>1</v>
      </c>
      <c r="O25">
        <f>IF('BettingLines Week (13)'!O25&lt;-100,1+100/('BettingLines Week (13)'!O25-100),100/('BettingLines Week (13)'!O25+100))</f>
        <v>0.51219512195121952</v>
      </c>
      <c r="P25">
        <f>IF('BettingLines Week (13)'!P25&lt;-100,1+100/('BettingLines Week (13)'!P25-100),100/('BettingLines Week (13)'!P25+100))</f>
        <v>0.5</v>
      </c>
      <c r="Q25">
        <f>IF('BettingLines Week (13)'!Q25&lt;-100,1+100/('BettingLines Week (13)'!Q25-100),100/('BettingLines Week (13)'!Q25+100))</f>
        <v>0.24390243902439024</v>
      </c>
      <c r="R25">
        <f>IF('BettingLines Week (13)'!R25&lt;-100,1+100/('BettingLines Week (13)'!R25-100),100/('BettingLines Week (13)'!R25+100))</f>
        <v>0.55555555555555558</v>
      </c>
      <c r="S25">
        <f>IF('BettingLines Week (13)'!S25&lt;-100,1+100/('BettingLines Week (13)'!S25-100),100/('BettingLines Week (13)'!S25+100))</f>
        <v>0.51219512195121952</v>
      </c>
    </row>
    <row r="26" spans="1:19" ht="14.45">
      <c r="A26" t="s">
        <v>25</v>
      </c>
      <c r="B26">
        <f>IF('BettingLines Week (13)'!B26&lt;-100,1+100/('BettingLines Week (13)'!B26-100),100/('BettingLines Week (13)'!B26+100))</f>
        <v>0.39370078740157483</v>
      </c>
      <c r="C26">
        <f>IF('BettingLines Week (13)'!C26&lt;-100,1+100/('BettingLines Week (13)'!C26-100),100/('BettingLines Week (13)'!C26+100))</f>
        <v>0.43478260869565216</v>
      </c>
      <c r="D26">
        <f>IF('BettingLines Week (13)'!D26&lt;-100,1+100/('BettingLines Week (13)'!D26-100),100/('BettingLines Week (13)'!D26+100))</f>
        <v>0.35087719298245612</v>
      </c>
      <c r="E26">
        <f>IF('BettingLines Week (13)'!E26&lt;-100,1+100/('BettingLines Week (13)'!E26-100),100/('BettingLines Week (13)'!E26+100))</f>
        <v>0.35087719298245612</v>
      </c>
      <c r="F26">
        <f>IF('BettingLines Week (13)'!F26&lt;-100,1+100/('BettingLines Week (13)'!F26-100),100/('BettingLines Week (13)'!F26+100))</f>
        <v>0.22727272727272727</v>
      </c>
      <c r="G26">
        <f>IF('BettingLines Week (13)'!G26&lt;-100,1+100/('BettingLines Week (13)'!G26-100),100/('BettingLines Week (13)'!G26+100))</f>
        <v>0.125</v>
      </c>
      <c r="H26">
        <f>IF('BettingLines Week (13)'!H26&lt;-100,1+100/('BettingLines Week (13)'!H26-100),100/('BettingLines Week (13)'!H26+100))</f>
        <v>1</v>
      </c>
      <c r="I26">
        <f>IF('BettingLines Week (13)'!I26&lt;-100,1+100/('BettingLines Week (13)'!I26-100),100/('BettingLines Week (13)'!I26+100))</f>
        <v>0.41666666666666669</v>
      </c>
      <c r="J26">
        <f>IF('BettingLines Week (13)'!J26&lt;-100,1+100/('BettingLines Week (13)'!J26-100),100/('BettingLines Week (13)'!J26+100))</f>
        <v>0.48780487804878048</v>
      </c>
      <c r="K26">
        <f>IF('BettingLines Week (13)'!K26&lt;-100,1+100/('BettingLines Week (13)'!K26-100),100/('BettingLines Week (13)'!K26+100))</f>
        <v>0.4</v>
      </c>
      <c r="L26">
        <f>IF('BettingLines Week (13)'!L26&lt;-100,1+100/('BettingLines Week (13)'!L26-100),100/('BettingLines Week (13)'!L26+100))</f>
        <v>0.18018018018018017</v>
      </c>
      <c r="M26">
        <f>IF('BettingLines Week (13)'!M26&lt;-100,1+100/('BettingLines Week (13)'!M26-100),100/('BettingLines Week (13)'!M26+100))</f>
        <v>0.40816326530612246</v>
      </c>
      <c r="N26">
        <f>IF('BettingLines Week (13)'!N26&lt;-100,1+100/('BettingLines Week (13)'!N26-100),100/('BettingLines Week (13)'!N26+100))</f>
        <v>0.38461538461538464</v>
      </c>
      <c r="O26">
        <f>IF('BettingLines Week (13)'!O26&lt;-100,1+100/('BettingLines Week (13)'!O26-100),100/('BettingLines Week (13)'!O26+100))</f>
        <v>0.41666666666666669</v>
      </c>
      <c r="P26">
        <f>IF('BettingLines Week (13)'!P26&lt;-100,1+100/('BettingLines Week (13)'!P26-100),100/('BettingLines Week (13)'!P26+100))</f>
        <v>0.53488372093023262</v>
      </c>
      <c r="Q26">
        <f>IF('BettingLines Week (13)'!Q26&lt;-100,1+100/('BettingLines Week (13)'!Q26-100),100/('BettingLines Week (13)'!Q26+100))</f>
        <v>0.51219512195121952</v>
      </c>
      <c r="R26">
        <f>IF('BettingLines Week (13)'!R26&lt;-100,1+100/('BettingLines Week (13)'!R26-100),100/('BettingLines Week (13)'!R26+100))</f>
        <v>0.2</v>
      </c>
      <c r="S26">
        <f>IF('BettingLines Week (13)'!S26&lt;-100,1+100/('BettingLines Week (13)'!S26-100),100/('BettingLines Week (13)'!S26+100))</f>
        <v>0.56521739130434789</v>
      </c>
    </row>
    <row r="27" spans="1:19" ht="14.45">
      <c r="A27" t="s">
        <v>26</v>
      </c>
      <c r="B27">
        <f>IF('BettingLines Week (13)'!B27&lt;-100,1+100/('BettingLines Week (13)'!B27-100),100/('BettingLines Week (13)'!B27+100))</f>
        <v>0.76470588235294112</v>
      </c>
      <c r="C27">
        <f>IF('BettingLines Week (13)'!C27&lt;-100,1+100/('BettingLines Week (13)'!C27-100),100/('BettingLines Week (13)'!C27+100))</f>
        <v>0.37878787878787878</v>
      </c>
      <c r="D27">
        <f>IF('BettingLines Week (13)'!D27&lt;-100,1+100/('BettingLines Week (13)'!D27-100),100/('BettingLines Week (13)'!D27+100))</f>
        <v>0.33333333333333331</v>
      </c>
      <c r="E27">
        <f>IF('BettingLines Week (13)'!E27&lt;-100,1+100/('BettingLines Week (13)'!E27-100),100/('BettingLines Week (13)'!E27+100))</f>
        <v>0.23255813953488372</v>
      </c>
      <c r="F27">
        <f>IF('BettingLines Week (13)'!F27&lt;-100,1+100/('BettingLines Week (13)'!F27-100),100/('BettingLines Week (13)'!F27+100))</f>
        <v>0.72067039106145248</v>
      </c>
      <c r="G27">
        <f>IF('BettingLines Week (13)'!G27&lt;-100,1+100/('BettingLines Week (13)'!G27-100),100/('BettingLines Week (13)'!G27+100))</f>
        <v>0.48780487804878048</v>
      </c>
      <c r="H27">
        <f>IF('BettingLines Week (13)'!H27&lt;-100,1+100/('BettingLines Week (13)'!H27-100),100/('BettingLines Week (13)'!H27+100))</f>
        <v>0.61832061068702293</v>
      </c>
      <c r="I27">
        <f>IF('BettingLines Week (13)'!I27&lt;-100,1+100/('BettingLines Week (13)'!I27-100),100/('BettingLines Week (13)'!I27+100))</f>
        <v>0.29850746268656714</v>
      </c>
      <c r="J27">
        <f>IF('BettingLines Week (13)'!J27&lt;-100,1+100/('BettingLines Week (13)'!J27-100),100/('BettingLines Week (13)'!J27+100))</f>
        <v>0.43478260869565216</v>
      </c>
      <c r="K27">
        <f>IF('BettingLines Week (13)'!K27&lt;-100,1+100/('BettingLines Week (13)'!K27-100),100/('BettingLines Week (13)'!K27+100))</f>
        <v>0.3125</v>
      </c>
      <c r="L27">
        <f>IF('BettingLines Week (13)'!L27&lt;-100,1+100/('BettingLines Week (13)'!L27-100),100/('BettingLines Week (13)'!L27+100))</f>
        <v>0.79797979797979801</v>
      </c>
      <c r="M27">
        <f>IF('BettingLines Week (13)'!M27&lt;-100,1+100/('BettingLines Week (13)'!M27-100),100/('BettingLines Week (13)'!M27+100))</f>
        <v>0.15384615384615385</v>
      </c>
      <c r="N27">
        <f>IF('BettingLines Week (13)'!N27&lt;-100,1+100/('BettingLines Week (13)'!N27-100),100/('BettingLines Week (13)'!N27+100))</f>
        <v>0.23809523809523808</v>
      </c>
      <c r="O27">
        <f>IF('BettingLines Week (13)'!O27&lt;-100,1+100/('BettingLines Week (13)'!O27-100),100/('BettingLines Week (13)'!O27+100))</f>
        <v>1</v>
      </c>
      <c r="P27">
        <f>IF('BettingLines Week (13)'!P27&lt;-100,1+100/('BettingLines Week (13)'!P27-100),100/('BettingLines Week (13)'!P27+100))</f>
        <v>0.51219512195121952</v>
      </c>
      <c r="Q27">
        <f>IF('BettingLines Week (13)'!Q27&lt;-100,1+100/('BettingLines Week (13)'!Q27-100),100/('BettingLines Week (13)'!Q27+100))</f>
        <v>0.35714285714285715</v>
      </c>
      <c r="R27">
        <f>IF('BettingLines Week (13)'!R27&lt;-100,1+100/('BettingLines Week (13)'!R27-100),100/('BettingLines Week (13)'!R27+100))</f>
        <v>0.43478260869565216</v>
      </c>
      <c r="S27">
        <f>IF('BettingLines Week (13)'!S27&lt;-100,1+100/('BettingLines Week (13)'!S27-100),100/('BettingLines Week (13)'!S27+100))</f>
        <v>0.43478260869565216</v>
      </c>
    </row>
    <row r="28" spans="1:19" ht="14.45">
      <c r="A28" t="s">
        <v>27</v>
      </c>
      <c r="B28">
        <f>IF('BettingLines Week (13)'!B28&lt;-100,1+100/('BettingLines Week (13)'!B28-100),100/('BettingLines Week (13)'!B28+100))</f>
        <v>0.35714285714285715</v>
      </c>
      <c r="C28">
        <f>IF('BettingLines Week (13)'!C28&lt;-100,1+100/('BettingLines Week (13)'!C28-100),100/('BettingLines Week (13)'!C28+100))</f>
        <v>0.27777777777777779</v>
      </c>
      <c r="D28">
        <f>IF('BettingLines Week (13)'!D28&lt;-100,1+100/('BettingLines Week (13)'!D28-100),100/('BettingLines Week (13)'!D28+100))</f>
        <v>0.43478260869565216</v>
      </c>
      <c r="E28">
        <f>IF('BettingLines Week (13)'!E28&lt;-100,1+100/('BettingLines Week (13)'!E28-100),100/('BettingLines Week (13)'!E28+100))</f>
        <v>0.53488372093023262</v>
      </c>
      <c r="F28">
        <f>IF('BettingLines Week (13)'!F28&lt;-100,1+100/('BettingLines Week (13)'!F28-100),100/('BettingLines Week (13)'!F28+100))</f>
        <v>0.37878787878787878</v>
      </c>
      <c r="G28">
        <f>IF('BettingLines Week (13)'!G28&lt;-100,1+100/('BettingLines Week (13)'!G28-100),100/('BettingLines Week (13)'!G28+100))</f>
        <v>0.7752808988764045</v>
      </c>
      <c r="H28">
        <f>IF('BettingLines Week (13)'!H28&lt;-100,1+100/('BettingLines Week (13)'!H28-100),100/('BettingLines Week (13)'!H28+100))</f>
        <v>0.64285714285714279</v>
      </c>
      <c r="I28">
        <f>IF('BettingLines Week (13)'!I28&lt;-100,1+100/('BettingLines Week (13)'!I28-100),100/('BettingLines Week (13)'!I28+100))</f>
        <v>0.2857142857142857</v>
      </c>
      <c r="J28">
        <f>IF('BettingLines Week (13)'!J28&lt;-100,1+100/('BettingLines Week (13)'!J28-100),100/('BettingLines Week (13)'!J28+100))</f>
        <v>0.37878787878787878</v>
      </c>
      <c r="K28">
        <f>IF('BettingLines Week (13)'!K28&lt;-100,1+100/('BettingLines Week (13)'!K28-100),100/('BettingLines Week (13)'!K28+100))</f>
        <v>1</v>
      </c>
      <c r="L28">
        <f>IF('BettingLines Week (13)'!L28&lt;-100,1+100/('BettingLines Week (13)'!L28-100),100/('BettingLines Week (13)'!L28+100))</f>
        <v>0.57446808510638303</v>
      </c>
      <c r="M28">
        <f>IF('BettingLines Week (13)'!M28&lt;-100,1+100/('BettingLines Week (13)'!M28-100),100/('BettingLines Week (13)'!M28+100))</f>
        <v>0.59677419354838712</v>
      </c>
      <c r="N28">
        <f>IF('BettingLines Week (13)'!N28&lt;-100,1+100/('BettingLines Week (13)'!N28-100),100/('BettingLines Week (13)'!N28+100))</f>
        <v>0.65753424657534243</v>
      </c>
      <c r="O28">
        <f>IF('BettingLines Week (13)'!O28&lt;-100,1+100/('BettingLines Week (13)'!O28-100),100/('BettingLines Week (13)'!O28+100))</f>
        <v>0.2857142857142857</v>
      </c>
      <c r="P28">
        <f>IF('BettingLines Week (13)'!P28&lt;-100,1+100/('BettingLines Week (13)'!P28-100),100/('BettingLines Week (13)'!P28+100))</f>
        <v>0.53488372093023262</v>
      </c>
      <c r="Q28">
        <f>IF('BettingLines Week (13)'!Q28&lt;-100,1+100/('BettingLines Week (13)'!Q28-100),100/('BettingLines Week (13)'!Q28+100))</f>
        <v>0.51219512195121952</v>
      </c>
      <c r="R28">
        <f>IF('BettingLines Week (13)'!R28&lt;-100,1+100/('BettingLines Week (13)'!R28-100),100/('BettingLines Week (13)'!R28+100))</f>
        <v>0.79166666666666663</v>
      </c>
      <c r="S28">
        <f>IF('BettingLines Week (13)'!S28&lt;-100,1+100/('BettingLines Week (13)'!S28-100),100/('BettingLines Week (13)'!S28+100))</f>
        <v>0.29411764705882354</v>
      </c>
    </row>
    <row r="29" spans="1:19" ht="14.45">
      <c r="A29" t="s">
        <v>28</v>
      </c>
      <c r="B29">
        <f>IF('BettingLines Week (13)'!B29&lt;-100,1+100/('BettingLines Week (13)'!B29-100),100/('BettingLines Week (13)'!B29+100))</f>
        <v>0.44642857142857145</v>
      </c>
      <c r="C29">
        <f>IF('BettingLines Week (13)'!C29&lt;-100,1+100/('BettingLines Week (13)'!C29-100),100/('BettingLines Week (13)'!C29+100))</f>
        <v>0.44642857142857145</v>
      </c>
      <c r="D29">
        <f>IF('BettingLines Week (13)'!D29&lt;-100,1+100/('BettingLines Week (13)'!D29-100),100/('BettingLines Week (13)'!D29+100))</f>
        <v>0.42372881355932202</v>
      </c>
      <c r="E29">
        <f>IF('BettingLines Week (13)'!E29&lt;-100,1+100/('BettingLines Week (13)'!E29-100),100/('BettingLines Week (13)'!E29+100))</f>
        <v>0.42372881355932202</v>
      </c>
      <c r="F29">
        <f>IF('BettingLines Week (13)'!F29&lt;-100,1+100/('BettingLines Week (13)'!F29-100),100/('BettingLines Week (13)'!F29+100))</f>
        <v>0.57446808510638303</v>
      </c>
      <c r="G29">
        <f>IF('BettingLines Week (13)'!G29&lt;-100,1+100/('BettingLines Week (13)'!G29-100),100/('BettingLines Week (13)'!G29+100))</f>
        <v>0.32786885245901637</v>
      </c>
      <c r="H29">
        <f>IF('BettingLines Week (13)'!H29&lt;-100,1+100/('BettingLines Week (13)'!H29-100),100/('BettingLines Week (13)'!H29+100))</f>
        <v>1</v>
      </c>
      <c r="I29">
        <f>IF('BettingLines Week (13)'!I29&lt;-100,1+100/('BettingLines Week (13)'!I29-100),100/('BettingLines Week (13)'!I29+100))</f>
        <v>0.47619047619047616</v>
      </c>
      <c r="J29">
        <f>IF('BettingLines Week (13)'!J29&lt;-100,1+100/('BettingLines Week (13)'!J29-100),100/('BettingLines Week (13)'!J29+100))</f>
        <v>0.4</v>
      </c>
      <c r="K29">
        <f>IF('BettingLines Week (13)'!K29&lt;-100,1+100/('BettingLines Week (13)'!K29-100),100/('BettingLines Week (13)'!K29+100))</f>
        <v>0.45454545454545453</v>
      </c>
      <c r="L29">
        <f>IF('BettingLines Week (13)'!L29&lt;-100,1+100/('BettingLines Week (13)'!L29-100),100/('BettingLines Week (13)'!L29+100))</f>
        <v>0.29411764705882354</v>
      </c>
      <c r="M29">
        <f>IF('BettingLines Week (13)'!M29&lt;-100,1+100/('BettingLines Week (13)'!M29-100),100/('BettingLines Week (13)'!M29+100))</f>
        <v>0.63636363636363635</v>
      </c>
      <c r="N29">
        <f>IF('BettingLines Week (13)'!N29&lt;-100,1+100/('BettingLines Week (13)'!N29-100),100/('BettingLines Week (13)'!N29+100))</f>
        <v>0.51219512195121952</v>
      </c>
      <c r="O29">
        <f>IF('BettingLines Week (13)'!O29&lt;-100,1+100/('BettingLines Week (13)'!O29-100),100/('BettingLines Week (13)'!O29+100))</f>
        <v>0.29411764705882354</v>
      </c>
      <c r="P29">
        <f>IF('BettingLines Week (13)'!P29&lt;-100,1+100/('BettingLines Week (13)'!P29-100),100/('BettingLines Week (13)'!P29+100))</f>
        <v>0.6</v>
      </c>
      <c r="Q29">
        <f>IF('BettingLines Week (13)'!Q29&lt;-100,1+100/('BettingLines Week (13)'!Q29-100),100/('BettingLines Week (13)'!Q29+100))</f>
        <v>0.48780487804878048</v>
      </c>
      <c r="R29">
        <f>IF('BettingLines Week (13)'!R29&lt;-100,1+100/('BettingLines Week (13)'!R29-100),100/('BettingLines Week (13)'!R29+100))</f>
        <v>0.53488372093023262</v>
      </c>
      <c r="S29">
        <f>IF('BettingLines Week (13)'!S29&lt;-100,1+100/('BettingLines Week (13)'!S29-100),100/('BettingLines Week (13)'!S29+100))</f>
        <v>0.46511627906976744</v>
      </c>
    </row>
    <row r="30" spans="1:19" ht="14.45">
      <c r="A30" t="s">
        <v>29</v>
      </c>
      <c r="B30">
        <f>IF('BettingLines Week (13)'!B30&lt;-100,1+100/('BettingLines Week (13)'!B30-100),100/('BettingLines Week (13)'!B30+100))</f>
        <v>0.35714285714285715</v>
      </c>
      <c r="C30">
        <f>IF('BettingLines Week (13)'!C30&lt;-100,1+100/('BettingLines Week (13)'!C30-100),100/('BettingLines Week (13)'!C30+100))</f>
        <v>0.55555555555555558</v>
      </c>
      <c r="D30">
        <f>IF('BettingLines Week (13)'!D30&lt;-100,1+100/('BettingLines Week (13)'!D30-100),100/('BettingLines Week (13)'!D30+100))</f>
        <v>0.32786885245901637</v>
      </c>
      <c r="E30">
        <f>IF('BettingLines Week (13)'!E30&lt;-100,1+100/('BettingLines Week (13)'!E30-100),100/('BettingLines Week (13)'!E30+100))</f>
        <v>0.35714285714285715</v>
      </c>
      <c r="F30">
        <f>IF('BettingLines Week (13)'!F30&lt;-100,1+100/('BettingLines Week (13)'!F30-100),100/('BettingLines Week (13)'!F30+100))</f>
        <v>1</v>
      </c>
      <c r="G30">
        <f>IF('BettingLines Week (13)'!G30&lt;-100,1+100/('BettingLines Week (13)'!G30-100),100/('BettingLines Week (13)'!G30+100))</f>
        <v>0.42372881355932202</v>
      </c>
      <c r="H30">
        <f>IF('BettingLines Week (13)'!H30&lt;-100,1+100/('BettingLines Week (13)'!H30-100),100/('BettingLines Week (13)'!H30+100))</f>
        <v>0.59677419354838712</v>
      </c>
      <c r="I30">
        <f>IF('BettingLines Week (13)'!I30&lt;-100,1+100/('BettingLines Week (13)'!I30-100),100/('BettingLines Week (13)'!I30+100))</f>
        <v>0.20408163265306123</v>
      </c>
      <c r="J30">
        <f>IF('BettingLines Week (13)'!J30&lt;-100,1+100/('BettingLines Week (13)'!J30-100),100/('BettingLines Week (13)'!J30+100))</f>
        <v>0.44642857142857145</v>
      </c>
      <c r="K30">
        <f>IF('BettingLines Week (13)'!K30&lt;-100,1+100/('BettingLines Week (13)'!K30-100),100/('BettingLines Week (13)'!K30+100))</f>
        <v>0.58677685950413228</v>
      </c>
      <c r="L30">
        <f>IF('BettingLines Week (13)'!L30&lt;-100,1+100/('BettingLines Week (13)'!L30-100),100/('BettingLines Week (13)'!L30+100))</f>
        <v>0.14285714285714285</v>
      </c>
      <c r="M30">
        <f>IF('BettingLines Week (13)'!M30&lt;-100,1+100/('BettingLines Week (13)'!M30-100),100/('BettingLines Week (13)'!M30+100))</f>
        <v>0.44642857142857145</v>
      </c>
      <c r="N30">
        <f>IF('BettingLines Week (13)'!N30&lt;-100,1+100/('BettingLines Week (13)'!N30-100),100/('BettingLines Week (13)'!N30+100))</f>
        <v>0.65753424657534243</v>
      </c>
      <c r="O30">
        <f>IF('BettingLines Week (13)'!O30&lt;-100,1+100/('BettingLines Week (13)'!O30-100),100/('BettingLines Week (13)'!O30+100))</f>
        <v>0.42553191489361702</v>
      </c>
      <c r="P30">
        <f>IF('BettingLines Week (13)'!P30&lt;-100,1+100/('BettingLines Week (13)'!P30-100),100/('BettingLines Week (13)'!P30+100))</f>
        <v>0.40816326530612246</v>
      </c>
      <c r="Q30">
        <f>IF('BettingLines Week (13)'!Q30&lt;-100,1+100/('BettingLines Week (13)'!Q30-100),100/('BettingLines Week (13)'!Q30+100))</f>
        <v>0.39215686274509803</v>
      </c>
      <c r="R30">
        <f>IF('BettingLines Week (13)'!R30&lt;-100,1+100/('BettingLines Week (13)'!R30-100),100/('BettingLines Week (13)'!R30+100))</f>
        <v>0.5</v>
      </c>
      <c r="S30">
        <f>IF('BettingLines Week (13)'!S30&lt;-100,1+100/('BettingLines Week (13)'!S30-100),100/('BettingLines Week (13)'!S30+100))</f>
        <v>0.47619047619047616</v>
      </c>
    </row>
    <row r="31" spans="1:19" ht="14.45">
      <c r="A31" t="s">
        <v>30</v>
      </c>
      <c r="B31">
        <f>IF('BettingLines Week (13)'!B31&lt;-100,1+100/('BettingLines Week (13)'!B31-100),100/('BettingLines Week (13)'!B31+100))</f>
        <v>0.37878787878787878</v>
      </c>
      <c r="C31">
        <f>IF('BettingLines Week (13)'!C31&lt;-100,1+100/('BettingLines Week (13)'!C31-100),100/('BettingLines Week (13)'!C31+100))</f>
        <v>0.48780487804878048</v>
      </c>
      <c r="D31">
        <f>IF('BettingLines Week (13)'!D31&lt;-100,1+100/('BettingLines Week (13)'!D31-100),100/('BettingLines Week (13)'!D31+100))</f>
        <v>0.27027027027027029</v>
      </c>
      <c r="E31">
        <f>IF('BettingLines Week (13)'!E31&lt;-100,1+100/('BettingLines Week (13)'!E31-100),100/('BettingLines Week (13)'!E31+100))</f>
        <v>0.51219512195121952</v>
      </c>
      <c r="F31">
        <f>IF('BettingLines Week (13)'!F31&lt;-100,1+100/('BettingLines Week (13)'!F31-100),100/('BettingLines Week (13)'!F31+100))</f>
        <v>0.46728971962616822</v>
      </c>
      <c r="G31">
        <f>IF('BettingLines Week (13)'!G31&lt;-100,1+100/('BettingLines Week (13)'!G31-100),100/('BettingLines Week (13)'!G31+100))</f>
        <v>0.37037037037037035</v>
      </c>
      <c r="H31">
        <f>IF('BettingLines Week (13)'!H31&lt;-100,1+100/('BettingLines Week (13)'!H31-100),100/('BettingLines Week (13)'!H31+100))</f>
        <v>0.41322314049586778</v>
      </c>
      <c r="I31">
        <f>IF('BettingLines Week (13)'!I31&lt;-100,1+100/('BettingLines Week (13)'!I31-100),100/('BettingLines Week (13)'!I31+100))</f>
        <v>0.47619047619047616</v>
      </c>
      <c r="J31">
        <f>IF('BettingLines Week (13)'!J31&lt;-100,1+100/('BettingLines Week (13)'!J31-100),100/('BettingLines Week (13)'!J31+100))</f>
        <v>0.55555555555555558</v>
      </c>
      <c r="K31">
        <f>IF('BettingLines Week (13)'!K31&lt;-100,1+100/('BettingLines Week (13)'!K31-100),100/('BettingLines Week (13)'!K31+100))</f>
        <v>0.54954954954954949</v>
      </c>
      <c r="L31">
        <f>IF('BettingLines Week (13)'!L31&lt;-100,1+100/('BettingLines Week (13)'!L31-100),100/('BettingLines Week (13)'!L31+100))</f>
        <v>1</v>
      </c>
      <c r="M31">
        <f>IF('BettingLines Week (13)'!M31&lt;-100,1+100/('BettingLines Week (13)'!M31-100),100/('BettingLines Week (13)'!M31+100))</f>
        <v>0.59677419354838712</v>
      </c>
      <c r="N31">
        <f>IF('BettingLines Week (13)'!N31&lt;-100,1+100/('BettingLines Week (13)'!N31-100),100/('BettingLines Week (13)'!N31+100))</f>
        <v>0.53488372093023262</v>
      </c>
      <c r="O31">
        <f>IF('BettingLines Week (13)'!O31&lt;-100,1+100/('BettingLines Week (13)'!O31-100),100/('BettingLines Week (13)'!O31+100))</f>
        <v>0.24390243902439024</v>
      </c>
      <c r="P31">
        <f>IF('BettingLines Week (13)'!P31&lt;-100,1+100/('BettingLines Week (13)'!P31-100),100/('BettingLines Week (13)'!P31+100))</f>
        <v>0.47619047619047616</v>
      </c>
      <c r="Q31">
        <f>IF('BettingLines Week (13)'!Q31&lt;-100,1+100/('BettingLines Week (13)'!Q31-100),100/('BettingLines Week (13)'!Q31+100))</f>
        <v>0.47619047619047616</v>
      </c>
      <c r="R31">
        <f>IF('BettingLines Week (13)'!R31&lt;-100,1+100/('BettingLines Week (13)'!R31-100),100/('BettingLines Week (13)'!R31+100))</f>
        <v>0.48780487804878048</v>
      </c>
      <c r="S31">
        <f>IF('BettingLines Week (13)'!S31&lt;-100,1+100/('BettingLines Week (13)'!S31-100),100/('BettingLines Week (13)'!S31+100))</f>
        <v>0.54545454545454541</v>
      </c>
    </row>
    <row r="32" spans="1:19" ht="14.45">
      <c r="A32" t="s">
        <v>31</v>
      </c>
      <c r="B32">
        <f>IF('BettingLines Week (13)'!B32&lt;-100,1+100/('BettingLines Week (13)'!B32-100),100/('BettingLines Week (13)'!B32+100))</f>
        <v>0.27777777777777779</v>
      </c>
      <c r="C32">
        <f>IF('BettingLines Week (13)'!C32&lt;-100,1+100/('BettingLines Week (13)'!C32-100),100/('BettingLines Week (13)'!C32+100))</f>
        <v>0.35714285714285715</v>
      </c>
      <c r="D32">
        <f>IF('BettingLines Week (13)'!D32&lt;-100,1+100/('BettingLines Week (13)'!D32-100),100/('BettingLines Week (13)'!D32+100))</f>
        <v>0.17543859649122806</v>
      </c>
      <c r="E32">
        <f>IF('BettingLines Week (13)'!E32&lt;-100,1+100/('BettingLines Week (13)'!E32-100),100/('BettingLines Week (13)'!E32+100))</f>
        <v>0.12903225806451613</v>
      </c>
      <c r="F32">
        <f>IF('BettingLines Week (13)'!F32&lt;-100,1+100/('BettingLines Week (13)'!F32-100),100/('BettingLines Week (13)'!F32+100))</f>
        <v>0.41322314049586778</v>
      </c>
      <c r="G32">
        <f>IF('BettingLines Week (13)'!G32&lt;-100,1+100/('BettingLines Week (13)'!G32-100),100/('BettingLines Week (13)'!G32+100))</f>
        <v>0.26666666666666666</v>
      </c>
      <c r="H32">
        <f>IF('BettingLines Week (13)'!H32&lt;-100,1+100/('BettingLines Week (13)'!H32-100),100/('BettingLines Week (13)'!H32+100))</f>
        <v>0.22222222222222221</v>
      </c>
      <c r="I32">
        <f>IF('BettingLines Week (13)'!I32&lt;-100,1+100/('BettingLines Week (13)'!I32-100),100/('BettingLines Week (13)'!I32+100))</f>
        <v>0.20408163265306123</v>
      </c>
      <c r="J32">
        <f>IF('BettingLines Week (13)'!J32&lt;-100,1+100/('BettingLines Week (13)'!J32-100),100/('BettingLines Week (13)'!J32+100))</f>
        <v>0.16</v>
      </c>
      <c r="K32">
        <f>IF('BettingLines Week (13)'!K32&lt;-100,1+100/('BettingLines Week (13)'!K32-100),100/('BettingLines Week (13)'!K32+100))</f>
        <v>0.47619047619047616</v>
      </c>
      <c r="L32">
        <f>IF('BettingLines Week (13)'!L32&lt;-100,1+100/('BettingLines Week (13)'!L32-100),100/('BettingLines Week (13)'!L32+100))</f>
        <v>0.32258064516129031</v>
      </c>
      <c r="M32">
        <f>IF('BettingLines Week (13)'!M32&lt;-100,1+100/('BettingLines Week (13)'!M32-100),100/('BettingLines Week (13)'!M32+100))</f>
        <v>0.44642857142857145</v>
      </c>
      <c r="N32">
        <f>IF('BettingLines Week (13)'!N32&lt;-100,1+100/('BettingLines Week (13)'!N32-100),100/('BettingLines Week (13)'!N32+100))</f>
        <v>0.31746031746031744</v>
      </c>
      <c r="O32">
        <f>IF('BettingLines Week (13)'!O32&lt;-100,1+100/('BettingLines Week (13)'!O32-100),100/('BettingLines Week (13)'!O32+100))</f>
        <v>1</v>
      </c>
      <c r="P32">
        <f>IF('BettingLines Week (13)'!P32&lt;-100,1+100/('BettingLines Week (13)'!P32-100),100/('BettingLines Week (13)'!P32+100))</f>
        <v>0.31746031746031744</v>
      </c>
      <c r="Q32">
        <f>IF('BettingLines Week (13)'!Q32&lt;-100,1+100/('BettingLines Week (13)'!Q32-100),100/('BettingLines Week (13)'!Q32+100))</f>
        <v>0.37735849056603776</v>
      </c>
      <c r="R32">
        <f>IF('BettingLines Week (13)'!R32&lt;-100,1+100/('BettingLines Week (13)'!R32-100),100/('BettingLines Week (13)'!R32+100))</f>
        <v>0.2</v>
      </c>
      <c r="S32">
        <f>IF('BettingLines Week (13)'!S32&lt;-100,1+100/('BettingLines Week (13)'!S32-100),100/('BettingLines Week (13)'!S32+100))</f>
        <v>0.37735849056603776</v>
      </c>
    </row>
    <row r="33" spans="1:19" ht="14.45">
      <c r="A33" t="s">
        <v>32</v>
      </c>
      <c r="B33">
        <f>IF('BettingLines Week (13)'!B33&lt;-100,1+100/('BettingLines Week (13)'!B33-100),100/('BettingLines Week (13)'!B33+100))</f>
        <v>0.21739130434782608</v>
      </c>
      <c r="C33">
        <f>IF('BettingLines Week (13)'!C33&lt;-100,1+100/('BettingLines Week (13)'!C33-100),100/('BettingLines Week (13)'!C33+100))</f>
        <v>0.55555555555555558</v>
      </c>
      <c r="D33">
        <f>IF('BettingLines Week (13)'!D33&lt;-100,1+100/('BettingLines Week (13)'!D33-100),100/('BettingLines Week (13)'!D33+100))</f>
        <v>0.25</v>
      </c>
      <c r="E33">
        <f>IF('BettingLines Week (13)'!E33&lt;-100,1+100/('BettingLines Week (13)'!E33-100),100/('BettingLines Week (13)'!E33+100))</f>
        <v>0.43478260869565216</v>
      </c>
      <c r="F33">
        <f>IF('BettingLines Week (13)'!F33&lt;-100,1+100/('BettingLines Week (13)'!F33-100),100/('BettingLines Week (13)'!F33+100))</f>
        <v>0.46728971962616822</v>
      </c>
      <c r="G33">
        <f>IF('BettingLines Week (13)'!G33&lt;-100,1+100/('BettingLines Week (13)'!G33-100),100/('BettingLines Week (13)'!G33+100))</f>
        <v>0.47619047619047616</v>
      </c>
      <c r="H33">
        <f>IF('BettingLines Week (13)'!H33&lt;-100,1+100/('BettingLines Week (13)'!H33-100),100/('BettingLines Week (13)'!H33+100))</f>
        <v>1</v>
      </c>
      <c r="I33">
        <f>IF('BettingLines Week (13)'!I33&lt;-100,1+100/('BettingLines Week (13)'!I33-100),100/('BettingLines Week (13)'!I33+100))</f>
        <v>0.62406015037593987</v>
      </c>
      <c r="J33">
        <f>IF('BettingLines Week (13)'!J33&lt;-100,1+100/('BettingLines Week (13)'!J33-100),100/('BettingLines Week (13)'!J33+100))</f>
        <v>0.59677419354838712</v>
      </c>
      <c r="K33">
        <f>IF('BettingLines Week (13)'!K33&lt;-100,1+100/('BettingLines Week (13)'!K33-100),100/('BettingLines Week (13)'!K33+100))</f>
        <v>0.33333333333333331</v>
      </c>
      <c r="L33">
        <f>IF('BettingLines Week (13)'!L33&lt;-100,1+100/('BettingLines Week (13)'!L33-100),100/('BettingLines Week (13)'!L33+100))</f>
        <v>0.72067039106145248</v>
      </c>
      <c r="M33">
        <f>IF('BettingLines Week (13)'!M33&lt;-100,1+100/('BettingLines Week (13)'!M33-100),100/('BettingLines Week (13)'!M33+100))</f>
        <v>0.51923076923076916</v>
      </c>
      <c r="N33">
        <f>IF('BettingLines Week (13)'!N33&lt;-100,1+100/('BettingLines Week (13)'!N33-100),100/('BettingLines Week (13)'!N33+100))</f>
        <v>0.63636363636363635</v>
      </c>
      <c r="O33">
        <f>IF('BettingLines Week (13)'!O33&lt;-100,1+100/('BettingLines Week (13)'!O33-100),100/('BettingLines Week (13)'!O33+100))</f>
        <v>0.25974025974025972</v>
      </c>
      <c r="P33">
        <f>IF('BettingLines Week (13)'!P33&lt;-100,1+100/('BettingLines Week (13)'!P33-100),100/('BettingLines Week (13)'!P33+100))</f>
        <v>0.43478260869565216</v>
      </c>
      <c r="Q33">
        <f>IF('BettingLines Week (13)'!Q33&lt;-100,1+100/('BettingLines Week (13)'!Q33-100),100/('BettingLines Week (13)'!Q33+100))</f>
        <v>0.38461538461538464</v>
      </c>
      <c r="R33">
        <f>IF('BettingLines Week (13)'!R33&lt;-100,1+100/('BettingLines Week (13)'!R33-100),100/('BettingLines Week (13)'!R33+100))</f>
        <v>0.51219512195121952</v>
      </c>
      <c r="S33">
        <f>IF('BettingLines Week (13)'!S33&lt;-100,1+100/('BettingLines Week (13)'!S33-100),100/('BettingLines Week (13)'!S33+100))</f>
        <v>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9625-AB87-4D46-BC93-95A4E8B4E95F}">
  <dimension ref="A1:S33"/>
  <sheetViews>
    <sheetView workbookViewId="0">
      <selection activeCell="N7" sqref="N7"/>
    </sheetView>
  </sheetViews>
  <sheetFormatPr defaultColWidth="5"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v>-180</v>
      </c>
      <c r="C2">
        <v>-148</v>
      </c>
      <c r="D2">
        <v>-800</v>
      </c>
      <c r="E2">
        <v>-425</v>
      </c>
      <c r="F2">
        <v>-180</v>
      </c>
      <c r="G2">
        <v>-650</v>
      </c>
      <c r="H2">
        <v>-278</v>
      </c>
      <c r="I2">
        <v>-340</v>
      </c>
      <c r="J2">
        <v>-102</v>
      </c>
      <c r="L2">
        <v>-135</v>
      </c>
      <c r="M2">
        <v>-520</v>
      </c>
      <c r="N2">
        <v>-265</v>
      </c>
      <c r="O2">
        <v>-180</v>
      </c>
      <c r="P2">
        <v>-190</v>
      </c>
      <c r="Q2">
        <v>-395</v>
      </c>
      <c r="R2">
        <v>-155</v>
      </c>
      <c r="S2">
        <v>-125</v>
      </c>
    </row>
    <row r="3" spans="1:19" ht="14.45">
      <c r="A3" t="s">
        <v>2</v>
      </c>
      <c r="B3">
        <v>-185</v>
      </c>
      <c r="C3">
        <v>-245</v>
      </c>
      <c r="D3">
        <v>-250</v>
      </c>
      <c r="E3">
        <v>-425</v>
      </c>
      <c r="F3">
        <v>-198</v>
      </c>
      <c r="G3">
        <v>-305</v>
      </c>
      <c r="H3">
        <v>-155</v>
      </c>
      <c r="I3">
        <v>-290</v>
      </c>
      <c r="J3">
        <v>-175</v>
      </c>
      <c r="L3">
        <v>115</v>
      </c>
      <c r="M3">
        <v>-142</v>
      </c>
      <c r="N3">
        <v>130</v>
      </c>
      <c r="O3">
        <v>-105</v>
      </c>
      <c r="P3">
        <v>-125</v>
      </c>
      <c r="Q3">
        <v>-1200</v>
      </c>
      <c r="R3">
        <v>-535</v>
      </c>
      <c r="S3">
        <v>-130</v>
      </c>
    </row>
    <row r="4" spans="1:19" ht="14.45">
      <c r="A4" t="s">
        <v>3</v>
      </c>
      <c r="B4">
        <v>-135</v>
      </c>
      <c r="C4">
        <v>-360</v>
      </c>
      <c r="D4">
        <v>-245</v>
      </c>
      <c r="E4">
        <v>-142</v>
      </c>
      <c r="F4">
        <v>-250</v>
      </c>
      <c r="G4">
        <v>-1200</v>
      </c>
      <c r="H4">
        <v>-395</v>
      </c>
      <c r="I4">
        <v>-520</v>
      </c>
      <c r="J4">
        <v>105</v>
      </c>
      <c r="K4">
        <v>-410</v>
      </c>
      <c r="L4">
        <v>-380</v>
      </c>
      <c r="M4">
        <v>120</v>
      </c>
      <c r="O4">
        <v>155</v>
      </c>
      <c r="P4">
        <v>-190</v>
      </c>
      <c r="Q4">
        <v>-115</v>
      </c>
      <c r="R4">
        <v>-270</v>
      </c>
      <c r="S4">
        <v>100</v>
      </c>
    </row>
    <row r="5" spans="1:19" ht="14.45">
      <c r="A5" t="s">
        <v>4</v>
      </c>
      <c r="B5">
        <v>-120</v>
      </c>
      <c r="C5">
        <v>-325</v>
      </c>
      <c r="D5">
        <v>-750</v>
      </c>
      <c r="E5">
        <v>-1050</v>
      </c>
      <c r="F5">
        <v>-175</v>
      </c>
      <c r="G5">
        <v>-470</v>
      </c>
      <c r="H5">
        <v>-310</v>
      </c>
      <c r="I5">
        <v>-218</v>
      </c>
      <c r="K5">
        <v>-162</v>
      </c>
      <c r="L5">
        <v>-900</v>
      </c>
      <c r="M5">
        <v>-355</v>
      </c>
      <c r="N5">
        <v>-155</v>
      </c>
      <c r="O5">
        <v>-175</v>
      </c>
      <c r="P5">
        <v>-265</v>
      </c>
      <c r="Q5">
        <v>-150</v>
      </c>
      <c r="R5">
        <v>-150</v>
      </c>
      <c r="S5">
        <v>-298</v>
      </c>
    </row>
    <row r="6" spans="1:19" ht="14.45">
      <c r="A6" t="s">
        <v>5</v>
      </c>
      <c r="B6">
        <v>-112</v>
      </c>
      <c r="C6">
        <v>-175</v>
      </c>
      <c r="D6">
        <v>-155</v>
      </c>
      <c r="E6">
        <v>-162</v>
      </c>
      <c r="F6">
        <v>-170</v>
      </c>
      <c r="G6">
        <v>-155</v>
      </c>
      <c r="I6">
        <v>180</v>
      </c>
      <c r="J6">
        <v>-125</v>
      </c>
      <c r="K6">
        <v>-245</v>
      </c>
      <c r="L6">
        <v>164</v>
      </c>
      <c r="M6">
        <v>120</v>
      </c>
      <c r="N6">
        <v>390</v>
      </c>
      <c r="O6">
        <v>-395</v>
      </c>
      <c r="P6">
        <v>-355</v>
      </c>
      <c r="Q6">
        <v>-130</v>
      </c>
      <c r="R6">
        <v>135</v>
      </c>
      <c r="S6">
        <v>-175</v>
      </c>
    </row>
    <row r="7" spans="1:19" ht="14.45">
      <c r="A7" t="s">
        <v>6</v>
      </c>
      <c r="B7">
        <v>-170</v>
      </c>
      <c r="C7">
        <v>-380</v>
      </c>
      <c r="D7">
        <v>-650</v>
      </c>
      <c r="E7">
        <v>-285</v>
      </c>
      <c r="F7">
        <v>145</v>
      </c>
      <c r="G7">
        <v>-125</v>
      </c>
      <c r="I7">
        <v>-310</v>
      </c>
      <c r="J7">
        <v>145</v>
      </c>
      <c r="K7">
        <v>-2400</v>
      </c>
      <c r="L7">
        <v>-625</v>
      </c>
      <c r="M7">
        <v>-800</v>
      </c>
      <c r="N7">
        <v>-500</v>
      </c>
      <c r="O7">
        <v>-115</v>
      </c>
      <c r="P7">
        <v>160</v>
      </c>
      <c r="Q7">
        <v>130</v>
      </c>
      <c r="R7">
        <v>-150</v>
      </c>
      <c r="S7">
        <v>-150</v>
      </c>
    </row>
    <row r="8" spans="1:19" ht="14.45">
      <c r="A8" t="s">
        <v>7</v>
      </c>
      <c r="B8">
        <v>114</v>
      </c>
      <c r="C8">
        <v>300</v>
      </c>
      <c r="D8">
        <v>124</v>
      </c>
      <c r="E8">
        <v>330</v>
      </c>
      <c r="F8">
        <v>114</v>
      </c>
      <c r="G8">
        <v>245</v>
      </c>
      <c r="I8">
        <v>-162</v>
      </c>
      <c r="J8">
        <v>145</v>
      </c>
      <c r="K8">
        <v>-112</v>
      </c>
      <c r="L8">
        <v>300</v>
      </c>
      <c r="M8">
        <v>380</v>
      </c>
      <c r="N8">
        <v>110</v>
      </c>
      <c r="O8">
        <v>-360</v>
      </c>
      <c r="P8">
        <v>100</v>
      </c>
      <c r="Q8">
        <v>-218</v>
      </c>
      <c r="R8">
        <v>-115</v>
      </c>
      <c r="S8">
        <v>-115</v>
      </c>
    </row>
    <row r="9" spans="1:19" ht="14.45">
      <c r="A9" t="s">
        <v>8</v>
      </c>
      <c r="B9">
        <v>-470</v>
      </c>
      <c r="C9">
        <v>145</v>
      </c>
      <c r="D9">
        <v>-340</v>
      </c>
      <c r="E9">
        <v>145</v>
      </c>
      <c r="F9">
        <v>-230</v>
      </c>
      <c r="G9">
        <v>-250</v>
      </c>
      <c r="H9">
        <v>-155</v>
      </c>
      <c r="I9">
        <v>-520</v>
      </c>
      <c r="J9">
        <v>-245</v>
      </c>
      <c r="K9">
        <v>-258</v>
      </c>
      <c r="L9">
        <v>-198</v>
      </c>
      <c r="M9">
        <v>-166</v>
      </c>
      <c r="O9">
        <v>-310</v>
      </c>
      <c r="P9">
        <v>-105</v>
      </c>
      <c r="Q9">
        <v>105</v>
      </c>
      <c r="R9">
        <v>-110</v>
      </c>
      <c r="S9">
        <v>-175</v>
      </c>
    </row>
    <row r="10" spans="1:19" ht="14.45">
      <c r="A10" t="s">
        <v>9</v>
      </c>
      <c r="B10">
        <v>150</v>
      </c>
      <c r="C10">
        <v>-218</v>
      </c>
      <c r="D10">
        <v>-155</v>
      </c>
      <c r="E10">
        <v>-142</v>
      </c>
      <c r="F10">
        <v>-440</v>
      </c>
      <c r="G10">
        <v>-162</v>
      </c>
      <c r="H10">
        <v>130</v>
      </c>
      <c r="I10">
        <v>-360</v>
      </c>
      <c r="K10">
        <v>-135</v>
      </c>
      <c r="L10">
        <v>-440</v>
      </c>
      <c r="M10">
        <v>-425</v>
      </c>
      <c r="N10">
        <v>-205</v>
      </c>
      <c r="O10">
        <v>-125</v>
      </c>
      <c r="P10">
        <v>-130</v>
      </c>
      <c r="Q10">
        <v>-105</v>
      </c>
      <c r="R10">
        <v>130</v>
      </c>
      <c r="S10">
        <v>-140</v>
      </c>
    </row>
    <row r="11" spans="1:19" ht="14.45">
      <c r="A11" t="s">
        <v>10</v>
      </c>
      <c r="B11">
        <v>-162</v>
      </c>
      <c r="C11">
        <v>-148</v>
      </c>
      <c r="D11">
        <v>-108</v>
      </c>
      <c r="E11">
        <v>-325</v>
      </c>
      <c r="G11">
        <v>105</v>
      </c>
      <c r="H11">
        <v>225</v>
      </c>
      <c r="I11">
        <v>-470</v>
      </c>
      <c r="J11">
        <v>-175</v>
      </c>
      <c r="K11">
        <v>114</v>
      </c>
      <c r="L11">
        <v>-162</v>
      </c>
      <c r="M11">
        <v>140</v>
      </c>
      <c r="N11">
        <v>-205</v>
      </c>
      <c r="O11">
        <v>-150</v>
      </c>
      <c r="P11">
        <v>-120</v>
      </c>
      <c r="Q11">
        <v>-105</v>
      </c>
      <c r="R11">
        <v>-105</v>
      </c>
      <c r="S11">
        <v>105</v>
      </c>
    </row>
    <row r="12" spans="1:19" ht="14.45">
      <c r="A12" t="s">
        <v>11</v>
      </c>
      <c r="B12">
        <v>136</v>
      </c>
      <c r="C12">
        <v>-142</v>
      </c>
      <c r="D12">
        <v>-290</v>
      </c>
      <c r="E12">
        <v>120</v>
      </c>
      <c r="F12">
        <v>-675</v>
      </c>
      <c r="G12">
        <v>-1100</v>
      </c>
      <c r="H12">
        <v>130</v>
      </c>
      <c r="I12">
        <v>-455</v>
      </c>
      <c r="J12">
        <v>-118</v>
      </c>
      <c r="L12">
        <v>-1100</v>
      </c>
      <c r="M12">
        <v>-500</v>
      </c>
      <c r="N12">
        <v>-410</v>
      </c>
      <c r="O12">
        <v>-298</v>
      </c>
      <c r="P12">
        <v>-120</v>
      </c>
      <c r="Q12">
        <v>-125</v>
      </c>
      <c r="R12">
        <v>-110</v>
      </c>
      <c r="S12">
        <v>-120</v>
      </c>
    </row>
    <row r="13" spans="1:19" ht="14.45">
      <c r="A13" t="s">
        <v>12</v>
      </c>
      <c r="B13">
        <v>-198</v>
      </c>
      <c r="C13">
        <v>124</v>
      </c>
      <c r="D13">
        <v>-380</v>
      </c>
      <c r="E13">
        <v>-185</v>
      </c>
      <c r="F13">
        <v>205</v>
      </c>
      <c r="G13">
        <v>-205</v>
      </c>
      <c r="H13">
        <v>-105</v>
      </c>
      <c r="I13">
        <v>-135</v>
      </c>
      <c r="K13">
        <v>136</v>
      </c>
      <c r="L13">
        <v>-298</v>
      </c>
      <c r="M13">
        <v>-112</v>
      </c>
      <c r="N13">
        <v>-520</v>
      </c>
      <c r="O13">
        <v>-105</v>
      </c>
      <c r="P13">
        <v>-115</v>
      </c>
      <c r="Q13">
        <v>-180</v>
      </c>
      <c r="R13">
        <v>-535</v>
      </c>
      <c r="S13">
        <v>-135</v>
      </c>
    </row>
    <row r="14" spans="1:19" ht="14.45">
      <c r="A14" t="s">
        <v>13</v>
      </c>
      <c r="B14">
        <v>-218</v>
      </c>
      <c r="C14">
        <v>180</v>
      </c>
      <c r="D14">
        <v>-225</v>
      </c>
      <c r="E14">
        <v>-142</v>
      </c>
      <c r="G14">
        <v>130</v>
      </c>
      <c r="H14">
        <v>-455</v>
      </c>
      <c r="I14">
        <v>-205</v>
      </c>
      <c r="J14">
        <v>200</v>
      </c>
      <c r="K14">
        <v>-270</v>
      </c>
      <c r="L14">
        <v>114</v>
      </c>
      <c r="M14">
        <v>280</v>
      </c>
      <c r="N14">
        <v>380</v>
      </c>
      <c r="O14">
        <v>150</v>
      </c>
      <c r="P14">
        <v>105</v>
      </c>
      <c r="Q14">
        <v>-125</v>
      </c>
      <c r="R14">
        <v>-140</v>
      </c>
      <c r="S14">
        <v>-195</v>
      </c>
    </row>
    <row r="15" spans="1:19" ht="14.45">
      <c r="A15" t="s">
        <v>14</v>
      </c>
      <c r="B15">
        <v>-108</v>
      </c>
      <c r="C15">
        <v>-135</v>
      </c>
      <c r="D15">
        <v>-162</v>
      </c>
      <c r="E15">
        <v>-175</v>
      </c>
      <c r="G15">
        <v>360</v>
      </c>
      <c r="H15">
        <v>-170</v>
      </c>
      <c r="I15">
        <v>170</v>
      </c>
      <c r="J15">
        <v>-750</v>
      </c>
      <c r="K15">
        <v>210</v>
      </c>
      <c r="L15">
        <v>-142</v>
      </c>
      <c r="M15">
        <v>110</v>
      </c>
      <c r="N15">
        <v>160</v>
      </c>
      <c r="O15">
        <v>-115</v>
      </c>
      <c r="P15">
        <v>-355</v>
      </c>
      <c r="Q15">
        <v>-192</v>
      </c>
      <c r="R15">
        <v>-105</v>
      </c>
      <c r="S15">
        <v>150</v>
      </c>
    </row>
    <row r="16" spans="1:19" ht="14.45">
      <c r="A16" t="s">
        <v>15</v>
      </c>
      <c r="B16">
        <v>-148</v>
      </c>
      <c r="C16">
        <v>-155</v>
      </c>
      <c r="D16">
        <v>-122</v>
      </c>
      <c r="E16">
        <v>-218</v>
      </c>
      <c r="F16">
        <v>114</v>
      </c>
      <c r="G16">
        <v>-130</v>
      </c>
      <c r="H16">
        <v>-115</v>
      </c>
      <c r="I16">
        <v>-130</v>
      </c>
      <c r="J16">
        <v>-440</v>
      </c>
      <c r="K16">
        <v>-148</v>
      </c>
      <c r="M16">
        <v>-135</v>
      </c>
      <c r="N16">
        <v>170</v>
      </c>
      <c r="O16">
        <v>-165</v>
      </c>
      <c r="P16">
        <v>-535</v>
      </c>
      <c r="Q16">
        <v>-115</v>
      </c>
      <c r="R16">
        <v>-120</v>
      </c>
      <c r="S16">
        <v>-145</v>
      </c>
    </row>
    <row r="17" spans="1:19" ht="14.45">
      <c r="A17" t="s">
        <v>16</v>
      </c>
      <c r="B17">
        <v>-218</v>
      </c>
      <c r="C17">
        <v>200</v>
      </c>
      <c r="D17">
        <v>-112</v>
      </c>
      <c r="E17">
        <v>-225</v>
      </c>
      <c r="F17">
        <v>150</v>
      </c>
      <c r="G17">
        <v>-166</v>
      </c>
      <c r="H17">
        <v>250</v>
      </c>
      <c r="I17">
        <v>-112</v>
      </c>
      <c r="J17">
        <v>160</v>
      </c>
      <c r="K17">
        <v>124</v>
      </c>
      <c r="L17">
        <v>120</v>
      </c>
      <c r="M17">
        <v>-170</v>
      </c>
      <c r="O17">
        <v>-115</v>
      </c>
      <c r="P17">
        <v>280</v>
      </c>
      <c r="Q17">
        <v>-115</v>
      </c>
      <c r="R17">
        <v>-130</v>
      </c>
      <c r="S17">
        <v>120</v>
      </c>
    </row>
    <row r="18" spans="1:19" ht="14.45">
      <c r="A18" t="s">
        <v>17</v>
      </c>
      <c r="B18">
        <v>-166</v>
      </c>
      <c r="C18">
        <v>-198</v>
      </c>
      <c r="D18">
        <v>235</v>
      </c>
      <c r="E18">
        <v>-162</v>
      </c>
      <c r="F18">
        <v>-135</v>
      </c>
      <c r="G18">
        <v>470</v>
      </c>
      <c r="H18">
        <v>-125</v>
      </c>
      <c r="I18">
        <v>270</v>
      </c>
      <c r="K18">
        <v>320</v>
      </c>
      <c r="L18">
        <v>-142</v>
      </c>
      <c r="M18">
        <v>-130</v>
      </c>
      <c r="N18">
        <v>145</v>
      </c>
      <c r="O18">
        <v>130</v>
      </c>
      <c r="P18">
        <v>110</v>
      </c>
      <c r="Q18">
        <v>-125</v>
      </c>
      <c r="R18">
        <v>-115</v>
      </c>
      <c r="S18">
        <v>-115</v>
      </c>
    </row>
    <row r="19" spans="1:19" ht="14.45">
      <c r="A19" t="s">
        <v>18</v>
      </c>
      <c r="B19">
        <v>-118</v>
      </c>
      <c r="C19">
        <v>105</v>
      </c>
      <c r="D19">
        <v>550</v>
      </c>
      <c r="E19">
        <v>136</v>
      </c>
      <c r="F19">
        <v>210</v>
      </c>
      <c r="G19">
        <v>140</v>
      </c>
      <c r="H19">
        <v>120</v>
      </c>
      <c r="I19">
        <v>360</v>
      </c>
      <c r="J19">
        <v>340</v>
      </c>
      <c r="K19">
        <v>-180</v>
      </c>
      <c r="L19">
        <v>340</v>
      </c>
      <c r="M19">
        <v>142</v>
      </c>
      <c r="O19">
        <v>105</v>
      </c>
      <c r="P19">
        <v>280</v>
      </c>
      <c r="Q19">
        <v>-195</v>
      </c>
      <c r="R19">
        <v>-125</v>
      </c>
      <c r="S19">
        <v>105</v>
      </c>
    </row>
    <row r="20" spans="1:19" ht="14.45">
      <c r="A20" t="s">
        <v>19</v>
      </c>
      <c r="B20">
        <v>-102</v>
      </c>
      <c r="C20">
        <v>124</v>
      </c>
      <c r="D20">
        <v>102</v>
      </c>
      <c r="E20">
        <v>120</v>
      </c>
      <c r="F20">
        <v>102</v>
      </c>
      <c r="H20">
        <v>105</v>
      </c>
      <c r="I20">
        <v>-108</v>
      </c>
      <c r="J20">
        <v>-198</v>
      </c>
      <c r="K20">
        <v>145</v>
      </c>
      <c r="L20">
        <v>136</v>
      </c>
      <c r="M20">
        <v>330</v>
      </c>
      <c r="N20">
        <v>215</v>
      </c>
      <c r="O20">
        <v>-130</v>
      </c>
      <c r="P20">
        <v>-170</v>
      </c>
      <c r="Q20">
        <v>-115</v>
      </c>
      <c r="R20">
        <v>110</v>
      </c>
      <c r="S20">
        <v>-125</v>
      </c>
    </row>
    <row r="21" spans="1:19" ht="14.45">
      <c r="A21" t="s">
        <v>20</v>
      </c>
      <c r="B21">
        <v>142</v>
      </c>
      <c r="C21">
        <v>-218</v>
      </c>
      <c r="D21">
        <v>525</v>
      </c>
      <c r="E21">
        <v>120</v>
      </c>
      <c r="F21">
        <v>490</v>
      </c>
      <c r="G21">
        <v>750</v>
      </c>
      <c r="H21">
        <v>136</v>
      </c>
      <c r="I21">
        <v>136</v>
      </c>
      <c r="J21">
        <v>-112</v>
      </c>
      <c r="K21">
        <v>1200</v>
      </c>
      <c r="L21">
        <v>310</v>
      </c>
      <c r="M21">
        <v>185</v>
      </c>
      <c r="O21">
        <v>110</v>
      </c>
      <c r="P21">
        <v>400</v>
      </c>
      <c r="Q21">
        <v>750</v>
      </c>
      <c r="R21">
        <v>300</v>
      </c>
      <c r="S21">
        <v>110</v>
      </c>
    </row>
    <row r="22" spans="1:19" ht="14.45">
      <c r="A22" t="s">
        <v>21</v>
      </c>
      <c r="B22">
        <v>100</v>
      </c>
      <c r="C22">
        <v>114</v>
      </c>
      <c r="D22">
        <v>124</v>
      </c>
      <c r="E22">
        <v>-155</v>
      </c>
      <c r="F22">
        <v>190</v>
      </c>
      <c r="H22">
        <v>150</v>
      </c>
      <c r="I22">
        <v>114</v>
      </c>
      <c r="J22">
        <v>-180</v>
      </c>
      <c r="K22">
        <v>-175</v>
      </c>
      <c r="L22">
        <v>120</v>
      </c>
      <c r="M22">
        <v>-142</v>
      </c>
      <c r="N22">
        <v>-265</v>
      </c>
      <c r="O22">
        <v>-258</v>
      </c>
      <c r="P22">
        <v>-130</v>
      </c>
      <c r="Q22">
        <v>110</v>
      </c>
      <c r="R22">
        <v>120</v>
      </c>
      <c r="S22">
        <v>150</v>
      </c>
    </row>
    <row r="23" spans="1:19" ht="14.45">
      <c r="A23" t="s">
        <v>22</v>
      </c>
      <c r="B23">
        <v>154</v>
      </c>
      <c r="C23">
        <v>120</v>
      </c>
      <c r="D23">
        <v>-148</v>
      </c>
      <c r="E23">
        <v>230</v>
      </c>
      <c r="F23">
        <v>-135</v>
      </c>
      <c r="G23">
        <v>124</v>
      </c>
      <c r="H23">
        <v>310</v>
      </c>
      <c r="I23">
        <v>350</v>
      </c>
      <c r="J23">
        <v>-155</v>
      </c>
      <c r="K23">
        <v>102</v>
      </c>
      <c r="M23">
        <v>-225</v>
      </c>
      <c r="N23">
        <v>170</v>
      </c>
      <c r="O23">
        <v>210</v>
      </c>
      <c r="P23">
        <v>160</v>
      </c>
      <c r="Q23">
        <v>105</v>
      </c>
      <c r="R23">
        <v>220</v>
      </c>
      <c r="S23">
        <v>-105</v>
      </c>
    </row>
    <row r="24" spans="1:19" ht="14.45">
      <c r="A24" t="s">
        <v>23</v>
      </c>
      <c r="B24">
        <v>-185</v>
      </c>
      <c r="C24">
        <v>-148</v>
      </c>
      <c r="D24">
        <v>130</v>
      </c>
      <c r="E24">
        <v>154</v>
      </c>
      <c r="F24">
        <v>-135</v>
      </c>
      <c r="G24">
        <v>-125</v>
      </c>
      <c r="H24">
        <v>124</v>
      </c>
      <c r="I24">
        <v>-130</v>
      </c>
      <c r="J24">
        <v>-185</v>
      </c>
      <c r="K24">
        <v>-135</v>
      </c>
      <c r="M24">
        <v>114</v>
      </c>
      <c r="N24">
        <v>-130</v>
      </c>
      <c r="O24">
        <v>-155</v>
      </c>
      <c r="P24">
        <v>-105</v>
      </c>
      <c r="Q24">
        <v>-130</v>
      </c>
      <c r="R24">
        <v>105</v>
      </c>
      <c r="S24">
        <v>125</v>
      </c>
    </row>
    <row r="25" spans="1:19" ht="14.45">
      <c r="A25" t="s">
        <v>24</v>
      </c>
      <c r="B25">
        <v>140</v>
      </c>
      <c r="C25">
        <v>285</v>
      </c>
      <c r="D25">
        <v>-148</v>
      </c>
      <c r="E25">
        <v>260</v>
      </c>
      <c r="F25">
        <v>-122</v>
      </c>
      <c r="G25">
        <v>-148</v>
      </c>
      <c r="H25">
        <v>-142</v>
      </c>
      <c r="I25">
        <v>285</v>
      </c>
      <c r="J25">
        <v>-108</v>
      </c>
      <c r="K25">
        <v>-108</v>
      </c>
      <c r="L25">
        <v>700</v>
      </c>
      <c r="M25">
        <v>390</v>
      </c>
      <c r="O25">
        <v>-105</v>
      </c>
      <c r="P25">
        <v>100</v>
      </c>
      <c r="Q25">
        <v>310</v>
      </c>
      <c r="R25">
        <v>-125</v>
      </c>
      <c r="S25">
        <v>-105</v>
      </c>
    </row>
    <row r="26" spans="1:19" ht="14.45">
      <c r="A26" t="s">
        <v>25</v>
      </c>
      <c r="B26">
        <v>154</v>
      </c>
      <c r="C26">
        <v>130</v>
      </c>
      <c r="D26">
        <v>185</v>
      </c>
      <c r="E26">
        <v>185</v>
      </c>
      <c r="F26">
        <v>340</v>
      </c>
      <c r="G26">
        <v>700</v>
      </c>
      <c r="I26">
        <v>140</v>
      </c>
      <c r="J26">
        <v>105</v>
      </c>
      <c r="K26">
        <v>150</v>
      </c>
      <c r="L26">
        <v>455</v>
      </c>
      <c r="M26">
        <v>145</v>
      </c>
      <c r="N26">
        <v>160</v>
      </c>
      <c r="O26">
        <v>140</v>
      </c>
      <c r="P26">
        <v>-115</v>
      </c>
      <c r="Q26">
        <v>-105</v>
      </c>
      <c r="R26">
        <v>400</v>
      </c>
      <c r="S26">
        <v>-130</v>
      </c>
    </row>
    <row r="27" spans="1:19" ht="14.45">
      <c r="A27" t="s">
        <v>26</v>
      </c>
      <c r="B27">
        <v>-325</v>
      </c>
      <c r="C27">
        <v>164</v>
      </c>
      <c r="D27">
        <v>200</v>
      </c>
      <c r="E27">
        <v>330</v>
      </c>
      <c r="F27">
        <v>-258</v>
      </c>
      <c r="G27">
        <v>105</v>
      </c>
      <c r="H27">
        <v>-162</v>
      </c>
      <c r="I27">
        <v>235</v>
      </c>
      <c r="J27">
        <v>130</v>
      </c>
      <c r="K27">
        <v>220</v>
      </c>
      <c r="L27">
        <v>-395</v>
      </c>
      <c r="M27">
        <v>550</v>
      </c>
      <c r="N27">
        <v>320</v>
      </c>
      <c r="P27">
        <v>-105</v>
      </c>
      <c r="Q27">
        <v>180</v>
      </c>
      <c r="R27">
        <v>130</v>
      </c>
      <c r="S27">
        <v>130</v>
      </c>
    </row>
    <row r="28" spans="1:19" ht="14.45">
      <c r="A28" t="s">
        <v>27</v>
      </c>
      <c r="B28">
        <v>180</v>
      </c>
      <c r="C28">
        <v>260</v>
      </c>
      <c r="D28">
        <v>130</v>
      </c>
      <c r="E28">
        <v>-115</v>
      </c>
      <c r="F28">
        <v>164</v>
      </c>
      <c r="G28">
        <v>-345</v>
      </c>
      <c r="H28">
        <v>-180</v>
      </c>
      <c r="I28">
        <v>250</v>
      </c>
      <c r="J28">
        <v>164</v>
      </c>
      <c r="L28">
        <v>-135</v>
      </c>
      <c r="M28">
        <v>-148</v>
      </c>
      <c r="N28">
        <v>-192</v>
      </c>
      <c r="O28">
        <v>250</v>
      </c>
      <c r="P28">
        <v>-115</v>
      </c>
      <c r="Q28">
        <v>-105</v>
      </c>
      <c r="R28">
        <v>-380</v>
      </c>
      <c r="S28">
        <v>240</v>
      </c>
    </row>
    <row r="29" spans="1:19" ht="14.45">
      <c r="A29" t="s">
        <v>28</v>
      </c>
      <c r="B29">
        <v>124</v>
      </c>
      <c r="C29">
        <v>124</v>
      </c>
      <c r="D29">
        <v>136</v>
      </c>
      <c r="E29">
        <v>136</v>
      </c>
      <c r="F29">
        <v>-135</v>
      </c>
      <c r="G29">
        <v>205</v>
      </c>
      <c r="I29">
        <v>110</v>
      </c>
      <c r="J29">
        <v>150</v>
      </c>
      <c r="K29">
        <v>120</v>
      </c>
      <c r="L29">
        <v>240</v>
      </c>
      <c r="M29">
        <v>-175</v>
      </c>
      <c r="N29">
        <v>-105</v>
      </c>
      <c r="O29">
        <v>240</v>
      </c>
      <c r="P29">
        <v>-150</v>
      </c>
      <c r="Q29">
        <v>105</v>
      </c>
      <c r="R29">
        <v>-115</v>
      </c>
      <c r="S29">
        <v>115</v>
      </c>
    </row>
    <row r="30" spans="1:19" ht="14.45">
      <c r="A30" t="s">
        <v>29</v>
      </c>
      <c r="B30">
        <v>180</v>
      </c>
      <c r="C30">
        <v>-125</v>
      </c>
      <c r="D30">
        <v>205</v>
      </c>
      <c r="E30">
        <v>180</v>
      </c>
      <c r="G30">
        <v>136</v>
      </c>
      <c r="H30">
        <v>-148</v>
      </c>
      <c r="I30">
        <v>390</v>
      </c>
      <c r="J30">
        <v>124</v>
      </c>
      <c r="K30">
        <v>-142</v>
      </c>
      <c r="L30">
        <v>600</v>
      </c>
      <c r="M30">
        <v>124</v>
      </c>
      <c r="N30">
        <v>-192</v>
      </c>
      <c r="O30">
        <v>135</v>
      </c>
      <c r="P30">
        <v>145</v>
      </c>
      <c r="Q30">
        <v>155</v>
      </c>
      <c r="R30">
        <v>100</v>
      </c>
      <c r="S30">
        <v>110</v>
      </c>
    </row>
    <row r="31" spans="1:19" ht="14.45">
      <c r="A31" t="s">
        <v>30</v>
      </c>
      <c r="B31">
        <v>164</v>
      </c>
      <c r="C31">
        <v>105</v>
      </c>
      <c r="D31">
        <v>270</v>
      </c>
      <c r="E31">
        <v>-105</v>
      </c>
      <c r="F31">
        <v>114</v>
      </c>
      <c r="G31">
        <v>170</v>
      </c>
      <c r="H31">
        <v>142</v>
      </c>
      <c r="I31">
        <v>110</v>
      </c>
      <c r="J31">
        <v>-125</v>
      </c>
      <c r="K31">
        <v>-122</v>
      </c>
      <c r="M31">
        <v>-148</v>
      </c>
      <c r="N31">
        <v>-115</v>
      </c>
      <c r="O31">
        <v>310</v>
      </c>
      <c r="P31">
        <v>110</v>
      </c>
      <c r="Q31">
        <v>110</v>
      </c>
      <c r="R31">
        <v>105</v>
      </c>
      <c r="S31">
        <v>-120</v>
      </c>
    </row>
    <row r="32" spans="1:19" ht="14.45">
      <c r="A32" t="s">
        <v>31</v>
      </c>
      <c r="B32">
        <v>260</v>
      </c>
      <c r="C32">
        <v>180</v>
      </c>
      <c r="D32">
        <v>470</v>
      </c>
      <c r="E32">
        <v>675</v>
      </c>
      <c r="F32">
        <v>142</v>
      </c>
      <c r="G32">
        <v>275</v>
      </c>
      <c r="H32">
        <v>350</v>
      </c>
      <c r="I32">
        <v>390</v>
      </c>
      <c r="J32">
        <v>525</v>
      </c>
      <c r="K32">
        <v>110</v>
      </c>
      <c r="L32">
        <v>210</v>
      </c>
      <c r="M32">
        <v>124</v>
      </c>
      <c r="N32">
        <v>215</v>
      </c>
      <c r="P32">
        <v>215</v>
      </c>
      <c r="Q32">
        <v>165</v>
      </c>
      <c r="R32">
        <v>400</v>
      </c>
      <c r="S32">
        <v>165</v>
      </c>
    </row>
    <row r="33" spans="1:19" ht="14.45">
      <c r="A33" t="s">
        <v>32</v>
      </c>
      <c r="B33">
        <v>360</v>
      </c>
      <c r="C33">
        <v>-125</v>
      </c>
      <c r="D33">
        <v>300</v>
      </c>
      <c r="E33">
        <v>130</v>
      </c>
      <c r="F33">
        <v>114</v>
      </c>
      <c r="G33">
        <v>110</v>
      </c>
      <c r="I33">
        <v>-166</v>
      </c>
      <c r="J33">
        <v>-148</v>
      </c>
      <c r="K33">
        <v>200</v>
      </c>
      <c r="L33">
        <v>-258</v>
      </c>
      <c r="M33">
        <v>-108</v>
      </c>
      <c r="N33">
        <v>-175</v>
      </c>
      <c r="O33">
        <v>285</v>
      </c>
      <c r="P33">
        <v>130</v>
      </c>
      <c r="Q33">
        <v>160</v>
      </c>
      <c r="R33">
        <v>-105</v>
      </c>
      <c r="S33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E4E7-BB16-41C9-94F6-358A8C6DFDF9}">
  <dimension ref="A1:AL37"/>
  <sheetViews>
    <sheetView workbookViewId="0">
      <selection activeCell="M8" sqref="M8"/>
    </sheetView>
  </sheetViews>
  <sheetFormatPr defaultColWidth="7.140625" defaultRowHeight="15"/>
  <cols>
    <col min="1" max="1" width="4.5703125" customWidth="1"/>
    <col min="2" max="19" width="7.140625" customWidth="1"/>
    <col min="20" max="20" width="4.28515625" customWidth="1"/>
    <col min="21" max="21" width="7.140625" customWidth="1"/>
  </cols>
  <sheetData>
    <row r="1" spans="1:38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</row>
    <row r="2" spans="1:38">
      <c r="A2" t="s">
        <v>1</v>
      </c>
      <c r="B2" s="1">
        <f>'JuicedOdds Week (12)'!B2/('JuicedOdds Week (12)'!B2+'JuicedOdds Week (12)'!B10)</f>
        <v>0.61643835616438358</v>
      </c>
      <c r="C2" s="1">
        <f>'JuicedOdds Week (12)'!C2/('JuicedOdds Week (12)'!C2+'JuicedOdds Week (12)'!C13)</f>
        <v>0.5720596355604638</v>
      </c>
      <c r="D2" s="3">
        <f>'JuicedOdds Week (12)'!D2/('JuicedOdds Week (12)'!D2+'JuicedOdds Week (12)'!D19)</f>
        <v>0.85245901639344268</v>
      </c>
      <c r="E2" s="1">
        <f>'JuicedOdds Week (12)'!E2/('JuicedOdds Week (12)'!E2+'JuicedOdds Week (12)'!E8)</f>
        <v>0.77683315621679072</v>
      </c>
      <c r="F2" s="1">
        <f>'JuicedOdds Week (12)'!F2/('JuicedOdds Week (12)'!F2+'JuicedOdds Week (12)'!F17)</f>
        <v>0.61643835616438358</v>
      </c>
      <c r="G2" s="1">
        <f>'JuicedOdds Week (12)'!G2/('JuicedOdds Week (12)'!G2+'JuicedOdds Week (12)'!G18)</f>
        <v>0.83164983164983153</v>
      </c>
      <c r="H2" s="1">
        <f>'JuicedOdds Week (12)'!H2/('JuicedOdds Week (12)'!H2+'JuicedOdds Week (12)'!H11)</f>
        <v>0.70503316426063201</v>
      </c>
      <c r="I2" s="1">
        <f>'JuicedOdds Week (12)'!I2/('JuicedOdds Week (12)'!I2+'JuicedOdds Week (12)'!I18)</f>
        <v>0.74087161366313303</v>
      </c>
      <c r="J2" s="1">
        <f>'JuicedOdds Week (12)'!J2/('JuicedOdds Week (12)'!J2+'JuicedOdds Week (12)'!J12)</f>
        <v>0.48263587428372978</v>
      </c>
      <c r="K2" s="1"/>
      <c r="L2" s="1">
        <f>'JuicedOdds Week (12)'!L2/('JuicedOdds Week (12)'!L2+'JuicedOdds Week (12)'!L3)</f>
        <v>0.55259400285578297</v>
      </c>
      <c r="M2" s="1">
        <f>'JuicedOdds Week (12)'!M2/('JuicedOdds Week (12)'!M2+'JuicedOdds Week (12)'!M25)</f>
        <v>0.80429292929292939</v>
      </c>
      <c r="N2" s="1">
        <f>'JuicedOdds Week (12)'!N2/('JuicedOdds Week (12)'!N2+'JuicedOdds Week (12)'!N20)</f>
        <v>0.65747522619560528</v>
      </c>
      <c r="O2" s="1">
        <f>'JuicedOdds Week (12)'!O2/('JuicedOdds Week (12)'!O2+'JuicedOdds Week (12)'!O4)</f>
        <v>0.62110960757780787</v>
      </c>
      <c r="P2" s="1">
        <f>'JuicedOdds Week (12)'!P2/('JuicedOdds Week (12)'!P2+'JuicedOdds Week (12)'!P23)</f>
        <v>0.63010204081632659</v>
      </c>
      <c r="Q2" s="1">
        <f>'JuicedOdds Week (12)'!Q2/('JuicedOdds Week (12)'!Q2+'JuicedOdds Week (12)'!Q25)</f>
        <v>0.76590210451643415</v>
      </c>
      <c r="R2" s="1">
        <f>'JuicedOdds Week (12)'!R2/('JuicedOdds Week (12)'!R2+'JuicedOdds Week (12)'!R6)</f>
        <v>0.58821154622527261</v>
      </c>
      <c r="S2" s="1">
        <f>'JuicedOdds Week (12)'!S2/('JuicedOdds Week (12)'!S2+'JuicedOdds Week (12)'!S11)</f>
        <v>0.53246753246753253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8">
      <c r="A3" t="s">
        <v>2</v>
      </c>
      <c r="B3" s="1">
        <f>'JuicedOdds Week (12)'!B3/('JuicedOdds Week (12)'!B3+'JuicedOdds Week (12)'!B23)</f>
        <v>0.62246655186117372</v>
      </c>
      <c r="C3" s="1">
        <f>'JuicedOdds Week (12)'!C3/('JuicedOdds Week (12)'!C3+'JuicedOdds Week (12)'!C17)</f>
        <v>0.68055555555555558</v>
      </c>
      <c r="D3" s="1">
        <f>'JuicedOdds Week (12)'!D3/('JuicedOdds Week (12)'!D3+'JuicedOdds Week (12)'!D30)</f>
        <v>0.6853932584269663</v>
      </c>
      <c r="E3" s="1">
        <f>'JuicedOdds Week (12)'!E3/('JuicedOdds Week (12)'!E3+'JuicedOdds Week (12)'!E27)</f>
        <v>0.77683315621679072</v>
      </c>
      <c r="F3" s="1">
        <f>'JuicedOdds Week (12)'!F3/('JuicedOdds Week (12)'!F3+'JuicedOdds Week (12)'!F28)</f>
        <v>0.63690418169412233</v>
      </c>
      <c r="G3" s="1">
        <f>'JuicedOdds Week (12)'!G3/('JuicedOdds Week (12)'!G3+'JuicedOdds Week (12)'!G8)</f>
        <v>0.72207925887802371</v>
      </c>
      <c r="H3" s="1">
        <f>'JuicedOdds Week (12)'!H3/('JuicedOdds Week (12)'!H3+'JuicedOdds Week (12)'!H12)</f>
        <v>0.58299264104660675</v>
      </c>
      <c r="I3" s="1">
        <f>'JuicedOdds Week (12)'!I3/('JuicedOdds Week (12)'!I3+'JuicedOdds Week (12)'!I27)</f>
        <v>0.71355123026074185</v>
      </c>
      <c r="J3" s="1">
        <f>'JuicedOdds Week (12)'!J3/('JuicedOdds Week (12)'!J3+'JuicedOdds Week (12)'!J7)</f>
        <v>0.60923623445825936</v>
      </c>
      <c r="K3" s="1"/>
      <c r="L3" s="1">
        <f>'JuicedOdds Week (12)'!L3/('JuicedOdds Week (12)'!L3+'JuicedOdds Week (12)'!L2)</f>
        <v>0.44740599714421703</v>
      </c>
      <c r="M3" s="1">
        <f>'JuicedOdds Week (12)'!M3/('JuicedOdds Week (12)'!M3+'JuicedOdds Week (12)'!M4)</f>
        <v>0.56349206349206349</v>
      </c>
      <c r="N3" s="1">
        <f>'JuicedOdds Week (12)'!N3/('JuicedOdds Week (12)'!N3+'JuicedOdds Week (12)'!N5)</f>
        <v>0.55259400285578297</v>
      </c>
      <c r="O3" s="1">
        <f>'JuicedOdds Week (12)'!O3/('JuicedOdds Week (12)'!O3+'JuicedOdds Week (12)'!O7)</f>
        <v>0.48916576381365112</v>
      </c>
      <c r="P3" s="1">
        <f>'JuicedOdds Week (12)'!P3/('JuicedOdds Week (12)'!P3+'JuicedOdds Week (12)'!P14)</f>
        <v>0.53246753246753253</v>
      </c>
      <c r="Q3" s="2">
        <f>'JuicedOdds Week (12)'!Q3/('JuicedOdds Week (12)'!Q3+'JuicedOdds Week (12)'!Q21)</f>
        <v>0.88695652173913042</v>
      </c>
      <c r="R3" s="1">
        <f>'JuicedOdds Week (12)'!R3/('JuicedOdds Week (12)'!R3+'JuicedOdds Week (12)'!R32)</f>
        <v>0.80815709969788529</v>
      </c>
      <c r="S3" s="1">
        <f>'JuicedOdds Week (12)'!S3/('JuicedOdds Week (12)'!S3+'JuicedOdds Week (12)'!S21)</f>
        <v>0.54274353876739567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8">
      <c r="A4" t="s">
        <v>3</v>
      </c>
      <c r="B4" s="1">
        <f>'JuicedOdds Week (12)'!B4/('JuicedOdds Week (12)'!B4+'JuicedOdds Week (12)'!B8)</f>
        <v>0.551441114716549</v>
      </c>
      <c r="C4" s="1">
        <f>'JuicedOdds Week (12)'!C4/('JuicedOdds Week (12)'!C4+'JuicedOdds Week (12)'!C25)</f>
        <v>0.7508125677139762</v>
      </c>
      <c r="D4" s="1">
        <f>'JuicedOdds Week (12)'!D4/('JuicedOdds Week (12)'!D4+'JuicedOdds Week (12)'!D27)</f>
        <v>0.68055555555555558</v>
      </c>
      <c r="E4" s="1">
        <f>'JuicedOdds Week (12)'!E4/('JuicedOdds Week (12)'!E4+'JuicedOdds Week (12)'!E12)</f>
        <v>0.56349206349206349</v>
      </c>
      <c r="F4" s="1">
        <f>'JuicedOdds Week (12)'!F4/('JuicedOdds Week (12)'!F4+'JuicedOdds Week (12)'!F13)</f>
        <v>0.6853932584269663</v>
      </c>
      <c r="G4" s="3">
        <f>'JuicedOdds Week (12)'!G4/('JuicedOdds Week (12)'!G4+'JuicedOdds Week (12)'!G21)</f>
        <v>0.88695652173913042</v>
      </c>
      <c r="H4" s="1">
        <f>'JuicedOdds Week (12)'!H4/('JuicedOdds Week (12)'!H4+'JuicedOdds Week (12)'!H23)</f>
        <v>0.76590210451643415</v>
      </c>
      <c r="I4" s="1">
        <f>'JuicedOdds Week (12)'!I4/('JuicedOdds Week (12)'!I4+'JuicedOdds Week (12)'!I30)</f>
        <v>0.80429292929292939</v>
      </c>
      <c r="J4" s="1">
        <f>'JuicedOdds Week (12)'!J4/('JuicedOdds Week (12)'!J4+'JuicedOdds Week (12)'!J6)</f>
        <v>0.46753246753246752</v>
      </c>
      <c r="K4" s="1">
        <f>'JuicedOdds Week (12)'!K4/('JuicedOdds Week (12)'!K4+'JuicedOdds Week (12)'!K18)</f>
        <v>0.771505376344086</v>
      </c>
      <c r="L4" s="1">
        <f>'JuicedOdds Week (12)'!L4/('JuicedOdds Week (12)'!L4+'JuicedOdds Week (12)'!L8)</f>
        <v>0.76000000000000012</v>
      </c>
      <c r="M4" s="1">
        <f>'JuicedOdds Week (12)'!M4/('JuicedOdds Week (12)'!M4+'JuicedOdds Week (12)'!M3)</f>
        <v>0.43650793650793646</v>
      </c>
      <c r="N4" s="1"/>
      <c r="O4" s="1">
        <f>'JuicedOdds Week (12)'!O4/('JuicedOdds Week (12)'!O4+'JuicedOdds Week (12)'!O2)</f>
        <v>0.37889039242219219</v>
      </c>
      <c r="P4" s="1">
        <f>'JuicedOdds Week (12)'!P4/('JuicedOdds Week (12)'!P4+'JuicedOdds Week (12)'!P7)</f>
        <v>0.63010204081632659</v>
      </c>
      <c r="Q4" s="1">
        <f>'JuicedOdds Week (12)'!Q4/('JuicedOdds Week (12)'!Q4+'JuicedOdds Week (12)'!Q11)</f>
        <v>0.51083423618634893</v>
      </c>
      <c r="R4" s="1">
        <f>'JuicedOdds Week (12)'!R4/('JuicedOdds Week (12)'!R4+'JuicedOdds Week (12)'!R23)</f>
        <v>0.70016207455429491</v>
      </c>
      <c r="S4" s="1">
        <f>'JuicedOdds Week (12)'!S4/('JuicedOdds Week (12)'!S4+'JuicedOdds Week (12)'!S12)</f>
        <v>0.47826086956521741</v>
      </c>
      <c r="U4">
        <v>0</v>
      </c>
      <c r="V4">
        <v>0</v>
      </c>
      <c r="W4">
        <v>0</v>
      </c>
      <c r="X4">
        <v>0</v>
      </c>
      <c r="Y4">
        <v>0</v>
      </c>
      <c r="Z4">
        <v>25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8" ht="14.45">
      <c r="A5" t="s">
        <v>4</v>
      </c>
      <c r="B5" s="1">
        <f>'JuicedOdds Week (12)'!B5/('JuicedOdds Week (12)'!B5+'JuicedOdds Week (12)'!B22)</f>
        <v>0.52173913043478259</v>
      </c>
      <c r="C5" s="1">
        <f>'JuicedOdds Week (12)'!C5/('JuicedOdds Week (12)'!C5+'JuicedOdds Week (12)'!C28)</f>
        <v>0.73354231974921635</v>
      </c>
      <c r="D5" s="1">
        <f>'JuicedOdds Week (12)'!D5/('JuicedOdds Week (12)'!D5+'JuicedOdds Week (12)'!D21)</f>
        <v>0.84650112866817162</v>
      </c>
      <c r="E5" s="3">
        <f>'JuicedOdds Week (12)'!E5/('JuicedOdds Week (12)'!E5+'JuicedOdds Week (12)'!E32)</f>
        <v>0.87617765814266502</v>
      </c>
      <c r="F5" s="1">
        <f>'JuicedOdds Week (12)'!F5/('JuicedOdds Week (12)'!F5+'JuicedOdds Week (12)'!F7)</f>
        <v>0.60923623445825936</v>
      </c>
      <c r="G5" s="1">
        <f>'JuicedOdds Week (12)'!G5/('JuicedOdds Week (12)'!G5+'JuicedOdds Week (12)'!G15)</f>
        <v>0.79136163982430452</v>
      </c>
      <c r="H5" s="1">
        <f>'JuicedOdds Week (12)'!H5/('JuicedOdds Week (12)'!H5+'JuicedOdds Week (12)'!H17)</f>
        <v>0.72575250836120397</v>
      </c>
      <c r="I5" s="1">
        <f>'JuicedOdds Week (12)'!I5/('JuicedOdds Week (12)'!I5+'JuicedOdds Week (12)'!I6)</f>
        <v>0.65747522619560528</v>
      </c>
      <c r="J5" s="1"/>
      <c r="K5" s="1">
        <f>'JuicedOdds Week (12)'!K5/('JuicedOdds Week (12)'!K5+'JuicedOdds Week (12)'!K13)</f>
        <v>0.59336975415942395</v>
      </c>
      <c r="L5" s="1">
        <f>'JuicedOdds Week (12)'!L5/('JuicedOdds Week (12)'!L5+'JuicedOdds Week (12)'!L30)</f>
        <v>0.86301369863013699</v>
      </c>
      <c r="M5" s="1">
        <f>'JuicedOdds Week (12)'!M5/('JuicedOdds Week (12)'!M5+'JuicedOdds Week (12)'!M14)</f>
        <v>0.74778270509977829</v>
      </c>
      <c r="N5" s="1">
        <f>'JuicedOdds Week (12)'!N5/('JuicedOdds Week (12)'!N5+'JuicedOdds Week (12)'!N3)</f>
        <v>0.44740599714421703</v>
      </c>
      <c r="O5" s="1">
        <f>'JuicedOdds Week (12)'!O5/('JuicedOdds Week (12)'!O5+'JuicedOdds Week (12)'!O14)</f>
        <v>0.61403508771929827</v>
      </c>
      <c r="P5" s="1">
        <f>'JuicedOdds Week (12)'!P5/('JuicedOdds Week (12)'!P5+'JuicedOdds Week (12)'!P32)</f>
        <v>0.69576995207334869</v>
      </c>
      <c r="Q5" s="1">
        <f>'JuicedOdds Week (12)'!Q5/('JuicedOdds Week (12)'!Q5+'JuicedOdds Week (12)'!Q9)</f>
        <v>0.55156950672645733</v>
      </c>
      <c r="R5" s="1">
        <f>'JuicedOdds Week (12)'!R5/('JuicedOdds Week (12)'!R5+'JuicedOdds Week (12)'!R27)</f>
        <v>0.57983193277310918</v>
      </c>
      <c r="S5" s="1">
        <f>'JuicedOdds Week (12)'!S5/('JuicedOdds Week (12)'!S5+'JuicedOdds Week (12)'!S28)</f>
        <v>0.71797052154195007</v>
      </c>
      <c r="U5">
        <v>0</v>
      </c>
      <c r="V5">
        <v>0</v>
      </c>
      <c r="W5">
        <v>0</v>
      </c>
      <c r="X5">
        <v>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8">
      <c r="A6" t="s">
        <v>5</v>
      </c>
      <c r="B6" s="1">
        <f>'JuicedOdds Week (12)'!B6/('JuicedOdds Week (12)'!B6+'JuicedOdds Week (12)'!B15)</f>
        <v>0.50432975406996894</v>
      </c>
      <c r="C6" s="1">
        <f>'JuicedOdds Week (12)'!C6/('JuicedOdds Week (12)'!C6+'JuicedOdds Week (12)'!C9)</f>
        <v>0.60923623445825936</v>
      </c>
      <c r="D6" s="1">
        <f>'JuicedOdds Week (12)'!D6/('JuicedOdds Week (12)'!D6+'JuicedOdds Week (12)'!D28)</f>
        <v>0.58299264104660675</v>
      </c>
      <c r="E6" s="1">
        <f>'JuicedOdds Week (12)'!E6/('JuicedOdds Week (12)'!E6+'JuicedOdds Week (12)'!E29)</f>
        <v>0.59336975415942395</v>
      </c>
      <c r="F6" s="1">
        <f>'JuicedOdds Week (12)'!F6/('JuicedOdds Week (12)'!F6+'JuicedOdds Week (12)'!F32)</f>
        <v>0.60375697094217784</v>
      </c>
      <c r="G6" s="1">
        <f>'JuicedOdds Week (12)'!G6/('JuicedOdds Week (12)'!G6+'JuicedOdds Week (12)'!G14)</f>
        <v>0.58299264104660675</v>
      </c>
      <c r="H6" s="1"/>
      <c r="I6" s="1">
        <f>'JuicedOdds Week (12)'!I6/('JuicedOdds Week (12)'!I6+'JuicedOdds Week (12)'!I5)</f>
        <v>0.34252477380439461</v>
      </c>
      <c r="J6" s="1">
        <f>'JuicedOdds Week (12)'!J6/('JuicedOdds Week (12)'!J6+'JuicedOdds Week (12)'!J4)</f>
        <v>0.53246753246753253</v>
      </c>
      <c r="K6" s="1">
        <f>'JuicedOdds Week (12)'!K6/('JuicedOdds Week (12)'!K6+'JuicedOdds Week (12)'!K33)</f>
        <v>0.68055555555555558</v>
      </c>
      <c r="L6" s="1">
        <f>'JuicedOdds Week (12)'!L6/('JuicedOdds Week (12)'!L6+'JuicedOdds Week (12)'!L9)</f>
        <v>0.36309581830587778</v>
      </c>
      <c r="M6" s="1">
        <f>'JuicedOdds Week (12)'!M6/('JuicedOdds Week (12)'!M6+'JuicedOdds Week (12)'!M22)</f>
        <v>0.43650793650793646</v>
      </c>
      <c r="N6" s="1">
        <f>'JuicedOdds Week (12)'!N6/('JuicedOdds Week (12)'!N6+'JuicedOdds Week (12)'!N13)</f>
        <v>0.51083423618634893</v>
      </c>
      <c r="O6" s="1">
        <f>'JuicedOdds Week (12)'!O6/('JuicedOdds Week (12)'!O6+'JuicedOdds Week (12)'!O31)</f>
        <v>0.76590210451643415</v>
      </c>
      <c r="P6" s="1">
        <f>'JuicedOdds Week (12)'!P6/('JuicedOdds Week (12)'!P6+'JuicedOdds Week (12)'!P17)</f>
        <v>0.74778270509977829</v>
      </c>
      <c r="Q6" s="1">
        <f>'JuicedOdds Week (12)'!Q6/('JuicedOdds Week (12)'!Q6+'JuicedOdds Week (12)'!Q22)</f>
        <v>0.54274353876739567</v>
      </c>
      <c r="R6" s="1">
        <f>'JuicedOdds Week (12)'!R6/('JuicedOdds Week (12)'!R6+'JuicedOdds Week (12)'!R2)</f>
        <v>0.4117884537747275</v>
      </c>
      <c r="S6" s="1">
        <f>'JuicedOdds Week (12)'!S6/('JuicedOdds Week (12)'!S6+'JuicedOdds Week (12)'!S15)</f>
        <v>0.61403508771929827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8">
      <c r="A7" t="s">
        <v>6</v>
      </c>
      <c r="B7" s="1">
        <f>'JuicedOdds Week (12)'!B7/('JuicedOdds Week (12)'!B7+'JuicedOdds Week (12)'!B21)</f>
        <v>0.60375697094217784</v>
      </c>
      <c r="C7" s="3">
        <f>'JuicedOdds Week (12)'!C7/('JuicedOdds Week (12)'!C7+'JuicedOdds Week (12)'!C8)</f>
        <v>0.76000000000000012</v>
      </c>
      <c r="D7" s="1">
        <f>'JuicedOdds Week (12)'!D7/('JuicedOdds Week (12)'!D7+'JuicedOdds Week (12)'!D32)</f>
        <v>0.83164983164983153</v>
      </c>
      <c r="E7" s="1">
        <f>'JuicedOdds Week (12)'!E7/('JuicedOdds Week (12)'!E7+'JuicedOdds Week (12)'!E23)</f>
        <v>0.70954356846473021</v>
      </c>
      <c r="F7" s="1">
        <f>'JuicedOdds Week (12)'!F7/('JuicedOdds Week (12)'!F7+'JuicedOdds Week (12)'!F5)</f>
        <v>0.39076376554174075</v>
      </c>
      <c r="G7" s="1">
        <f>'JuicedOdds Week (12)'!G7/('JuicedOdds Week (12)'!G7+'JuicedOdds Week (12)'!G11)</f>
        <v>0.53246753246753253</v>
      </c>
      <c r="H7" s="1"/>
      <c r="I7" s="1">
        <f>'JuicedOdds Week (12)'!I7/('JuicedOdds Week (12)'!I7+'JuicedOdds Week (12)'!I28)</f>
        <v>0.72575250836120397</v>
      </c>
      <c r="J7" s="1">
        <f>'JuicedOdds Week (12)'!J7/('JuicedOdds Week (12)'!J7+'JuicedOdds Week (12)'!J3)</f>
        <v>0.39076376554174075</v>
      </c>
      <c r="K7" s="1">
        <f>'JuicedOdds Week (12)'!K7/('JuicedOdds Week (12)'!K7+'JuicedOdds Week (12)'!K21)</f>
        <v>0.9258160237388724</v>
      </c>
      <c r="L7" s="1">
        <f>'JuicedOdds Week (12)'!L7/('JuicedOdds Week (12)'!L7+'JuicedOdds Week (12)'!L26)</f>
        <v>0.82712369597615498</v>
      </c>
      <c r="M7" s="1">
        <f>'JuicedOdds Week (12)'!M7/('JuicedOdds Week (12)'!M7+'JuicedOdds Week (12)'!M27)</f>
        <v>0.85245901639344268</v>
      </c>
      <c r="N7" s="1">
        <f>'JuicedOdds Week (12)'!N7/('JuicedOdds Week (12)'!N7+'JuicedOdds Week (12)'!N14)</f>
        <v>0.60670065549890739</v>
      </c>
      <c r="O7" s="1">
        <f>'JuicedOdds Week (12)'!O7/('JuicedOdds Week (12)'!O7+'JuicedOdds Week (12)'!O3)</f>
        <v>0.51083423618634893</v>
      </c>
      <c r="P7" s="1">
        <f>'JuicedOdds Week (12)'!P7/('JuicedOdds Week (12)'!P7+'JuicedOdds Week (12)'!P4)</f>
        <v>0.36989795918367352</v>
      </c>
      <c r="Q7" s="1">
        <f>'JuicedOdds Week (12)'!Q7/('JuicedOdds Week (12)'!Q7+'JuicedOdds Week (12)'!Q12)</f>
        <v>0.43902439024390244</v>
      </c>
      <c r="R7" s="1">
        <f>'JuicedOdds Week (12)'!R7/('JuicedOdds Week (12)'!R7+'JuicedOdds Week (12)'!R10)</f>
        <v>0.57983193277310918</v>
      </c>
      <c r="S7" s="1">
        <f>'JuicedOdds Week (12)'!S7/('JuicedOdds Week (12)'!S7+'JuicedOdds Week (12)'!S27)</f>
        <v>0.57983193277310918</v>
      </c>
      <c r="U7">
        <v>0</v>
      </c>
      <c r="V7">
        <v>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8">
      <c r="A8" t="s">
        <v>7</v>
      </c>
      <c r="B8" s="1">
        <f>'JuicedOdds Week (12)'!B8/('JuicedOdds Week (12)'!B8+'JuicedOdds Week (12)'!B4)</f>
        <v>0.448558885283451</v>
      </c>
      <c r="C8" s="1">
        <f>'JuicedOdds Week (12)'!C8/('JuicedOdds Week (12)'!C8+'JuicedOdds Week (12)'!C7)</f>
        <v>0.24000000000000005</v>
      </c>
      <c r="D8" s="1">
        <f>'JuicedOdds Week (12)'!D8/('JuicedOdds Week (12)'!D8+'JuicedOdds Week (12)'!D23)</f>
        <v>0.42794036443953615</v>
      </c>
      <c r="E8" s="1">
        <f>'JuicedOdds Week (12)'!E8/('JuicedOdds Week (12)'!E8+'JuicedOdds Week (12)'!E2)</f>
        <v>0.22316684378320936</v>
      </c>
      <c r="F8" s="1">
        <f>'JuicedOdds Week (12)'!F8/('JuicedOdds Week (12)'!F8+'JuicedOdds Week (12)'!F18)</f>
        <v>0.448558885283451</v>
      </c>
      <c r="G8" s="1">
        <f>'JuicedOdds Week (12)'!G8/('JuicedOdds Week (12)'!G8+'JuicedOdds Week (12)'!G3)</f>
        <v>0.27792074112197634</v>
      </c>
      <c r="H8" s="1"/>
      <c r="I8" s="1">
        <f>'JuicedOdds Week (12)'!I8/('JuicedOdds Week (12)'!I8+'JuicedOdds Week (12)'!I21)</f>
        <v>0.59336975415942395</v>
      </c>
      <c r="J8" s="1">
        <f>'JuicedOdds Week (12)'!J8/('JuicedOdds Week (12)'!J8+'JuicedOdds Week (12)'!J11)</f>
        <v>0.39076376554174075</v>
      </c>
      <c r="K8" s="1">
        <f>'JuicedOdds Week (12)'!K8/('JuicedOdds Week (12)'!K8+'JuicedOdds Week (12)'!K25)</f>
        <v>0.50432975406996894</v>
      </c>
      <c r="L8" s="1">
        <f>'JuicedOdds Week (12)'!L8/('JuicedOdds Week (12)'!L8+'JuicedOdds Week (12)'!L4)</f>
        <v>0.24000000000000005</v>
      </c>
      <c r="M8" s="1">
        <f>'JuicedOdds Week (12)'!M8/('JuicedOdds Week (12)'!M8+'JuicedOdds Week (12)'!M12)</f>
        <v>0.19999999999999998</v>
      </c>
      <c r="N8" s="1">
        <f>'JuicedOdds Week (12)'!N8/('JuicedOdds Week (12)'!N8+'JuicedOdds Week (12)'!N24)</f>
        <v>0.70016207455429491</v>
      </c>
      <c r="O8" s="1">
        <f>'JuicedOdds Week (12)'!O8/('JuicedOdds Week (12)'!O8+'JuicedOdds Week (12)'!O33)</f>
        <v>0.7508125677139762</v>
      </c>
      <c r="P8" s="1">
        <f>'JuicedOdds Week (12)'!P8/('JuicedOdds Week (12)'!P8+'JuicedOdds Week (12)'!P12)</f>
        <v>0.47826086956521741</v>
      </c>
      <c r="Q8" s="1">
        <f>'JuicedOdds Week (12)'!Q8/('JuicedOdds Week (12)'!Q8+'JuicedOdds Week (12)'!Q27)</f>
        <v>0.65747522619560528</v>
      </c>
      <c r="R8" s="1">
        <f>'JuicedOdds Week (12)'!R8/('JuicedOdds Week (12)'!R8+'JuicedOdds Week (12)'!R15)</f>
        <v>0.51083423618634893</v>
      </c>
      <c r="S8" s="1">
        <f>'JuicedOdds Week (12)'!S8/('JuicedOdds Week (12)'!S8+'JuicedOdds Week (12)'!S23)</f>
        <v>0.51083423618634893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8" ht="14.45">
      <c r="A9" t="s">
        <v>8</v>
      </c>
      <c r="B9" s="3">
        <f>'JuicedOdds Week (12)'!B9/('JuicedOdds Week (12)'!B9+'JuicedOdds Week (12)'!B33)</f>
        <v>0.79136163982430452</v>
      </c>
      <c r="C9" s="1">
        <f>'JuicedOdds Week (12)'!C9/('JuicedOdds Week (12)'!C9+'JuicedOdds Week (12)'!C6)</f>
        <v>0.39076376554174075</v>
      </c>
      <c r="D9" s="1">
        <f>'JuicedOdds Week (12)'!D9/('JuicedOdds Week (12)'!D9+'JuicedOdds Week (12)'!D31)</f>
        <v>0.74087161366313303</v>
      </c>
      <c r="E9" s="1">
        <f>'JuicedOdds Week (12)'!E9/('JuicedOdds Week (12)'!E9+'JuicedOdds Week (12)'!E15)</f>
        <v>0.39076376554174075</v>
      </c>
      <c r="F9" s="1">
        <f>'JuicedOdds Week (12)'!F9/('JuicedOdds Week (12)'!F9+'JuicedOdds Week (12)'!F22)</f>
        <v>0.66900702106318954</v>
      </c>
      <c r="G9" s="1">
        <f>'JuicedOdds Week (12)'!G9/('JuicedOdds Week (12)'!G9+'JuicedOdds Week (12)'!G29)</f>
        <v>0.6853932584269663</v>
      </c>
      <c r="H9" s="1">
        <f>'JuicedOdds Week (12)'!H9/('JuicedOdds Week (12)'!H9+'JuicedOdds Week (12)'!H10)</f>
        <v>0.58299264104660675</v>
      </c>
      <c r="I9" s="1">
        <f>'JuicedOdds Week (12)'!I9/('JuicedOdds Week (12)'!I9+'JuicedOdds Week (12)'!I32)</f>
        <v>0.80429292929292939</v>
      </c>
      <c r="J9" s="1">
        <f>'JuicedOdds Week (12)'!J9/('JuicedOdds Week (12)'!J9+'JuicedOdds Week (12)'!J14)</f>
        <v>0.68055555555555558</v>
      </c>
      <c r="K9" s="1">
        <f>'JuicedOdds Week (12)'!K9/('JuicedOdds Week (12)'!K9+'JuicedOdds Week (12)'!K15)</f>
        <v>0.69079288305406805</v>
      </c>
      <c r="L9" s="1">
        <f>'JuicedOdds Week (12)'!L9/('JuicedOdds Week (12)'!L9+'JuicedOdds Week (12)'!L6)</f>
        <v>0.63690418169412233</v>
      </c>
      <c r="M9" s="1">
        <f>'JuicedOdds Week (12)'!M9/('JuicedOdds Week (12)'!M9+'JuicedOdds Week (12)'!M11)</f>
        <v>0.59963877182420233</v>
      </c>
      <c r="N9" s="1"/>
      <c r="O9" s="1">
        <f>'JuicedOdds Week (12)'!O9/('JuicedOdds Week (12)'!O9+'JuicedOdds Week (12)'!O28)</f>
        <v>0.72575250836120397</v>
      </c>
      <c r="P9" s="1">
        <f>'JuicedOdds Week (12)'!P9/('JuicedOdds Week (12)'!P9+'JuicedOdds Week (12)'!P13)</f>
        <v>0.48916576381365112</v>
      </c>
      <c r="Q9" s="1">
        <f>'JuicedOdds Week (12)'!Q9/('JuicedOdds Week (12)'!Q9+'JuicedOdds Week (12)'!Q5)</f>
        <v>0.44843049327354256</v>
      </c>
      <c r="R9" s="1">
        <f>'JuicedOdds Week (12)'!R9/('JuicedOdds Week (12)'!R9+'JuicedOdds Week (12)'!R12)</f>
        <v>0.5</v>
      </c>
      <c r="S9" s="1">
        <f>'JuicedOdds Week (12)'!S9/('JuicedOdds Week (12)'!S9+'JuicedOdds Week (12)'!S22)</f>
        <v>0.61403508771929827</v>
      </c>
      <c r="U9">
        <v>25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8">
      <c r="A10" t="s">
        <v>9</v>
      </c>
      <c r="B10" s="1">
        <f>'JuicedOdds Week (12)'!B10/('JuicedOdds Week (12)'!B10+'JuicedOdds Week (12)'!B2)</f>
        <v>0.38356164383561653</v>
      </c>
      <c r="C10" s="1">
        <f>'JuicedOdds Week (12)'!C10/('JuicedOdds Week (12)'!C10+'JuicedOdds Week (12)'!C14)</f>
        <v>0.65747522619560528</v>
      </c>
      <c r="D10" s="1">
        <f>'JuicedOdds Week (12)'!D10/('JuicedOdds Week (12)'!D10+'JuicedOdds Week (12)'!D24)</f>
        <v>0.58299264104660675</v>
      </c>
      <c r="E10" s="1">
        <f>'JuicedOdds Week (12)'!E10/('JuicedOdds Week (12)'!E10+'JuicedOdds Week (12)'!E20)</f>
        <v>0.56349206349206349</v>
      </c>
      <c r="F10" s="1">
        <f>'JuicedOdds Week (12)'!F10/('JuicedOdds Week (12)'!F10+'JuicedOdds Week (12)'!F26)</f>
        <v>0.78190630048465271</v>
      </c>
      <c r="G10" s="1">
        <f>'JuicedOdds Week (12)'!G10/('JuicedOdds Week (12)'!G10+'JuicedOdds Week (12)'!G30)</f>
        <v>0.59336975415942395</v>
      </c>
      <c r="H10" s="1">
        <f>'JuicedOdds Week (12)'!H10/('JuicedOdds Week (12)'!H10+'JuicedOdds Week (12)'!H9)</f>
        <v>0.4170073589533933</v>
      </c>
      <c r="I10" s="1">
        <f>'JuicedOdds Week (12)'!I10/('JuicedOdds Week (12)'!I10+'JuicedOdds Week (12)'!I25)</f>
        <v>0.7508125677139762</v>
      </c>
      <c r="J10" s="1"/>
      <c r="K10" s="1">
        <f>'JuicedOdds Week (12)'!K10/('JuicedOdds Week (12)'!K10+'JuicedOdds Week (12)'!K11)</f>
        <v>0.551441114716549</v>
      </c>
      <c r="L10" s="1">
        <f>'JuicedOdds Week (12)'!L10/('JuicedOdds Week (12)'!L10+'JuicedOdds Week (12)'!L19)</f>
        <v>0.77796052631578949</v>
      </c>
      <c r="M10" s="5">
        <f>'JuicedOdds Week (12)'!M10/('JuicedOdds Week (12)'!M10+'JuicedOdds Week (12)'!M20)</f>
        <v>0.77683315621679072</v>
      </c>
      <c r="N10" s="1">
        <f>'JuicedOdds Week (12)'!N10/('JuicedOdds Week (12)'!N10+'JuicedOdds Week (12)'!N16)</f>
        <v>0.5</v>
      </c>
      <c r="O10" s="1">
        <f>'JuicedOdds Week (12)'!O10/('JuicedOdds Week (12)'!O10+'JuicedOdds Week (12)'!O19)</f>
        <v>0.53246753246753253</v>
      </c>
      <c r="P10" s="1">
        <f>'JuicedOdds Week (12)'!P10/('JuicedOdds Week (12)'!P10+'JuicedOdds Week (12)'!P18)</f>
        <v>0.54274353876739567</v>
      </c>
      <c r="Q10" s="1">
        <f>'JuicedOdds Week (12)'!Q10/('JuicedOdds Week (12)'!Q10+'JuicedOdds Week (12)'!Q17)</f>
        <v>0.48916576381365112</v>
      </c>
      <c r="R10" s="1">
        <f>'JuicedOdds Week (12)'!R10/('JuicedOdds Week (12)'!R10+'JuicedOdds Week (12)'!R7)</f>
        <v>0.42016806722689076</v>
      </c>
      <c r="S10" s="1">
        <f>'JuicedOdds Week (12)'!S10/('JuicedOdds Week (12)'!S10+'JuicedOdds Week (12)'!S17)</f>
        <v>0.56204379562043794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</row>
    <row r="11" spans="1:38">
      <c r="A11" t="s">
        <v>10</v>
      </c>
      <c r="B11" s="1">
        <f>'JuicedOdds Week (12)'!B11/('JuicedOdds Week (12)'!B11+'JuicedOdds Week (12)'!B12)</f>
        <v>0.59336975415942395</v>
      </c>
      <c r="C11" s="1">
        <f>'JuicedOdds Week (12)'!C11/('JuicedOdds Week (12)'!C11+'JuicedOdds Week (12)'!C29)</f>
        <v>0.5720596355604638</v>
      </c>
      <c r="D11" s="1">
        <f>'JuicedOdds Week (12)'!D11/('JuicedOdds Week (12)'!D11+'JuicedOdds Week (12)'!D17)</f>
        <v>0.49567024593003117</v>
      </c>
      <c r="E11" s="1">
        <f>'JuicedOdds Week (12)'!E11/('JuicedOdds Week (12)'!E11+'JuicedOdds Week (12)'!E25)</f>
        <v>0.73354231974921635</v>
      </c>
      <c r="F11" s="1"/>
      <c r="G11" s="1">
        <f>'JuicedOdds Week (12)'!G11/('JuicedOdds Week (12)'!G11+'JuicedOdds Week (12)'!G7)</f>
        <v>0.46753246753246752</v>
      </c>
      <c r="H11" s="1">
        <f>'JuicedOdds Week (12)'!H11/('JuicedOdds Week (12)'!H11+'JuicedOdds Week (12)'!H2)</f>
        <v>0.29496683573936788</v>
      </c>
      <c r="I11" s="3">
        <f>'JuicedOdds Week (12)'!I11/('JuicedOdds Week (12)'!I11+'JuicedOdds Week (12)'!I19)</f>
        <v>0.79136163982430452</v>
      </c>
      <c r="J11" s="1">
        <f>'JuicedOdds Week (12)'!J11/('JuicedOdds Week (12)'!J11+'JuicedOdds Week (12)'!J8)</f>
        <v>0.60923623445825936</v>
      </c>
      <c r="K11" s="1">
        <f>'JuicedOdds Week (12)'!K11/('JuicedOdds Week (12)'!K11+'JuicedOdds Week (12)'!K10)</f>
        <v>0.448558885283451</v>
      </c>
      <c r="L11" s="1">
        <f>'JuicedOdds Week (12)'!L11/('JuicedOdds Week (12)'!L11+'JuicedOdds Week (12)'!L20)</f>
        <v>0.59336975415942395</v>
      </c>
      <c r="M11" s="1">
        <f>'JuicedOdds Week (12)'!M11/('JuicedOdds Week (12)'!M11+'JuicedOdds Week (12)'!M9)</f>
        <v>0.40036122817579772</v>
      </c>
      <c r="N11" s="1">
        <f>'JuicedOdds Week (12)'!N11/('JuicedOdds Week (12)'!N11+'JuicedOdds Week (12)'!N23)</f>
        <v>0.52173913043478259</v>
      </c>
      <c r="O11" s="1">
        <f>'JuicedOdds Week (12)'!O11/('JuicedOdds Week (12)'!O11+'JuicedOdds Week (12)'!O18)</f>
        <v>0.57983193277310918</v>
      </c>
      <c r="P11" s="1">
        <f>'JuicedOdds Week (12)'!P11/('JuicedOdds Week (12)'!P11+'JuicedOdds Week (12)'!P25)</f>
        <v>0.52173913043478259</v>
      </c>
      <c r="Q11" s="1">
        <f>'JuicedOdds Week (12)'!Q11/('JuicedOdds Week (12)'!Q11+'JuicedOdds Week (12)'!Q4)</f>
        <v>0.48916576381365112</v>
      </c>
      <c r="R11" s="1">
        <f>'JuicedOdds Week (12)'!R11/('JuicedOdds Week (12)'!R11+'JuicedOdds Week (12)'!R18)</f>
        <v>0.48916576381365112</v>
      </c>
      <c r="S11" s="1">
        <f>'JuicedOdds Week (12)'!S11/('JuicedOdds Week (12)'!S11+'JuicedOdds Week (12)'!S2)</f>
        <v>0.46753246753246752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</row>
    <row r="12" spans="1:38">
      <c r="A12" t="s">
        <v>11</v>
      </c>
      <c r="B12" s="1">
        <f>'JuicedOdds Week (12)'!B12/('JuicedOdds Week (12)'!B12+'JuicedOdds Week (12)'!B11)</f>
        <v>0.40663024584057611</v>
      </c>
      <c r="C12" s="1">
        <f>'JuicedOdds Week (12)'!C12/('JuicedOdds Week (12)'!C12+'JuicedOdds Week (12)'!C23)</f>
        <v>0.56349206349206349</v>
      </c>
      <c r="D12" s="1">
        <f>'JuicedOdds Week (12)'!D12/('JuicedOdds Week (12)'!D12+'JuicedOdds Week (12)'!D18)</f>
        <v>0.71355123026074185</v>
      </c>
      <c r="E12" s="1">
        <f>'JuicedOdds Week (12)'!E12/('JuicedOdds Week (12)'!E12+'JuicedOdds Week (12)'!E4)</f>
        <v>0.43650793650793646</v>
      </c>
      <c r="F12" s="3">
        <f>'JuicedOdds Week (12)'!F12/('JuicedOdds Week (12)'!F12+'JuicedOdds Week (12)'!F21)</f>
        <v>0.83709931686810291</v>
      </c>
      <c r="G12" s="1">
        <f>'JuicedOdds Week (12)'!G12/('JuicedOdds Week (12)'!G12+'JuicedOdds Week (12)'!G26)</f>
        <v>0.88000000000000012</v>
      </c>
      <c r="H12" s="1">
        <f>'JuicedOdds Week (12)'!H12/('JuicedOdds Week (12)'!H12+'JuicedOdds Week (12)'!H3)</f>
        <v>0.4170073589533933</v>
      </c>
      <c r="I12" s="1">
        <f>'JuicedOdds Week (12)'!I12/('JuicedOdds Week (12)'!I12+'JuicedOdds Week (12)'!I23)</f>
        <v>0.78674351585014402</v>
      </c>
      <c r="J12" s="1">
        <f>'JuicedOdds Week (12)'!J12/('JuicedOdds Week (12)'!J12+'JuicedOdds Week (12)'!J2)</f>
        <v>0.51736412571627011</v>
      </c>
      <c r="K12" s="1"/>
      <c r="L12" s="1">
        <f>'JuicedOdds Week (12)'!L12/('JuicedOdds Week (12)'!L12+'JuicedOdds Week (12)'!L25)</f>
        <v>0.88000000000000012</v>
      </c>
      <c r="M12" s="1">
        <f>'JuicedOdds Week (12)'!M12/('JuicedOdds Week (12)'!M12+'JuicedOdds Week (12)'!M8)</f>
        <v>0.79999999999999993</v>
      </c>
      <c r="N12" s="1">
        <f>'JuicedOdds Week (12)'!N12/('JuicedOdds Week (12)'!N12+'JuicedOdds Week (12)'!N27)</f>
        <v>0.60670065549890739</v>
      </c>
      <c r="O12" s="1">
        <f>'JuicedOdds Week (12)'!O12/('JuicedOdds Week (12)'!O12+'JuicedOdds Week (12)'!O29)</f>
        <v>0.71797052154195007</v>
      </c>
      <c r="P12" s="1">
        <f>'JuicedOdds Week (12)'!P12/('JuicedOdds Week (12)'!P12+'JuicedOdds Week (12)'!P8)</f>
        <v>0.52173913043478259</v>
      </c>
      <c r="Q12" s="1">
        <f>'JuicedOdds Week (12)'!Q12/('JuicedOdds Week (12)'!Q12+'JuicedOdds Week (12)'!Q7)</f>
        <v>0.56097560975609762</v>
      </c>
      <c r="R12" s="1">
        <f>'JuicedOdds Week (12)'!R12/('JuicedOdds Week (12)'!R12+'JuicedOdds Week (12)'!R9)</f>
        <v>0.5</v>
      </c>
      <c r="S12" s="1">
        <f>'JuicedOdds Week (12)'!S12/('JuicedOdds Week (12)'!S12+'JuicedOdds Week (12)'!S4)</f>
        <v>0.52173913043478259</v>
      </c>
      <c r="U12">
        <v>0</v>
      </c>
      <c r="V12">
        <v>0</v>
      </c>
      <c r="W12">
        <v>0</v>
      </c>
      <c r="X12">
        <v>0</v>
      </c>
      <c r="Y12">
        <v>25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8">
      <c r="A13" t="s">
        <v>12</v>
      </c>
      <c r="B13" s="1">
        <f>'JuicedOdds Week (12)'!B13/('JuicedOdds Week (12)'!B13+'JuicedOdds Week (12)'!B31)</f>
        <v>0.63690418169412233</v>
      </c>
      <c r="C13" s="1">
        <f>'JuicedOdds Week (12)'!C13/('JuicedOdds Week (12)'!C13+'JuicedOdds Week (12)'!C2)</f>
        <v>0.42794036443953615</v>
      </c>
      <c r="D13" s="1">
        <f>'JuicedOdds Week (12)'!D13/('JuicedOdds Week (12)'!D13+'JuicedOdds Week (12)'!D33)</f>
        <v>0.76000000000000012</v>
      </c>
      <c r="E13" s="1">
        <f>'JuicedOdds Week (12)'!E13/('JuicedOdds Week (12)'!E13+'JuicedOdds Week (12)'!E24)</f>
        <v>0.62246655186117372</v>
      </c>
      <c r="F13" s="1">
        <f>'JuicedOdds Week (12)'!F13/('JuicedOdds Week (12)'!F13+'JuicedOdds Week (12)'!F4)</f>
        <v>0.31460674157303364</v>
      </c>
      <c r="G13" s="1">
        <f>'JuicedOdds Week (12)'!G13/('JuicedOdds Week (12)'!G13+'JuicedOdds Week (12)'!G31)</f>
        <v>0.64472917880023306</v>
      </c>
      <c r="H13" s="1">
        <f>'JuicedOdds Week (12)'!H13/('JuicedOdds Week (12)'!H13+'JuicedOdds Week (12)'!H16)</f>
        <v>0.48916576381365112</v>
      </c>
      <c r="I13" s="1">
        <f>'JuicedOdds Week (12)'!I13/('JuicedOdds Week (12)'!I13+'JuicedOdds Week (12)'!I22)</f>
        <v>0.551441114716549</v>
      </c>
      <c r="J13" s="1"/>
      <c r="K13" s="1">
        <f>'JuicedOdds Week (12)'!K13/('JuicedOdds Week (12)'!K13+'JuicedOdds Week (12)'!K5)</f>
        <v>0.40663024584057611</v>
      </c>
      <c r="L13" s="1">
        <f>'JuicedOdds Week (12)'!L13/('JuicedOdds Week (12)'!L13+'JuicedOdds Week (12)'!L29)</f>
        <v>0.71797052154195007</v>
      </c>
      <c r="M13" s="1">
        <f>'JuicedOdds Week (12)'!M13/('JuicedOdds Week (12)'!M13+'JuicedOdds Week (12)'!M33)</f>
        <v>0.50432975406996894</v>
      </c>
      <c r="N13" s="1">
        <f>'JuicedOdds Week (12)'!N13/('JuicedOdds Week (12)'!N13+'JuicedOdds Week (12)'!N6)</f>
        <v>0.48916576381365112</v>
      </c>
      <c r="O13" s="1">
        <f>'JuicedOdds Week (12)'!O13/('JuicedOdds Week (12)'!O13+'JuicedOdds Week (12)'!O15)</f>
        <v>0.48916576381365112</v>
      </c>
      <c r="P13" s="1">
        <f>'JuicedOdds Week (12)'!P13/('JuicedOdds Week (12)'!P13+'JuicedOdds Week (12)'!P9)</f>
        <v>0.51083423618634893</v>
      </c>
      <c r="Q13" s="1">
        <f>'JuicedOdds Week (12)'!Q13/('JuicedOdds Week (12)'!Q13+'JuicedOdds Week (12)'!Q30)</f>
        <v>0.62110960757780787</v>
      </c>
      <c r="R13" s="2">
        <f>'JuicedOdds Week (12)'!R13/('JuicedOdds Week (12)'!R13+'JuicedOdds Week (12)'!R26)</f>
        <v>0.80815709969788529</v>
      </c>
      <c r="S13" s="1">
        <f>'JuicedOdds Week (12)'!S13/('JuicedOdds Week (12)'!S13+'JuicedOdds Week (12)'!S29)</f>
        <v>0.55259400285578297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8" ht="14.45">
      <c r="A14" t="s">
        <v>13</v>
      </c>
      <c r="B14" s="1">
        <f>'JuicedOdds Week (12)'!B14/('JuicedOdds Week (12)'!B14+'JuicedOdds Week (12)'!B28)</f>
        <v>0.65747522619560528</v>
      </c>
      <c r="C14" s="1">
        <f>'JuicedOdds Week (12)'!C14/('JuicedOdds Week (12)'!C14+'JuicedOdds Week (12)'!C10)</f>
        <v>0.34252477380439461</v>
      </c>
      <c r="D14" s="1">
        <f>'JuicedOdds Week (12)'!D14/('JuicedOdds Week (12)'!D14+'JuicedOdds Week (12)'!D26)</f>
        <v>0.6636481241914618</v>
      </c>
      <c r="E14" s="1">
        <f>'JuicedOdds Week (12)'!E14/('JuicedOdds Week (12)'!E14+'JuicedOdds Week (12)'!E21)</f>
        <v>0.56349206349206349</v>
      </c>
      <c r="F14" s="1"/>
      <c r="G14" s="1">
        <f>'JuicedOdds Week (12)'!G14/('JuicedOdds Week (12)'!G14+'JuicedOdds Week (12)'!G6)</f>
        <v>0.4170073589533933</v>
      </c>
      <c r="H14" s="3">
        <f>'JuicedOdds Week (12)'!H14/('JuicedOdds Week (12)'!H14+'JuicedOdds Week (12)'!H32)</f>
        <v>0.78674351585014402</v>
      </c>
      <c r="I14" s="1">
        <f>'JuicedOdds Week (12)'!I14/('JuicedOdds Week (12)'!I14+'JuicedOdds Week (12)'!I15)</f>
        <v>0.64472917880023306</v>
      </c>
      <c r="J14" s="1">
        <f>'JuicedOdds Week (12)'!J14/('JuicedOdds Week (12)'!J14+'JuicedOdds Week (12)'!J9)</f>
        <v>0.31944444444444442</v>
      </c>
      <c r="K14" s="1">
        <f>'JuicedOdds Week (12)'!K14/('JuicedOdds Week (12)'!K14+'JuicedOdds Week (12)'!K27)</f>
        <v>0.70016207455429491</v>
      </c>
      <c r="L14" s="1">
        <f>'JuicedOdds Week (12)'!L14/('JuicedOdds Week (12)'!L14+'JuicedOdds Week (12)'!L28)</f>
        <v>0.448558885283451</v>
      </c>
      <c r="M14" s="1">
        <f>'JuicedOdds Week (12)'!M14/('JuicedOdds Week (12)'!M14+'JuicedOdds Week (12)'!M5)</f>
        <v>0.25221729490022171</v>
      </c>
      <c r="N14" s="1">
        <f>'JuicedOdds Week (12)'!N14/('JuicedOdds Week (12)'!N14+'JuicedOdds Week (12)'!N7)</f>
        <v>0.39329934450109244</v>
      </c>
      <c r="O14" s="1">
        <f>'JuicedOdds Week (12)'!O14/('JuicedOdds Week (12)'!O14+'JuicedOdds Week (12)'!O5)</f>
        <v>0.38596491228070179</v>
      </c>
      <c r="P14" s="1">
        <f>'JuicedOdds Week (12)'!P14/('JuicedOdds Week (12)'!P14+'JuicedOdds Week (12)'!P3)</f>
        <v>0.46753246753246752</v>
      </c>
      <c r="Q14" s="1">
        <f>'JuicedOdds Week (12)'!Q14/('JuicedOdds Week (12)'!Q14+'JuicedOdds Week (12)'!Q29)</f>
        <v>0.53246753246753253</v>
      </c>
      <c r="R14" s="1">
        <f>'JuicedOdds Week (12)'!R14/('JuicedOdds Week (12)'!R14+'JuicedOdds Week (12)'!R22)</f>
        <v>0.56204379562043794</v>
      </c>
      <c r="S14" s="1">
        <f>'JuicedOdds Week (12)'!S14/('JuicedOdds Week (12)'!S14+'JuicedOdds Week (12)'!S32)</f>
        <v>0.63658761934093011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8">
      <c r="A15" t="s">
        <v>14</v>
      </c>
      <c r="B15" s="1">
        <f>'JuicedOdds Week (12)'!B15/('JuicedOdds Week (12)'!B15+'JuicedOdds Week (12)'!B6)</f>
        <v>0.49567024593003117</v>
      </c>
      <c r="C15" s="1">
        <f>'JuicedOdds Week (12)'!C15/('JuicedOdds Week (12)'!C15+'JuicedOdds Week (12)'!C22)</f>
        <v>0.551441114716549</v>
      </c>
      <c r="D15" s="1">
        <f>'JuicedOdds Week (12)'!D15/('JuicedOdds Week (12)'!D15+'JuicedOdds Week (12)'!D29)</f>
        <v>0.59336975415942395</v>
      </c>
      <c r="E15" s="1">
        <f>'JuicedOdds Week (12)'!E15/('JuicedOdds Week (12)'!E15+'JuicedOdds Week (12)'!E9)</f>
        <v>0.60923623445825936</v>
      </c>
      <c r="F15" s="1"/>
      <c r="G15" s="1">
        <f>'JuicedOdds Week (12)'!G15/('JuicedOdds Week (12)'!G15+'JuicedOdds Week (12)'!G5)</f>
        <v>0.20863836017569545</v>
      </c>
      <c r="H15" s="1">
        <f>'JuicedOdds Week (12)'!H15/('JuicedOdds Week (12)'!H15+'JuicedOdds Week (12)'!H31)</f>
        <v>0.60375697094217784</v>
      </c>
      <c r="I15" s="1">
        <f>'JuicedOdds Week (12)'!I15/('JuicedOdds Week (12)'!I15+'JuicedOdds Week (12)'!I14)</f>
        <v>0.35527082119976705</v>
      </c>
      <c r="J15" s="3">
        <f>'JuicedOdds Week (12)'!J15/('JuicedOdds Week (12)'!J15+'JuicedOdds Week (12)'!J32)</f>
        <v>0.84650112866817162</v>
      </c>
      <c r="K15" s="1">
        <f>'JuicedOdds Week (12)'!K15/('JuicedOdds Week (12)'!K15+'JuicedOdds Week (12)'!K9)</f>
        <v>0.30920711694593195</v>
      </c>
      <c r="L15" s="1">
        <f>'JuicedOdds Week (12)'!L15/('JuicedOdds Week (12)'!L15+'JuicedOdds Week (12)'!L22)</f>
        <v>0.56349206349206349</v>
      </c>
      <c r="M15" s="1">
        <f>'JuicedOdds Week (12)'!M15/('JuicedOdds Week (12)'!M15+'JuicedOdds Week (12)'!M18)</f>
        <v>0.45725646123260438</v>
      </c>
      <c r="N15" s="1">
        <f>'JuicedOdds Week (12)'!N15/('JuicedOdds Week (12)'!N15+'JuicedOdds Week (12)'!N28)</f>
        <v>0.52173913043478259</v>
      </c>
      <c r="O15" s="1">
        <f>'JuicedOdds Week (12)'!O15/('JuicedOdds Week (12)'!O15+'JuicedOdds Week (12)'!O13)</f>
        <v>0.51083423618634893</v>
      </c>
      <c r="P15" s="1">
        <f>'JuicedOdds Week (12)'!P15/('JuicedOdds Week (12)'!P15+'JuicedOdds Week (12)'!P19)</f>
        <v>0.74778270509977829</v>
      </c>
      <c r="Q15" s="1">
        <f>'JuicedOdds Week (12)'!Q15/('JuicedOdds Week (12)'!Q15+'JuicedOdds Week (12)'!Q33)</f>
        <v>0.63094034378159758</v>
      </c>
      <c r="R15" s="1">
        <f>'JuicedOdds Week (12)'!R15/('JuicedOdds Week (12)'!R15+'JuicedOdds Week (12)'!R8)</f>
        <v>0.48916576381365112</v>
      </c>
      <c r="S15" s="1">
        <f>'JuicedOdds Week (12)'!S15/('JuicedOdds Week (12)'!S15+'JuicedOdds Week (12)'!S6)</f>
        <v>0.38596491228070179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</v>
      </c>
      <c r="AD15">
        <v>0</v>
      </c>
      <c r="AE15">
        <v>0</v>
      </c>
      <c r="AF15">
        <v>0</v>
      </c>
    </row>
    <row r="16" spans="1:38">
      <c r="A16" t="s">
        <v>15</v>
      </c>
      <c r="B16" s="1">
        <f>'JuicedOdds Week (12)'!B16/('JuicedOdds Week (12)'!B16+'JuicedOdds Week (12)'!B29)</f>
        <v>0.5720596355604638</v>
      </c>
      <c r="C16" s="1">
        <f>'JuicedOdds Week (12)'!C16/('JuicedOdds Week (12)'!C16+'JuicedOdds Week (12)'!C26)</f>
        <v>0.58299264104660675</v>
      </c>
      <c r="D16" s="1">
        <f>'JuicedOdds Week (12)'!D16/('JuicedOdds Week (12)'!D16+'JuicedOdds Week (12)'!D20)</f>
        <v>0.5260865852617197</v>
      </c>
      <c r="E16" s="1">
        <f>'JuicedOdds Week (12)'!E16/('JuicedOdds Week (12)'!E16+'JuicedOdds Week (12)'!E30)</f>
        <v>0.65747522619560528</v>
      </c>
      <c r="F16" s="1">
        <f>'JuicedOdds Week (12)'!F16/('JuicedOdds Week (12)'!F16+'JuicedOdds Week (12)'!F23)</f>
        <v>0.448558885283451</v>
      </c>
      <c r="G16" s="1">
        <f>'JuicedOdds Week (12)'!G16/('JuicedOdds Week (12)'!G16+'JuicedOdds Week (12)'!G33)</f>
        <v>0.54274353876739567</v>
      </c>
      <c r="H16" s="1">
        <f>'JuicedOdds Week (12)'!H16/('JuicedOdds Week (12)'!H16+'JuicedOdds Week (12)'!H13)</f>
        <v>0.51083423618634893</v>
      </c>
      <c r="I16" s="1">
        <f>'JuicedOdds Week (12)'!I16/('JuicedOdds Week (12)'!I16+'JuicedOdds Week (12)'!I31)</f>
        <v>0.54274353876739567</v>
      </c>
      <c r="J16" s="1">
        <f>'JuicedOdds Week (12)'!J16/('JuicedOdds Week (12)'!J16+'JuicedOdds Week (12)'!J19)</f>
        <v>0.78190630048465271</v>
      </c>
      <c r="K16" s="1">
        <f>'JuicedOdds Week (12)'!K16/('JuicedOdds Week (12)'!K16+'JuicedOdds Week (12)'!K17)</f>
        <v>0.5720596355604638</v>
      </c>
      <c r="L16" s="1"/>
      <c r="M16" s="1">
        <f>'JuicedOdds Week (12)'!M16/('JuicedOdds Week (12)'!M16+'JuicedOdds Week (12)'!M24)</f>
        <v>0.551441114716549</v>
      </c>
      <c r="N16" s="1">
        <f>'JuicedOdds Week (12)'!N16/('JuicedOdds Week (12)'!N16+'JuicedOdds Week (12)'!N10)</f>
        <v>0.5</v>
      </c>
      <c r="O16" s="1">
        <f>'JuicedOdds Week (12)'!O16/('JuicedOdds Week (12)'!O16+'JuicedOdds Week (12)'!O26)</f>
        <v>0.59909228441754914</v>
      </c>
      <c r="P16" s="2">
        <f>'JuicedOdds Week (12)'!P16/('JuicedOdds Week (12)'!P16+'JuicedOdds Week (12)'!P21)</f>
        <v>0.80815709969788529</v>
      </c>
      <c r="Q16" s="1">
        <f>'JuicedOdds Week (12)'!Q16/('JuicedOdds Week (12)'!Q16+'JuicedOdds Week (12)'!Q28)</f>
        <v>0.51083423618634893</v>
      </c>
      <c r="R16" s="1">
        <f>'JuicedOdds Week (12)'!R16/('JuicedOdds Week (12)'!R16+'JuicedOdds Week (12)'!R30)</f>
        <v>0.52173913043478259</v>
      </c>
      <c r="S16" s="1">
        <f>'JuicedOdds Week (12)'!S16/('JuicedOdds Week (12)'!S16+'JuicedOdds Week (12)'!S24)</f>
        <v>0.57111597374179435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16</v>
      </c>
      <c r="B17" s="1">
        <f>'JuicedOdds Week (12)'!B17/('JuicedOdds Week (12)'!B17+'JuicedOdds Week (12)'!B30)</f>
        <v>0.65747522619560528</v>
      </c>
      <c r="C17" s="1">
        <f>'JuicedOdds Week (12)'!C17/('JuicedOdds Week (12)'!C17+'JuicedOdds Week (12)'!C3)</f>
        <v>0.31944444444444442</v>
      </c>
      <c r="D17" s="1">
        <f>'JuicedOdds Week (12)'!D17/('JuicedOdds Week (12)'!D17+'JuicedOdds Week (12)'!D11)</f>
        <v>0.50432975406996894</v>
      </c>
      <c r="E17" s="1">
        <f>'JuicedOdds Week (12)'!E17/('JuicedOdds Week (12)'!E17+'JuicedOdds Week (12)'!E26)</f>
        <v>0.6636481241914618</v>
      </c>
      <c r="F17" s="1">
        <f>'JuicedOdds Week (12)'!F17/('JuicedOdds Week (12)'!F17+'JuicedOdds Week (12)'!F2)</f>
        <v>0.38356164383561653</v>
      </c>
      <c r="G17" s="1">
        <f>'JuicedOdds Week (12)'!G17/('JuicedOdds Week (12)'!G17+'JuicedOdds Week (12)'!G19)</f>
        <v>0.59963877182420233</v>
      </c>
      <c r="H17" s="1">
        <f>'JuicedOdds Week (12)'!H17/('JuicedOdds Week (12)'!H17+'JuicedOdds Week (12)'!H5)</f>
        <v>0.27424749163879597</v>
      </c>
      <c r="I17" s="1">
        <f>'JuicedOdds Week (12)'!I17/('JuicedOdds Week (12)'!I17+'JuicedOdds Week (12)'!I20)</f>
        <v>0.50432975406996894</v>
      </c>
      <c r="J17" s="1">
        <f>'JuicedOdds Week (12)'!J17/('JuicedOdds Week (12)'!J17+'JuicedOdds Week (12)'!J24)</f>
        <v>0.37206266318537862</v>
      </c>
      <c r="K17" s="1">
        <f>'JuicedOdds Week (12)'!K17/('JuicedOdds Week (12)'!K17+'JuicedOdds Week (12)'!K16)</f>
        <v>0.42794036443953615</v>
      </c>
      <c r="L17" s="1">
        <f>'JuicedOdds Week (12)'!L17/('JuicedOdds Week (12)'!L17+'JuicedOdds Week (12)'!L18)</f>
        <v>0.43650793650793646</v>
      </c>
      <c r="M17" s="1">
        <f>'JuicedOdds Week (12)'!M17/('JuicedOdds Week (12)'!M17+'JuicedOdds Week (12)'!M19)</f>
        <v>0.60375697094217784</v>
      </c>
      <c r="N17" s="1"/>
      <c r="O17" s="1">
        <f>'JuicedOdds Week (12)'!O17/('JuicedOdds Week (12)'!O17+'JuicedOdds Week (12)'!O25)</f>
        <v>0.51083423618634893</v>
      </c>
      <c r="P17" s="1">
        <f>'JuicedOdds Week (12)'!P17/('JuicedOdds Week (12)'!P17+'JuicedOdds Week (12)'!P6)</f>
        <v>0.25221729490022171</v>
      </c>
      <c r="Q17" s="1">
        <f>'JuicedOdds Week (12)'!Q17/('JuicedOdds Week (12)'!Q17+'JuicedOdds Week (12)'!Q10)</f>
        <v>0.51083423618634893</v>
      </c>
      <c r="R17" s="1">
        <f>'JuicedOdds Week (12)'!R17/('JuicedOdds Week (12)'!R17+'JuicedOdds Week (12)'!R20)</f>
        <v>0.54274353876739567</v>
      </c>
      <c r="S17" s="1">
        <f>'JuicedOdds Week (12)'!S17/('JuicedOdds Week (12)'!S17+'JuicedOdds Week (12)'!S10)</f>
        <v>0.43795620437956206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ht="14.45">
      <c r="A18" t="s">
        <v>17</v>
      </c>
      <c r="B18" s="1">
        <f>'JuicedOdds Week (12)'!B18/('JuicedOdds Week (12)'!B18+'JuicedOdds Week (12)'!B25)</f>
        <v>0.59963877182420233</v>
      </c>
      <c r="C18" s="1">
        <f>'JuicedOdds Week (12)'!C18/('JuicedOdds Week (12)'!C18+'JuicedOdds Week (12)'!C27)</f>
        <v>0.63690418169412233</v>
      </c>
      <c r="D18" s="1">
        <f>'JuicedOdds Week (12)'!D18/('JuicedOdds Week (12)'!D18+'JuicedOdds Week (12)'!D12)</f>
        <v>0.28644876973925815</v>
      </c>
      <c r="E18" s="1">
        <f>'JuicedOdds Week (12)'!E18/('JuicedOdds Week (12)'!E18+'JuicedOdds Week (12)'!E19)</f>
        <v>0.59336975415942395</v>
      </c>
      <c r="F18" s="1">
        <f>'JuicedOdds Week (12)'!F18/('JuicedOdds Week (12)'!F18+'JuicedOdds Week (12)'!F8)</f>
        <v>0.551441114716549</v>
      </c>
      <c r="G18" s="1">
        <f>'JuicedOdds Week (12)'!G18/('JuicedOdds Week (12)'!G18+'JuicedOdds Week (12)'!G2)</f>
        <v>0.16835016835016833</v>
      </c>
      <c r="H18" s="1">
        <f>'JuicedOdds Week (12)'!H18/('JuicedOdds Week (12)'!H18+'JuicedOdds Week (12)'!H20)</f>
        <v>0.53246753246753253</v>
      </c>
      <c r="I18" s="1">
        <f>'JuicedOdds Week (12)'!I18/('JuicedOdds Week (12)'!I18+'JuicedOdds Week (12)'!I2)</f>
        <v>0.25912838633686691</v>
      </c>
      <c r="J18" s="1"/>
      <c r="K18" s="1">
        <f>'JuicedOdds Week (12)'!K18/('JuicedOdds Week (12)'!K18+'JuicedOdds Week (12)'!K4)</f>
        <v>0.22849462365591394</v>
      </c>
      <c r="L18" s="1">
        <f>'JuicedOdds Week (12)'!L18/('JuicedOdds Week (12)'!L18+'JuicedOdds Week (12)'!L17)</f>
        <v>0.56349206349206349</v>
      </c>
      <c r="M18" s="1">
        <f>'JuicedOdds Week (12)'!M18/('JuicedOdds Week (12)'!M18+'JuicedOdds Week (12)'!M15)</f>
        <v>0.54274353876739567</v>
      </c>
      <c r="N18" s="1">
        <f>'JuicedOdds Week (12)'!N18/('JuicedOdds Week (12)'!N18+'JuicedOdds Week (12)'!N33)</f>
        <v>0.62110960757780787</v>
      </c>
      <c r="O18" s="1">
        <f>'JuicedOdds Week (12)'!O18/('JuicedOdds Week (12)'!O18+'JuicedOdds Week (12)'!O11)</f>
        <v>0.42016806722689076</v>
      </c>
      <c r="P18" s="1">
        <f>'JuicedOdds Week (12)'!P18/('JuicedOdds Week (12)'!P18+'JuicedOdds Week (12)'!P10)</f>
        <v>0.45725646123260438</v>
      </c>
      <c r="Q18" s="1">
        <f>'JuicedOdds Week (12)'!Q18/('JuicedOdds Week (12)'!Q18+'JuicedOdds Week (12)'!Q23)</f>
        <v>0.53246753246753253</v>
      </c>
      <c r="R18" s="1">
        <f>'JuicedOdds Week (12)'!R18/('JuicedOdds Week (12)'!R18+'JuicedOdds Week (12)'!R11)</f>
        <v>0.51083423618634893</v>
      </c>
      <c r="S18" s="1">
        <f>'JuicedOdds Week (12)'!S18/('JuicedOdds Week (12)'!S18+'JuicedOdds Week (12)'!S25)</f>
        <v>0.51083423618634893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18</v>
      </c>
      <c r="B19" s="1">
        <f>'JuicedOdds Week (12)'!B19/('JuicedOdds Week (12)'!B19+'JuicedOdds Week (12)'!B20)</f>
        <v>0.51736412571627011</v>
      </c>
      <c r="C19" s="1">
        <f>'JuicedOdds Week (12)'!C19/('JuicedOdds Week (12)'!C19+'JuicedOdds Week (12)'!C30)</f>
        <v>0.46753246753246752</v>
      </c>
      <c r="D19" s="1">
        <f>'JuicedOdds Week (12)'!D19/('JuicedOdds Week (12)'!D19+'JuicedOdds Week (12)'!D2)</f>
        <v>0.1475409836065574</v>
      </c>
      <c r="E19" s="1">
        <f>'JuicedOdds Week (12)'!E19/('JuicedOdds Week (12)'!E19+'JuicedOdds Week (12)'!E18)</f>
        <v>0.40663024584057611</v>
      </c>
      <c r="F19" s="1">
        <f>'JuicedOdds Week (12)'!F19/('JuicedOdds Week (12)'!F19+'JuicedOdds Week (12)'!F27)</f>
        <v>0.30920711694593195</v>
      </c>
      <c r="G19" s="1">
        <f>'JuicedOdds Week (12)'!G19/('JuicedOdds Week (12)'!G19+'JuicedOdds Week (12)'!G17)</f>
        <v>0.40036122817579772</v>
      </c>
      <c r="H19" s="1">
        <f>'JuicedOdds Week (12)'!H19/('JuicedOdds Week (12)'!H19+'JuicedOdds Week (12)'!H25)</f>
        <v>0.43650793650793646</v>
      </c>
      <c r="I19" s="1">
        <f>'JuicedOdds Week (12)'!I19/('JuicedOdds Week (12)'!I19+'JuicedOdds Week (12)'!I11)</f>
        <v>0.20863836017569545</v>
      </c>
      <c r="J19" s="1">
        <f>'JuicedOdds Week (12)'!J19/('JuicedOdds Week (12)'!J19+'JuicedOdds Week (12)'!J16)</f>
        <v>0.21809369951534732</v>
      </c>
      <c r="K19" s="4">
        <f>'JuicedOdds Week (12)'!K19/('JuicedOdds Week (12)'!K19+'JuicedOdds Week (12)'!K26)</f>
        <v>0.61643835616438358</v>
      </c>
      <c r="L19" s="1">
        <f>'JuicedOdds Week (12)'!L19/('JuicedOdds Week (12)'!L19+'JuicedOdds Week (12)'!L10)</f>
        <v>0.22203947368421051</v>
      </c>
      <c r="M19" s="1">
        <f>'JuicedOdds Week (12)'!M19/('JuicedOdds Week (12)'!M19+'JuicedOdds Week (12)'!M17)</f>
        <v>0.3962430290578221</v>
      </c>
      <c r="N19" s="1"/>
      <c r="O19" s="1">
        <f>'JuicedOdds Week (12)'!O19/('JuicedOdds Week (12)'!O19+'JuicedOdds Week (12)'!O10)</f>
        <v>0.46753246753246752</v>
      </c>
      <c r="P19" s="1">
        <f>'JuicedOdds Week (12)'!P19/('JuicedOdds Week (12)'!P19+'JuicedOdds Week (12)'!P15)</f>
        <v>0.25221729490022171</v>
      </c>
      <c r="Q19" s="1">
        <f>'JuicedOdds Week (12)'!Q19/('JuicedOdds Week (12)'!Q19+'JuicedOdds Week (12)'!Q32)</f>
        <v>0.63658761934093011</v>
      </c>
      <c r="R19" s="1">
        <f>'JuicedOdds Week (12)'!R19/('JuicedOdds Week (12)'!R19+'JuicedOdds Week (12)'!R24)</f>
        <v>0.53246753246753253</v>
      </c>
      <c r="S19" s="1">
        <f>'JuicedOdds Week (12)'!S19/('JuicedOdds Week (12)'!S19+'JuicedOdds Week (12)'!S20)</f>
        <v>0.46753246753246752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13</v>
      </c>
      <c r="AE19">
        <v>0</v>
      </c>
      <c r="AF19">
        <v>0</v>
      </c>
    </row>
    <row r="20" spans="1:32">
      <c r="A20" t="s">
        <v>19</v>
      </c>
      <c r="B20" s="1">
        <f>'JuicedOdds Week (12)'!B20/('JuicedOdds Week (12)'!B20+'JuicedOdds Week (12)'!B19)</f>
        <v>0.48263587428372978</v>
      </c>
      <c r="C20" s="1">
        <f>'JuicedOdds Week (12)'!C20/('JuicedOdds Week (12)'!C20+'JuicedOdds Week (12)'!C24)</f>
        <v>0.42794036443953615</v>
      </c>
      <c r="D20" s="1">
        <f>'JuicedOdds Week (12)'!D20/('JuicedOdds Week (12)'!D20+'JuicedOdds Week (12)'!D16)</f>
        <v>0.47391341473828025</v>
      </c>
      <c r="E20" s="1">
        <f>'JuicedOdds Week (12)'!E20/('JuicedOdds Week (12)'!E20+'JuicedOdds Week (12)'!E10)</f>
        <v>0.43650793650793646</v>
      </c>
      <c r="F20" s="1">
        <f>'JuicedOdds Week (12)'!F20/('JuicedOdds Week (12)'!F20+'JuicedOdds Week (12)'!F25)</f>
        <v>0.47391341473828025</v>
      </c>
      <c r="G20" s="1"/>
      <c r="H20" s="1">
        <f>'JuicedOdds Week (12)'!H20/('JuicedOdds Week (12)'!H20+'JuicedOdds Week (12)'!H18)</f>
        <v>0.46753246753246752</v>
      </c>
      <c r="I20" s="1">
        <f>'JuicedOdds Week (12)'!I20/('JuicedOdds Week (12)'!I20+'JuicedOdds Week (12)'!I17)</f>
        <v>0.49567024593003117</v>
      </c>
      <c r="J20" s="1">
        <f>'JuicedOdds Week (12)'!J20/('JuicedOdds Week (12)'!J20+'JuicedOdds Week (12)'!J28)</f>
        <v>0.63690418169412233</v>
      </c>
      <c r="K20" s="1">
        <f>'JuicedOdds Week (12)'!K20/('JuicedOdds Week (12)'!K20+'JuicedOdds Week (12)'!K22)</f>
        <v>0.39076376554174075</v>
      </c>
      <c r="L20" s="1">
        <f>'JuicedOdds Week (12)'!L20/('JuicedOdds Week (12)'!L20+'JuicedOdds Week (12)'!L11)</f>
        <v>0.40663024584057611</v>
      </c>
      <c r="M20" s="4">
        <f>'JuicedOdds Week (12)'!M20/('JuicedOdds Week (12)'!M20+'JuicedOdds Week (12)'!M10)</f>
        <v>0.22316684378320936</v>
      </c>
      <c r="N20" s="1">
        <f>'JuicedOdds Week (12)'!N20/('JuicedOdds Week (12)'!N20+'JuicedOdds Week (12)'!N2)</f>
        <v>0.34252477380439461</v>
      </c>
      <c r="O20" s="1">
        <f>'JuicedOdds Week (12)'!O20/('JuicedOdds Week (12)'!O20+'JuicedOdds Week (12)'!O21)</f>
        <v>0.54274353876739567</v>
      </c>
      <c r="P20" s="1">
        <f>'JuicedOdds Week (12)'!P20/('JuicedOdds Week (12)'!P20+'JuicedOdds Week (12)'!P30)</f>
        <v>0.60670065549890739</v>
      </c>
      <c r="Q20" s="1">
        <f>'JuicedOdds Week (12)'!Q20/('JuicedOdds Week (12)'!Q20+'JuicedOdds Week (12)'!Q26)</f>
        <v>0.51083423618634893</v>
      </c>
      <c r="R20" s="1">
        <f>'JuicedOdds Week (12)'!R20/('JuicedOdds Week (12)'!R20+'JuicedOdds Week (12)'!R17)</f>
        <v>0.45725646123260438</v>
      </c>
      <c r="S20" s="1">
        <f>'JuicedOdds Week (12)'!S20/('JuicedOdds Week (12)'!S20+'JuicedOdds Week (12)'!S19)</f>
        <v>0.53246753246753253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</v>
      </c>
    </row>
    <row r="21" spans="1:32" ht="14.45">
      <c r="A21" t="s">
        <v>20</v>
      </c>
      <c r="B21" s="1">
        <f>'JuicedOdds Week (12)'!B21/('JuicedOdds Week (12)'!B21+'JuicedOdds Week (12)'!B7)</f>
        <v>0.3962430290578221</v>
      </c>
      <c r="C21" s="1">
        <f>'JuicedOdds Week (12)'!C21/('JuicedOdds Week (12)'!C21+'JuicedOdds Week (12)'!C32)</f>
        <v>0.65747522619560528</v>
      </c>
      <c r="D21" s="1">
        <f>'JuicedOdds Week (12)'!D21/('JuicedOdds Week (12)'!D21+'JuicedOdds Week (12)'!D5)</f>
        <v>0.15349887133182846</v>
      </c>
      <c r="E21" s="1">
        <f>'JuicedOdds Week (12)'!E21/('JuicedOdds Week (12)'!E21+'JuicedOdds Week (12)'!E14)</f>
        <v>0.43650793650793646</v>
      </c>
      <c r="F21" s="1">
        <f>'JuicedOdds Week (12)'!F21/('JuicedOdds Week (12)'!F21+'JuicedOdds Week (12)'!F12)</f>
        <v>0.16290068313189698</v>
      </c>
      <c r="G21" s="1">
        <f>'JuicedOdds Week (12)'!G21/('JuicedOdds Week (12)'!G21+'JuicedOdds Week (12)'!G4)</f>
        <v>0.11304347826086955</v>
      </c>
      <c r="H21" s="1">
        <f>'JuicedOdds Week (12)'!H21/('JuicedOdds Week (12)'!H21+'JuicedOdds Week (12)'!H27)</f>
        <v>0.40663024584057611</v>
      </c>
      <c r="I21" s="1">
        <f>'JuicedOdds Week (12)'!I21/('JuicedOdds Week (12)'!I21+'JuicedOdds Week (12)'!I8)</f>
        <v>0.40663024584057611</v>
      </c>
      <c r="J21" s="1">
        <f>'JuicedOdds Week (12)'!J21/('JuicedOdds Week (12)'!J21+'JuicedOdds Week (12)'!J25)</f>
        <v>0.50432975406996894</v>
      </c>
      <c r="K21" s="1">
        <f>'JuicedOdds Week (12)'!K21/('JuicedOdds Week (12)'!K21+'JuicedOdds Week (12)'!K7)</f>
        <v>7.4183976261127604E-2</v>
      </c>
      <c r="L21" s="1">
        <f>'JuicedOdds Week (12)'!L21/('JuicedOdds Week (12)'!L21+'JuicedOdds Week (12)'!L27)</f>
        <v>0.23409789548356585</v>
      </c>
      <c r="M21" s="1">
        <f>'JuicedOdds Week (12)'!M21/('JuicedOdds Week (12)'!M21+'JuicedOdds Week (12)'!M23)</f>
        <v>0.33635187580853815</v>
      </c>
      <c r="N21" s="1"/>
      <c r="O21" s="1">
        <f>'JuicedOdds Week (12)'!O21/('JuicedOdds Week (12)'!O21+'JuicedOdds Week (12)'!O20)</f>
        <v>0.45725646123260438</v>
      </c>
      <c r="P21" s="1">
        <f>'JuicedOdds Week (12)'!P21/('JuicedOdds Week (12)'!P21+'JuicedOdds Week (12)'!P16)</f>
        <v>0.19184290030211482</v>
      </c>
      <c r="Q21" s="1">
        <f>'JuicedOdds Week (12)'!Q21/('JuicedOdds Week (12)'!Q21+'JuicedOdds Week (12)'!Q3)</f>
        <v>0.11304347826086955</v>
      </c>
      <c r="R21" s="1">
        <f>'JuicedOdds Week (12)'!R21/('JuicedOdds Week (12)'!R21+'JuicedOdds Week (12)'!R28)</f>
        <v>0.59909228441754914</v>
      </c>
      <c r="S21" s="1">
        <f>'JuicedOdds Week (12)'!S21/('JuicedOdds Week (12)'!S21+'JuicedOdds Week (12)'!S3)</f>
        <v>0.45725646123260438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21</v>
      </c>
      <c r="B22" s="1">
        <f>'JuicedOdds Week (12)'!B22/('JuicedOdds Week (12)'!B22+'JuicedOdds Week (12)'!B5)</f>
        <v>0.47826086956521741</v>
      </c>
      <c r="C22" s="1">
        <f>'JuicedOdds Week (12)'!C22/('JuicedOdds Week (12)'!C22+'JuicedOdds Week (12)'!C15)</f>
        <v>0.448558885283451</v>
      </c>
      <c r="D22" s="1">
        <f>'JuicedOdds Week (12)'!D22/('JuicedOdds Week (12)'!D22+'JuicedOdds Week (12)'!D25)</f>
        <v>0.42794036443953615</v>
      </c>
      <c r="E22" s="1">
        <f>'JuicedOdds Week (12)'!E22/('JuicedOdds Week (12)'!E22+'JuicedOdds Week (12)'!E33)</f>
        <v>0.58299264104660675</v>
      </c>
      <c r="F22" s="1">
        <f>'JuicedOdds Week (12)'!F22/('JuicedOdds Week (12)'!F22+'JuicedOdds Week (12)'!F9)</f>
        <v>0.33099297893681046</v>
      </c>
      <c r="G22" s="1"/>
      <c r="H22" s="1">
        <f>'JuicedOdds Week (12)'!H22/('JuicedOdds Week (12)'!H22+'JuicedOdds Week (12)'!H28)</f>
        <v>0.38356164383561653</v>
      </c>
      <c r="I22" s="1">
        <f>'JuicedOdds Week (12)'!I22/('JuicedOdds Week (12)'!I22+'JuicedOdds Week (12)'!I13)</f>
        <v>0.448558885283451</v>
      </c>
      <c r="J22" s="1">
        <f>'JuicedOdds Week (12)'!J22/('JuicedOdds Week (12)'!J22+'JuicedOdds Week (12)'!J29)</f>
        <v>0.61643835616438358</v>
      </c>
      <c r="K22" s="1">
        <f>'JuicedOdds Week (12)'!K22/('JuicedOdds Week (12)'!K22+'JuicedOdds Week (12)'!K20)</f>
        <v>0.60923623445825936</v>
      </c>
      <c r="L22" s="1">
        <f>'JuicedOdds Week (12)'!L22/('JuicedOdds Week (12)'!L22+'JuicedOdds Week (12)'!L15)</f>
        <v>0.43650793650793646</v>
      </c>
      <c r="M22" s="1">
        <f>'JuicedOdds Week (12)'!M22/('JuicedOdds Week (12)'!M22+'JuicedOdds Week (12)'!M6)</f>
        <v>0.56349206349206349</v>
      </c>
      <c r="N22" s="1">
        <f>'JuicedOdds Week (12)'!N22/('JuicedOdds Week (12)'!N22+'JuicedOdds Week (12)'!N32)</f>
        <v>0.59336975415942395</v>
      </c>
      <c r="O22" s="1">
        <f>'JuicedOdds Week (12)'!O22/('JuicedOdds Week (12)'!O22+'JuicedOdds Week (12)'!O23)</f>
        <v>0.53246753246753253</v>
      </c>
      <c r="P22" s="1">
        <f>'JuicedOdds Week (12)'!P22/('JuicedOdds Week (12)'!P22+'JuicedOdds Week (12)'!P31)</f>
        <v>0.54274353876739567</v>
      </c>
      <c r="Q22" s="1">
        <f>'JuicedOdds Week (12)'!Q22/('JuicedOdds Week (12)'!Q22+'JuicedOdds Week (12)'!Q6)</f>
        <v>0.45725646123260438</v>
      </c>
      <c r="R22" s="1">
        <f>'JuicedOdds Week (12)'!R22/('JuicedOdds Week (12)'!R22+'JuicedOdds Week (12)'!R14)</f>
        <v>0.43795620437956206</v>
      </c>
      <c r="S22" s="1">
        <f>'JuicedOdds Week (12)'!S22/('JuicedOdds Week (12)'!S22+'JuicedOdds Week (12)'!S9)</f>
        <v>0.38596491228070179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ht="14.45">
      <c r="A23" t="s">
        <v>22</v>
      </c>
      <c r="B23" s="1">
        <f>'JuicedOdds Week (12)'!B23/('JuicedOdds Week (12)'!B23+'JuicedOdds Week (12)'!B3)</f>
        <v>0.37753344813882639</v>
      </c>
      <c r="C23" s="1">
        <f>'JuicedOdds Week (12)'!C23/('JuicedOdds Week (12)'!C23+'JuicedOdds Week (12)'!C12)</f>
        <v>0.43650793650793646</v>
      </c>
      <c r="D23" s="1">
        <f>'JuicedOdds Week (12)'!D23/('JuicedOdds Week (12)'!D23+'JuicedOdds Week (12)'!D8)</f>
        <v>0.5720596355604638</v>
      </c>
      <c r="E23" s="1">
        <f>'JuicedOdds Week (12)'!E23/('JuicedOdds Week (12)'!E23+'JuicedOdds Week (12)'!E7)</f>
        <v>0.29045643153526968</v>
      </c>
      <c r="F23" s="1">
        <f>'JuicedOdds Week (12)'!F23/('JuicedOdds Week (12)'!F23+'JuicedOdds Week (12)'!F16)</f>
        <v>0.551441114716549</v>
      </c>
      <c r="G23" s="1">
        <f>'JuicedOdds Week (12)'!G23/('JuicedOdds Week (12)'!G23+'JuicedOdds Week (12)'!G25)</f>
        <v>0.42794036443953615</v>
      </c>
      <c r="H23" s="1">
        <f>'JuicedOdds Week (12)'!H23/('JuicedOdds Week (12)'!H23+'JuicedOdds Week (12)'!H4)</f>
        <v>0.23409789548356585</v>
      </c>
      <c r="I23" s="1">
        <f>'JuicedOdds Week (12)'!I23/('JuicedOdds Week (12)'!I23+'JuicedOdds Week (12)'!I12)</f>
        <v>0.21325648414985587</v>
      </c>
      <c r="J23" s="1">
        <f>'JuicedOdds Week (12)'!J23/('JuicedOdds Week (12)'!J23+'JuicedOdds Week (12)'!J27)</f>
        <v>0.58299264104660675</v>
      </c>
      <c r="K23" s="1">
        <f>'JuicedOdds Week (12)'!K23/('JuicedOdds Week (12)'!K23+'JuicedOdds Week (12)'!K31)</f>
        <v>0.47391341473828025</v>
      </c>
      <c r="L23" s="1"/>
      <c r="M23" s="1">
        <f>'JuicedOdds Week (12)'!M23/('JuicedOdds Week (12)'!M23+'JuicedOdds Week (12)'!M21)</f>
        <v>0.6636481241914618</v>
      </c>
      <c r="N23" s="1">
        <f>'JuicedOdds Week (12)'!N23/('JuicedOdds Week (12)'!N23+'JuicedOdds Week (12)'!N11)</f>
        <v>0.47826086956521741</v>
      </c>
      <c r="O23" s="1">
        <f>'JuicedOdds Week (12)'!O23/('JuicedOdds Week (12)'!O23+'JuicedOdds Week (12)'!O22)</f>
        <v>0.46753246753246752</v>
      </c>
      <c r="P23" s="1">
        <f>'JuicedOdds Week (12)'!P23/('JuicedOdds Week (12)'!P23+'JuicedOdds Week (12)'!P2)</f>
        <v>0.36989795918367352</v>
      </c>
      <c r="Q23" s="1">
        <f>'JuicedOdds Week (12)'!Q23/('JuicedOdds Week (12)'!Q23+'JuicedOdds Week (12)'!Q18)</f>
        <v>0.46753246753246752</v>
      </c>
      <c r="R23" s="1">
        <f>'JuicedOdds Week (12)'!R23/('JuicedOdds Week (12)'!R23+'JuicedOdds Week (12)'!R4)</f>
        <v>0.29983792544570498</v>
      </c>
      <c r="S23" s="1">
        <f>'JuicedOdds Week (12)'!S23/('JuicedOdds Week (12)'!S23+'JuicedOdds Week (12)'!S8)</f>
        <v>0.48916576381365112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ht="14.45">
      <c r="A24" t="s">
        <v>23</v>
      </c>
      <c r="B24" s="1">
        <f>'JuicedOdds Week (12)'!B24/('JuicedOdds Week (12)'!B24+'JuicedOdds Week (12)'!B26)</f>
        <v>0.62246655186117372</v>
      </c>
      <c r="C24" s="1">
        <f>'JuicedOdds Week (12)'!C24/('JuicedOdds Week (12)'!C24+'JuicedOdds Week (12)'!C20)</f>
        <v>0.5720596355604638</v>
      </c>
      <c r="D24" s="1">
        <f>'JuicedOdds Week (12)'!D24/('JuicedOdds Week (12)'!D24+'JuicedOdds Week (12)'!D10)</f>
        <v>0.4170073589533933</v>
      </c>
      <c r="E24" s="1">
        <f>'JuicedOdds Week (12)'!E24/('JuicedOdds Week (12)'!E24+'JuicedOdds Week (12)'!E13)</f>
        <v>0.37753344813882639</v>
      </c>
      <c r="F24" s="1">
        <f>'JuicedOdds Week (12)'!F24/('JuicedOdds Week (12)'!F24+'JuicedOdds Week (12)'!F33)</f>
        <v>0.551441114716549</v>
      </c>
      <c r="G24" s="1">
        <f>'JuicedOdds Week (12)'!G24/('JuicedOdds Week (12)'!G24+'JuicedOdds Week (12)'!G27)</f>
        <v>0.53246753246753253</v>
      </c>
      <c r="H24" s="1">
        <f>'JuicedOdds Week (12)'!H24/('JuicedOdds Week (12)'!H24+'JuicedOdds Week (12)'!H30)</f>
        <v>0.42794036443953615</v>
      </c>
      <c r="I24" s="1">
        <f>'JuicedOdds Week (12)'!I24/('JuicedOdds Week (12)'!I24+'JuicedOdds Week (12)'!I29)</f>
        <v>0.54274353876739567</v>
      </c>
      <c r="J24" s="1">
        <f>'JuicedOdds Week (12)'!J24/('JuicedOdds Week (12)'!J24+'JuicedOdds Week (12)'!J17)</f>
        <v>0.62793733681462138</v>
      </c>
      <c r="K24" s="1">
        <f>'JuicedOdds Week (12)'!K24/('JuicedOdds Week (12)'!K24+'JuicedOdds Week (12)'!K32)</f>
        <v>0.54676952748312446</v>
      </c>
      <c r="L24" s="1"/>
      <c r="M24" s="1">
        <f>'JuicedOdds Week (12)'!M24/('JuicedOdds Week (12)'!M24+'JuicedOdds Week (12)'!M16)</f>
        <v>0.448558885283451</v>
      </c>
      <c r="N24" s="1">
        <f>'JuicedOdds Week (12)'!N24/('JuicedOdds Week (12)'!N24+'JuicedOdds Week (12)'!N8)</f>
        <v>0.29983792544570498</v>
      </c>
      <c r="O24" s="1">
        <f>'JuicedOdds Week (12)'!O24/('JuicedOdds Week (12)'!O24+'JuicedOdds Week (12)'!O30)</f>
        <v>0.58821154622527261</v>
      </c>
      <c r="P24" s="1">
        <f>'JuicedOdds Week (12)'!P24/('JuicedOdds Week (12)'!P24+'JuicedOdds Week (12)'!P26)</f>
        <v>0.48916576381365112</v>
      </c>
      <c r="Q24" s="1">
        <f>'JuicedOdds Week (12)'!Q24/('JuicedOdds Week (12)'!Q24+'JuicedOdds Week (12)'!Q31)</f>
        <v>0.54274353876739567</v>
      </c>
      <c r="R24" s="1">
        <f>'JuicedOdds Week (12)'!R24/('JuicedOdds Week (12)'!R24+'JuicedOdds Week (12)'!R19)</f>
        <v>0.46753246753246752</v>
      </c>
      <c r="S24" s="1">
        <f>'JuicedOdds Week (12)'!S24/('JuicedOdds Week (12)'!S24+'JuicedOdds Week (12)'!S16)</f>
        <v>0.42888402625820565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ht="14.45">
      <c r="A25" t="s">
        <v>24</v>
      </c>
      <c r="B25" s="1">
        <f>'JuicedOdds Week (12)'!B25/('JuicedOdds Week (12)'!B25+'JuicedOdds Week (12)'!B18)</f>
        <v>0.40036122817579772</v>
      </c>
      <c r="C25" s="1">
        <f>'JuicedOdds Week (12)'!C25/('JuicedOdds Week (12)'!C25+'JuicedOdds Week (12)'!C4)</f>
        <v>0.2491874322860238</v>
      </c>
      <c r="D25" s="1">
        <f>'JuicedOdds Week (12)'!D25/('JuicedOdds Week (12)'!D25+'JuicedOdds Week (12)'!D22)</f>
        <v>0.5720596355604638</v>
      </c>
      <c r="E25" s="1">
        <f>'JuicedOdds Week (12)'!E25/('JuicedOdds Week (12)'!E25+'JuicedOdds Week (12)'!E11)</f>
        <v>0.26645768025078376</v>
      </c>
      <c r="F25" s="1">
        <f>'JuicedOdds Week (12)'!F25/('JuicedOdds Week (12)'!F25+'JuicedOdds Week (12)'!F20)</f>
        <v>0.5260865852617197</v>
      </c>
      <c r="G25" s="1">
        <f>'JuicedOdds Week (12)'!G25/('JuicedOdds Week (12)'!G25+'JuicedOdds Week (12)'!G23)</f>
        <v>0.5720596355604638</v>
      </c>
      <c r="H25" s="1">
        <f>'JuicedOdds Week (12)'!H25/('JuicedOdds Week (12)'!H25+'JuicedOdds Week (12)'!H19)</f>
        <v>0.56349206349206349</v>
      </c>
      <c r="I25" s="1">
        <f>'JuicedOdds Week (12)'!I25/('JuicedOdds Week (12)'!I25+'JuicedOdds Week (12)'!I10)</f>
        <v>0.2491874322860238</v>
      </c>
      <c r="J25" s="1">
        <f>'JuicedOdds Week (12)'!J25/('JuicedOdds Week (12)'!J25+'JuicedOdds Week (12)'!J21)</f>
        <v>0.49567024593003117</v>
      </c>
      <c r="K25" s="1">
        <f>'JuicedOdds Week (12)'!K25/('JuicedOdds Week (12)'!K25+'JuicedOdds Week (12)'!K8)</f>
        <v>0.49567024593003117</v>
      </c>
      <c r="L25" s="1">
        <f>'JuicedOdds Week (12)'!L25/('JuicedOdds Week (12)'!L25+'JuicedOdds Week (12)'!L12)</f>
        <v>0.12000000000000002</v>
      </c>
      <c r="M25" s="1">
        <f>'JuicedOdds Week (12)'!M25/('JuicedOdds Week (12)'!M25+'JuicedOdds Week (12)'!M2)</f>
        <v>0.19570707070707072</v>
      </c>
      <c r="N25" s="1"/>
      <c r="O25" s="1">
        <f>'JuicedOdds Week (12)'!O25/('JuicedOdds Week (12)'!O25+'JuicedOdds Week (12)'!O17)</f>
        <v>0.48916576381365112</v>
      </c>
      <c r="P25" s="1">
        <f>'JuicedOdds Week (12)'!P25/('JuicedOdds Week (12)'!P25+'JuicedOdds Week (12)'!P11)</f>
        <v>0.47826086956521741</v>
      </c>
      <c r="Q25" s="1">
        <f>'JuicedOdds Week (12)'!Q25/('JuicedOdds Week (12)'!Q25+'JuicedOdds Week (12)'!Q2)</f>
        <v>0.23409789548356585</v>
      </c>
      <c r="R25" s="1">
        <f>'JuicedOdds Week (12)'!R25/('JuicedOdds Week (12)'!R25+'JuicedOdds Week (12)'!R31)</f>
        <v>0.53246753246753253</v>
      </c>
      <c r="S25" s="1">
        <f>'JuicedOdds Week (12)'!S25/('JuicedOdds Week (12)'!S25+'JuicedOdds Week (12)'!S18)</f>
        <v>0.48916576381365112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ht="14.45">
      <c r="A26" t="s">
        <v>25</v>
      </c>
      <c r="B26" s="1">
        <f>'JuicedOdds Week (12)'!B26/('JuicedOdds Week (12)'!B26+'JuicedOdds Week (12)'!B24)</f>
        <v>0.37753344813882639</v>
      </c>
      <c r="C26" s="1">
        <f>'JuicedOdds Week (12)'!C26/('JuicedOdds Week (12)'!C26+'JuicedOdds Week (12)'!C16)</f>
        <v>0.4170073589533933</v>
      </c>
      <c r="D26" s="1">
        <f>'JuicedOdds Week (12)'!D26/('JuicedOdds Week (12)'!D26+'JuicedOdds Week (12)'!D14)</f>
        <v>0.33635187580853815</v>
      </c>
      <c r="E26" s="1">
        <f>'JuicedOdds Week (12)'!E26/('JuicedOdds Week (12)'!E26+'JuicedOdds Week (12)'!E17)</f>
        <v>0.33635187580853815</v>
      </c>
      <c r="F26" s="1">
        <f>'JuicedOdds Week (12)'!F26/('JuicedOdds Week (12)'!F26+'JuicedOdds Week (12)'!F10)</f>
        <v>0.21809369951534732</v>
      </c>
      <c r="G26" s="1">
        <f>'JuicedOdds Week (12)'!G26/('JuicedOdds Week (12)'!G26+'JuicedOdds Week (12)'!G12)</f>
        <v>0.12000000000000002</v>
      </c>
      <c r="H26" s="1"/>
      <c r="I26" s="1">
        <f>'JuicedOdds Week (12)'!I26/('JuicedOdds Week (12)'!I26+'JuicedOdds Week (12)'!I33)</f>
        <v>0.40036122817579772</v>
      </c>
      <c r="J26" s="1">
        <f>'JuicedOdds Week (12)'!J26/('JuicedOdds Week (12)'!J26+'JuicedOdds Week (12)'!J31)</f>
        <v>0.46753246753246752</v>
      </c>
      <c r="K26" s="1">
        <f>'JuicedOdds Week (12)'!K26/('JuicedOdds Week (12)'!K26+'JuicedOdds Week (12)'!K19)</f>
        <v>0.38356164383561653</v>
      </c>
      <c r="L26" s="1">
        <f>'JuicedOdds Week (12)'!L26/('JuicedOdds Week (12)'!L26+'JuicedOdds Week (12)'!L7)</f>
        <v>0.17287630402384502</v>
      </c>
      <c r="M26" s="1">
        <f>'JuicedOdds Week (12)'!M26/('JuicedOdds Week (12)'!M26+'JuicedOdds Week (12)'!M29)</f>
        <v>0.39076376554174075</v>
      </c>
      <c r="N26" s="1">
        <f>'JuicedOdds Week (12)'!N26/('JuicedOdds Week (12)'!N26+'JuicedOdds Week (12)'!N30)</f>
        <v>0.31460674157303364</v>
      </c>
      <c r="O26" s="1">
        <f>'JuicedOdds Week (12)'!O26/('JuicedOdds Week (12)'!O26+'JuicedOdds Week (12)'!O16)</f>
        <v>0.40090771558245086</v>
      </c>
      <c r="P26" s="1">
        <f>'JuicedOdds Week (12)'!P26/('JuicedOdds Week (12)'!P26+'JuicedOdds Week (12)'!P24)</f>
        <v>0.51083423618634893</v>
      </c>
      <c r="Q26" s="1">
        <f>'JuicedOdds Week (12)'!Q26/('JuicedOdds Week (12)'!Q26+'JuicedOdds Week (12)'!Q20)</f>
        <v>0.48916576381365112</v>
      </c>
      <c r="R26" s="1">
        <f>'JuicedOdds Week (12)'!R26/('JuicedOdds Week (12)'!R26+'JuicedOdds Week (12)'!R13)</f>
        <v>0.19184290030211482</v>
      </c>
      <c r="S26" s="1">
        <f>'JuicedOdds Week (12)'!S26/('JuicedOdds Week (12)'!S26+'JuicedOdds Week (12)'!S30)</f>
        <v>0.54274353876739567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12</v>
      </c>
      <c r="AE26">
        <v>0</v>
      </c>
      <c r="AF26">
        <v>0</v>
      </c>
    </row>
    <row r="27" spans="1:32">
      <c r="A27" t="s">
        <v>26</v>
      </c>
      <c r="B27" s="1">
        <f>'JuicedOdds Week (12)'!B27/('JuicedOdds Week (12)'!B27+'JuicedOdds Week (12)'!B32)</f>
        <v>0.73354231974921635</v>
      </c>
      <c r="C27" s="1">
        <f>'JuicedOdds Week (12)'!C27/('JuicedOdds Week (12)'!C27+'JuicedOdds Week (12)'!C18)</f>
        <v>0.36309581830587778</v>
      </c>
      <c r="D27" s="1">
        <f>'JuicedOdds Week (12)'!D27/('JuicedOdds Week (12)'!D27+'JuicedOdds Week (12)'!D4)</f>
        <v>0.31944444444444442</v>
      </c>
      <c r="E27" s="1">
        <f>'JuicedOdds Week (12)'!E27/('JuicedOdds Week (12)'!E27+'JuicedOdds Week (12)'!E3)</f>
        <v>0.22316684378320936</v>
      </c>
      <c r="F27" s="1">
        <f>'JuicedOdds Week (12)'!F27/('JuicedOdds Week (12)'!F27+'JuicedOdds Week (12)'!F19)</f>
        <v>0.69079288305406805</v>
      </c>
      <c r="G27" s="1">
        <f>'JuicedOdds Week (12)'!G27/('JuicedOdds Week (12)'!G27+'JuicedOdds Week (12)'!G24)</f>
        <v>0.46753246753246752</v>
      </c>
      <c r="H27" s="1">
        <f>'JuicedOdds Week (12)'!H27/('JuicedOdds Week (12)'!H27+'JuicedOdds Week (12)'!H21)</f>
        <v>0.59336975415942395</v>
      </c>
      <c r="I27" s="1">
        <f>'JuicedOdds Week (12)'!I27/('JuicedOdds Week (12)'!I27+'JuicedOdds Week (12)'!I3)</f>
        <v>0.28644876973925815</v>
      </c>
      <c r="J27" s="1">
        <f>'JuicedOdds Week (12)'!J27/('JuicedOdds Week (12)'!J27+'JuicedOdds Week (12)'!J23)</f>
        <v>0.4170073589533933</v>
      </c>
      <c r="K27" s="1">
        <f>'JuicedOdds Week (12)'!K27/('JuicedOdds Week (12)'!K27+'JuicedOdds Week (12)'!K14)</f>
        <v>0.29983792544570498</v>
      </c>
      <c r="L27" s="9">
        <f>'JuicedOdds Week (12)'!L27/('JuicedOdds Week (12)'!L27+'JuicedOdds Week (12)'!L21)</f>
        <v>0.76590210451643415</v>
      </c>
      <c r="M27" s="1">
        <f>'JuicedOdds Week (12)'!M27/('JuicedOdds Week (12)'!M27+'JuicedOdds Week (12)'!M7)</f>
        <v>0.1475409836065574</v>
      </c>
      <c r="N27" s="1">
        <f>'JuicedOdds Week (12)'!N27/('JuicedOdds Week (12)'!N27+'JuicedOdds Week (12)'!N12)</f>
        <v>0.39329934450109244</v>
      </c>
      <c r="O27" s="1"/>
      <c r="P27" s="1">
        <f>'JuicedOdds Week (12)'!P27/('JuicedOdds Week (12)'!P27+'JuicedOdds Week (12)'!P28)</f>
        <v>0.48916576381365112</v>
      </c>
      <c r="Q27" s="1">
        <f>'JuicedOdds Week (12)'!Q27/('JuicedOdds Week (12)'!Q27+'JuicedOdds Week (12)'!Q8)</f>
        <v>0.34252477380439461</v>
      </c>
      <c r="R27" s="1">
        <f>'JuicedOdds Week (12)'!R27/('JuicedOdds Week (12)'!R27+'JuicedOdds Week (12)'!R5)</f>
        <v>0.42016806722689076</v>
      </c>
      <c r="S27" s="1">
        <f>'JuicedOdds Week (12)'!S27/('JuicedOdds Week (12)'!S27+'JuicedOdds Week (12)'!S7)</f>
        <v>0.42016806722689076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13</v>
      </c>
      <c r="AF27">
        <v>0</v>
      </c>
    </row>
    <row r="28" spans="1:32" ht="14.45">
      <c r="A28" t="s">
        <v>27</v>
      </c>
      <c r="B28" s="1">
        <f>'JuicedOdds Week (12)'!B28/('JuicedOdds Week (12)'!B28+'JuicedOdds Week (12)'!B14)</f>
        <v>0.34252477380439461</v>
      </c>
      <c r="C28" s="1">
        <f>'JuicedOdds Week (12)'!C28/('JuicedOdds Week (12)'!C28+'JuicedOdds Week (12)'!C5)</f>
        <v>0.26645768025078376</v>
      </c>
      <c r="D28" s="1">
        <f>'JuicedOdds Week (12)'!D28/('JuicedOdds Week (12)'!D28+'JuicedOdds Week (12)'!D6)</f>
        <v>0.4170073589533933</v>
      </c>
      <c r="E28" s="1">
        <f>'JuicedOdds Week (12)'!E28/('JuicedOdds Week (12)'!E28+'JuicedOdds Week (12)'!E31)</f>
        <v>0.51083423618634893</v>
      </c>
      <c r="F28" s="1">
        <f>'JuicedOdds Week (12)'!F28/('JuicedOdds Week (12)'!F28+'JuicedOdds Week (12)'!F3)</f>
        <v>0.36309581830587778</v>
      </c>
      <c r="G28" s="1">
        <f>'JuicedOdds Week (12)'!G28/('JuicedOdds Week (12)'!G28+'JuicedOdds Week (12)'!G32)</f>
        <v>0.74406901509705248</v>
      </c>
      <c r="H28" s="1">
        <f>'JuicedOdds Week (12)'!H28/('JuicedOdds Week (12)'!H28+'JuicedOdds Week (12)'!H22)</f>
        <v>0.61643835616438358</v>
      </c>
      <c r="I28" s="1">
        <f>'JuicedOdds Week (12)'!I28/('JuicedOdds Week (12)'!I28+'JuicedOdds Week (12)'!I7)</f>
        <v>0.27424749163879597</v>
      </c>
      <c r="J28" s="1">
        <f>'JuicedOdds Week (12)'!J28/('JuicedOdds Week (12)'!J28+'JuicedOdds Week (12)'!J20)</f>
        <v>0.36309581830587778</v>
      </c>
      <c r="K28" s="1"/>
      <c r="L28" s="1">
        <f>'JuicedOdds Week (12)'!L28/('JuicedOdds Week (12)'!L28+'JuicedOdds Week (12)'!L14)</f>
        <v>0.551441114716549</v>
      </c>
      <c r="M28" s="1">
        <f>'JuicedOdds Week (12)'!M28/('JuicedOdds Week (12)'!M28+'JuicedOdds Week (12)'!M32)</f>
        <v>0.5720596355604638</v>
      </c>
      <c r="N28" s="1">
        <f>'JuicedOdds Week (12)'!N28/('JuicedOdds Week (12)'!N28+'JuicedOdds Week (12)'!N15)</f>
        <v>0.47826086956521741</v>
      </c>
      <c r="O28" s="1">
        <f>'JuicedOdds Week (12)'!O28/('JuicedOdds Week (12)'!O28+'JuicedOdds Week (12)'!O9)</f>
        <v>0.27424749163879597</v>
      </c>
      <c r="P28" s="1">
        <f>'JuicedOdds Week (12)'!P28/('JuicedOdds Week (12)'!P28+'JuicedOdds Week (12)'!P27)</f>
        <v>0.51083423618634893</v>
      </c>
      <c r="Q28" s="1">
        <f>'JuicedOdds Week (12)'!Q28/('JuicedOdds Week (12)'!Q28+'JuicedOdds Week (12)'!Q16)</f>
        <v>0.48916576381365112</v>
      </c>
      <c r="R28" s="1">
        <f>'JuicedOdds Week (12)'!R28/('JuicedOdds Week (12)'!R28+'JuicedOdds Week (12)'!R21)</f>
        <v>0.40090771558245086</v>
      </c>
      <c r="S28" s="1">
        <f>'JuicedOdds Week (12)'!S28/('JuicedOdds Week (12)'!S28+'JuicedOdds Week (12)'!S5)</f>
        <v>0.28202947845804988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ht="14.45">
      <c r="A29" t="s">
        <v>28</v>
      </c>
      <c r="B29" s="1">
        <f>'JuicedOdds Week (12)'!B29/('JuicedOdds Week (12)'!B29+'JuicedOdds Week (12)'!B16)</f>
        <v>0.42794036443953615</v>
      </c>
      <c r="C29" s="1">
        <f>'JuicedOdds Week (12)'!C29/('JuicedOdds Week (12)'!C29+'JuicedOdds Week (12)'!C11)</f>
        <v>0.42794036443953615</v>
      </c>
      <c r="D29" s="1">
        <f>'JuicedOdds Week (12)'!D29/('JuicedOdds Week (12)'!D29+'JuicedOdds Week (12)'!D15)</f>
        <v>0.40663024584057611</v>
      </c>
      <c r="E29" s="1">
        <f>'JuicedOdds Week (12)'!E29/('JuicedOdds Week (12)'!E29+'JuicedOdds Week (12)'!E6)</f>
        <v>0.40663024584057611</v>
      </c>
      <c r="F29" s="1">
        <f>'JuicedOdds Week (12)'!F29/('JuicedOdds Week (12)'!F29+'JuicedOdds Week (12)'!F31)</f>
        <v>0.551441114716549</v>
      </c>
      <c r="G29" s="1">
        <f>'JuicedOdds Week (12)'!G29/('JuicedOdds Week (12)'!G29+'JuicedOdds Week (12)'!G9)</f>
        <v>0.31460674157303364</v>
      </c>
      <c r="H29" s="1"/>
      <c r="I29" s="1">
        <f>'JuicedOdds Week (12)'!I29/('JuicedOdds Week (12)'!I29+'JuicedOdds Week (12)'!I24)</f>
        <v>0.45725646123260438</v>
      </c>
      <c r="J29" s="1">
        <f>'JuicedOdds Week (12)'!J29/('JuicedOdds Week (12)'!J29+'JuicedOdds Week (12)'!J22)</f>
        <v>0.38356164383561653</v>
      </c>
      <c r="K29" s="1">
        <f>'JuicedOdds Week (12)'!K29/('JuicedOdds Week (12)'!K29+'JuicedOdds Week (12)'!K30)</f>
        <v>0.43650793650793646</v>
      </c>
      <c r="L29" s="1">
        <f>'JuicedOdds Week (12)'!L29/('JuicedOdds Week (12)'!L29+'JuicedOdds Week (12)'!L13)</f>
        <v>0.28202947845804988</v>
      </c>
      <c r="M29" s="1">
        <f>'JuicedOdds Week (12)'!M29/('JuicedOdds Week (12)'!M29+'JuicedOdds Week (12)'!M26)</f>
        <v>0.60923623445825936</v>
      </c>
      <c r="N29" s="1">
        <f>'JuicedOdds Week (12)'!N29/('JuicedOdds Week (12)'!N29+'JuicedOdds Week (12)'!N31)</f>
        <v>0.54274353876739567</v>
      </c>
      <c r="O29" s="1">
        <f>'JuicedOdds Week (12)'!O29/('JuicedOdds Week (12)'!O29+'JuicedOdds Week (12)'!O12)</f>
        <v>0.28202947845804988</v>
      </c>
      <c r="P29" s="1">
        <f>'JuicedOdds Week (12)'!P29/('JuicedOdds Week (12)'!P29+'JuicedOdds Week (12)'!P33)</f>
        <v>0.57983193277310918</v>
      </c>
      <c r="Q29" s="1">
        <f>'JuicedOdds Week (12)'!Q29/('JuicedOdds Week (12)'!Q29+'JuicedOdds Week (12)'!Q14)</f>
        <v>0.46753246753246752</v>
      </c>
      <c r="R29" s="1">
        <f>'JuicedOdds Week (12)'!R29/('JuicedOdds Week (12)'!R29+'JuicedOdds Week (12)'!R33)</f>
        <v>0.51083423618634893</v>
      </c>
      <c r="S29" s="1">
        <f>'JuicedOdds Week (12)'!S29/('JuicedOdds Week (12)'!S29+'JuicedOdds Week (12)'!S13)</f>
        <v>0.44740599714421703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29</v>
      </c>
      <c r="B30" s="1">
        <f>'JuicedOdds Week (12)'!B30/('JuicedOdds Week (12)'!B30+'JuicedOdds Week (12)'!B17)</f>
        <v>0.34252477380439461</v>
      </c>
      <c r="C30" s="1">
        <f>'JuicedOdds Week (12)'!C30/('JuicedOdds Week (12)'!C30+'JuicedOdds Week (12)'!C19)</f>
        <v>0.53246753246753253</v>
      </c>
      <c r="D30" s="1">
        <f>'JuicedOdds Week (12)'!D30/('JuicedOdds Week (12)'!D30+'JuicedOdds Week (12)'!D3)</f>
        <v>0.31460674157303364</v>
      </c>
      <c r="E30" s="1">
        <f>'JuicedOdds Week (12)'!E30/('JuicedOdds Week (12)'!E30+'JuicedOdds Week (12)'!E16)</f>
        <v>0.34252477380439461</v>
      </c>
      <c r="F30" s="1"/>
      <c r="G30" s="1">
        <f>'JuicedOdds Week (12)'!G30/('JuicedOdds Week (12)'!G30+'JuicedOdds Week (12)'!G10)</f>
        <v>0.40663024584057611</v>
      </c>
      <c r="H30" s="1">
        <f>'JuicedOdds Week (12)'!H30/('JuicedOdds Week (12)'!H30+'JuicedOdds Week (12)'!H24)</f>
        <v>0.5720596355604638</v>
      </c>
      <c r="I30" s="1">
        <f>'JuicedOdds Week (12)'!I30/('JuicedOdds Week (12)'!I30+'JuicedOdds Week (12)'!I4)</f>
        <v>0.19570707070707072</v>
      </c>
      <c r="J30" s="1">
        <f>'JuicedOdds Week (12)'!J30/('JuicedOdds Week (12)'!J30+'JuicedOdds Week (12)'!J33)</f>
        <v>0.42794036443953615</v>
      </c>
      <c r="K30" s="1">
        <f>'JuicedOdds Week (12)'!K30/('JuicedOdds Week (12)'!K30+'JuicedOdds Week (12)'!K29)</f>
        <v>0.56349206349206349</v>
      </c>
      <c r="L30" s="1">
        <f>'JuicedOdds Week (12)'!L30/('JuicedOdds Week (12)'!L30+'JuicedOdds Week (12)'!L5)</f>
        <v>0.13698630136986301</v>
      </c>
      <c r="M30" s="1">
        <f>'JuicedOdds Week (12)'!M30/('JuicedOdds Week (12)'!M30+'JuicedOdds Week (12)'!M31)</f>
        <v>0.42794036443953615</v>
      </c>
      <c r="N30" s="6">
        <f>'JuicedOdds Week (12)'!N30/('JuicedOdds Week (12)'!N30+'JuicedOdds Week (12)'!N26)</f>
        <v>0.6853932584269663</v>
      </c>
      <c r="O30" s="1">
        <f>'JuicedOdds Week (12)'!O30/('JuicedOdds Week (12)'!O30+'JuicedOdds Week (12)'!O24)</f>
        <v>0.4117884537747275</v>
      </c>
      <c r="P30" s="1">
        <f>'JuicedOdds Week (12)'!P30/('JuicedOdds Week (12)'!P30+'JuicedOdds Week (12)'!P20)</f>
        <v>0.39329934450109244</v>
      </c>
      <c r="Q30" s="1">
        <f>'JuicedOdds Week (12)'!Q30/('JuicedOdds Week (12)'!Q30+'JuicedOdds Week (12)'!Q13)</f>
        <v>0.37889039242219219</v>
      </c>
      <c r="R30" s="1">
        <f>'JuicedOdds Week (12)'!R30/('JuicedOdds Week (12)'!R30+'JuicedOdds Week (12)'!R16)</f>
        <v>0.47826086956521741</v>
      </c>
      <c r="S30" s="1">
        <f>'JuicedOdds Week (12)'!S30/('JuicedOdds Week (12)'!S30+'JuicedOdds Week (12)'!S26)</f>
        <v>0.45725646123260438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ht="14.45">
      <c r="A31" t="s">
        <v>30</v>
      </c>
      <c r="B31" s="1">
        <f>'JuicedOdds Week (12)'!B31/('JuicedOdds Week (12)'!B31+'JuicedOdds Week (12)'!B13)</f>
        <v>0.36309581830587778</v>
      </c>
      <c r="C31" s="1">
        <f>'JuicedOdds Week (12)'!C31/('JuicedOdds Week (12)'!C31+'JuicedOdds Week (12)'!C33)</f>
        <v>0.46753246753246752</v>
      </c>
      <c r="D31" s="1">
        <f>'JuicedOdds Week (12)'!D31/('JuicedOdds Week (12)'!D31+'JuicedOdds Week (12)'!D9)</f>
        <v>0.25912838633686691</v>
      </c>
      <c r="E31" s="1">
        <f>'JuicedOdds Week (12)'!E31/('JuicedOdds Week (12)'!E31+'JuicedOdds Week (12)'!E28)</f>
        <v>0.48916576381365112</v>
      </c>
      <c r="F31" s="1">
        <f>'JuicedOdds Week (12)'!F31/('JuicedOdds Week (12)'!F31+'JuicedOdds Week (12)'!F29)</f>
        <v>0.448558885283451</v>
      </c>
      <c r="G31" s="1">
        <f>'JuicedOdds Week (12)'!G31/('JuicedOdds Week (12)'!G31+'JuicedOdds Week (12)'!G13)</f>
        <v>0.35527082119976705</v>
      </c>
      <c r="H31" s="1">
        <f>'JuicedOdds Week (12)'!H31/('JuicedOdds Week (12)'!H31+'JuicedOdds Week (12)'!H15)</f>
        <v>0.3962430290578221</v>
      </c>
      <c r="I31" s="1">
        <f>'JuicedOdds Week (12)'!I31/('JuicedOdds Week (12)'!I31+'JuicedOdds Week (12)'!I16)</f>
        <v>0.45725646123260438</v>
      </c>
      <c r="J31" s="1">
        <f>'JuicedOdds Week (12)'!J31/('JuicedOdds Week (12)'!J31+'JuicedOdds Week (12)'!J26)</f>
        <v>0.53246753246753253</v>
      </c>
      <c r="K31" s="1">
        <f>'JuicedOdds Week (12)'!K31/('JuicedOdds Week (12)'!K31+'JuicedOdds Week (12)'!K23)</f>
        <v>0.5260865852617197</v>
      </c>
      <c r="L31" s="1"/>
      <c r="M31" s="1">
        <f>'JuicedOdds Week (12)'!M31/('JuicedOdds Week (12)'!M31+'JuicedOdds Week (12)'!M30)</f>
        <v>0.5720596355604638</v>
      </c>
      <c r="N31" s="1">
        <f>'JuicedOdds Week (12)'!N31/('JuicedOdds Week (12)'!N31+'JuicedOdds Week (12)'!N29)</f>
        <v>0.45725646123260438</v>
      </c>
      <c r="O31" s="1">
        <f>'JuicedOdds Week (12)'!O31/('JuicedOdds Week (12)'!O31+'JuicedOdds Week (12)'!O6)</f>
        <v>0.23409789548356585</v>
      </c>
      <c r="P31" s="1">
        <f>'JuicedOdds Week (12)'!P31/('JuicedOdds Week (12)'!P31+'JuicedOdds Week (12)'!P22)</f>
        <v>0.45725646123260438</v>
      </c>
      <c r="Q31" s="1">
        <f>'JuicedOdds Week (12)'!Q31/('JuicedOdds Week (12)'!Q31+'JuicedOdds Week (12)'!Q24)</f>
        <v>0.45725646123260438</v>
      </c>
      <c r="R31" s="1">
        <f>'JuicedOdds Week (12)'!R31/('JuicedOdds Week (12)'!R31+'JuicedOdds Week (12)'!R25)</f>
        <v>0.46753246753246752</v>
      </c>
      <c r="S31" s="1">
        <f>'JuicedOdds Week (12)'!S31/('JuicedOdds Week (12)'!S31+'JuicedOdds Week (12)'!S33)</f>
        <v>0.52173913043478259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ht="14.45">
      <c r="A32" t="s">
        <v>31</v>
      </c>
      <c r="B32" s="1">
        <f>'JuicedOdds Week (12)'!B32/('JuicedOdds Week (12)'!B32+'JuicedOdds Week (12)'!B27)</f>
        <v>0.26645768025078376</v>
      </c>
      <c r="C32" s="1">
        <f>'JuicedOdds Week (12)'!C32/('JuicedOdds Week (12)'!C32+'JuicedOdds Week (12)'!C21)</f>
        <v>0.34252477380439461</v>
      </c>
      <c r="D32" s="1">
        <f>'JuicedOdds Week (12)'!D32/('JuicedOdds Week (12)'!D32+'JuicedOdds Week (12)'!D7)</f>
        <v>0.16835016835016833</v>
      </c>
      <c r="E32" s="1">
        <f>'JuicedOdds Week (12)'!E32/('JuicedOdds Week (12)'!E32+'JuicedOdds Week (12)'!E5)</f>
        <v>0.12382234185733514</v>
      </c>
      <c r="F32" s="1">
        <f>'JuicedOdds Week (12)'!F32/('JuicedOdds Week (12)'!F32+'JuicedOdds Week (12)'!F6)</f>
        <v>0.3962430290578221</v>
      </c>
      <c r="G32" s="1">
        <f>'JuicedOdds Week (12)'!G32/('JuicedOdds Week (12)'!G32+'JuicedOdds Week (12)'!G28)</f>
        <v>0.25593098490294752</v>
      </c>
      <c r="H32" s="1">
        <f>'JuicedOdds Week (12)'!H32/('JuicedOdds Week (12)'!H32+'JuicedOdds Week (12)'!H14)</f>
        <v>0.21325648414985587</v>
      </c>
      <c r="I32" s="1">
        <f>'JuicedOdds Week (12)'!I32/('JuicedOdds Week (12)'!I32+'JuicedOdds Week (12)'!I9)</f>
        <v>0.19570707070707072</v>
      </c>
      <c r="J32" s="1">
        <f>'JuicedOdds Week (12)'!J32/('JuicedOdds Week (12)'!J32+'JuicedOdds Week (12)'!J15)</f>
        <v>0.15349887133182846</v>
      </c>
      <c r="K32" s="1">
        <f>'JuicedOdds Week (12)'!K32/('JuicedOdds Week (12)'!K32+'JuicedOdds Week (12)'!K24)</f>
        <v>0.45323047251687559</v>
      </c>
      <c r="L32" s="1">
        <f>'JuicedOdds Week (12)'!L32/('JuicedOdds Week (12)'!L32+'JuicedOdds Week (12)'!L33)</f>
        <v>0.30920711694593195</v>
      </c>
      <c r="M32" s="1">
        <f>'JuicedOdds Week (12)'!M32/('JuicedOdds Week (12)'!M32+'JuicedOdds Week (12)'!M28)</f>
        <v>0.42794036443953615</v>
      </c>
      <c r="N32" s="1">
        <f>'JuicedOdds Week (12)'!N32/('JuicedOdds Week (12)'!N32+'JuicedOdds Week (12)'!N22)</f>
        <v>0.40663024584057611</v>
      </c>
      <c r="O32" s="1"/>
      <c r="P32" s="1">
        <f>'JuicedOdds Week (12)'!P32/('JuicedOdds Week (12)'!P32+'JuicedOdds Week (12)'!P5)</f>
        <v>0.30423004792665137</v>
      </c>
      <c r="Q32" s="1">
        <f>'JuicedOdds Week (12)'!Q32/('JuicedOdds Week (12)'!Q32+'JuicedOdds Week (12)'!Q19)</f>
        <v>0.36341238065906994</v>
      </c>
      <c r="R32" s="1">
        <f>'JuicedOdds Week (12)'!R32/('JuicedOdds Week (12)'!R32+'JuicedOdds Week (12)'!R3)</f>
        <v>0.19184290030211482</v>
      </c>
      <c r="S32" s="1">
        <f>'JuicedOdds Week (12)'!S32/('JuicedOdds Week (12)'!S32+'JuicedOdds Week (12)'!S14)</f>
        <v>0.36341238065906994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8" ht="14.45">
      <c r="A33" t="s">
        <v>32</v>
      </c>
      <c r="B33" s="1">
        <f>'JuicedOdds Week (12)'!B33/('JuicedOdds Week (12)'!B33+'JuicedOdds Week (12)'!B9)</f>
        <v>0.20863836017569545</v>
      </c>
      <c r="C33" s="1">
        <f>'JuicedOdds Week (12)'!C33/('JuicedOdds Week (12)'!C33+'JuicedOdds Week (12)'!C31)</f>
        <v>0.53246753246753253</v>
      </c>
      <c r="D33" s="1">
        <f>'JuicedOdds Week (12)'!D33/('JuicedOdds Week (12)'!D33+'JuicedOdds Week (12)'!D13)</f>
        <v>0.24000000000000005</v>
      </c>
      <c r="E33" s="1">
        <f>'JuicedOdds Week (12)'!E33/('JuicedOdds Week (12)'!E33+'JuicedOdds Week (12)'!E22)</f>
        <v>0.4170073589533933</v>
      </c>
      <c r="F33" s="1">
        <f>'JuicedOdds Week (12)'!F33/('JuicedOdds Week (12)'!F33+'JuicedOdds Week (12)'!F24)</f>
        <v>0.448558885283451</v>
      </c>
      <c r="G33" s="1">
        <f>'JuicedOdds Week (12)'!G33/('JuicedOdds Week (12)'!G33+'JuicedOdds Week (12)'!G16)</f>
        <v>0.45725646123260438</v>
      </c>
      <c r="H33" s="1"/>
      <c r="I33" s="1">
        <f>'JuicedOdds Week (12)'!I33/('JuicedOdds Week (12)'!I33+'JuicedOdds Week (12)'!I26)</f>
        <v>0.59963877182420233</v>
      </c>
      <c r="J33" s="1">
        <f>'JuicedOdds Week (12)'!J33/('JuicedOdds Week (12)'!J33+'JuicedOdds Week (12)'!J30)</f>
        <v>0.5720596355604638</v>
      </c>
      <c r="K33" s="1">
        <f>'JuicedOdds Week (12)'!K33/('JuicedOdds Week (12)'!K33+'JuicedOdds Week (12)'!K6)</f>
        <v>0.31944444444444442</v>
      </c>
      <c r="L33" s="1">
        <f>'JuicedOdds Week (12)'!L33/('JuicedOdds Week (12)'!L33+'JuicedOdds Week (12)'!L32)</f>
        <v>0.69079288305406805</v>
      </c>
      <c r="M33" s="1">
        <f>'JuicedOdds Week (12)'!M33/('JuicedOdds Week (12)'!M33+'JuicedOdds Week (12)'!M13)</f>
        <v>0.49567024593003117</v>
      </c>
      <c r="N33" s="1">
        <f>'JuicedOdds Week (12)'!N33/('JuicedOdds Week (12)'!N33+'JuicedOdds Week (12)'!N18)</f>
        <v>0.37889039242219219</v>
      </c>
      <c r="O33" s="1">
        <f>'JuicedOdds Week (12)'!O33/('JuicedOdds Week (12)'!O33+'JuicedOdds Week (12)'!O8)</f>
        <v>0.2491874322860238</v>
      </c>
      <c r="P33" s="1">
        <f>'JuicedOdds Week (12)'!P33/('JuicedOdds Week (12)'!P33+'JuicedOdds Week (12)'!P29)</f>
        <v>0.42016806722689076</v>
      </c>
      <c r="Q33" s="1">
        <f>'JuicedOdds Week (12)'!Q33/('JuicedOdds Week (12)'!Q33+'JuicedOdds Week (12)'!Q15)</f>
        <v>0.36905965621840248</v>
      </c>
      <c r="R33" s="1">
        <f>'JuicedOdds Week (12)'!R33/('JuicedOdds Week (12)'!R33+'JuicedOdds Week (12)'!R29)</f>
        <v>0.48916576381365112</v>
      </c>
      <c r="S33" s="1">
        <f>'JuicedOdds Week (12)'!S33/('JuicedOdds Week (12)'!S33+'JuicedOdds Week (12)'!S31)</f>
        <v>0.47826086956521741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8" ht="14.45">
      <c r="U34">
        <f>SUM(U2:U33)</f>
        <v>25</v>
      </c>
      <c r="V34">
        <f t="shared" ref="V34:AL34" si="0">SUM(V2:V33)</f>
        <v>25</v>
      </c>
      <c r="W34">
        <f t="shared" si="0"/>
        <v>25</v>
      </c>
      <c r="X34">
        <f t="shared" si="0"/>
        <v>25</v>
      </c>
      <c r="Y34">
        <f t="shared" si="0"/>
        <v>25</v>
      </c>
      <c r="Z34">
        <f t="shared" si="0"/>
        <v>25</v>
      </c>
      <c r="AA34">
        <f t="shared" si="0"/>
        <v>25</v>
      </c>
      <c r="AB34">
        <f t="shared" si="0"/>
        <v>25</v>
      </c>
      <c r="AC34">
        <f t="shared" si="0"/>
        <v>25</v>
      </c>
      <c r="AD34">
        <f t="shared" si="0"/>
        <v>25</v>
      </c>
      <c r="AE34">
        <f t="shared" si="0"/>
        <v>13</v>
      </c>
      <c r="AF34">
        <f t="shared" si="0"/>
        <v>13</v>
      </c>
      <c r="AG34">
        <f t="shared" si="0"/>
        <v>0</v>
      </c>
      <c r="AH34">
        <f t="shared" si="0"/>
        <v>0</v>
      </c>
      <c r="AI34">
        <f t="shared" si="0"/>
        <v>0</v>
      </c>
      <c r="AJ34">
        <f t="shared" si="0"/>
        <v>0</v>
      </c>
      <c r="AK34">
        <f t="shared" si="0"/>
        <v>0</v>
      </c>
      <c r="AL34">
        <f t="shared" si="0"/>
        <v>0</v>
      </c>
    </row>
    <row r="35" spans="1:38">
      <c r="G35" t="s">
        <v>36</v>
      </c>
      <c r="I35" s="1" t="s">
        <v>37</v>
      </c>
      <c r="J35" s="1"/>
    </row>
    <row r="36" spans="1:38">
      <c r="G36" t="s">
        <v>39</v>
      </c>
      <c r="I36" s="1">
        <f>B9*C7*D2*E5*F12*G4*H14*I11*J15</f>
        <v>0.17577993421576152</v>
      </c>
    </row>
    <row r="37" spans="1:38">
      <c r="G37" t="s">
        <v>43</v>
      </c>
      <c r="I37" s="1">
        <f>B9*C7*D2*E5*F12*G4*H14*J15*I11*L27*(N30+(1-N30)*M10)*P16*Q3*R13</f>
        <v>7.2513930243060049E-2</v>
      </c>
    </row>
  </sheetData>
  <conditionalFormatting sqref="B2:S33">
    <cfRule type="cellIs" dxfId="40" priority="2" operator="greaterThan">
      <formula>0.85</formula>
    </cfRule>
    <cfRule type="cellIs" dxfId="39" priority="3" operator="greaterThan">
      <formula>0.8</formula>
    </cfRule>
    <cfRule type="cellIs" dxfId="38" priority="4" operator="between">
      <formula>0.7</formula>
      <formula>0.75</formula>
    </cfRule>
    <cfRule type="cellIs" dxfId="37" priority="5" operator="greaterThanOrEqual">
      <formula>0.75</formula>
    </cfRule>
  </conditionalFormatting>
  <conditionalFormatting sqref="B2:S33">
    <cfRule type="cellIs" dxfId="36" priority="1" operator="greaterThan">
      <formula>0.9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2567-79C0-4557-ACC6-CA5D300ADE8A}">
  <dimension ref="A1:S33"/>
  <sheetViews>
    <sheetView topLeftCell="B2" workbookViewId="0">
      <selection activeCell="B2" sqref="B2"/>
    </sheetView>
  </sheetViews>
  <sheetFormatPr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f>IF('BettingLines Week (12)'!B2&lt;-100,1+100/('BettingLines Week (12)'!B2-100),100/('BettingLines Week (12)'!B2+100))</f>
        <v>0.64285714285714279</v>
      </c>
      <c r="C2">
        <f>IF('BettingLines Week (12)'!C2&lt;-100,1+100/('BettingLines Week (12)'!C2-100),100/('BettingLines Week (12)'!C2+100))</f>
        <v>0.59677419354838712</v>
      </c>
      <c r="D2">
        <f>IF('BettingLines Week (12)'!D2&lt;-100,1+100/('BettingLines Week (12)'!D2-100),100/('BettingLines Week (12)'!D2+100))</f>
        <v>0.88888888888888884</v>
      </c>
      <c r="E2">
        <f>IF('BettingLines Week (12)'!E2&lt;-100,1+100/('BettingLines Week (12)'!E2-100),100/('BettingLines Week (12)'!E2+100))</f>
        <v>0.80952380952380953</v>
      </c>
      <c r="F2">
        <f>IF('BettingLines Week (12)'!F2&lt;-100,1+100/('BettingLines Week (12)'!F2-100),100/('BettingLines Week (12)'!F2+100))</f>
        <v>0.64285714285714279</v>
      </c>
      <c r="G2">
        <f>IF('BettingLines Week (12)'!G2&lt;-100,1+100/('BettingLines Week (12)'!G2-100),100/('BettingLines Week (12)'!G2+100))</f>
        <v>0.8666666666666667</v>
      </c>
      <c r="H2">
        <f>IF('BettingLines Week (12)'!H2&lt;-100,1+100/('BettingLines Week (12)'!H2-100),100/('BettingLines Week (12)'!H2+100))</f>
        <v>0.73544973544973546</v>
      </c>
      <c r="I2">
        <f>IF('BettingLines Week (12)'!I2&lt;-100,1+100/('BettingLines Week (12)'!I2-100),100/('BettingLines Week (12)'!I2+100))</f>
        <v>0.77272727272727271</v>
      </c>
      <c r="J2">
        <f>IF('BettingLines Week (12)'!J2&lt;-100,1+100/('BettingLines Week (12)'!J2-100),100/('BettingLines Week (12)'!J2+100))</f>
        <v>0.50495049504950495</v>
      </c>
      <c r="K2">
        <f>IF('BettingLines Week (12)'!K2&lt;-100,1+100/('BettingLines Week (12)'!K2-100),100/('BettingLines Week (12)'!K2+100))</f>
        <v>1</v>
      </c>
      <c r="L2">
        <f>IF('BettingLines Week (12)'!L2&lt;-100,1+100/('BettingLines Week (12)'!L2-100),100/('BettingLines Week (12)'!L2+100))</f>
        <v>0.57446808510638303</v>
      </c>
      <c r="M2">
        <f>IF('BettingLines Week (12)'!M2&lt;-100,1+100/('BettingLines Week (12)'!M2-100),100/('BettingLines Week (12)'!M2+100))</f>
        <v>0.83870967741935487</v>
      </c>
      <c r="N2">
        <f>IF('BettingLines Week (12)'!N2&lt;-100,1+100/('BettingLines Week (12)'!N2-100),100/('BettingLines Week (12)'!N2+100))</f>
        <v>0.68553459119496862</v>
      </c>
      <c r="O2">
        <f>IF('BettingLines Week (12)'!O2&lt;-100,1+100/('BettingLines Week (12)'!O2-100),100/('BettingLines Week (12)'!O2+100))</f>
        <v>0.64285714285714279</v>
      </c>
      <c r="P2">
        <f>IF('BettingLines Week (12)'!P2&lt;-100,1+100/('BettingLines Week (12)'!P2-100),100/('BettingLines Week (12)'!P2+100))</f>
        <v>0.65517241379310343</v>
      </c>
      <c r="Q2">
        <f>IF('BettingLines Week (12)'!Q2&lt;-100,1+100/('BettingLines Week (12)'!Q2-100),100/('BettingLines Week (12)'!Q2+100))</f>
        <v>0.79797979797979801</v>
      </c>
      <c r="R2">
        <f>IF('BettingLines Week (12)'!R2&lt;-100,1+100/('BettingLines Week (12)'!R2-100),100/('BettingLines Week (12)'!R2+100))</f>
        <v>0.60784313725490202</v>
      </c>
      <c r="S2">
        <f>IF('BettingLines Week (12)'!S2&lt;-100,1+100/('BettingLines Week (12)'!S2-100),100/('BettingLines Week (12)'!S2+100))</f>
        <v>0.55555555555555558</v>
      </c>
    </row>
    <row r="3" spans="1:19" ht="14.45">
      <c r="A3" t="s">
        <v>2</v>
      </c>
      <c r="B3">
        <f>IF('BettingLines Week (12)'!B3&lt;-100,1+100/('BettingLines Week (12)'!B3-100),100/('BettingLines Week (12)'!B3+100))</f>
        <v>0.64912280701754388</v>
      </c>
      <c r="C3">
        <f>IF('BettingLines Week (12)'!C3&lt;-100,1+100/('BettingLines Week (12)'!C3-100),100/('BettingLines Week (12)'!C3+100))</f>
        <v>0.71014492753623193</v>
      </c>
      <c r="D3">
        <f>IF('BettingLines Week (12)'!D3&lt;-100,1+100/('BettingLines Week (12)'!D3-100),100/('BettingLines Week (12)'!D3+100))</f>
        <v>0.7142857142857143</v>
      </c>
      <c r="E3">
        <f>IF('BettingLines Week (12)'!E3&lt;-100,1+100/('BettingLines Week (12)'!E3-100),100/('BettingLines Week (12)'!E3+100))</f>
        <v>0.80952380952380953</v>
      </c>
      <c r="F3">
        <f>IF('BettingLines Week (12)'!F3&lt;-100,1+100/('BettingLines Week (12)'!F3-100),100/('BettingLines Week (12)'!F3+100))</f>
        <v>0.66442953020134232</v>
      </c>
      <c r="G3">
        <f>IF('BettingLines Week (12)'!G3&lt;-100,1+100/('BettingLines Week (12)'!G3-100),100/('BettingLines Week (12)'!G3+100))</f>
        <v>0.75308641975308643</v>
      </c>
      <c r="H3">
        <f>IF('BettingLines Week (12)'!H3&lt;-100,1+100/('BettingLines Week (12)'!H3-100),100/('BettingLines Week (12)'!H3+100))</f>
        <v>0.60784313725490202</v>
      </c>
      <c r="I3">
        <f>IF('BettingLines Week (12)'!I3&lt;-100,1+100/('BettingLines Week (12)'!I3-100),100/('BettingLines Week (12)'!I3+100))</f>
        <v>0.74358974358974361</v>
      </c>
      <c r="J3">
        <f>IF('BettingLines Week (12)'!J3&lt;-100,1+100/('BettingLines Week (12)'!J3-100),100/('BettingLines Week (12)'!J3+100))</f>
        <v>0.63636363636363635</v>
      </c>
      <c r="K3">
        <f>IF('BettingLines Week (12)'!K3&lt;-100,1+100/('BettingLines Week (12)'!K3-100),100/('BettingLines Week (12)'!K3+100))</f>
        <v>1</v>
      </c>
      <c r="L3">
        <f>IF('BettingLines Week (12)'!L3&lt;-100,1+100/('BettingLines Week (12)'!L3-100),100/('BettingLines Week (12)'!L3+100))</f>
        <v>0.46511627906976744</v>
      </c>
      <c r="M3">
        <f>IF('BettingLines Week (12)'!M3&lt;-100,1+100/('BettingLines Week (12)'!M3-100),100/('BettingLines Week (12)'!M3+100))</f>
        <v>0.58677685950413228</v>
      </c>
      <c r="N3">
        <f>IF('BettingLines Week (12)'!N3&lt;-100,1+100/('BettingLines Week (12)'!N3-100),100/('BettingLines Week (12)'!N3+100))</f>
        <v>0.57446808510638303</v>
      </c>
      <c r="O3">
        <f>IF('BettingLines Week (12)'!O3&lt;-100,1+100/('BettingLines Week (12)'!O3-100),100/('BettingLines Week (12)'!O3+100))</f>
        <v>0.51219512195121952</v>
      </c>
      <c r="P3">
        <f>IF('BettingLines Week (12)'!P3&lt;-100,1+100/('BettingLines Week (12)'!P3-100),100/('BettingLines Week (12)'!P3+100))</f>
        <v>0.55555555555555558</v>
      </c>
      <c r="Q3">
        <f>IF('BettingLines Week (12)'!Q3&lt;-100,1+100/('BettingLines Week (12)'!Q3-100),100/('BettingLines Week (12)'!Q3+100))</f>
        <v>0.92307692307692313</v>
      </c>
      <c r="R3">
        <f>IF('BettingLines Week (12)'!R3&lt;-100,1+100/('BettingLines Week (12)'!R3-100),100/('BettingLines Week (12)'!R3+100))</f>
        <v>0.84251968503937014</v>
      </c>
      <c r="S3">
        <f>IF('BettingLines Week (12)'!S3&lt;-100,1+100/('BettingLines Week (12)'!S3-100),100/('BettingLines Week (12)'!S3+100))</f>
        <v>0.56521739130434789</v>
      </c>
    </row>
    <row r="4" spans="1:19" ht="14.45">
      <c r="A4" t="s">
        <v>3</v>
      </c>
      <c r="B4">
        <f>IF('BettingLines Week (12)'!B4&lt;-100,1+100/('BettingLines Week (12)'!B4-100),100/('BettingLines Week (12)'!B4+100))</f>
        <v>0.57446808510638303</v>
      </c>
      <c r="C4">
        <f>IF('BettingLines Week (12)'!C4&lt;-100,1+100/('BettingLines Week (12)'!C4-100),100/('BettingLines Week (12)'!C4+100))</f>
        <v>0.78260869565217395</v>
      </c>
      <c r="D4">
        <f>IF('BettingLines Week (12)'!D4&lt;-100,1+100/('BettingLines Week (12)'!D4-100),100/('BettingLines Week (12)'!D4+100))</f>
        <v>0.71014492753623193</v>
      </c>
      <c r="E4">
        <f>IF('BettingLines Week (12)'!E4&lt;-100,1+100/('BettingLines Week (12)'!E4-100),100/('BettingLines Week (12)'!E4+100))</f>
        <v>0.58677685950413228</v>
      </c>
      <c r="F4">
        <f>IF('BettingLines Week (12)'!F4&lt;-100,1+100/('BettingLines Week (12)'!F4-100),100/('BettingLines Week (12)'!F4+100))</f>
        <v>0.7142857142857143</v>
      </c>
      <c r="G4">
        <f>IF('BettingLines Week (12)'!G4&lt;-100,1+100/('BettingLines Week (12)'!G4-100),100/('BettingLines Week (12)'!G4+100))</f>
        <v>0.92307692307692313</v>
      </c>
      <c r="H4">
        <f>IF('BettingLines Week (12)'!H4&lt;-100,1+100/('BettingLines Week (12)'!H4-100),100/('BettingLines Week (12)'!H4+100))</f>
        <v>0.79797979797979801</v>
      </c>
      <c r="I4">
        <f>IF('BettingLines Week (12)'!I4&lt;-100,1+100/('BettingLines Week (12)'!I4-100),100/('BettingLines Week (12)'!I4+100))</f>
        <v>0.83870967741935487</v>
      </c>
      <c r="J4">
        <f>IF('BettingLines Week (12)'!J4&lt;-100,1+100/('BettingLines Week (12)'!J4-100),100/('BettingLines Week (12)'!J4+100))</f>
        <v>0.48780487804878048</v>
      </c>
      <c r="K4">
        <f>IF('BettingLines Week (12)'!K4&lt;-100,1+100/('BettingLines Week (12)'!K4-100),100/('BettingLines Week (12)'!K4+100))</f>
        <v>0.80392156862745101</v>
      </c>
      <c r="L4">
        <f>IF('BettingLines Week (12)'!L4&lt;-100,1+100/('BettingLines Week (12)'!L4-100),100/('BettingLines Week (12)'!L4+100))</f>
        <v>0.79166666666666663</v>
      </c>
      <c r="M4">
        <f>IF('BettingLines Week (12)'!M4&lt;-100,1+100/('BettingLines Week (12)'!M4-100),100/('BettingLines Week (12)'!M4+100))</f>
        <v>0.45454545454545453</v>
      </c>
      <c r="N4">
        <f>IF('BettingLines Week (12)'!N4&lt;-100,1+100/('BettingLines Week (12)'!N4-100),100/('BettingLines Week (12)'!N4+100))</f>
        <v>1</v>
      </c>
      <c r="O4">
        <f>IF('BettingLines Week (12)'!O4&lt;-100,1+100/('BettingLines Week (12)'!O4-100),100/('BettingLines Week (12)'!O4+100))</f>
        <v>0.39215686274509803</v>
      </c>
      <c r="P4">
        <f>IF('BettingLines Week (12)'!P4&lt;-100,1+100/('BettingLines Week (12)'!P4-100),100/('BettingLines Week (12)'!P4+100))</f>
        <v>0.65517241379310343</v>
      </c>
      <c r="Q4">
        <f>IF('BettingLines Week (12)'!Q4&lt;-100,1+100/('BettingLines Week (12)'!Q4-100),100/('BettingLines Week (12)'!Q4+100))</f>
        <v>0.53488372093023262</v>
      </c>
      <c r="R4">
        <f>IF('BettingLines Week (12)'!R4&lt;-100,1+100/('BettingLines Week (12)'!R4-100),100/('BettingLines Week (12)'!R4+100))</f>
        <v>0.72972972972972971</v>
      </c>
      <c r="S4">
        <f>IF('BettingLines Week (12)'!S4&lt;-100,1+100/('BettingLines Week (12)'!S4-100),100/('BettingLines Week (12)'!S4+100))</f>
        <v>0.5</v>
      </c>
    </row>
    <row r="5" spans="1:19" ht="14.45">
      <c r="A5" t="s">
        <v>4</v>
      </c>
      <c r="B5">
        <f>IF('BettingLines Week (12)'!B5&lt;-100,1+100/('BettingLines Week (12)'!B5-100),100/('BettingLines Week (12)'!B5+100))</f>
        <v>0.54545454545454541</v>
      </c>
      <c r="C5">
        <f>IF('BettingLines Week (12)'!C5&lt;-100,1+100/('BettingLines Week (12)'!C5-100),100/('BettingLines Week (12)'!C5+100))</f>
        <v>0.76470588235294112</v>
      </c>
      <c r="D5">
        <f>IF('BettingLines Week (12)'!D5&lt;-100,1+100/('BettingLines Week (12)'!D5-100),100/('BettingLines Week (12)'!D5+100))</f>
        <v>0.88235294117647056</v>
      </c>
      <c r="E5">
        <f>IF('BettingLines Week (12)'!E5&lt;-100,1+100/('BettingLines Week (12)'!E5-100),100/('BettingLines Week (12)'!E5+100))</f>
        <v>0.91304347826086962</v>
      </c>
      <c r="F5">
        <f>IF('BettingLines Week (12)'!F5&lt;-100,1+100/('BettingLines Week (12)'!F5-100),100/('BettingLines Week (12)'!F5+100))</f>
        <v>0.63636363636363635</v>
      </c>
      <c r="G5">
        <f>IF('BettingLines Week (12)'!G5&lt;-100,1+100/('BettingLines Week (12)'!G5-100),100/('BettingLines Week (12)'!G5+100))</f>
        <v>0.82456140350877194</v>
      </c>
      <c r="H5">
        <f>IF('BettingLines Week (12)'!H5&lt;-100,1+100/('BettingLines Week (12)'!H5-100),100/('BettingLines Week (12)'!H5+100))</f>
        <v>0.75609756097560976</v>
      </c>
      <c r="I5">
        <f>IF('BettingLines Week (12)'!I5&lt;-100,1+100/('BettingLines Week (12)'!I5-100),100/('BettingLines Week (12)'!I5+100))</f>
        <v>0.68553459119496862</v>
      </c>
      <c r="J5">
        <f>IF('BettingLines Week (12)'!J5&lt;-100,1+100/('BettingLines Week (12)'!J5-100),100/('BettingLines Week (12)'!J5+100))</f>
        <v>1</v>
      </c>
      <c r="K5">
        <f>IF('BettingLines Week (12)'!K5&lt;-100,1+100/('BettingLines Week (12)'!K5-100),100/('BettingLines Week (12)'!K5+100))</f>
        <v>0.61832061068702293</v>
      </c>
      <c r="L5">
        <f>IF('BettingLines Week (12)'!L5&lt;-100,1+100/('BettingLines Week (12)'!L5-100),100/('BettingLines Week (12)'!L5+100))</f>
        <v>0.9</v>
      </c>
      <c r="M5">
        <f>IF('BettingLines Week (12)'!M5&lt;-100,1+100/('BettingLines Week (12)'!M5-100),100/('BettingLines Week (12)'!M5+100))</f>
        <v>0.78021978021978022</v>
      </c>
      <c r="N5">
        <f>IF('BettingLines Week (12)'!N5&lt;-100,1+100/('BettingLines Week (12)'!N5-100),100/('BettingLines Week (12)'!N5+100))</f>
        <v>0.46511627906976744</v>
      </c>
      <c r="O5">
        <f>IF('BettingLines Week (12)'!O5&lt;-100,1+100/('BettingLines Week (12)'!O5-100),100/('BettingLines Week (12)'!O5+100))</f>
        <v>0.63636363636363635</v>
      </c>
      <c r="P5">
        <f>IF('BettingLines Week (12)'!P5&lt;-100,1+100/('BettingLines Week (12)'!P5-100),100/('BettingLines Week (12)'!P5+100))</f>
        <v>0.72602739726027399</v>
      </c>
      <c r="Q5">
        <f>IF('BettingLines Week (12)'!Q5&lt;-100,1+100/('BettingLines Week (12)'!Q5-100),100/('BettingLines Week (12)'!Q5+100))</f>
        <v>0.6</v>
      </c>
      <c r="R5">
        <f>IF('BettingLines Week (12)'!R5&lt;-100,1+100/('BettingLines Week (12)'!R5-100),100/('BettingLines Week (12)'!R5+100))</f>
        <v>0.6</v>
      </c>
      <c r="S5">
        <f>IF('BettingLines Week (12)'!S5&lt;-100,1+100/('BettingLines Week (12)'!S5-100),100/('BettingLines Week (12)'!S5+100))</f>
        <v>0.74874371859296485</v>
      </c>
    </row>
    <row r="6" spans="1:19" ht="14.45">
      <c r="A6" t="s">
        <v>5</v>
      </c>
      <c r="B6">
        <f>IF('BettingLines Week (12)'!B6&lt;-100,1+100/('BettingLines Week (12)'!B6-100),100/('BettingLines Week (12)'!B6+100))</f>
        <v>0.52830188679245282</v>
      </c>
      <c r="C6">
        <f>IF('BettingLines Week (12)'!C6&lt;-100,1+100/('BettingLines Week (12)'!C6-100),100/('BettingLines Week (12)'!C6+100))</f>
        <v>0.63636363636363635</v>
      </c>
      <c r="D6">
        <f>IF('BettingLines Week (12)'!D6&lt;-100,1+100/('BettingLines Week (12)'!D6-100),100/('BettingLines Week (12)'!D6+100))</f>
        <v>0.60784313725490202</v>
      </c>
      <c r="E6">
        <f>IF('BettingLines Week (12)'!E6&lt;-100,1+100/('BettingLines Week (12)'!E6-100),100/('BettingLines Week (12)'!E6+100))</f>
        <v>0.61832061068702293</v>
      </c>
      <c r="F6">
        <f>IF('BettingLines Week (12)'!F6&lt;-100,1+100/('BettingLines Week (12)'!F6-100),100/('BettingLines Week (12)'!F6+100))</f>
        <v>0.62962962962962965</v>
      </c>
      <c r="G6">
        <f>IF('BettingLines Week (12)'!G6&lt;-100,1+100/('BettingLines Week (12)'!G6-100),100/('BettingLines Week (12)'!G6+100))</f>
        <v>0.60784313725490202</v>
      </c>
      <c r="H6">
        <f>IF('BettingLines Week (12)'!H6&lt;-100,1+100/('BettingLines Week (12)'!H6-100),100/('BettingLines Week (12)'!H6+100))</f>
        <v>1</v>
      </c>
      <c r="I6">
        <f>IF('BettingLines Week (12)'!I6&lt;-100,1+100/('BettingLines Week (12)'!I6-100),100/('BettingLines Week (12)'!I6+100))</f>
        <v>0.35714285714285715</v>
      </c>
      <c r="J6">
        <f>IF('BettingLines Week (12)'!J6&lt;-100,1+100/('BettingLines Week (12)'!J6-100),100/('BettingLines Week (12)'!J6+100))</f>
        <v>0.55555555555555558</v>
      </c>
      <c r="K6">
        <f>IF('BettingLines Week (12)'!K6&lt;-100,1+100/('BettingLines Week (12)'!K6-100),100/('BettingLines Week (12)'!K6+100))</f>
        <v>0.71014492753623193</v>
      </c>
      <c r="L6">
        <f>IF('BettingLines Week (12)'!L6&lt;-100,1+100/('BettingLines Week (12)'!L6-100),100/('BettingLines Week (12)'!L6+100))</f>
        <v>0.37878787878787878</v>
      </c>
      <c r="M6">
        <f>IF('BettingLines Week (12)'!M6&lt;-100,1+100/('BettingLines Week (12)'!M6-100),100/('BettingLines Week (12)'!M6+100))</f>
        <v>0.45454545454545453</v>
      </c>
      <c r="N6">
        <f>IF('BettingLines Week (12)'!N6&lt;-100,1+100/('BettingLines Week (12)'!N6-100),100/('BettingLines Week (12)'!N6+100))</f>
        <v>0.53488372093023262</v>
      </c>
      <c r="O6">
        <f>IF('BettingLines Week (12)'!O6&lt;-100,1+100/('BettingLines Week (12)'!O6-100),100/('BettingLines Week (12)'!O6+100))</f>
        <v>0.79797979797979801</v>
      </c>
      <c r="P6">
        <f>IF('BettingLines Week (12)'!P6&lt;-100,1+100/('BettingLines Week (12)'!P6-100),100/('BettingLines Week (12)'!P6+100))</f>
        <v>0.78021978021978022</v>
      </c>
      <c r="Q6">
        <f>IF('BettingLines Week (12)'!Q6&lt;-100,1+100/('BettingLines Week (12)'!Q6-100),100/('BettingLines Week (12)'!Q6+100))</f>
        <v>0.56521739130434789</v>
      </c>
      <c r="R6">
        <f>IF('BettingLines Week (12)'!R6&lt;-100,1+100/('BettingLines Week (12)'!R6-100),100/('BettingLines Week (12)'!R6+100))</f>
        <v>0.42553191489361702</v>
      </c>
      <c r="S6">
        <f>IF('BettingLines Week (12)'!S6&lt;-100,1+100/('BettingLines Week (12)'!S6-100),100/('BettingLines Week (12)'!S6+100))</f>
        <v>0.63636363636363635</v>
      </c>
    </row>
    <row r="7" spans="1:19" ht="14.45">
      <c r="A7" t="s">
        <v>6</v>
      </c>
      <c r="B7">
        <f>IF('BettingLines Week (12)'!B7&lt;-100,1+100/('BettingLines Week (12)'!B7-100),100/('BettingLines Week (12)'!B7+100))</f>
        <v>0.62962962962962965</v>
      </c>
      <c r="C7">
        <f>IF('BettingLines Week (12)'!C7&lt;-100,1+100/('BettingLines Week (12)'!C7-100),100/('BettingLines Week (12)'!C7+100))</f>
        <v>0.79166666666666663</v>
      </c>
      <c r="D7">
        <f>IF('BettingLines Week (12)'!D7&lt;-100,1+100/('BettingLines Week (12)'!D7-100),100/('BettingLines Week (12)'!D7+100))</f>
        <v>0.8666666666666667</v>
      </c>
      <c r="E7">
        <f>IF('BettingLines Week (12)'!E7&lt;-100,1+100/('BettingLines Week (12)'!E7-100),100/('BettingLines Week (12)'!E7+100))</f>
        <v>0.74025974025974028</v>
      </c>
      <c r="F7">
        <f>IF('BettingLines Week (12)'!F7&lt;-100,1+100/('BettingLines Week (12)'!F7-100),100/('BettingLines Week (12)'!F7+100))</f>
        <v>0.40816326530612246</v>
      </c>
      <c r="G7">
        <f>IF('BettingLines Week (12)'!G7&lt;-100,1+100/('BettingLines Week (12)'!G7-100),100/('BettingLines Week (12)'!G7+100))</f>
        <v>0.55555555555555558</v>
      </c>
      <c r="H7">
        <f>IF('BettingLines Week (12)'!H7&lt;-100,1+100/('BettingLines Week (12)'!H7-100),100/('BettingLines Week (12)'!H7+100))</f>
        <v>1</v>
      </c>
      <c r="I7">
        <f>IF('BettingLines Week (12)'!I7&lt;-100,1+100/('BettingLines Week (12)'!I7-100),100/('BettingLines Week (12)'!I7+100))</f>
        <v>0.75609756097560976</v>
      </c>
      <c r="J7">
        <f>IF('BettingLines Week (12)'!J7&lt;-100,1+100/('BettingLines Week (12)'!J7-100),100/('BettingLines Week (12)'!J7+100))</f>
        <v>0.40816326530612246</v>
      </c>
      <c r="K7">
        <f>IF('BettingLines Week (12)'!K7&lt;-100,1+100/('BettingLines Week (12)'!K7-100),100/('BettingLines Week (12)'!K7+100))</f>
        <v>0.96</v>
      </c>
      <c r="L7">
        <f>IF('BettingLines Week (12)'!L7&lt;-100,1+100/('BettingLines Week (12)'!L7-100),100/('BettingLines Week (12)'!L7+100))</f>
        <v>0.86206896551724133</v>
      </c>
      <c r="M7">
        <f>IF('BettingLines Week (12)'!M7&lt;-100,1+100/('BettingLines Week (12)'!M7-100),100/('BettingLines Week (12)'!M7+100))</f>
        <v>0.88888888888888884</v>
      </c>
      <c r="N7">
        <f>IF('BettingLines Week (12)'!N7&lt;-100,1+100/('BettingLines Week (12)'!N7-100),100/('BettingLines Week (12)'!N7+100))</f>
        <v>0.62962962962962965</v>
      </c>
      <c r="O7">
        <f>IF('BettingLines Week (12)'!O7&lt;-100,1+100/('BettingLines Week (12)'!O7-100),100/('BettingLines Week (12)'!O7+100))</f>
        <v>0.53488372093023262</v>
      </c>
      <c r="P7">
        <f>IF('BettingLines Week (12)'!P7&lt;-100,1+100/('BettingLines Week (12)'!P7-100),100/('BettingLines Week (12)'!P7+100))</f>
        <v>0.38461538461538464</v>
      </c>
      <c r="Q7">
        <f>IF('BettingLines Week (12)'!Q7&lt;-100,1+100/('BettingLines Week (12)'!Q7-100),100/('BettingLines Week (12)'!Q7+100))</f>
        <v>0.43478260869565216</v>
      </c>
      <c r="R7">
        <f>IF('BettingLines Week (12)'!R7&lt;-100,1+100/('BettingLines Week (12)'!R7-100),100/('BettingLines Week (12)'!R7+100))</f>
        <v>0.6</v>
      </c>
      <c r="S7">
        <f>IF('BettingLines Week (12)'!S7&lt;-100,1+100/('BettingLines Week (12)'!S7-100),100/('BettingLines Week (12)'!S7+100))</f>
        <v>0.6</v>
      </c>
    </row>
    <row r="8" spans="1:19" ht="14.45">
      <c r="A8" t="s">
        <v>7</v>
      </c>
      <c r="B8">
        <f>IF('BettingLines Week (12)'!B8&lt;-100,1+100/('BettingLines Week (12)'!B8-100),100/('BettingLines Week (12)'!B8+100))</f>
        <v>0.46728971962616822</v>
      </c>
      <c r="C8">
        <f>IF('BettingLines Week (12)'!C8&lt;-100,1+100/('BettingLines Week (12)'!C8-100),100/('BettingLines Week (12)'!C8+100))</f>
        <v>0.25</v>
      </c>
      <c r="D8">
        <f>IF('BettingLines Week (12)'!D8&lt;-100,1+100/('BettingLines Week (12)'!D8-100),100/('BettingLines Week (12)'!D8+100))</f>
        <v>0.44642857142857145</v>
      </c>
      <c r="E8">
        <f>IF('BettingLines Week (12)'!E8&lt;-100,1+100/('BettingLines Week (12)'!E8-100),100/('BettingLines Week (12)'!E8+100))</f>
        <v>0.23255813953488372</v>
      </c>
      <c r="F8">
        <f>IF('BettingLines Week (12)'!F8&lt;-100,1+100/('BettingLines Week (12)'!F8-100),100/('BettingLines Week (12)'!F8+100))</f>
        <v>0.46728971962616822</v>
      </c>
      <c r="G8">
        <f>IF('BettingLines Week (12)'!G8&lt;-100,1+100/('BettingLines Week (12)'!G8-100),100/('BettingLines Week (12)'!G8+100))</f>
        <v>0.28985507246376813</v>
      </c>
      <c r="H8">
        <f>IF('BettingLines Week (12)'!H8&lt;-100,1+100/('BettingLines Week (12)'!H8-100),100/('BettingLines Week (12)'!H8+100))</f>
        <v>1</v>
      </c>
      <c r="I8">
        <f>IF('BettingLines Week (12)'!I8&lt;-100,1+100/('BettingLines Week (12)'!I8-100),100/('BettingLines Week (12)'!I8+100))</f>
        <v>0.61832061068702293</v>
      </c>
      <c r="J8">
        <f>IF('BettingLines Week (12)'!J8&lt;-100,1+100/('BettingLines Week (12)'!J8-100),100/('BettingLines Week (12)'!J8+100))</f>
        <v>0.40816326530612246</v>
      </c>
      <c r="K8">
        <f>IF('BettingLines Week (12)'!K8&lt;-100,1+100/('BettingLines Week (12)'!K8-100),100/('BettingLines Week (12)'!K8+100))</f>
        <v>0.52830188679245282</v>
      </c>
      <c r="L8">
        <f>IF('BettingLines Week (12)'!L8&lt;-100,1+100/('BettingLines Week (12)'!L8-100),100/('BettingLines Week (12)'!L8+100))</f>
        <v>0.25</v>
      </c>
      <c r="M8">
        <f>IF('BettingLines Week (12)'!M8&lt;-100,1+100/('BettingLines Week (12)'!M8-100),100/('BettingLines Week (12)'!M8+100))</f>
        <v>0.20833333333333334</v>
      </c>
      <c r="N8">
        <f>IF('BettingLines Week (12)'!N8&lt;-100,1+100/('BettingLines Week (12)'!N8-100),100/('BettingLines Week (12)'!N8+100))</f>
        <v>0.72972972972972971</v>
      </c>
      <c r="O8">
        <f>IF('BettingLines Week (12)'!O8&lt;-100,1+100/('BettingLines Week (12)'!O8-100),100/('BettingLines Week (12)'!O8+100))</f>
        <v>0.78260869565217395</v>
      </c>
      <c r="P8">
        <f>IF('BettingLines Week (12)'!P8&lt;-100,1+100/('BettingLines Week (12)'!P8-100),100/('BettingLines Week (12)'!P8+100))</f>
        <v>0.5</v>
      </c>
      <c r="Q8">
        <f>IF('BettingLines Week (12)'!Q8&lt;-100,1+100/('BettingLines Week (12)'!Q8-100),100/('BettingLines Week (12)'!Q8+100))</f>
        <v>0.68553459119496862</v>
      </c>
      <c r="R8">
        <f>IF('BettingLines Week (12)'!R8&lt;-100,1+100/('BettingLines Week (12)'!R8-100),100/('BettingLines Week (12)'!R8+100))</f>
        <v>0.53488372093023262</v>
      </c>
      <c r="S8">
        <f>IF('BettingLines Week (12)'!S8&lt;-100,1+100/('BettingLines Week (12)'!S8-100),100/('BettingLines Week (12)'!S8+100))</f>
        <v>0.53488372093023262</v>
      </c>
    </row>
    <row r="9" spans="1:19" ht="14.45">
      <c r="A9" t="s">
        <v>8</v>
      </c>
      <c r="B9">
        <f>IF('BettingLines Week (12)'!B9&lt;-100,1+100/('BettingLines Week (12)'!B9-100),100/('BettingLines Week (12)'!B9+100))</f>
        <v>0.82456140350877194</v>
      </c>
      <c r="C9">
        <f>IF('BettingLines Week (12)'!C9&lt;-100,1+100/('BettingLines Week (12)'!C9-100),100/('BettingLines Week (12)'!C9+100))</f>
        <v>0.40816326530612246</v>
      </c>
      <c r="D9">
        <f>IF('BettingLines Week (12)'!D9&lt;-100,1+100/('BettingLines Week (12)'!D9-100),100/('BettingLines Week (12)'!D9+100))</f>
        <v>0.77272727272727271</v>
      </c>
      <c r="E9">
        <f>IF('BettingLines Week (12)'!E9&lt;-100,1+100/('BettingLines Week (12)'!E9-100),100/('BettingLines Week (12)'!E9+100))</f>
        <v>0.40816326530612246</v>
      </c>
      <c r="F9">
        <f>IF('BettingLines Week (12)'!F9&lt;-100,1+100/('BettingLines Week (12)'!F9-100),100/('BettingLines Week (12)'!F9+100))</f>
        <v>0.69696969696969702</v>
      </c>
      <c r="G9">
        <f>IF('BettingLines Week (12)'!G9&lt;-100,1+100/('BettingLines Week (12)'!G9-100),100/('BettingLines Week (12)'!G9+100))</f>
        <v>0.7142857142857143</v>
      </c>
      <c r="H9">
        <f>IF('BettingLines Week (12)'!H9&lt;-100,1+100/('BettingLines Week (12)'!H9-100),100/('BettingLines Week (12)'!H9+100))</f>
        <v>0.60784313725490202</v>
      </c>
      <c r="I9">
        <f>IF('BettingLines Week (12)'!I9&lt;-100,1+100/('BettingLines Week (12)'!I9-100),100/('BettingLines Week (12)'!I9+100))</f>
        <v>0.83870967741935487</v>
      </c>
      <c r="J9">
        <f>IF('BettingLines Week (12)'!J9&lt;-100,1+100/('BettingLines Week (12)'!J9-100),100/('BettingLines Week (12)'!J9+100))</f>
        <v>0.71014492753623193</v>
      </c>
      <c r="K9">
        <f>IF('BettingLines Week (12)'!K9&lt;-100,1+100/('BettingLines Week (12)'!K9-100),100/('BettingLines Week (12)'!K9+100))</f>
        <v>0.72067039106145248</v>
      </c>
      <c r="L9">
        <f>IF('BettingLines Week (12)'!L9&lt;-100,1+100/('BettingLines Week (12)'!L9-100),100/('BettingLines Week (12)'!L9+100))</f>
        <v>0.66442953020134232</v>
      </c>
      <c r="M9">
        <f>IF('BettingLines Week (12)'!M9&lt;-100,1+100/('BettingLines Week (12)'!M9-100),100/('BettingLines Week (12)'!M9+100))</f>
        <v>0.62406015037593987</v>
      </c>
      <c r="N9">
        <f>IF('BettingLines Week (12)'!N9&lt;-100,1+100/('BettingLines Week (12)'!N9-100),100/('BettingLines Week (12)'!N9+100))</f>
        <v>1</v>
      </c>
      <c r="O9">
        <f>IF('BettingLines Week (12)'!O9&lt;-100,1+100/('BettingLines Week (12)'!O9-100),100/('BettingLines Week (12)'!O9+100))</f>
        <v>0.75609756097560976</v>
      </c>
      <c r="P9">
        <f>IF('BettingLines Week (12)'!P9&lt;-100,1+100/('BettingLines Week (12)'!P9-100),100/('BettingLines Week (12)'!P9+100))</f>
        <v>0.51219512195121952</v>
      </c>
      <c r="Q9">
        <f>IF('BettingLines Week (12)'!Q9&lt;-100,1+100/('BettingLines Week (12)'!Q9-100),100/('BettingLines Week (12)'!Q9+100))</f>
        <v>0.48780487804878048</v>
      </c>
      <c r="R9">
        <f>IF('BettingLines Week (12)'!R9&lt;-100,1+100/('BettingLines Week (12)'!R9-100),100/('BettingLines Week (12)'!R9+100))</f>
        <v>0.52380952380952384</v>
      </c>
      <c r="S9">
        <f>IF('BettingLines Week (12)'!S9&lt;-100,1+100/('BettingLines Week (12)'!S9-100),100/('BettingLines Week (12)'!S9+100))</f>
        <v>0.63636363636363635</v>
      </c>
    </row>
    <row r="10" spans="1:19" ht="14.45">
      <c r="A10" t="s">
        <v>9</v>
      </c>
      <c r="B10">
        <f>IF('BettingLines Week (12)'!B10&lt;-100,1+100/('BettingLines Week (12)'!B10-100),100/('BettingLines Week (12)'!B10+100))</f>
        <v>0.4</v>
      </c>
      <c r="C10">
        <f>IF('BettingLines Week (12)'!C10&lt;-100,1+100/('BettingLines Week (12)'!C10-100),100/('BettingLines Week (12)'!C10+100))</f>
        <v>0.68553459119496862</v>
      </c>
      <c r="D10">
        <f>IF('BettingLines Week (12)'!D10&lt;-100,1+100/('BettingLines Week (12)'!D10-100),100/('BettingLines Week (12)'!D10+100))</f>
        <v>0.60784313725490202</v>
      </c>
      <c r="E10">
        <f>IF('BettingLines Week (12)'!E10&lt;-100,1+100/('BettingLines Week (12)'!E10-100),100/('BettingLines Week (12)'!E10+100))</f>
        <v>0.58677685950413228</v>
      </c>
      <c r="F10">
        <f>IF('BettingLines Week (12)'!F10&lt;-100,1+100/('BettingLines Week (12)'!F10-100),100/('BettingLines Week (12)'!F10+100))</f>
        <v>0.81481481481481488</v>
      </c>
      <c r="G10">
        <f>IF('BettingLines Week (12)'!G10&lt;-100,1+100/('BettingLines Week (12)'!G10-100),100/('BettingLines Week (12)'!G10+100))</f>
        <v>0.61832061068702293</v>
      </c>
      <c r="H10">
        <f>IF('BettingLines Week (12)'!H10&lt;-100,1+100/('BettingLines Week (12)'!H10-100),100/('BettingLines Week (12)'!H10+100))</f>
        <v>0.43478260869565216</v>
      </c>
      <c r="I10">
        <f>IF('BettingLines Week (12)'!I10&lt;-100,1+100/('BettingLines Week (12)'!I10-100),100/('BettingLines Week (12)'!I10+100))</f>
        <v>0.78260869565217395</v>
      </c>
      <c r="J10">
        <f>IF('BettingLines Week (12)'!J10&lt;-100,1+100/('BettingLines Week (12)'!J10-100),100/('BettingLines Week (12)'!J10+100))</f>
        <v>1</v>
      </c>
      <c r="K10">
        <f>IF('BettingLines Week (12)'!K10&lt;-100,1+100/('BettingLines Week (12)'!K10-100),100/('BettingLines Week (12)'!K10+100))</f>
        <v>0.57446808510638303</v>
      </c>
      <c r="L10">
        <f>IF('BettingLines Week (12)'!L10&lt;-100,1+100/('BettingLines Week (12)'!L10-100),100/('BettingLines Week (12)'!L10+100))</f>
        <v>0.81481481481481488</v>
      </c>
      <c r="M10">
        <f>IF('BettingLines Week (12)'!M10&lt;-100,1+100/('BettingLines Week (12)'!M10-100),100/('BettingLines Week (12)'!M10+100))</f>
        <v>0.80952380952380953</v>
      </c>
      <c r="N10">
        <f>IF('BettingLines Week (12)'!N10&lt;-100,1+100/('BettingLines Week (12)'!N10-100),100/('BettingLines Week (12)'!N10+100))</f>
        <v>0.52380952380952384</v>
      </c>
      <c r="O10">
        <f>IF('BettingLines Week (12)'!O10&lt;-100,1+100/('BettingLines Week (12)'!O10-100),100/('BettingLines Week (12)'!O10+100))</f>
        <v>0.55555555555555558</v>
      </c>
      <c r="P10">
        <f>IF('BettingLines Week (12)'!P10&lt;-100,1+100/('BettingLines Week (12)'!P10-100),100/('BettingLines Week (12)'!P10+100))</f>
        <v>0.56521739130434789</v>
      </c>
      <c r="Q10">
        <f>IF('BettingLines Week (12)'!Q10&lt;-100,1+100/('BettingLines Week (12)'!Q10-100),100/('BettingLines Week (12)'!Q10+100))</f>
        <v>0.51219512195121952</v>
      </c>
      <c r="R10">
        <f>IF('BettingLines Week (12)'!R10&lt;-100,1+100/('BettingLines Week (12)'!R10-100),100/('BettingLines Week (12)'!R10+100))</f>
        <v>0.43478260869565216</v>
      </c>
      <c r="S10">
        <f>IF('BettingLines Week (12)'!S10&lt;-100,1+100/('BettingLines Week (12)'!S10-100),100/('BettingLines Week (12)'!S10+100))</f>
        <v>0.58333333333333326</v>
      </c>
    </row>
    <row r="11" spans="1:19" ht="14.45">
      <c r="A11" t="s">
        <v>10</v>
      </c>
      <c r="B11">
        <f>IF('BettingLines Week (12)'!B11&lt;-100,1+100/('BettingLines Week (12)'!B11-100),100/('BettingLines Week (12)'!B11+100))</f>
        <v>0.61832061068702293</v>
      </c>
      <c r="C11">
        <f>IF('BettingLines Week (12)'!C11&lt;-100,1+100/('BettingLines Week (12)'!C11-100),100/('BettingLines Week (12)'!C11+100))</f>
        <v>0.59677419354838712</v>
      </c>
      <c r="D11">
        <f>IF('BettingLines Week (12)'!D11&lt;-100,1+100/('BettingLines Week (12)'!D11-100),100/('BettingLines Week (12)'!D11+100))</f>
        <v>0.51923076923076916</v>
      </c>
      <c r="E11">
        <f>IF('BettingLines Week (12)'!E11&lt;-100,1+100/('BettingLines Week (12)'!E11-100),100/('BettingLines Week (12)'!E11+100))</f>
        <v>0.76470588235294112</v>
      </c>
      <c r="F11">
        <f>IF('BettingLines Week (12)'!F11&lt;-100,1+100/('BettingLines Week (12)'!F11-100),100/('BettingLines Week (12)'!F11+100))</f>
        <v>1</v>
      </c>
      <c r="G11">
        <f>IF('BettingLines Week (12)'!G11&lt;-100,1+100/('BettingLines Week (12)'!G11-100),100/('BettingLines Week (12)'!G11+100))</f>
        <v>0.48780487804878048</v>
      </c>
      <c r="H11">
        <f>IF('BettingLines Week (12)'!H11&lt;-100,1+100/('BettingLines Week (12)'!H11-100),100/('BettingLines Week (12)'!H11+100))</f>
        <v>0.30769230769230771</v>
      </c>
      <c r="I11">
        <f>IF('BettingLines Week (12)'!I11&lt;-100,1+100/('BettingLines Week (12)'!I11-100),100/('BettingLines Week (12)'!I11+100))</f>
        <v>0.82456140350877194</v>
      </c>
      <c r="J11">
        <f>IF('BettingLines Week (12)'!J11&lt;-100,1+100/('BettingLines Week (12)'!J11-100),100/('BettingLines Week (12)'!J11+100))</f>
        <v>0.63636363636363635</v>
      </c>
      <c r="K11">
        <f>IF('BettingLines Week (12)'!K11&lt;-100,1+100/('BettingLines Week (12)'!K11-100),100/('BettingLines Week (12)'!K11+100))</f>
        <v>0.46728971962616822</v>
      </c>
      <c r="L11">
        <f>IF('BettingLines Week (12)'!L11&lt;-100,1+100/('BettingLines Week (12)'!L11-100),100/('BettingLines Week (12)'!L11+100))</f>
        <v>0.61832061068702293</v>
      </c>
      <c r="M11">
        <f>IF('BettingLines Week (12)'!M11&lt;-100,1+100/('BettingLines Week (12)'!M11-100),100/('BettingLines Week (12)'!M11+100))</f>
        <v>0.41666666666666669</v>
      </c>
      <c r="N11">
        <f>IF('BettingLines Week (12)'!N11&lt;-100,1+100/('BettingLines Week (12)'!N11-100),100/('BettingLines Week (12)'!N11+100))</f>
        <v>0.54545454545454541</v>
      </c>
      <c r="O11">
        <f>IF('BettingLines Week (12)'!O11&lt;-100,1+100/('BettingLines Week (12)'!O11-100),100/('BettingLines Week (12)'!O11+100))</f>
        <v>0.6</v>
      </c>
      <c r="P11">
        <f>IF('BettingLines Week (12)'!P11&lt;-100,1+100/('BettingLines Week (12)'!P11-100),100/('BettingLines Week (12)'!P11+100))</f>
        <v>0.54545454545454541</v>
      </c>
      <c r="Q11">
        <f>IF('BettingLines Week (12)'!Q11&lt;-100,1+100/('BettingLines Week (12)'!Q11-100),100/('BettingLines Week (12)'!Q11+100))</f>
        <v>0.51219512195121952</v>
      </c>
      <c r="R11">
        <f>IF('BettingLines Week (12)'!R11&lt;-100,1+100/('BettingLines Week (12)'!R11-100),100/('BettingLines Week (12)'!R11+100))</f>
        <v>0.51219512195121952</v>
      </c>
      <c r="S11">
        <f>IF('BettingLines Week (12)'!S11&lt;-100,1+100/('BettingLines Week (12)'!S11-100),100/('BettingLines Week (12)'!S11+100))</f>
        <v>0.48780487804878048</v>
      </c>
    </row>
    <row r="12" spans="1:19" ht="14.45">
      <c r="A12" t="s">
        <v>11</v>
      </c>
      <c r="B12">
        <f>IF('BettingLines Week (12)'!B12&lt;-100,1+100/('BettingLines Week (12)'!B12-100),100/('BettingLines Week (12)'!B12+100))</f>
        <v>0.42372881355932202</v>
      </c>
      <c r="C12">
        <f>IF('BettingLines Week (12)'!C12&lt;-100,1+100/('BettingLines Week (12)'!C12-100),100/('BettingLines Week (12)'!C12+100))</f>
        <v>0.58677685950413228</v>
      </c>
      <c r="D12">
        <f>IF('BettingLines Week (12)'!D12&lt;-100,1+100/('BettingLines Week (12)'!D12-100),100/('BettingLines Week (12)'!D12+100))</f>
        <v>0.74358974358974361</v>
      </c>
      <c r="E12">
        <f>IF('BettingLines Week (12)'!E12&lt;-100,1+100/('BettingLines Week (12)'!E12-100),100/('BettingLines Week (12)'!E12+100))</f>
        <v>0.45454545454545453</v>
      </c>
      <c r="F12">
        <f>IF('BettingLines Week (12)'!F12&lt;-100,1+100/('BettingLines Week (12)'!F12-100),100/('BettingLines Week (12)'!F12+100))</f>
        <v>0.87096774193548387</v>
      </c>
      <c r="G12">
        <f>IF('BettingLines Week (12)'!G12&lt;-100,1+100/('BettingLines Week (12)'!G12-100),100/('BettingLines Week (12)'!G12+100))</f>
        <v>0.91666666666666663</v>
      </c>
      <c r="H12">
        <f>IF('BettingLines Week (12)'!H12&lt;-100,1+100/('BettingLines Week (12)'!H12-100),100/('BettingLines Week (12)'!H12+100))</f>
        <v>0.43478260869565216</v>
      </c>
      <c r="I12">
        <f>IF('BettingLines Week (12)'!I12&lt;-100,1+100/('BettingLines Week (12)'!I12-100),100/('BettingLines Week (12)'!I12+100))</f>
        <v>0.81981981981981988</v>
      </c>
      <c r="J12">
        <f>IF('BettingLines Week (12)'!J12&lt;-100,1+100/('BettingLines Week (12)'!J12-100),100/('BettingLines Week (12)'!J12+100))</f>
        <v>0.54128440366972475</v>
      </c>
      <c r="K12">
        <f>IF('BettingLines Week (12)'!K12&lt;-100,1+100/('BettingLines Week (12)'!K12-100),100/('BettingLines Week (12)'!K12+100))</f>
        <v>1</v>
      </c>
      <c r="L12">
        <f>IF('BettingLines Week (12)'!L12&lt;-100,1+100/('BettingLines Week (12)'!L12-100),100/('BettingLines Week (12)'!L12+100))</f>
        <v>0.91666666666666663</v>
      </c>
      <c r="M12">
        <f>IF('BettingLines Week (12)'!M12&lt;-100,1+100/('BettingLines Week (12)'!M12-100),100/('BettingLines Week (12)'!M12+100))</f>
        <v>0.83333333333333337</v>
      </c>
      <c r="N12">
        <f>IF('BettingLines Week (12)'!N12&lt;-100,1+100/('BettingLines Week (12)'!N12-100),100/('BettingLines Week (12)'!N12+100))</f>
        <v>0.62962962962962965</v>
      </c>
      <c r="O12">
        <f>IF('BettingLines Week (12)'!O12&lt;-100,1+100/('BettingLines Week (12)'!O12-100),100/('BettingLines Week (12)'!O12+100))</f>
        <v>0.74874371859296485</v>
      </c>
      <c r="P12">
        <f>IF('BettingLines Week (12)'!P12&lt;-100,1+100/('BettingLines Week (12)'!P12-100),100/('BettingLines Week (12)'!P12+100))</f>
        <v>0.54545454545454541</v>
      </c>
      <c r="Q12">
        <f>IF('BettingLines Week (12)'!Q12&lt;-100,1+100/('BettingLines Week (12)'!Q12-100),100/('BettingLines Week (12)'!Q12+100))</f>
        <v>0.55555555555555558</v>
      </c>
      <c r="R12">
        <f>IF('BettingLines Week (12)'!R12&lt;-100,1+100/('BettingLines Week (12)'!R12-100),100/('BettingLines Week (12)'!R12+100))</f>
        <v>0.52380952380952384</v>
      </c>
      <c r="S12">
        <f>IF('BettingLines Week (12)'!S12&lt;-100,1+100/('BettingLines Week (12)'!S12-100),100/('BettingLines Week (12)'!S12+100))</f>
        <v>0.54545454545454541</v>
      </c>
    </row>
    <row r="13" spans="1:19" ht="14.45">
      <c r="A13" t="s">
        <v>12</v>
      </c>
      <c r="B13">
        <f>IF('BettingLines Week (12)'!B13&lt;-100,1+100/('BettingLines Week (12)'!B13-100),100/('BettingLines Week (12)'!B13+100))</f>
        <v>0.66442953020134232</v>
      </c>
      <c r="C13">
        <f>IF('BettingLines Week (12)'!C13&lt;-100,1+100/('BettingLines Week (12)'!C13-100),100/('BettingLines Week (12)'!C13+100))</f>
        <v>0.44642857142857145</v>
      </c>
      <c r="D13">
        <f>IF('BettingLines Week (12)'!D13&lt;-100,1+100/('BettingLines Week (12)'!D13-100),100/('BettingLines Week (12)'!D13+100))</f>
        <v>0.79166666666666663</v>
      </c>
      <c r="E13">
        <f>IF('BettingLines Week (12)'!E13&lt;-100,1+100/('BettingLines Week (12)'!E13-100),100/('BettingLines Week (12)'!E13+100))</f>
        <v>0.64912280701754388</v>
      </c>
      <c r="F13">
        <f>IF('BettingLines Week (12)'!F13&lt;-100,1+100/('BettingLines Week (12)'!F13-100),100/('BettingLines Week (12)'!F13+100))</f>
        <v>0.32786885245901637</v>
      </c>
      <c r="G13">
        <f>IF('BettingLines Week (12)'!G13&lt;-100,1+100/('BettingLines Week (12)'!G13-100),100/('BettingLines Week (12)'!G13+100))</f>
        <v>0.67213114754098369</v>
      </c>
      <c r="H13">
        <f>IF('BettingLines Week (12)'!H13&lt;-100,1+100/('BettingLines Week (12)'!H13-100),100/('BettingLines Week (12)'!H13+100))</f>
        <v>0.51219512195121952</v>
      </c>
      <c r="I13">
        <f>IF('BettingLines Week (12)'!I13&lt;-100,1+100/('BettingLines Week (12)'!I13-100),100/('BettingLines Week (12)'!I13+100))</f>
        <v>0.57446808510638303</v>
      </c>
      <c r="J13">
        <f>IF('BettingLines Week (12)'!J13&lt;-100,1+100/('BettingLines Week (12)'!J13-100),100/('BettingLines Week (12)'!J13+100))</f>
        <v>1</v>
      </c>
      <c r="K13">
        <f>IF('BettingLines Week (12)'!K13&lt;-100,1+100/('BettingLines Week (12)'!K13-100),100/('BettingLines Week (12)'!K13+100))</f>
        <v>0.42372881355932202</v>
      </c>
      <c r="L13">
        <f>IF('BettingLines Week (12)'!L13&lt;-100,1+100/('BettingLines Week (12)'!L13-100),100/('BettingLines Week (12)'!L13+100))</f>
        <v>0.74874371859296485</v>
      </c>
      <c r="M13">
        <f>IF('BettingLines Week (12)'!M13&lt;-100,1+100/('BettingLines Week (12)'!M13-100),100/('BettingLines Week (12)'!M13+100))</f>
        <v>0.52830188679245282</v>
      </c>
      <c r="N13">
        <f>IF('BettingLines Week (12)'!N13&lt;-100,1+100/('BettingLines Week (12)'!N13-100),100/('BettingLines Week (12)'!N13+100))</f>
        <v>0.51219512195121952</v>
      </c>
      <c r="O13">
        <f>IF('BettingLines Week (12)'!O13&lt;-100,1+100/('BettingLines Week (12)'!O13-100),100/('BettingLines Week (12)'!O13+100))</f>
        <v>0.51219512195121952</v>
      </c>
      <c r="P13">
        <f>IF('BettingLines Week (12)'!P13&lt;-100,1+100/('BettingLines Week (12)'!P13-100),100/('BettingLines Week (12)'!P13+100))</f>
        <v>0.53488372093023262</v>
      </c>
      <c r="Q13">
        <f>IF('BettingLines Week (12)'!Q13&lt;-100,1+100/('BettingLines Week (12)'!Q13-100),100/('BettingLines Week (12)'!Q13+100))</f>
        <v>0.64285714285714279</v>
      </c>
      <c r="R13">
        <f>IF('BettingLines Week (12)'!R13&lt;-100,1+100/('BettingLines Week (12)'!R13-100),100/('BettingLines Week (12)'!R13+100))</f>
        <v>0.84251968503937014</v>
      </c>
      <c r="S13">
        <f>IF('BettingLines Week (12)'!S13&lt;-100,1+100/('BettingLines Week (12)'!S13-100),100/('BettingLines Week (12)'!S13+100))</f>
        <v>0.57446808510638303</v>
      </c>
    </row>
    <row r="14" spans="1:19" ht="14.45">
      <c r="A14" t="s">
        <v>13</v>
      </c>
      <c r="B14">
        <f>IF('BettingLines Week (12)'!B14&lt;-100,1+100/('BettingLines Week (12)'!B14-100),100/('BettingLines Week (12)'!B14+100))</f>
        <v>0.68553459119496862</v>
      </c>
      <c r="C14">
        <f>IF('BettingLines Week (12)'!C14&lt;-100,1+100/('BettingLines Week (12)'!C14-100),100/('BettingLines Week (12)'!C14+100))</f>
        <v>0.35714285714285715</v>
      </c>
      <c r="D14">
        <f>IF('BettingLines Week (12)'!D14&lt;-100,1+100/('BettingLines Week (12)'!D14-100),100/('BettingLines Week (12)'!D14+100))</f>
        <v>0.69230769230769229</v>
      </c>
      <c r="E14">
        <f>IF('BettingLines Week (12)'!E14&lt;-100,1+100/('BettingLines Week (12)'!E14-100),100/('BettingLines Week (12)'!E14+100))</f>
        <v>0.58677685950413228</v>
      </c>
      <c r="F14">
        <f>IF('BettingLines Week (12)'!F14&lt;-100,1+100/('BettingLines Week (12)'!F14-100),100/('BettingLines Week (12)'!F14+100))</f>
        <v>1</v>
      </c>
      <c r="G14">
        <f>IF('BettingLines Week (12)'!G14&lt;-100,1+100/('BettingLines Week (12)'!G14-100),100/('BettingLines Week (12)'!G14+100))</f>
        <v>0.43478260869565216</v>
      </c>
      <c r="H14">
        <f>IF('BettingLines Week (12)'!H14&lt;-100,1+100/('BettingLines Week (12)'!H14-100),100/('BettingLines Week (12)'!H14+100))</f>
        <v>0.81981981981981988</v>
      </c>
      <c r="I14">
        <f>IF('BettingLines Week (12)'!I14&lt;-100,1+100/('BettingLines Week (12)'!I14-100),100/('BettingLines Week (12)'!I14+100))</f>
        <v>0.67213114754098369</v>
      </c>
      <c r="J14">
        <f>IF('BettingLines Week (12)'!J14&lt;-100,1+100/('BettingLines Week (12)'!J14-100),100/('BettingLines Week (12)'!J14+100))</f>
        <v>0.33333333333333331</v>
      </c>
      <c r="K14">
        <f>IF('BettingLines Week (12)'!K14&lt;-100,1+100/('BettingLines Week (12)'!K14-100),100/('BettingLines Week (12)'!K14+100))</f>
        <v>0.72972972972972971</v>
      </c>
      <c r="L14">
        <f>IF('BettingLines Week (12)'!L14&lt;-100,1+100/('BettingLines Week (12)'!L14-100),100/('BettingLines Week (12)'!L14+100))</f>
        <v>0.46728971962616822</v>
      </c>
      <c r="M14">
        <f>IF('BettingLines Week (12)'!M14&lt;-100,1+100/('BettingLines Week (12)'!M14-100),100/('BettingLines Week (12)'!M14+100))</f>
        <v>0.26315789473684209</v>
      </c>
      <c r="N14">
        <f>IF('BettingLines Week (12)'!N14&lt;-100,1+100/('BettingLines Week (12)'!N14-100),100/('BettingLines Week (12)'!N14+100))</f>
        <v>0.40816326530612246</v>
      </c>
      <c r="O14">
        <f>IF('BettingLines Week (12)'!O14&lt;-100,1+100/('BettingLines Week (12)'!O14-100),100/('BettingLines Week (12)'!O14+100))</f>
        <v>0.4</v>
      </c>
      <c r="P14">
        <f>IF('BettingLines Week (12)'!P14&lt;-100,1+100/('BettingLines Week (12)'!P14-100),100/('BettingLines Week (12)'!P14+100))</f>
        <v>0.48780487804878048</v>
      </c>
      <c r="Q14">
        <f>IF('BettingLines Week (12)'!Q14&lt;-100,1+100/('BettingLines Week (12)'!Q14-100),100/('BettingLines Week (12)'!Q14+100))</f>
        <v>0.55555555555555558</v>
      </c>
      <c r="R14">
        <f>IF('BettingLines Week (12)'!R14&lt;-100,1+100/('BettingLines Week (12)'!R14-100),100/('BettingLines Week (12)'!R14+100))</f>
        <v>0.58333333333333326</v>
      </c>
      <c r="S14">
        <f>IF('BettingLines Week (12)'!S14&lt;-100,1+100/('BettingLines Week (12)'!S14-100),100/('BettingLines Week (12)'!S14+100))</f>
        <v>0.66101694915254239</v>
      </c>
    </row>
    <row r="15" spans="1:19" ht="14.45">
      <c r="A15" t="s">
        <v>14</v>
      </c>
      <c r="B15">
        <f>IF('BettingLines Week (12)'!B15&lt;-100,1+100/('BettingLines Week (12)'!B15-100),100/('BettingLines Week (12)'!B15+100))</f>
        <v>0.51923076923076916</v>
      </c>
      <c r="C15">
        <f>IF('BettingLines Week (12)'!C15&lt;-100,1+100/('BettingLines Week (12)'!C15-100),100/('BettingLines Week (12)'!C15+100))</f>
        <v>0.57446808510638303</v>
      </c>
      <c r="D15">
        <f>IF('BettingLines Week (12)'!D15&lt;-100,1+100/('BettingLines Week (12)'!D15-100),100/('BettingLines Week (12)'!D15+100))</f>
        <v>0.61832061068702293</v>
      </c>
      <c r="E15">
        <f>IF('BettingLines Week (12)'!E15&lt;-100,1+100/('BettingLines Week (12)'!E15-100),100/('BettingLines Week (12)'!E15+100))</f>
        <v>0.63636363636363635</v>
      </c>
      <c r="F15">
        <f>IF('BettingLines Week (12)'!F15&lt;-100,1+100/('BettingLines Week (12)'!F15-100),100/('BettingLines Week (12)'!F15+100))</f>
        <v>1</v>
      </c>
      <c r="G15">
        <f>IF('BettingLines Week (12)'!G15&lt;-100,1+100/('BettingLines Week (12)'!G15-100),100/('BettingLines Week (12)'!G15+100))</f>
        <v>0.21739130434782608</v>
      </c>
      <c r="H15">
        <f>IF('BettingLines Week (12)'!H15&lt;-100,1+100/('BettingLines Week (12)'!H15-100),100/('BettingLines Week (12)'!H15+100))</f>
        <v>0.62962962962962965</v>
      </c>
      <c r="I15">
        <f>IF('BettingLines Week (12)'!I15&lt;-100,1+100/('BettingLines Week (12)'!I15-100),100/('BettingLines Week (12)'!I15+100))</f>
        <v>0.37037037037037035</v>
      </c>
      <c r="J15">
        <f>IF('BettingLines Week (12)'!J15&lt;-100,1+100/('BettingLines Week (12)'!J15-100),100/('BettingLines Week (12)'!J15+100))</f>
        <v>0.88235294117647056</v>
      </c>
      <c r="K15">
        <f>IF('BettingLines Week (12)'!K15&lt;-100,1+100/('BettingLines Week (12)'!K15-100),100/('BettingLines Week (12)'!K15+100))</f>
        <v>0.32258064516129031</v>
      </c>
      <c r="L15">
        <f>IF('BettingLines Week (12)'!L15&lt;-100,1+100/('BettingLines Week (12)'!L15-100),100/('BettingLines Week (12)'!L15+100))</f>
        <v>0.58677685950413228</v>
      </c>
      <c r="M15">
        <f>IF('BettingLines Week (12)'!M15&lt;-100,1+100/('BettingLines Week (12)'!M15-100),100/('BettingLines Week (12)'!M15+100))</f>
        <v>0.47619047619047616</v>
      </c>
      <c r="N15">
        <f>IF('BettingLines Week (12)'!N15&lt;-100,1+100/('BettingLines Week (12)'!N15-100),100/('BettingLines Week (12)'!N15+100))</f>
        <v>0.54545454545454541</v>
      </c>
      <c r="O15">
        <f>IF('BettingLines Week (12)'!O15&lt;-100,1+100/('BettingLines Week (12)'!O15-100),100/('BettingLines Week (12)'!O15+100))</f>
        <v>0.53488372093023262</v>
      </c>
      <c r="P15">
        <f>IF('BettingLines Week (12)'!P15&lt;-100,1+100/('BettingLines Week (12)'!P15-100),100/('BettingLines Week (12)'!P15+100))</f>
        <v>0.78021978021978022</v>
      </c>
      <c r="Q15">
        <f>IF('BettingLines Week (12)'!Q15&lt;-100,1+100/('BettingLines Week (12)'!Q15-100),100/('BettingLines Week (12)'!Q15+100))</f>
        <v>0.65753424657534243</v>
      </c>
      <c r="R15">
        <f>IF('BettingLines Week (12)'!R15&lt;-100,1+100/('BettingLines Week (12)'!R15-100),100/('BettingLines Week (12)'!R15+100))</f>
        <v>0.51219512195121952</v>
      </c>
      <c r="S15">
        <f>IF('BettingLines Week (12)'!S15&lt;-100,1+100/('BettingLines Week (12)'!S15-100),100/('BettingLines Week (12)'!S15+100))</f>
        <v>0.4</v>
      </c>
    </row>
    <row r="16" spans="1:19" ht="14.45">
      <c r="A16" t="s">
        <v>15</v>
      </c>
      <c r="B16">
        <f>IF('BettingLines Week (12)'!B16&lt;-100,1+100/('BettingLines Week (12)'!B16-100),100/('BettingLines Week (12)'!B16+100))</f>
        <v>0.59677419354838712</v>
      </c>
      <c r="C16">
        <f>IF('BettingLines Week (12)'!C16&lt;-100,1+100/('BettingLines Week (12)'!C16-100),100/('BettingLines Week (12)'!C16+100))</f>
        <v>0.60784313725490202</v>
      </c>
      <c r="D16">
        <f>IF('BettingLines Week (12)'!D16&lt;-100,1+100/('BettingLines Week (12)'!D16-100),100/('BettingLines Week (12)'!D16+100))</f>
        <v>0.54954954954954949</v>
      </c>
      <c r="E16">
        <f>IF('BettingLines Week (12)'!E16&lt;-100,1+100/('BettingLines Week (12)'!E16-100),100/('BettingLines Week (12)'!E16+100))</f>
        <v>0.68553459119496862</v>
      </c>
      <c r="F16">
        <f>IF('BettingLines Week (12)'!F16&lt;-100,1+100/('BettingLines Week (12)'!F16-100),100/('BettingLines Week (12)'!F16+100))</f>
        <v>0.46728971962616822</v>
      </c>
      <c r="G16">
        <f>IF('BettingLines Week (12)'!G16&lt;-100,1+100/('BettingLines Week (12)'!G16-100),100/('BettingLines Week (12)'!G16+100))</f>
        <v>0.56521739130434789</v>
      </c>
      <c r="H16">
        <f>IF('BettingLines Week (12)'!H16&lt;-100,1+100/('BettingLines Week (12)'!H16-100),100/('BettingLines Week (12)'!H16+100))</f>
        <v>0.53488372093023262</v>
      </c>
      <c r="I16">
        <f>IF('BettingLines Week (12)'!I16&lt;-100,1+100/('BettingLines Week (12)'!I16-100),100/('BettingLines Week (12)'!I16+100))</f>
        <v>0.56521739130434789</v>
      </c>
      <c r="J16">
        <f>IF('BettingLines Week (12)'!J16&lt;-100,1+100/('BettingLines Week (12)'!J16-100),100/('BettingLines Week (12)'!J16+100))</f>
        <v>0.81481481481481488</v>
      </c>
      <c r="K16">
        <f>IF('BettingLines Week (12)'!K16&lt;-100,1+100/('BettingLines Week (12)'!K16-100),100/('BettingLines Week (12)'!K16+100))</f>
        <v>0.59677419354838712</v>
      </c>
      <c r="L16">
        <f>IF('BettingLines Week (12)'!L16&lt;-100,1+100/('BettingLines Week (12)'!L16-100),100/('BettingLines Week (12)'!L16+100))</f>
        <v>1</v>
      </c>
      <c r="M16">
        <f>IF('BettingLines Week (12)'!M16&lt;-100,1+100/('BettingLines Week (12)'!M16-100),100/('BettingLines Week (12)'!M16+100))</f>
        <v>0.57446808510638303</v>
      </c>
      <c r="N16">
        <f>IF('BettingLines Week (12)'!N16&lt;-100,1+100/('BettingLines Week (12)'!N16-100),100/('BettingLines Week (12)'!N16+100))</f>
        <v>0.52380952380952384</v>
      </c>
      <c r="O16">
        <f>IF('BettingLines Week (12)'!O16&lt;-100,1+100/('BettingLines Week (12)'!O16-100),100/('BettingLines Week (12)'!O16+100))</f>
        <v>0.62264150943396224</v>
      </c>
      <c r="P16">
        <f>IF('BettingLines Week (12)'!P16&lt;-100,1+100/('BettingLines Week (12)'!P16-100),100/('BettingLines Week (12)'!P16+100))</f>
        <v>0.84251968503937014</v>
      </c>
      <c r="Q16">
        <f>IF('BettingLines Week (12)'!Q16&lt;-100,1+100/('BettingLines Week (12)'!Q16-100),100/('BettingLines Week (12)'!Q16+100))</f>
        <v>0.53488372093023262</v>
      </c>
      <c r="R16">
        <f>IF('BettingLines Week (12)'!R16&lt;-100,1+100/('BettingLines Week (12)'!R16-100),100/('BettingLines Week (12)'!R16+100))</f>
        <v>0.54545454545454541</v>
      </c>
      <c r="S16">
        <f>IF('BettingLines Week (12)'!S16&lt;-100,1+100/('BettingLines Week (12)'!S16-100),100/('BettingLines Week (12)'!S16+100))</f>
        <v>0.59183673469387754</v>
      </c>
    </row>
    <row r="17" spans="1:19" ht="14.45">
      <c r="A17" t="s">
        <v>16</v>
      </c>
      <c r="B17">
        <f>IF('BettingLines Week (12)'!B17&lt;-100,1+100/('BettingLines Week (12)'!B17-100),100/('BettingLines Week (12)'!B17+100))</f>
        <v>0.68553459119496862</v>
      </c>
      <c r="C17">
        <f>IF('BettingLines Week (12)'!C17&lt;-100,1+100/('BettingLines Week (12)'!C17-100),100/('BettingLines Week (12)'!C17+100))</f>
        <v>0.33333333333333331</v>
      </c>
      <c r="D17">
        <f>IF('BettingLines Week (12)'!D17&lt;-100,1+100/('BettingLines Week (12)'!D17-100),100/('BettingLines Week (12)'!D17+100))</f>
        <v>0.52830188679245282</v>
      </c>
      <c r="E17">
        <f>IF('BettingLines Week (12)'!E17&lt;-100,1+100/('BettingLines Week (12)'!E17-100),100/('BettingLines Week (12)'!E17+100))</f>
        <v>0.69230769230769229</v>
      </c>
      <c r="F17">
        <f>IF('BettingLines Week (12)'!F17&lt;-100,1+100/('BettingLines Week (12)'!F17-100),100/('BettingLines Week (12)'!F17+100))</f>
        <v>0.4</v>
      </c>
      <c r="G17">
        <f>IF('BettingLines Week (12)'!G17&lt;-100,1+100/('BettingLines Week (12)'!G17-100),100/('BettingLines Week (12)'!G17+100))</f>
        <v>0.62406015037593987</v>
      </c>
      <c r="H17">
        <f>IF('BettingLines Week (12)'!H17&lt;-100,1+100/('BettingLines Week (12)'!H17-100),100/('BettingLines Week (12)'!H17+100))</f>
        <v>0.2857142857142857</v>
      </c>
      <c r="I17">
        <f>IF('BettingLines Week (12)'!I17&lt;-100,1+100/('BettingLines Week (12)'!I17-100),100/('BettingLines Week (12)'!I17+100))</f>
        <v>0.52830188679245282</v>
      </c>
      <c r="J17">
        <f>IF('BettingLines Week (12)'!J17&lt;-100,1+100/('BettingLines Week (12)'!J17-100),100/('BettingLines Week (12)'!J17+100))</f>
        <v>0.38461538461538464</v>
      </c>
      <c r="K17">
        <f>IF('BettingLines Week (12)'!K17&lt;-100,1+100/('BettingLines Week (12)'!K17-100),100/('BettingLines Week (12)'!K17+100))</f>
        <v>0.44642857142857145</v>
      </c>
      <c r="L17">
        <f>IF('BettingLines Week (12)'!L17&lt;-100,1+100/('BettingLines Week (12)'!L17-100),100/('BettingLines Week (12)'!L17+100))</f>
        <v>0.45454545454545453</v>
      </c>
      <c r="M17">
        <f>IF('BettingLines Week (12)'!M17&lt;-100,1+100/('BettingLines Week (12)'!M17-100),100/('BettingLines Week (12)'!M17+100))</f>
        <v>0.62962962962962965</v>
      </c>
      <c r="N17">
        <f>IF('BettingLines Week (12)'!N17&lt;-100,1+100/('BettingLines Week (12)'!N17-100),100/('BettingLines Week (12)'!N17+100))</f>
        <v>1</v>
      </c>
      <c r="O17">
        <f>IF('BettingLines Week (12)'!O17&lt;-100,1+100/('BettingLines Week (12)'!O17-100),100/('BettingLines Week (12)'!O17+100))</f>
        <v>0.53488372093023262</v>
      </c>
      <c r="P17">
        <f>IF('BettingLines Week (12)'!P17&lt;-100,1+100/('BettingLines Week (12)'!P17-100),100/('BettingLines Week (12)'!P17+100))</f>
        <v>0.26315789473684209</v>
      </c>
      <c r="Q17">
        <f>IF('BettingLines Week (12)'!Q17&lt;-100,1+100/('BettingLines Week (12)'!Q17-100),100/('BettingLines Week (12)'!Q17+100))</f>
        <v>0.53488372093023262</v>
      </c>
      <c r="R17">
        <f>IF('BettingLines Week (12)'!R17&lt;-100,1+100/('BettingLines Week (12)'!R17-100),100/('BettingLines Week (12)'!R17+100))</f>
        <v>0.56521739130434789</v>
      </c>
      <c r="S17">
        <f>IF('BettingLines Week (12)'!S17&lt;-100,1+100/('BettingLines Week (12)'!S17-100),100/('BettingLines Week (12)'!S17+100))</f>
        <v>0.45454545454545453</v>
      </c>
    </row>
    <row r="18" spans="1:19" ht="14.45">
      <c r="A18" t="s">
        <v>17</v>
      </c>
      <c r="B18">
        <f>IF('BettingLines Week (12)'!B18&lt;-100,1+100/('BettingLines Week (12)'!B18-100),100/('BettingLines Week (12)'!B18+100))</f>
        <v>0.62406015037593987</v>
      </c>
      <c r="C18">
        <f>IF('BettingLines Week (12)'!C18&lt;-100,1+100/('BettingLines Week (12)'!C18-100),100/('BettingLines Week (12)'!C18+100))</f>
        <v>0.66442953020134232</v>
      </c>
      <c r="D18">
        <f>IF('BettingLines Week (12)'!D18&lt;-100,1+100/('BettingLines Week (12)'!D18-100),100/('BettingLines Week (12)'!D18+100))</f>
        <v>0.29850746268656714</v>
      </c>
      <c r="E18">
        <f>IF('BettingLines Week (12)'!E18&lt;-100,1+100/('BettingLines Week (12)'!E18-100),100/('BettingLines Week (12)'!E18+100))</f>
        <v>0.61832061068702293</v>
      </c>
      <c r="F18">
        <f>IF('BettingLines Week (12)'!F18&lt;-100,1+100/('BettingLines Week (12)'!F18-100),100/('BettingLines Week (12)'!F18+100))</f>
        <v>0.57446808510638303</v>
      </c>
      <c r="G18">
        <f>IF('BettingLines Week (12)'!G18&lt;-100,1+100/('BettingLines Week (12)'!G18-100),100/('BettingLines Week (12)'!G18+100))</f>
        <v>0.17543859649122806</v>
      </c>
      <c r="H18">
        <f>IF('BettingLines Week (12)'!H18&lt;-100,1+100/('BettingLines Week (12)'!H18-100),100/('BettingLines Week (12)'!H18+100))</f>
        <v>0.55555555555555558</v>
      </c>
      <c r="I18">
        <f>IF('BettingLines Week (12)'!I18&lt;-100,1+100/('BettingLines Week (12)'!I18-100),100/('BettingLines Week (12)'!I18+100))</f>
        <v>0.27027027027027029</v>
      </c>
      <c r="J18">
        <f>IF('BettingLines Week (12)'!J18&lt;-100,1+100/('BettingLines Week (12)'!J18-100),100/('BettingLines Week (12)'!J18+100))</f>
        <v>1</v>
      </c>
      <c r="K18">
        <f>IF('BettingLines Week (12)'!K18&lt;-100,1+100/('BettingLines Week (12)'!K18-100),100/('BettingLines Week (12)'!K18+100))</f>
        <v>0.23809523809523808</v>
      </c>
      <c r="L18">
        <f>IF('BettingLines Week (12)'!L18&lt;-100,1+100/('BettingLines Week (12)'!L18-100),100/('BettingLines Week (12)'!L18+100))</f>
        <v>0.58677685950413228</v>
      </c>
      <c r="M18">
        <f>IF('BettingLines Week (12)'!M18&lt;-100,1+100/('BettingLines Week (12)'!M18-100),100/('BettingLines Week (12)'!M18+100))</f>
        <v>0.56521739130434789</v>
      </c>
      <c r="N18">
        <f>IF('BettingLines Week (12)'!N18&lt;-100,1+100/('BettingLines Week (12)'!N18-100),100/('BettingLines Week (12)'!N18+100))</f>
        <v>0.64285714285714279</v>
      </c>
      <c r="O18">
        <f>IF('BettingLines Week (12)'!O18&lt;-100,1+100/('BettingLines Week (12)'!O18-100),100/('BettingLines Week (12)'!O18+100))</f>
        <v>0.43478260869565216</v>
      </c>
      <c r="P18">
        <f>IF('BettingLines Week (12)'!P18&lt;-100,1+100/('BettingLines Week (12)'!P18-100),100/('BettingLines Week (12)'!P18+100))</f>
        <v>0.47619047619047616</v>
      </c>
      <c r="Q18">
        <f>IF('BettingLines Week (12)'!Q18&lt;-100,1+100/('BettingLines Week (12)'!Q18-100),100/('BettingLines Week (12)'!Q18+100))</f>
        <v>0.55555555555555558</v>
      </c>
      <c r="R18">
        <f>IF('BettingLines Week (12)'!R18&lt;-100,1+100/('BettingLines Week (12)'!R18-100),100/('BettingLines Week (12)'!R18+100))</f>
        <v>0.53488372093023262</v>
      </c>
      <c r="S18">
        <f>IF('BettingLines Week (12)'!S18&lt;-100,1+100/('BettingLines Week (12)'!S18-100),100/('BettingLines Week (12)'!S18+100))</f>
        <v>0.53488372093023262</v>
      </c>
    </row>
    <row r="19" spans="1:19" ht="14.45">
      <c r="A19" t="s">
        <v>18</v>
      </c>
      <c r="B19">
        <f>IF('BettingLines Week (12)'!B19&lt;-100,1+100/('BettingLines Week (12)'!B19-100),100/('BettingLines Week (12)'!B19+100))</f>
        <v>0.54128440366972475</v>
      </c>
      <c r="C19">
        <f>IF('BettingLines Week (12)'!C19&lt;-100,1+100/('BettingLines Week (12)'!C19-100),100/('BettingLines Week (12)'!C19+100))</f>
        <v>0.48780487804878048</v>
      </c>
      <c r="D19">
        <f>IF('BettingLines Week (12)'!D19&lt;-100,1+100/('BettingLines Week (12)'!D19-100),100/('BettingLines Week (12)'!D19+100))</f>
        <v>0.15384615384615385</v>
      </c>
      <c r="E19">
        <f>IF('BettingLines Week (12)'!E19&lt;-100,1+100/('BettingLines Week (12)'!E19-100),100/('BettingLines Week (12)'!E19+100))</f>
        <v>0.42372881355932202</v>
      </c>
      <c r="F19">
        <f>IF('BettingLines Week (12)'!F19&lt;-100,1+100/('BettingLines Week (12)'!F19-100),100/('BettingLines Week (12)'!F19+100))</f>
        <v>0.32258064516129031</v>
      </c>
      <c r="G19">
        <f>IF('BettingLines Week (12)'!G19&lt;-100,1+100/('BettingLines Week (12)'!G19-100),100/('BettingLines Week (12)'!G19+100))</f>
        <v>0.41666666666666669</v>
      </c>
      <c r="H19">
        <f>IF('BettingLines Week (12)'!H19&lt;-100,1+100/('BettingLines Week (12)'!H19-100),100/('BettingLines Week (12)'!H19+100))</f>
        <v>0.45454545454545453</v>
      </c>
      <c r="I19">
        <f>IF('BettingLines Week (12)'!I19&lt;-100,1+100/('BettingLines Week (12)'!I19-100),100/('BettingLines Week (12)'!I19+100))</f>
        <v>0.21739130434782608</v>
      </c>
      <c r="J19">
        <f>IF('BettingLines Week (12)'!J19&lt;-100,1+100/('BettingLines Week (12)'!J19-100),100/('BettingLines Week (12)'!J19+100))</f>
        <v>0.22727272727272727</v>
      </c>
      <c r="K19">
        <f>IF('BettingLines Week (12)'!K19&lt;-100,1+100/('BettingLines Week (12)'!K19-100),100/('BettingLines Week (12)'!K19+100))</f>
        <v>0.64285714285714279</v>
      </c>
      <c r="L19">
        <f>IF('BettingLines Week (12)'!L19&lt;-100,1+100/('BettingLines Week (12)'!L19-100),100/('BettingLines Week (12)'!L19+100))</f>
        <v>0.23255813953488372</v>
      </c>
      <c r="M19">
        <f>IF('BettingLines Week (12)'!M19&lt;-100,1+100/('BettingLines Week (12)'!M19-100),100/('BettingLines Week (12)'!M19+100))</f>
        <v>0.41322314049586778</v>
      </c>
      <c r="N19">
        <f>IF('BettingLines Week (12)'!N19&lt;-100,1+100/('BettingLines Week (12)'!N19-100),100/('BettingLines Week (12)'!N19+100))</f>
        <v>1</v>
      </c>
      <c r="O19">
        <f>IF('BettingLines Week (12)'!O19&lt;-100,1+100/('BettingLines Week (12)'!O19-100),100/('BettingLines Week (12)'!O19+100))</f>
        <v>0.48780487804878048</v>
      </c>
      <c r="P19">
        <f>IF('BettingLines Week (12)'!P19&lt;-100,1+100/('BettingLines Week (12)'!P19-100),100/('BettingLines Week (12)'!P19+100))</f>
        <v>0.26315789473684209</v>
      </c>
      <c r="Q19">
        <f>IF('BettingLines Week (12)'!Q19&lt;-100,1+100/('BettingLines Week (12)'!Q19-100),100/('BettingLines Week (12)'!Q19+100))</f>
        <v>0.66101694915254239</v>
      </c>
      <c r="R19">
        <f>IF('BettingLines Week (12)'!R19&lt;-100,1+100/('BettingLines Week (12)'!R19-100),100/('BettingLines Week (12)'!R19+100))</f>
        <v>0.55555555555555558</v>
      </c>
      <c r="S19">
        <f>IF('BettingLines Week (12)'!S19&lt;-100,1+100/('BettingLines Week (12)'!S19-100),100/('BettingLines Week (12)'!S19+100))</f>
        <v>0.48780487804878048</v>
      </c>
    </row>
    <row r="20" spans="1:19" ht="14.45">
      <c r="A20" t="s">
        <v>19</v>
      </c>
      <c r="B20">
        <f>IF('BettingLines Week (12)'!B20&lt;-100,1+100/('BettingLines Week (12)'!B20-100),100/('BettingLines Week (12)'!B20+100))</f>
        <v>0.50495049504950495</v>
      </c>
      <c r="C20">
        <f>IF('BettingLines Week (12)'!C20&lt;-100,1+100/('BettingLines Week (12)'!C20-100),100/('BettingLines Week (12)'!C20+100))</f>
        <v>0.44642857142857145</v>
      </c>
      <c r="D20">
        <f>IF('BettingLines Week (12)'!D20&lt;-100,1+100/('BettingLines Week (12)'!D20-100),100/('BettingLines Week (12)'!D20+100))</f>
        <v>0.49504950495049505</v>
      </c>
      <c r="E20">
        <f>IF('BettingLines Week (12)'!E20&lt;-100,1+100/('BettingLines Week (12)'!E20-100),100/('BettingLines Week (12)'!E20+100))</f>
        <v>0.45454545454545453</v>
      </c>
      <c r="F20">
        <f>IF('BettingLines Week (12)'!F20&lt;-100,1+100/('BettingLines Week (12)'!F20-100),100/('BettingLines Week (12)'!F20+100))</f>
        <v>0.49504950495049505</v>
      </c>
      <c r="G20">
        <f>IF('BettingLines Week (12)'!G20&lt;-100,1+100/('BettingLines Week (12)'!G20-100),100/('BettingLines Week (12)'!G20+100))</f>
        <v>1</v>
      </c>
      <c r="H20">
        <f>IF('BettingLines Week (12)'!H20&lt;-100,1+100/('BettingLines Week (12)'!H20-100),100/('BettingLines Week (12)'!H20+100))</f>
        <v>0.48780487804878048</v>
      </c>
      <c r="I20">
        <f>IF('BettingLines Week (12)'!I20&lt;-100,1+100/('BettingLines Week (12)'!I20-100),100/('BettingLines Week (12)'!I20+100))</f>
        <v>0.51923076923076916</v>
      </c>
      <c r="J20">
        <f>IF('BettingLines Week (12)'!J20&lt;-100,1+100/('BettingLines Week (12)'!J20-100),100/('BettingLines Week (12)'!J20+100))</f>
        <v>0.66442953020134232</v>
      </c>
      <c r="K20">
        <f>IF('BettingLines Week (12)'!K20&lt;-100,1+100/('BettingLines Week (12)'!K20-100),100/('BettingLines Week (12)'!K20+100))</f>
        <v>0.40816326530612246</v>
      </c>
      <c r="L20">
        <f>IF('BettingLines Week (12)'!L20&lt;-100,1+100/('BettingLines Week (12)'!L20-100),100/('BettingLines Week (12)'!L20+100))</f>
        <v>0.42372881355932202</v>
      </c>
      <c r="M20">
        <f>IF('BettingLines Week (12)'!M20&lt;-100,1+100/('BettingLines Week (12)'!M20-100),100/('BettingLines Week (12)'!M20+100))</f>
        <v>0.23255813953488372</v>
      </c>
      <c r="N20">
        <f>IF('BettingLines Week (12)'!N20&lt;-100,1+100/('BettingLines Week (12)'!N20-100),100/('BettingLines Week (12)'!N20+100))</f>
        <v>0.35714285714285715</v>
      </c>
      <c r="O20">
        <f>IF('BettingLines Week (12)'!O20&lt;-100,1+100/('BettingLines Week (12)'!O20-100),100/('BettingLines Week (12)'!O20+100))</f>
        <v>0.56521739130434789</v>
      </c>
      <c r="P20">
        <f>IF('BettingLines Week (12)'!P20&lt;-100,1+100/('BettingLines Week (12)'!P20-100),100/('BettingLines Week (12)'!P20+100))</f>
        <v>0.62962962962962965</v>
      </c>
      <c r="Q20">
        <f>IF('BettingLines Week (12)'!Q20&lt;-100,1+100/('BettingLines Week (12)'!Q20-100),100/('BettingLines Week (12)'!Q20+100))</f>
        <v>0.53488372093023262</v>
      </c>
      <c r="R20">
        <f>IF('BettingLines Week (12)'!R20&lt;-100,1+100/('BettingLines Week (12)'!R20-100),100/('BettingLines Week (12)'!R20+100))</f>
        <v>0.47619047619047616</v>
      </c>
      <c r="S20">
        <f>IF('BettingLines Week (12)'!S20&lt;-100,1+100/('BettingLines Week (12)'!S20-100),100/('BettingLines Week (12)'!S20+100))</f>
        <v>0.55555555555555558</v>
      </c>
    </row>
    <row r="21" spans="1:19" ht="14.45">
      <c r="A21" t="s">
        <v>20</v>
      </c>
      <c r="B21">
        <f>IF('BettingLines Week (12)'!B21&lt;-100,1+100/('BettingLines Week (12)'!B21-100),100/('BettingLines Week (12)'!B21+100))</f>
        <v>0.41322314049586778</v>
      </c>
      <c r="C21">
        <f>IF('BettingLines Week (12)'!C21&lt;-100,1+100/('BettingLines Week (12)'!C21-100),100/('BettingLines Week (12)'!C21+100))</f>
        <v>0.68553459119496862</v>
      </c>
      <c r="D21">
        <f>IF('BettingLines Week (12)'!D21&lt;-100,1+100/('BettingLines Week (12)'!D21-100),100/('BettingLines Week (12)'!D21+100))</f>
        <v>0.16</v>
      </c>
      <c r="E21">
        <f>IF('BettingLines Week (12)'!E21&lt;-100,1+100/('BettingLines Week (12)'!E21-100),100/('BettingLines Week (12)'!E21+100))</f>
        <v>0.45454545454545453</v>
      </c>
      <c r="F21">
        <f>IF('BettingLines Week (12)'!F21&lt;-100,1+100/('BettingLines Week (12)'!F21-100),100/('BettingLines Week (12)'!F21+100))</f>
        <v>0.16949152542372881</v>
      </c>
      <c r="G21">
        <f>IF('BettingLines Week (12)'!G21&lt;-100,1+100/('BettingLines Week (12)'!G21-100),100/('BettingLines Week (12)'!G21+100))</f>
        <v>0.11764705882352941</v>
      </c>
      <c r="H21">
        <f>IF('BettingLines Week (12)'!H21&lt;-100,1+100/('BettingLines Week (12)'!H21-100),100/('BettingLines Week (12)'!H21+100))</f>
        <v>0.42372881355932202</v>
      </c>
      <c r="I21">
        <f>IF('BettingLines Week (12)'!I21&lt;-100,1+100/('BettingLines Week (12)'!I21-100),100/('BettingLines Week (12)'!I21+100))</f>
        <v>0.42372881355932202</v>
      </c>
      <c r="J21">
        <f>IF('BettingLines Week (12)'!J21&lt;-100,1+100/('BettingLines Week (12)'!J21-100),100/('BettingLines Week (12)'!J21+100))</f>
        <v>0.52830188679245282</v>
      </c>
      <c r="K21">
        <f>IF('BettingLines Week (12)'!K21&lt;-100,1+100/('BettingLines Week (12)'!K21-100),100/('BettingLines Week (12)'!K21+100))</f>
        <v>7.6923076923076927E-2</v>
      </c>
      <c r="L21">
        <f>IF('BettingLines Week (12)'!L21&lt;-100,1+100/('BettingLines Week (12)'!L21-100),100/('BettingLines Week (12)'!L21+100))</f>
        <v>0.24390243902439024</v>
      </c>
      <c r="M21">
        <f>IF('BettingLines Week (12)'!M21&lt;-100,1+100/('BettingLines Week (12)'!M21-100),100/('BettingLines Week (12)'!M21+100))</f>
        <v>0.35087719298245612</v>
      </c>
      <c r="N21">
        <f>IF('BettingLines Week (12)'!N21&lt;-100,1+100/('BettingLines Week (12)'!N21-100),100/('BettingLines Week (12)'!N21+100))</f>
        <v>1</v>
      </c>
      <c r="O21">
        <f>IF('BettingLines Week (12)'!O21&lt;-100,1+100/('BettingLines Week (12)'!O21-100),100/('BettingLines Week (12)'!O21+100))</f>
        <v>0.47619047619047616</v>
      </c>
      <c r="P21">
        <f>IF('BettingLines Week (12)'!P21&lt;-100,1+100/('BettingLines Week (12)'!P21-100),100/('BettingLines Week (12)'!P21+100))</f>
        <v>0.2</v>
      </c>
      <c r="Q21">
        <f>IF('BettingLines Week (12)'!Q21&lt;-100,1+100/('BettingLines Week (12)'!Q21-100),100/('BettingLines Week (12)'!Q21+100))</f>
        <v>0.11764705882352941</v>
      </c>
      <c r="R21">
        <f>IF('BettingLines Week (12)'!R21&lt;-100,1+100/('BettingLines Week (12)'!R21-100),100/('BettingLines Week (12)'!R21+100))</f>
        <v>0.62264150943396224</v>
      </c>
      <c r="S21">
        <f>IF('BettingLines Week (12)'!S21&lt;-100,1+100/('BettingLines Week (12)'!S21-100),100/('BettingLines Week (12)'!S21+100))</f>
        <v>0.47619047619047616</v>
      </c>
    </row>
    <row r="22" spans="1:19" ht="14.45">
      <c r="A22" t="s">
        <v>21</v>
      </c>
      <c r="B22">
        <f>IF('BettingLines Week (12)'!B22&lt;-100,1+100/('BettingLines Week (12)'!B22-100),100/('BettingLines Week (12)'!B22+100))</f>
        <v>0.5</v>
      </c>
      <c r="C22">
        <f>IF('BettingLines Week (12)'!C22&lt;-100,1+100/('BettingLines Week (12)'!C22-100),100/('BettingLines Week (12)'!C22+100))</f>
        <v>0.46728971962616822</v>
      </c>
      <c r="D22">
        <f>IF('BettingLines Week (12)'!D22&lt;-100,1+100/('BettingLines Week (12)'!D22-100),100/('BettingLines Week (12)'!D22+100))</f>
        <v>0.44642857142857145</v>
      </c>
      <c r="E22">
        <f>IF('BettingLines Week (12)'!E22&lt;-100,1+100/('BettingLines Week (12)'!E22-100),100/('BettingLines Week (12)'!E22+100))</f>
        <v>0.60784313725490202</v>
      </c>
      <c r="F22">
        <f>IF('BettingLines Week (12)'!F22&lt;-100,1+100/('BettingLines Week (12)'!F22-100),100/('BettingLines Week (12)'!F22+100))</f>
        <v>0.34482758620689657</v>
      </c>
      <c r="G22">
        <f>IF('BettingLines Week (12)'!G22&lt;-100,1+100/('BettingLines Week (12)'!G22-100),100/('BettingLines Week (12)'!G22+100))</f>
        <v>1</v>
      </c>
      <c r="H22">
        <f>IF('BettingLines Week (12)'!H22&lt;-100,1+100/('BettingLines Week (12)'!H22-100),100/('BettingLines Week (12)'!H22+100))</f>
        <v>0.4</v>
      </c>
      <c r="I22">
        <f>IF('BettingLines Week (12)'!I22&lt;-100,1+100/('BettingLines Week (12)'!I22-100),100/('BettingLines Week (12)'!I22+100))</f>
        <v>0.46728971962616822</v>
      </c>
      <c r="J22">
        <f>IF('BettingLines Week (12)'!J22&lt;-100,1+100/('BettingLines Week (12)'!J22-100),100/('BettingLines Week (12)'!J22+100))</f>
        <v>0.64285714285714279</v>
      </c>
      <c r="K22">
        <f>IF('BettingLines Week (12)'!K22&lt;-100,1+100/('BettingLines Week (12)'!K22-100),100/('BettingLines Week (12)'!K22+100))</f>
        <v>0.63636363636363635</v>
      </c>
      <c r="L22">
        <f>IF('BettingLines Week (12)'!L22&lt;-100,1+100/('BettingLines Week (12)'!L22-100),100/('BettingLines Week (12)'!L22+100))</f>
        <v>0.45454545454545453</v>
      </c>
      <c r="M22">
        <f>IF('BettingLines Week (12)'!M22&lt;-100,1+100/('BettingLines Week (12)'!M22-100),100/('BettingLines Week (12)'!M22+100))</f>
        <v>0.58677685950413228</v>
      </c>
      <c r="N22">
        <f>IF('BettingLines Week (12)'!N22&lt;-100,1+100/('BettingLines Week (12)'!N22-100),100/('BettingLines Week (12)'!N22+100))</f>
        <v>0.61832061068702293</v>
      </c>
      <c r="O22">
        <f>IF('BettingLines Week (12)'!O22&lt;-100,1+100/('BettingLines Week (12)'!O22-100),100/('BettingLines Week (12)'!O22+100))</f>
        <v>0.55555555555555558</v>
      </c>
      <c r="P22">
        <f>IF('BettingLines Week (12)'!P22&lt;-100,1+100/('BettingLines Week (12)'!P22-100),100/('BettingLines Week (12)'!P22+100))</f>
        <v>0.56521739130434789</v>
      </c>
      <c r="Q22">
        <f>IF('BettingLines Week (12)'!Q22&lt;-100,1+100/('BettingLines Week (12)'!Q22-100),100/('BettingLines Week (12)'!Q22+100))</f>
        <v>0.47619047619047616</v>
      </c>
      <c r="R22">
        <f>IF('BettingLines Week (12)'!R22&lt;-100,1+100/('BettingLines Week (12)'!R22-100),100/('BettingLines Week (12)'!R22+100))</f>
        <v>0.45454545454545453</v>
      </c>
      <c r="S22">
        <f>IF('BettingLines Week (12)'!S22&lt;-100,1+100/('BettingLines Week (12)'!S22-100),100/('BettingLines Week (12)'!S22+100))</f>
        <v>0.4</v>
      </c>
    </row>
    <row r="23" spans="1:19" ht="14.45">
      <c r="A23" t="s">
        <v>22</v>
      </c>
      <c r="B23">
        <f>IF('BettingLines Week (12)'!B23&lt;-100,1+100/('BettingLines Week (12)'!B23-100),100/('BettingLines Week (12)'!B23+100))</f>
        <v>0.39370078740157483</v>
      </c>
      <c r="C23">
        <f>IF('BettingLines Week (12)'!C23&lt;-100,1+100/('BettingLines Week (12)'!C23-100),100/('BettingLines Week (12)'!C23+100))</f>
        <v>0.45454545454545453</v>
      </c>
      <c r="D23">
        <f>IF('BettingLines Week (12)'!D23&lt;-100,1+100/('BettingLines Week (12)'!D23-100),100/('BettingLines Week (12)'!D23+100))</f>
        <v>0.59677419354838712</v>
      </c>
      <c r="E23">
        <f>IF('BettingLines Week (12)'!E23&lt;-100,1+100/('BettingLines Week (12)'!E23-100),100/('BettingLines Week (12)'!E23+100))</f>
        <v>0.30303030303030304</v>
      </c>
      <c r="F23">
        <f>IF('BettingLines Week (12)'!F23&lt;-100,1+100/('BettingLines Week (12)'!F23-100),100/('BettingLines Week (12)'!F23+100))</f>
        <v>0.57446808510638303</v>
      </c>
      <c r="G23">
        <f>IF('BettingLines Week (12)'!G23&lt;-100,1+100/('BettingLines Week (12)'!G23-100),100/('BettingLines Week (12)'!G23+100))</f>
        <v>0.44642857142857145</v>
      </c>
      <c r="H23">
        <f>IF('BettingLines Week (12)'!H23&lt;-100,1+100/('BettingLines Week (12)'!H23-100),100/('BettingLines Week (12)'!H23+100))</f>
        <v>0.24390243902439024</v>
      </c>
      <c r="I23">
        <f>IF('BettingLines Week (12)'!I23&lt;-100,1+100/('BettingLines Week (12)'!I23-100),100/('BettingLines Week (12)'!I23+100))</f>
        <v>0.22222222222222221</v>
      </c>
      <c r="J23">
        <f>IF('BettingLines Week (12)'!J23&lt;-100,1+100/('BettingLines Week (12)'!J23-100),100/('BettingLines Week (12)'!J23+100))</f>
        <v>0.60784313725490202</v>
      </c>
      <c r="K23">
        <f>IF('BettingLines Week (12)'!K23&lt;-100,1+100/('BettingLines Week (12)'!K23-100),100/('BettingLines Week (12)'!K23+100))</f>
        <v>0.49504950495049505</v>
      </c>
      <c r="L23">
        <f>IF('BettingLines Week (12)'!L23&lt;-100,1+100/('BettingLines Week (12)'!L23-100),100/('BettingLines Week (12)'!L23+100))</f>
        <v>1</v>
      </c>
      <c r="M23">
        <f>IF('BettingLines Week (12)'!M23&lt;-100,1+100/('BettingLines Week (12)'!M23-100),100/('BettingLines Week (12)'!M23+100))</f>
        <v>0.69230769230769229</v>
      </c>
      <c r="N23">
        <f>IF('BettingLines Week (12)'!N23&lt;-100,1+100/('BettingLines Week (12)'!N23-100),100/('BettingLines Week (12)'!N23+100))</f>
        <v>0.5</v>
      </c>
      <c r="O23">
        <f>IF('BettingLines Week (12)'!O23&lt;-100,1+100/('BettingLines Week (12)'!O23-100),100/('BettingLines Week (12)'!O23+100))</f>
        <v>0.48780487804878048</v>
      </c>
      <c r="P23">
        <f>IF('BettingLines Week (12)'!P23&lt;-100,1+100/('BettingLines Week (12)'!P23-100),100/('BettingLines Week (12)'!P23+100))</f>
        <v>0.38461538461538464</v>
      </c>
      <c r="Q23">
        <f>IF('BettingLines Week (12)'!Q23&lt;-100,1+100/('BettingLines Week (12)'!Q23-100),100/('BettingLines Week (12)'!Q23+100))</f>
        <v>0.48780487804878048</v>
      </c>
      <c r="R23">
        <f>IF('BettingLines Week (12)'!R23&lt;-100,1+100/('BettingLines Week (12)'!R23-100),100/('BettingLines Week (12)'!R23+100))</f>
        <v>0.3125</v>
      </c>
      <c r="S23">
        <f>IF('BettingLines Week (12)'!S23&lt;-100,1+100/('BettingLines Week (12)'!S23-100),100/('BettingLines Week (12)'!S23+100))</f>
        <v>0.51219512195121952</v>
      </c>
    </row>
    <row r="24" spans="1:19" ht="14.45">
      <c r="A24" t="s">
        <v>23</v>
      </c>
      <c r="B24">
        <f>IF('BettingLines Week (12)'!B24&lt;-100,1+100/('BettingLines Week (12)'!B24-100),100/('BettingLines Week (12)'!B24+100))</f>
        <v>0.64912280701754388</v>
      </c>
      <c r="C24">
        <f>IF('BettingLines Week (12)'!C24&lt;-100,1+100/('BettingLines Week (12)'!C24-100),100/('BettingLines Week (12)'!C24+100))</f>
        <v>0.59677419354838712</v>
      </c>
      <c r="D24">
        <f>IF('BettingLines Week (12)'!D24&lt;-100,1+100/('BettingLines Week (12)'!D24-100),100/('BettingLines Week (12)'!D24+100))</f>
        <v>0.43478260869565216</v>
      </c>
      <c r="E24">
        <f>IF('BettingLines Week (12)'!E24&lt;-100,1+100/('BettingLines Week (12)'!E24-100),100/('BettingLines Week (12)'!E24+100))</f>
        <v>0.39370078740157483</v>
      </c>
      <c r="F24">
        <f>IF('BettingLines Week (12)'!F24&lt;-100,1+100/('BettingLines Week (12)'!F24-100),100/('BettingLines Week (12)'!F24+100))</f>
        <v>0.57446808510638303</v>
      </c>
      <c r="G24">
        <f>IF('BettingLines Week (12)'!G24&lt;-100,1+100/('BettingLines Week (12)'!G24-100),100/('BettingLines Week (12)'!G24+100))</f>
        <v>0.55555555555555558</v>
      </c>
      <c r="H24">
        <f>IF('BettingLines Week (12)'!H24&lt;-100,1+100/('BettingLines Week (12)'!H24-100),100/('BettingLines Week (12)'!H24+100))</f>
        <v>0.44642857142857145</v>
      </c>
      <c r="I24">
        <f>IF('BettingLines Week (12)'!I24&lt;-100,1+100/('BettingLines Week (12)'!I24-100),100/('BettingLines Week (12)'!I24+100))</f>
        <v>0.56521739130434789</v>
      </c>
      <c r="J24">
        <f>IF('BettingLines Week (12)'!J24&lt;-100,1+100/('BettingLines Week (12)'!J24-100),100/('BettingLines Week (12)'!J24+100))</f>
        <v>0.64912280701754388</v>
      </c>
      <c r="K24">
        <f>IF('BettingLines Week (12)'!K24&lt;-100,1+100/('BettingLines Week (12)'!K24-100),100/('BettingLines Week (12)'!K24+100))</f>
        <v>0.57446808510638303</v>
      </c>
      <c r="L24">
        <f>IF('BettingLines Week (12)'!L24&lt;-100,1+100/('BettingLines Week (12)'!L24-100),100/('BettingLines Week (12)'!L24+100))</f>
        <v>1</v>
      </c>
      <c r="M24">
        <f>IF('BettingLines Week (12)'!M24&lt;-100,1+100/('BettingLines Week (12)'!M24-100),100/('BettingLines Week (12)'!M24+100))</f>
        <v>0.46728971962616822</v>
      </c>
      <c r="N24">
        <f>IF('BettingLines Week (12)'!N24&lt;-100,1+100/('BettingLines Week (12)'!N24-100),100/('BettingLines Week (12)'!N24+100))</f>
        <v>0.3125</v>
      </c>
      <c r="O24">
        <f>IF('BettingLines Week (12)'!O24&lt;-100,1+100/('BettingLines Week (12)'!O24-100),100/('BettingLines Week (12)'!O24+100))</f>
        <v>0.60784313725490202</v>
      </c>
      <c r="P24">
        <f>IF('BettingLines Week (12)'!P24&lt;-100,1+100/('BettingLines Week (12)'!P24-100),100/('BettingLines Week (12)'!P24+100))</f>
        <v>0.51219512195121952</v>
      </c>
      <c r="Q24">
        <f>IF('BettingLines Week (12)'!Q24&lt;-100,1+100/('BettingLines Week (12)'!Q24-100),100/('BettingLines Week (12)'!Q24+100))</f>
        <v>0.56521739130434789</v>
      </c>
      <c r="R24">
        <f>IF('BettingLines Week (12)'!R24&lt;-100,1+100/('BettingLines Week (12)'!R24-100),100/('BettingLines Week (12)'!R24+100))</f>
        <v>0.48780487804878048</v>
      </c>
      <c r="S24">
        <f>IF('BettingLines Week (12)'!S24&lt;-100,1+100/('BettingLines Week (12)'!S24-100),100/('BettingLines Week (12)'!S24+100))</f>
        <v>0.44444444444444442</v>
      </c>
    </row>
    <row r="25" spans="1:19" ht="14.45">
      <c r="A25" t="s">
        <v>24</v>
      </c>
      <c r="B25">
        <f>IF('BettingLines Week (12)'!B25&lt;-100,1+100/('BettingLines Week (12)'!B25-100),100/('BettingLines Week (12)'!B25+100))</f>
        <v>0.41666666666666669</v>
      </c>
      <c r="C25">
        <f>IF('BettingLines Week (12)'!C25&lt;-100,1+100/('BettingLines Week (12)'!C25-100),100/('BettingLines Week (12)'!C25+100))</f>
        <v>0.25974025974025972</v>
      </c>
      <c r="D25">
        <f>IF('BettingLines Week (12)'!D25&lt;-100,1+100/('BettingLines Week (12)'!D25-100),100/('BettingLines Week (12)'!D25+100))</f>
        <v>0.59677419354838712</v>
      </c>
      <c r="E25">
        <f>IF('BettingLines Week (12)'!E25&lt;-100,1+100/('BettingLines Week (12)'!E25-100),100/('BettingLines Week (12)'!E25+100))</f>
        <v>0.27777777777777779</v>
      </c>
      <c r="F25">
        <f>IF('BettingLines Week (12)'!F25&lt;-100,1+100/('BettingLines Week (12)'!F25-100),100/('BettingLines Week (12)'!F25+100))</f>
        <v>0.54954954954954949</v>
      </c>
      <c r="G25">
        <f>IF('BettingLines Week (12)'!G25&lt;-100,1+100/('BettingLines Week (12)'!G25-100),100/('BettingLines Week (12)'!G25+100))</f>
        <v>0.59677419354838712</v>
      </c>
      <c r="H25">
        <f>IF('BettingLines Week (12)'!H25&lt;-100,1+100/('BettingLines Week (12)'!H25-100),100/('BettingLines Week (12)'!H25+100))</f>
        <v>0.58677685950413228</v>
      </c>
      <c r="I25">
        <f>IF('BettingLines Week (12)'!I25&lt;-100,1+100/('BettingLines Week (12)'!I25-100),100/('BettingLines Week (12)'!I25+100))</f>
        <v>0.25974025974025972</v>
      </c>
      <c r="J25">
        <f>IF('BettingLines Week (12)'!J25&lt;-100,1+100/('BettingLines Week (12)'!J25-100),100/('BettingLines Week (12)'!J25+100))</f>
        <v>0.51923076923076916</v>
      </c>
      <c r="K25">
        <f>IF('BettingLines Week (12)'!K25&lt;-100,1+100/('BettingLines Week (12)'!K25-100),100/('BettingLines Week (12)'!K25+100))</f>
        <v>0.51923076923076916</v>
      </c>
      <c r="L25">
        <f>IF('BettingLines Week (12)'!L25&lt;-100,1+100/('BettingLines Week (12)'!L25-100),100/('BettingLines Week (12)'!L25+100))</f>
        <v>0.125</v>
      </c>
      <c r="M25">
        <f>IF('BettingLines Week (12)'!M25&lt;-100,1+100/('BettingLines Week (12)'!M25-100),100/('BettingLines Week (12)'!M25+100))</f>
        <v>0.20408163265306123</v>
      </c>
      <c r="N25">
        <f>IF('BettingLines Week (12)'!N25&lt;-100,1+100/('BettingLines Week (12)'!N25-100),100/('BettingLines Week (12)'!N25+100))</f>
        <v>1</v>
      </c>
      <c r="O25">
        <f>IF('BettingLines Week (12)'!O25&lt;-100,1+100/('BettingLines Week (12)'!O25-100),100/('BettingLines Week (12)'!O25+100))</f>
        <v>0.51219512195121952</v>
      </c>
      <c r="P25">
        <f>IF('BettingLines Week (12)'!P25&lt;-100,1+100/('BettingLines Week (12)'!P25-100),100/('BettingLines Week (12)'!P25+100))</f>
        <v>0.5</v>
      </c>
      <c r="Q25">
        <f>IF('BettingLines Week (12)'!Q25&lt;-100,1+100/('BettingLines Week (12)'!Q25-100),100/('BettingLines Week (12)'!Q25+100))</f>
        <v>0.24390243902439024</v>
      </c>
      <c r="R25">
        <f>IF('BettingLines Week (12)'!R25&lt;-100,1+100/('BettingLines Week (12)'!R25-100),100/('BettingLines Week (12)'!R25+100))</f>
        <v>0.55555555555555558</v>
      </c>
      <c r="S25">
        <f>IF('BettingLines Week (12)'!S25&lt;-100,1+100/('BettingLines Week (12)'!S25-100),100/('BettingLines Week (12)'!S25+100))</f>
        <v>0.51219512195121952</v>
      </c>
    </row>
    <row r="26" spans="1:19" ht="14.45">
      <c r="A26" t="s">
        <v>25</v>
      </c>
      <c r="B26">
        <f>IF('BettingLines Week (12)'!B26&lt;-100,1+100/('BettingLines Week (12)'!B26-100),100/('BettingLines Week (12)'!B26+100))</f>
        <v>0.39370078740157483</v>
      </c>
      <c r="C26">
        <f>IF('BettingLines Week (12)'!C26&lt;-100,1+100/('BettingLines Week (12)'!C26-100),100/('BettingLines Week (12)'!C26+100))</f>
        <v>0.43478260869565216</v>
      </c>
      <c r="D26">
        <f>IF('BettingLines Week (12)'!D26&lt;-100,1+100/('BettingLines Week (12)'!D26-100),100/('BettingLines Week (12)'!D26+100))</f>
        <v>0.35087719298245612</v>
      </c>
      <c r="E26">
        <f>IF('BettingLines Week (12)'!E26&lt;-100,1+100/('BettingLines Week (12)'!E26-100),100/('BettingLines Week (12)'!E26+100))</f>
        <v>0.35087719298245612</v>
      </c>
      <c r="F26">
        <f>IF('BettingLines Week (12)'!F26&lt;-100,1+100/('BettingLines Week (12)'!F26-100),100/('BettingLines Week (12)'!F26+100))</f>
        <v>0.22727272727272727</v>
      </c>
      <c r="G26">
        <f>IF('BettingLines Week (12)'!G26&lt;-100,1+100/('BettingLines Week (12)'!G26-100),100/('BettingLines Week (12)'!G26+100))</f>
        <v>0.125</v>
      </c>
      <c r="H26">
        <f>IF('BettingLines Week (12)'!H26&lt;-100,1+100/('BettingLines Week (12)'!H26-100),100/('BettingLines Week (12)'!H26+100))</f>
        <v>1</v>
      </c>
      <c r="I26">
        <f>IF('BettingLines Week (12)'!I26&lt;-100,1+100/('BettingLines Week (12)'!I26-100),100/('BettingLines Week (12)'!I26+100))</f>
        <v>0.41666666666666669</v>
      </c>
      <c r="J26">
        <f>IF('BettingLines Week (12)'!J26&lt;-100,1+100/('BettingLines Week (12)'!J26-100),100/('BettingLines Week (12)'!J26+100))</f>
        <v>0.48780487804878048</v>
      </c>
      <c r="K26">
        <f>IF('BettingLines Week (12)'!K26&lt;-100,1+100/('BettingLines Week (12)'!K26-100),100/('BettingLines Week (12)'!K26+100))</f>
        <v>0.4</v>
      </c>
      <c r="L26">
        <f>IF('BettingLines Week (12)'!L26&lt;-100,1+100/('BettingLines Week (12)'!L26-100),100/('BettingLines Week (12)'!L26+100))</f>
        <v>0.18018018018018017</v>
      </c>
      <c r="M26">
        <f>IF('BettingLines Week (12)'!M26&lt;-100,1+100/('BettingLines Week (12)'!M26-100),100/('BettingLines Week (12)'!M26+100))</f>
        <v>0.40816326530612246</v>
      </c>
      <c r="N26">
        <f>IF('BettingLines Week (12)'!N26&lt;-100,1+100/('BettingLines Week (12)'!N26-100),100/('BettingLines Week (12)'!N26+100))</f>
        <v>0.32786885245901637</v>
      </c>
      <c r="O26">
        <f>IF('BettingLines Week (12)'!O26&lt;-100,1+100/('BettingLines Week (12)'!O26-100),100/('BettingLines Week (12)'!O26+100))</f>
        <v>0.41666666666666669</v>
      </c>
      <c r="P26">
        <f>IF('BettingLines Week (12)'!P26&lt;-100,1+100/('BettingLines Week (12)'!P26-100),100/('BettingLines Week (12)'!P26+100))</f>
        <v>0.53488372093023262</v>
      </c>
      <c r="Q26">
        <f>IF('BettingLines Week (12)'!Q26&lt;-100,1+100/('BettingLines Week (12)'!Q26-100),100/('BettingLines Week (12)'!Q26+100))</f>
        <v>0.51219512195121952</v>
      </c>
      <c r="R26">
        <f>IF('BettingLines Week (12)'!R26&lt;-100,1+100/('BettingLines Week (12)'!R26-100),100/('BettingLines Week (12)'!R26+100))</f>
        <v>0.2</v>
      </c>
      <c r="S26">
        <f>IF('BettingLines Week (12)'!S26&lt;-100,1+100/('BettingLines Week (12)'!S26-100),100/('BettingLines Week (12)'!S26+100))</f>
        <v>0.56521739130434789</v>
      </c>
    </row>
    <row r="27" spans="1:19" ht="14.45">
      <c r="A27" t="s">
        <v>26</v>
      </c>
      <c r="B27">
        <f>IF('BettingLines Week (12)'!B27&lt;-100,1+100/('BettingLines Week (12)'!B27-100),100/('BettingLines Week (12)'!B27+100))</f>
        <v>0.76470588235294112</v>
      </c>
      <c r="C27">
        <f>IF('BettingLines Week (12)'!C27&lt;-100,1+100/('BettingLines Week (12)'!C27-100),100/('BettingLines Week (12)'!C27+100))</f>
        <v>0.37878787878787878</v>
      </c>
      <c r="D27">
        <f>IF('BettingLines Week (12)'!D27&lt;-100,1+100/('BettingLines Week (12)'!D27-100),100/('BettingLines Week (12)'!D27+100))</f>
        <v>0.33333333333333331</v>
      </c>
      <c r="E27">
        <f>IF('BettingLines Week (12)'!E27&lt;-100,1+100/('BettingLines Week (12)'!E27-100),100/('BettingLines Week (12)'!E27+100))</f>
        <v>0.23255813953488372</v>
      </c>
      <c r="F27">
        <f>IF('BettingLines Week (12)'!F27&lt;-100,1+100/('BettingLines Week (12)'!F27-100),100/('BettingLines Week (12)'!F27+100))</f>
        <v>0.72067039106145248</v>
      </c>
      <c r="G27">
        <f>IF('BettingLines Week (12)'!G27&lt;-100,1+100/('BettingLines Week (12)'!G27-100),100/('BettingLines Week (12)'!G27+100))</f>
        <v>0.48780487804878048</v>
      </c>
      <c r="H27">
        <f>IF('BettingLines Week (12)'!H27&lt;-100,1+100/('BettingLines Week (12)'!H27-100),100/('BettingLines Week (12)'!H27+100))</f>
        <v>0.61832061068702293</v>
      </c>
      <c r="I27">
        <f>IF('BettingLines Week (12)'!I27&lt;-100,1+100/('BettingLines Week (12)'!I27-100),100/('BettingLines Week (12)'!I27+100))</f>
        <v>0.29850746268656714</v>
      </c>
      <c r="J27">
        <f>IF('BettingLines Week (12)'!J27&lt;-100,1+100/('BettingLines Week (12)'!J27-100),100/('BettingLines Week (12)'!J27+100))</f>
        <v>0.43478260869565216</v>
      </c>
      <c r="K27">
        <f>IF('BettingLines Week (12)'!K27&lt;-100,1+100/('BettingLines Week (12)'!K27-100),100/('BettingLines Week (12)'!K27+100))</f>
        <v>0.3125</v>
      </c>
      <c r="L27">
        <f>IF('BettingLines Week (12)'!L27&lt;-100,1+100/('BettingLines Week (12)'!L27-100),100/('BettingLines Week (12)'!L27+100))</f>
        <v>0.79797979797979801</v>
      </c>
      <c r="M27">
        <f>IF('BettingLines Week (12)'!M27&lt;-100,1+100/('BettingLines Week (12)'!M27-100),100/('BettingLines Week (12)'!M27+100))</f>
        <v>0.15384615384615385</v>
      </c>
      <c r="N27">
        <f>IF('BettingLines Week (12)'!N27&lt;-100,1+100/('BettingLines Week (12)'!N27-100),100/('BettingLines Week (12)'!N27+100))</f>
        <v>0.40816326530612246</v>
      </c>
      <c r="O27">
        <f>IF('BettingLines Week (12)'!O27&lt;-100,1+100/('BettingLines Week (12)'!O27-100),100/('BettingLines Week (12)'!O27+100))</f>
        <v>1</v>
      </c>
      <c r="P27">
        <f>IF('BettingLines Week (12)'!P27&lt;-100,1+100/('BettingLines Week (12)'!P27-100),100/('BettingLines Week (12)'!P27+100))</f>
        <v>0.51219512195121952</v>
      </c>
      <c r="Q27">
        <f>IF('BettingLines Week (12)'!Q27&lt;-100,1+100/('BettingLines Week (12)'!Q27-100),100/('BettingLines Week (12)'!Q27+100))</f>
        <v>0.35714285714285715</v>
      </c>
      <c r="R27">
        <f>IF('BettingLines Week (12)'!R27&lt;-100,1+100/('BettingLines Week (12)'!R27-100),100/('BettingLines Week (12)'!R27+100))</f>
        <v>0.43478260869565216</v>
      </c>
      <c r="S27">
        <f>IF('BettingLines Week (12)'!S27&lt;-100,1+100/('BettingLines Week (12)'!S27-100),100/('BettingLines Week (12)'!S27+100))</f>
        <v>0.43478260869565216</v>
      </c>
    </row>
    <row r="28" spans="1:19" ht="14.45">
      <c r="A28" t="s">
        <v>27</v>
      </c>
      <c r="B28">
        <f>IF('BettingLines Week (12)'!B28&lt;-100,1+100/('BettingLines Week (12)'!B28-100),100/('BettingLines Week (12)'!B28+100))</f>
        <v>0.35714285714285715</v>
      </c>
      <c r="C28">
        <f>IF('BettingLines Week (12)'!C28&lt;-100,1+100/('BettingLines Week (12)'!C28-100),100/('BettingLines Week (12)'!C28+100))</f>
        <v>0.27777777777777779</v>
      </c>
      <c r="D28">
        <f>IF('BettingLines Week (12)'!D28&lt;-100,1+100/('BettingLines Week (12)'!D28-100),100/('BettingLines Week (12)'!D28+100))</f>
        <v>0.43478260869565216</v>
      </c>
      <c r="E28">
        <f>IF('BettingLines Week (12)'!E28&lt;-100,1+100/('BettingLines Week (12)'!E28-100),100/('BettingLines Week (12)'!E28+100))</f>
        <v>0.53488372093023262</v>
      </c>
      <c r="F28">
        <f>IF('BettingLines Week (12)'!F28&lt;-100,1+100/('BettingLines Week (12)'!F28-100),100/('BettingLines Week (12)'!F28+100))</f>
        <v>0.37878787878787878</v>
      </c>
      <c r="G28">
        <f>IF('BettingLines Week (12)'!G28&lt;-100,1+100/('BettingLines Week (12)'!G28-100),100/('BettingLines Week (12)'!G28+100))</f>
        <v>0.7752808988764045</v>
      </c>
      <c r="H28">
        <f>IF('BettingLines Week (12)'!H28&lt;-100,1+100/('BettingLines Week (12)'!H28-100),100/('BettingLines Week (12)'!H28+100))</f>
        <v>0.64285714285714279</v>
      </c>
      <c r="I28">
        <f>IF('BettingLines Week (12)'!I28&lt;-100,1+100/('BettingLines Week (12)'!I28-100),100/('BettingLines Week (12)'!I28+100))</f>
        <v>0.2857142857142857</v>
      </c>
      <c r="J28">
        <f>IF('BettingLines Week (12)'!J28&lt;-100,1+100/('BettingLines Week (12)'!J28-100),100/('BettingLines Week (12)'!J28+100))</f>
        <v>0.37878787878787878</v>
      </c>
      <c r="K28">
        <f>IF('BettingLines Week (12)'!K28&lt;-100,1+100/('BettingLines Week (12)'!K28-100),100/('BettingLines Week (12)'!K28+100))</f>
        <v>1</v>
      </c>
      <c r="L28">
        <f>IF('BettingLines Week (12)'!L28&lt;-100,1+100/('BettingLines Week (12)'!L28-100),100/('BettingLines Week (12)'!L28+100))</f>
        <v>0.57446808510638303</v>
      </c>
      <c r="M28">
        <f>IF('BettingLines Week (12)'!M28&lt;-100,1+100/('BettingLines Week (12)'!M28-100),100/('BettingLines Week (12)'!M28+100))</f>
        <v>0.59677419354838712</v>
      </c>
      <c r="N28">
        <f>IF('BettingLines Week (12)'!N28&lt;-100,1+100/('BettingLines Week (12)'!N28-100),100/('BettingLines Week (12)'!N28+100))</f>
        <v>0.5</v>
      </c>
      <c r="O28">
        <f>IF('BettingLines Week (12)'!O28&lt;-100,1+100/('BettingLines Week (12)'!O28-100),100/('BettingLines Week (12)'!O28+100))</f>
        <v>0.2857142857142857</v>
      </c>
      <c r="P28">
        <f>IF('BettingLines Week (12)'!P28&lt;-100,1+100/('BettingLines Week (12)'!P28-100),100/('BettingLines Week (12)'!P28+100))</f>
        <v>0.53488372093023262</v>
      </c>
      <c r="Q28">
        <f>IF('BettingLines Week (12)'!Q28&lt;-100,1+100/('BettingLines Week (12)'!Q28-100),100/('BettingLines Week (12)'!Q28+100))</f>
        <v>0.51219512195121952</v>
      </c>
      <c r="R28">
        <f>IF('BettingLines Week (12)'!R28&lt;-100,1+100/('BettingLines Week (12)'!R28-100),100/('BettingLines Week (12)'!R28+100))</f>
        <v>0.41666666666666669</v>
      </c>
      <c r="S28">
        <f>IF('BettingLines Week (12)'!S28&lt;-100,1+100/('BettingLines Week (12)'!S28-100),100/('BettingLines Week (12)'!S28+100))</f>
        <v>0.29411764705882354</v>
      </c>
    </row>
    <row r="29" spans="1:19" ht="14.45">
      <c r="A29" t="s">
        <v>28</v>
      </c>
      <c r="B29">
        <f>IF('BettingLines Week (12)'!B29&lt;-100,1+100/('BettingLines Week (12)'!B29-100),100/('BettingLines Week (12)'!B29+100))</f>
        <v>0.44642857142857145</v>
      </c>
      <c r="C29">
        <f>IF('BettingLines Week (12)'!C29&lt;-100,1+100/('BettingLines Week (12)'!C29-100),100/('BettingLines Week (12)'!C29+100))</f>
        <v>0.44642857142857145</v>
      </c>
      <c r="D29">
        <f>IF('BettingLines Week (12)'!D29&lt;-100,1+100/('BettingLines Week (12)'!D29-100),100/('BettingLines Week (12)'!D29+100))</f>
        <v>0.42372881355932202</v>
      </c>
      <c r="E29">
        <f>IF('BettingLines Week (12)'!E29&lt;-100,1+100/('BettingLines Week (12)'!E29-100),100/('BettingLines Week (12)'!E29+100))</f>
        <v>0.42372881355932202</v>
      </c>
      <c r="F29">
        <f>IF('BettingLines Week (12)'!F29&lt;-100,1+100/('BettingLines Week (12)'!F29-100),100/('BettingLines Week (12)'!F29+100))</f>
        <v>0.57446808510638303</v>
      </c>
      <c r="G29">
        <f>IF('BettingLines Week (12)'!G29&lt;-100,1+100/('BettingLines Week (12)'!G29-100),100/('BettingLines Week (12)'!G29+100))</f>
        <v>0.32786885245901637</v>
      </c>
      <c r="H29">
        <f>IF('BettingLines Week (12)'!H29&lt;-100,1+100/('BettingLines Week (12)'!H29-100),100/('BettingLines Week (12)'!H29+100))</f>
        <v>1</v>
      </c>
      <c r="I29">
        <f>IF('BettingLines Week (12)'!I29&lt;-100,1+100/('BettingLines Week (12)'!I29-100),100/('BettingLines Week (12)'!I29+100))</f>
        <v>0.47619047619047616</v>
      </c>
      <c r="J29">
        <f>IF('BettingLines Week (12)'!J29&lt;-100,1+100/('BettingLines Week (12)'!J29-100),100/('BettingLines Week (12)'!J29+100))</f>
        <v>0.4</v>
      </c>
      <c r="K29">
        <f>IF('BettingLines Week (12)'!K29&lt;-100,1+100/('BettingLines Week (12)'!K29-100),100/('BettingLines Week (12)'!K29+100))</f>
        <v>0.45454545454545453</v>
      </c>
      <c r="L29">
        <f>IF('BettingLines Week (12)'!L29&lt;-100,1+100/('BettingLines Week (12)'!L29-100),100/('BettingLines Week (12)'!L29+100))</f>
        <v>0.29411764705882354</v>
      </c>
      <c r="M29">
        <f>IF('BettingLines Week (12)'!M29&lt;-100,1+100/('BettingLines Week (12)'!M29-100),100/('BettingLines Week (12)'!M29+100))</f>
        <v>0.63636363636363635</v>
      </c>
      <c r="N29">
        <f>IF('BettingLines Week (12)'!N29&lt;-100,1+100/('BettingLines Week (12)'!N29-100),100/('BettingLines Week (12)'!N29+100))</f>
        <v>0.56521739130434789</v>
      </c>
      <c r="O29">
        <f>IF('BettingLines Week (12)'!O29&lt;-100,1+100/('BettingLines Week (12)'!O29-100),100/('BettingLines Week (12)'!O29+100))</f>
        <v>0.29411764705882354</v>
      </c>
      <c r="P29">
        <f>IF('BettingLines Week (12)'!P29&lt;-100,1+100/('BettingLines Week (12)'!P29-100),100/('BettingLines Week (12)'!P29+100))</f>
        <v>0.6</v>
      </c>
      <c r="Q29">
        <f>IF('BettingLines Week (12)'!Q29&lt;-100,1+100/('BettingLines Week (12)'!Q29-100),100/('BettingLines Week (12)'!Q29+100))</f>
        <v>0.48780487804878048</v>
      </c>
      <c r="R29">
        <f>IF('BettingLines Week (12)'!R29&lt;-100,1+100/('BettingLines Week (12)'!R29-100),100/('BettingLines Week (12)'!R29+100))</f>
        <v>0.53488372093023262</v>
      </c>
      <c r="S29">
        <f>IF('BettingLines Week (12)'!S29&lt;-100,1+100/('BettingLines Week (12)'!S29-100),100/('BettingLines Week (12)'!S29+100))</f>
        <v>0.46511627906976744</v>
      </c>
    </row>
    <row r="30" spans="1:19" ht="14.45">
      <c r="A30" t="s">
        <v>29</v>
      </c>
      <c r="B30">
        <f>IF('BettingLines Week (12)'!B30&lt;-100,1+100/('BettingLines Week (12)'!B30-100),100/('BettingLines Week (12)'!B30+100))</f>
        <v>0.35714285714285715</v>
      </c>
      <c r="C30">
        <f>IF('BettingLines Week (12)'!C30&lt;-100,1+100/('BettingLines Week (12)'!C30-100),100/('BettingLines Week (12)'!C30+100))</f>
        <v>0.55555555555555558</v>
      </c>
      <c r="D30">
        <f>IF('BettingLines Week (12)'!D30&lt;-100,1+100/('BettingLines Week (12)'!D30-100),100/('BettingLines Week (12)'!D30+100))</f>
        <v>0.32786885245901637</v>
      </c>
      <c r="E30">
        <f>IF('BettingLines Week (12)'!E30&lt;-100,1+100/('BettingLines Week (12)'!E30-100),100/('BettingLines Week (12)'!E30+100))</f>
        <v>0.35714285714285715</v>
      </c>
      <c r="F30">
        <f>IF('BettingLines Week (12)'!F30&lt;-100,1+100/('BettingLines Week (12)'!F30-100),100/('BettingLines Week (12)'!F30+100))</f>
        <v>1</v>
      </c>
      <c r="G30">
        <f>IF('BettingLines Week (12)'!G30&lt;-100,1+100/('BettingLines Week (12)'!G30-100),100/('BettingLines Week (12)'!G30+100))</f>
        <v>0.42372881355932202</v>
      </c>
      <c r="H30">
        <f>IF('BettingLines Week (12)'!H30&lt;-100,1+100/('BettingLines Week (12)'!H30-100),100/('BettingLines Week (12)'!H30+100))</f>
        <v>0.59677419354838712</v>
      </c>
      <c r="I30">
        <f>IF('BettingLines Week (12)'!I30&lt;-100,1+100/('BettingLines Week (12)'!I30-100),100/('BettingLines Week (12)'!I30+100))</f>
        <v>0.20408163265306123</v>
      </c>
      <c r="J30">
        <f>IF('BettingLines Week (12)'!J30&lt;-100,1+100/('BettingLines Week (12)'!J30-100),100/('BettingLines Week (12)'!J30+100))</f>
        <v>0.44642857142857145</v>
      </c>
      <c r="K30">
        <f>IF('BettingLines Week (12)'!K30&lt;-100,1+100/('BettingLines Week (12)'!K30-100),100/('BettingLines Week (12)'!K30+100))</f>
        <v>0.58677685950413228</v>
      </c>
      <c r="L30">
        <f>IF('BettingLines Week (12)'!L30&lt;-100,1+100/('BettingLines Week (12)'!L30-100),100/('BettingLines Week (12)'!L30+100))</f>
        <v>0.14285714285714285</v>
      </c>
      <c r="M30">
        <f>IF('BettingLines Week (12)'!M30&lt;-100,1+100/('BettingLines Week (12)'!M30-100),100/('BettingLines Week (12)'!M30+100))</f>
        <v>0.44642857142857145</v>
      </c>
      <c r="N30">
        <f>IF('BettingLines Week (12)'!N30&lt;-100,1+100/('BettingLines Week (12)'!N30-100),100/('BettingLines Week (12)'!N30+100))</f>
        <v>0.7142857142857143</v>
      </c>
      <c r="O30">
        <f>IF('BettingLines Week (12)'!O30&lt;-100,1+100/('BettingLines Week (12)'!O30-100),100/('BettingLines Week (12)'!O30+100))</f>
        <v>0.42553191489361702</v>
      </c>
      <c r="P30">
        <f>IF('BettingLines Week (12)'!P30&lt;-100,1+100/('BettingLines Week (12)'!P30-100),100/('BettingLines Week (12)'!P30+100))</f>
        <v>0.40816326530612246</v>
      </c>
      <c r="Q30">
        <f>IF('BettingLines Week (12)'!Q30&lt;-100,1+100/('BettingLines Week (12)'!Q30-100),100/('BettingLines Week (12)'!Q30+100))</f>
        <v>0.39215686274509803</v>
      </c>
      <c r="R30">
        <f>IF('BettingLines Week (12)'!R30&lt;-100,1+100/('BettingLines Week (12)'!R30-100),100/('BettingLines Week (12)'!R30+100))</f>
        <v>0.5</v>
      </c>
      <c r="S30">
        <f>IF('BettingLines Week (12)'!S30&lt;-100,1+100/('BettingLines Week (12)'!S30-100),100/('BettingLines Week (12)'!S30+100))</f>
        <v>0.47619047619047616</v>
      </c>
    </row>
    <row r="31" spans="1:19" ht="14.45">
      <c r="A31" t="s">
        <v>30</v>
      </c>
      <c r="B31">
        <f>IF('BettingLines Week (12)'!B31&lt;-100,1+100/('BettingLines Week (12)'!B31-100),100/('BettingLines Week (12)'!B31+100))</f>
        <v>0.37878787878787878</v>
      </c>
      <c r="C31">
        <f>IF('BettingLines Week (12)'!C31&lt;-100,1+100/('BettingLines Week (12)'!C31-100),100/('BettingLines Week (12)'!C31+100))</f>
        <v>0.48780487804878048</v>
      </c>
      <c r="D31">
        <f>IF('BettingLines Week (12)'!D31&lt;-100,1+100/('BettingLines Week (12)'!D31-100),100/('BettingLines Week (12)'!D31+100))</f>
        <v>0.27027027027027029</v>
      </c>
      <c r="E31">
        <f>IF('BettingLines Week (12)'!E31&lt;-100,1+100/('BettingLines Week (12)'!E31-100),100/('BettingLines Week (12)'!E31+100))</f>
        <v>0.51219512195121952</v>
      </c>
      <c r="F31">
        <f>IF('BettingLines Week (12)'!F31&lt;-100,1+100/('BettingLines Week (12)'!F31-100),100/('BettingLines Week (12)'!F31+100))</f>
        <v>0.46728971962616822</v>
      </c>
      <c r="G31">
        <f>IF('BettingLines Week (12)'!G31&lt;-100,1+100/('BettingLines Week (12)'!G31-100),100/('BettingLines Week (12)'!G31+100))</f>
        <v>0.37037037037037035</v>
      </c>
      <c r="H31">
        <f>IF('BettingLines Week (12)'!H31&lt;-100,1+100/('BettingLines Week (12)'!H31-100),100/('BettingLines Week (12)'!H31+100))</f>
        <v>0.41322314049586778</v>
      </c>
      <c r="I31">
        <f>IF('BettingLines Week (12)'!I31&lt;-100,1+100/('BettingLines Week (12)'!I31-100),100/('BettingLines Week (12)'!I31+100))</f>
        <v>0.47619047619047616</v>
      </c>
      <c r="J31">
        <f>IF('BettingLines Week (12)'!J31&lt;-100,1+100/('BettingLines Week (12)'!J31-100),100/('BettingLines Week (12)'!J31+100))</f>
        <v>0.55555555555555558</v>
      </c>
      <c r="K31">
        <f>IF('BettingLines Week (12)'!K31&lt;-100,1+100/('BettingLines Week (12)'!K31-100),100/('BettingLines Week (12)'!K31+100))</f>
        <v>0.54954954954954949</v>
      </c>
      <c r="L31">
        <f>IF('BettingLines Week (12)'!L31&lt;-100,1+100/('BettingLines Week (12)'!L31-100),100/('BettingLines Week (12)'!L31+100))</f>
        <v>1</v>
      </c>
      <c r="M31">
        <f>IF('BettingLines Week (12)'!M31&lt;-100,1+100/('BettingLines Week (12)'!M31-100),100/('BettingLines Week (12)'!M31+100))</f>
        <v>0.59677419354838712</v>
      </c>
      <c r="N31">
        <f>IF('BettingLines Week (12)'!N31&lt;-100,1+100/('BettingLines Week (12)'!N31-100),100/('BettingLines Week (12)'!N31+100))</f>
        <v>0.47619047619047616</v>
      </c>
      <c r="O31">
        <f>IF('BettingLines Week (12)'!O31&lt;-100,1+100/('BettingLines Week (12)'!O31-100),100/('BettingLines Week (12)'!O31+100))</f>
        <v>0.24390243902439024</v>
      </c>
      <c r="P31">
        <f>IF('BettingLines Week (12)'!P31&lt;-100,1+100/('BettingLines Week (12)'!P31-100),100/('BettingLines Week (12)'!P31+100))</f>
        <v>0.47619047619047616</v>
      </c>
      <c r="Q31">
        <f>IF('BettingLines Week (12)'!Q31&lt;-100,1+100/('BettingLines Week (12)'!Q31-100),100/('BettingLines Week (12)'!Q31+100))</f>
        <v>0.47619047619047616</v>
      </c>
      <c r="R31">
        <f>IF('BettingLines Week (12)'!R31&lt;-100,1+100/('BettingLines Week (12)'!R31-100),100/('BettingLines Week (12)'!R31+100))</f>
        <v>0.48780487804878048</v>
      </c>
      <c r="S31">
        <f>IF('BettingLines Week (12)'!S31&lt;-100,1+100/('BettingLines Week (12)'!S31-100),100/('BettingLines Week (12)'!S31+100))</f>
        <v>0.54545454545454541</v>
      </c>
    </row>
    <row r="32" spans="1:19" ht="14.45">
      <c r="A32" t="s">
        <v>31</v>
      </c>
      <c r="B32">
        <f>IF('BettingLines Week (12)'!B32&lt;-100,1+100/('BettingLines Week (12)'!B32-100),100/('BettingLines Week (12)'!B32+100))</f>
        <v>0.27777777777777779</v>
      </c>
      <c r="C32">
        <f>IF('BettingLines Week (12)'!C32&lt;-100,1+100/('BettingLines Week (12)'!C32-100),100/('BettingLines Week (12)'!C32+100))</f>
        <v>0.35714285714285715</v>
      </c>
      <c r="D32">
        <f>IF('BettingLines Week (12)'!D32&lt;-100,1+100/('BettingLines Week (12)'!D32-100),100/('BettingLines Week (12)'!D32+100))</f>
        <v>0.17543859649122806</v>
      </c>
      <c r="E32">
        <f>IF('BettingLines Week (12)'!E32&lt;-100,1+100/('BettingLines Week (12)'!E32-100),100/('BettingLines Week (12)'!E32+100))</f>
        <v>0.12903225806451613</v>
      </c>
      <c r="F32">
        <f>IF('BettingLines Week (12)'!F32&lt;-100,1+100/('BettingLines Week (12)'!F32-100),100/('BettingLines Week (12)'!F32+100))</f>
        <v>0.41322314049586778</v>
      </c>
      <c r="G32">
        <f>IF('BettingLines Week (12)'!G32&lt;-100,1+100/('BettingLines Week (12)'!G32-100),100/('BettingLines Week (12)'!G32+100))</f>
        <v>0.26666666666666666</v>
      </c>
      <c r="H32">
        <f>IF('BettingLines Week (12)'!H32&lt;-100,1+100/('BettingLines Week (12)'!H32-100),100/('BettingLines Week (12)'!H32+100))</f>
        <v>0.22222222222222221</v>
      </c>
      <c r="I32">
        <f>IF('BettingLines Week (12)'!I32&lt;-100,1+100/('BettingLines Week (12)'!I32-100),100/('BettingLines Week (12)'!I32+100))</f>
        <v>0.20408163265306123</v>
      </c>
      <c r="J32">
        <f>IF('BettingLines Week (12)'!J32&lt;-100,1+100/('BettingLines Week (12)'!J32-100),100/('BettingLines Week (12)'!J32+100))</f>
        <v>0.16</v>
      </c>
      <c r="K32">
        <f>IF('BettingLines Week (12)'!K32&lt;-100,1+100/('BettingLines Week (12)'!K32-100),100/('BettingLines Week (12)'!K32+100))</f>
        <v>0.47619047619047616</v>
      </c>
      <c r="L32">
        <f>IF('BettingLines Week (12)'!L32&lt;-100,1+100/('BettingLines Week (12)'!L32-100),100/('BettingLines Week (12)'!L32+100))</f>
        <v>0.32258064516129031</v>
      </c>
      <c r="M32">
        <f>IF('BettingLines Week (12)'!M32&lt;-100,1+100/('BettingLines Week (12)'!M32-100),100/('BettingLines Week (12)'!M32+100))</f>
        <v>0.44642857142857145</v>
      </c>
      <c r="N32">
        <f>IF('BettingLines Week (12)'!N32&lt;-100,1+100/('BettingLines Week (12)'!N32-100),100/('BettingLines Week (12)'!N32+100))</f>
        <v>0.42372881355932202</v>
      </c>
      <c r="O32">
        <f>IF('BettingLines Week (12)'!O32&lt;-100,1+100/('BettingLines Week (12)'!O32-100),100/('BettingLines Week (12)'!O32+100))</f>
        <v>1</v>
      </c>
      <c r="P32">
        <f>IF('BettingLines Week (12)'!P32&lt;-100,1+100/('BettingLines Week (12)'!P32-100),100/('BettingLines Week (12)'!P32+100))</f>
        <v>0.31746031746031744</v>
      </c>
      <c r="Q32">
        <f>IF('BettingLines Week (12)'!Q32&lt;-100,1+100/('BettingLines Week (12)'!Q32-100),100/('BettingLines Week (12)'!Q32+100))</f>
        <v>0.37735849056603776</v>
      </c>
      <c r="R32">
        <f>IF('BettingLines Week (12)'!R32&lt;-100,1+100/('BettingLines Week (12)'!R32-100),100/('BettingLines Week (12)'!R32+100))</f>
        <v>0.2</v>
      </c>
      <c r="S32">
        <f>IF('BettingLines Week (12)'!S32&lt;-100,1+100/('BettingLines Week (12)'!S32-100),100/('BettingLines Week (12)'!S32+100))</f>
        <v>0.37735849056603776</v>
      </c>
    </row>
    <row r="33" spans="1:19" ht="14.45">
      <c r="A33" t="s">
        <v>32</v>
      </c>
      <c r="B33">
        <f>IF('BettingLines Week (12)'!B33&lt;-100,1+100/('BettingLines Week (12)'!B33-100),100/('BettingLines Week (12)'!B33+100))</f>
        <v>0.21739130434782608</v>
      </c>
      <c r="C33">
        <f>IF('BettingLines Week (12)'!C33&lt;-100,1+100/('BettingLines Week (12)'!C33-100),100/('BettingLines Week (12)'!C33+100))</f>
        <v>0.55555555555555558</v>
      </c>
      <c r="D33">
        <f>IF('BettingLines Week (12)'!D33&lt;-100,1+100/('BettingLines Week (12)'!D33-100),100/('BettingLines Week (12)'!D33+100))</f>
        <v>0.25</v>
      </c>
      <c r="E33">
        <f>IF('BettingLines Week (12)'!E33&lt;-100,1+100/('BettingLines Week (12)'!E33-100),100/('BettingLines Week (12)'!E33+100))</f>
        <v>0.43478260869565216</v>
      </c>
      <c r="F33">
        <f>IF('BettingLines Week (12)'!F33&lt;-100,1+100/('BettingLines Week (12)'!F33-100),100/('BettingLines Week (12)'!F33+100))</f>
        <v>0.46728971962616822</v>
      </c>
      <c r="G33">
        <f>IF('BettingLines Week (12)'!G33&lt;-100,1+100/('BettingLines Week (12)'!G33-100),100/('BettingLines Week (12)'!G33+100))</f>
        <v>0.47619047619047616</v>
      </c>
      <c r="H33">
        <f>IF('BettingLines Week (12)'!H33&lt;-100,1+100/('BettingLines Week (12)'!H33-100),100/('BettingLines Week (12)'!H33+100))</f>
        <v>1</v>
      </c>
      <c r="I33">
        <f>IF('BettingLines Week (12)'!I33&lt;-100,1+100/('BettingLines Week (12)'!I33-100),100/('BettingLines Week (12)'!I33+100))</f>
        <v>0.62406015037593987</v>
      </c>
      <c r="J33">
        <f>IF('BettingLines Week (12)'!J33&lt;-100,1+100/('BettingLines Week (12)'!J33-100),100/('BettingLines Week (12)'!J33+100))</f>
        <v>0.59677419354838712</v>
      </c>
      <c r="K33">
        <f>IF('BettingLines Week (12)'!K33&lt;-100,1+100/('BettingLines Week (12)'!K33-100),100/('BettingLines Week (12)'!K33+100))</f>
        <v>0.33333333333333331</v>
      </c>
      <c r="L33">
        <f>IF('BettingLines Week (12)'!L33&lt;-100,1+100/('BettingLines Week (12)'!L33-100),100/('BettingLines Week (12)'!L33+100))</f>
        <v>0.72067039106145248</v>
      </c>
      <c r="M33">
        <f>IF('BettingLines Week (12)'!M33&lt;-100,1+100/('BettingLines Week (12)'!M33-100),100/('BettingLines Week (12)'!M33+100))</f>
        <v>0.51923076923076916</v>
      </c>
      <c r="N33">
        <f>IF('BettingLines Week (12)'!N33&lt;-100,1+100/('BettingLines Week (12)'!N33-100),100/('BettingLines Week (12)'!N33+100))</f>
        <v>0.39215686274509803</v>
      </c>
      <c r="O33">
        <f>IF('BettingLines Week (12)'!O33&lt;-100,1+100/('BettingLines Week (12)'!O33-100),100/('BettingLines Week (12)'!O33+100))</f>
        <v>0.25974025974025972</v>
      </c>
      <c r="P33">
        <f>IF('BettingLines Week (12)'!P33&lt;-100,1+100/('BettingLines Week (12)'!P33-100),100/('BettingLines Week (12)'!P33+100))</f>
        <v>0.43478260869565216</v>
      </c>
      <c r="Q33">
        <f>IF('BettingLines Week (12)'!Q33&lt;-100,1+100/('BettingLines Week (12)'!Q33-100),100/('BettingLines Week (12)'!Q33+100))</f>
        <v>0.38461538461538464</v>
      </c>
      <c r="R33">
        <f>IF('BettingLines Week (12)'!R33&lt;-100,1+100/('BettingLines Week (12)'!R33-100),100/('BettingLines Week (12)'!R33+100))</f>
        <v>0.51219512195121952</v>
      </c>
      <c r="S33">
        <f>IF('BettingLines Week (12)'!S33&lt;-100,1+100/('BettingLines Week (12)'!S33-100),100/('BettingLines Week (12)'!S33+100))</f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A31E-CD22-454B-9CAC-9F0443C420D9}">
  <dimension ref="A1:S33"/>
  <sheetViews>
    <sheetView workbookViewId="0">
      <selection activeCell="M20" sqref="M20"/>
    </sheetView>
  </sheetViews>
  <sheetFormatPr defaultColWidth="5"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v>-180</v>
      </c>
      <c r="C2">
        <v>-148</v>
      </c>
      <c r="D2">
        <v>-800</v>
      </c>
      <c r="E2">
        <v>-425</v>
      </c>
      <c r="F2">
        <v>-180</v>
      </c>
      <c r="G2">
        <v>-650</v>
      </c>
      <c r="H2">
        <v>-278</v>
      </c>
      <c r="I2">
        <v>-340</v>
      </c>
      <c r="J2">
        <v>-102</v>
      </c>
      <c r="L2">
        <v>-135</v>
      </c>
      <c r="M2">
        <v>-520</v>
      </c>
      <c r="N2">
        <v>-218</v>
      </c>
      <c r="O2">
        <v>-180</v>
      </c>
      <c r="P2">
        <v>-190</v>
      </c>
      <c r="Q2">
        <v>-395</v>
      </c>
      <c r="R2">
        <v>-155</v>
      </c>
      <c r="S2">
        <v>-125</v>
      </c>
    </row>
    <row r="3" spans="1:19" ht="14.45">
      <c r="A3" t="s">
        <v>2</v>
      </c>
      <c r="B3">
        <v>-185</v>
      </c>
      <c r="C3">
        <v>-245</v>
      </c>
      <c r="D3">
        <v>-250</v>
      </c>
      <c r="E3">
        <v>-425</v>
      </c>
      <c r="F3">
        <v>-198</v>
      </c>
      <c r="G3">
        <v>-305</v>
      </c>
      <c r="H3">
        <v>-155</v>
      </c>
      <c r="I3">
        <v>-290</v>
      </c>
      <c r="J3">
        <v>-175</v>
      </c>
      <c r="L3">
        <v>115</v>
      </c>
      <c r="M3">
        <v>-142</v>
      </c>
      <c r="N3">
        <v>-135</v>
      </c>
      <c r="O3">
        <v>-105</v>
      </c>
      <c r="P3">
        <v>-125</v>
      </c>
      <c r="Q3">
        <v>-1200</v>
      </c>
      <c r="R3">
        <v>-535</v>
      </c>
      <c r="S3">
        <v>-130</v>
      </c>
    </row>
    <row r="4" spans="1:19" ht="14.45">
      <c r="A4" t="s">
        <v>3</v>
      </c>
      <c r="B4">
        <v>-135</v>
      </c>
      <c r="C4">
        <v>-360</v>
      </c>
      <c r="D4">
        <v>-245</v>
      </c>
      <c r="E4">
        <v>-142</v>
      </c>
      <c r="F4">
        <v>-250</v>
      </c>
      <c r="G4">
        <v>-1200</v>
      </c>
      <c r="H4">
        <v>-395</v>
      </c>
      <c r="I4">
        <v>-520</v>
      </c>
      <c r="J4">
        <v>105</v>
      </c>
      <c r="K4">
        <v>-410</v>
      </c>
      <c r="L4">
        <v>-380</v>
      </c>
      <c r="M4">
        <v>120</v>
      </c>
      <c r="O4">
        <v>155</v>
      </c>
      <c r="P4">
        <v>-190</v>
      </c>
      <c r="Q4">
        <v>-115</v>
      </c>
      <c r="R4">
        <v>-270</v>
      </c>
      <c r="S4">
        <v>100</v>
      </c>
    </row>
    <row r="5" spans="1:19" ht="14.45">
      <c r="A5" t="s">
        <v>4</v>
      </c>
      <c r="B5">
        <v>-120</v>
      </c>
      <c r="C5">
        <v>-325</v>
      </c>
      <c r="D5">
        <v>-750</v>
      </c>
      <c r="E5">
        <v>-1050</v>
      </c>
      <c r="F5">
        <v>-175</v>
      </c>
      <c r="G5">
        <v>-470</v>
      </c>
      <c r="H5">
        <v>-310</v>
      </c>
      <c r="I5">
        <v>-218</v>
      </c>
      <c r="K5">
        <v>-162</v>
      </c>
      <c r="L5">
        <v>-900</v>
      </c>
      <c r="M5">
        <v>-355</v>
      </c>
      <c r="N5">
        <v>115</v>
      </c>
      <c r="O5">
        <v>-175</v>
      </c>
      <c r="P5">
        <v>-265</v>
      </c>
      <c r="Q5">
        <v>-150</v>
      </c>
      <c r="R5">
        <v>-150</v>
      </c>
      <c r="S5">
        <v>-298</v>
      </c>
    </row>
    <row r="6" spans="1:19" ht="14.45">
      <c r="A6" t="s">
        <v>5</v>
      </c>
      <c r="B6">
        <v>-112</v>
      </c>
      <c r="C6">
        <v>-175</v>
      </c>
      <c r="D6">
        <v>-155</v>
      </c>
      <c r="E6">
        <v>-162</v>
      </c>
      <c r="F6">
        <v>-170</v>
      </c>
      <c r="G6">
        <v>-155</v>
      </c>
      <c r="I6">
        <v>180</v>
      </c>
      <c r="J6">
        <v>-125</v>
      </c>
      <c r="K6">
        <v>-245</v>
      </c>
      <c r="L6">
        <v>164</v>
      </c>
      <c r="M6">
        <v>120</v>
      </c>
      <c r="N6">
        <v>-115</v>
      </c>
      <c r="O6">
        <v>-395</v>
      </c>
      <c r="P6">
        <v>-355</v>
      </c>
      <c r="Q6">
        <v>-130</v>
      </c>
      <c r="R6">
        <v>135</v>
      </c>
      <c r="S6">
        <v>-175</v>
      </c>
    </row>
    <row r="7" spans="1:19" ht="14.45">
      <c r="A7" t="s">
        <v>6</v>
      </c>
      <c r="B7">
        <v>-170</v>
      </c>
      <c r="C7">
        <v>-380</v>
      </c>
      <c r="D7">
        <v>-650</v>
      </c>
      <c r="E7">
        <v>-285</v>
      </c>
      <c r="F7">
        <v>145</v>
      </c>
      <c r="G7">
        <v>-125</v>
      </c>
      <c r="I7">
        <v>-310</v>
      </c>
      <c r="J7">
        <v>145</v>
      </c>
      <c r="K7">
        <v>-2400</v>
      </c>
      <c r="L7">
        <v>-625</v>
      </c>
      <c r="M7">
        <v>-800</v>
      </c>
      <c r="N7">
        <v>-170</v>
      </c>
      <c r="O7">
        <v>-115</v>
      </c>
      <c r="P7">
        <v>160</v>
      </c>
      <c r="Q7">
        <v>130</v>
      </c>
      <c r="R7">
        <v>-150</v>
      </c>
      <c r="S7">
        <v>-150</v>
      </c>
    </row>
    <row r="8" spans="1:19" ht="14.45">
      <c r="A8" t="s">
        <v>7</v>
      </c>
      <c r="B8">
        <v>114</v>
      </c>
      <c r="C8">
        <v>300</v>
      </c>
      <c r="D8">
        <v>124</v>
      </c>
      <c r="E8">
        <v>330</v>
      </c>
      <c r="F8">
        <v>114</v>
      </c>
      <c r="G8">
        <v>245</v>
      </c>
      <c r="I8">
        <v>-162</v>
      </c>
      <c r="J8">
        <v>145</v>
      </c>
      <c r="K8">
        <v>-112</v>
      </c>
      <c r="L8">
        <v>300</v>
      </c>
      <c r="M8">
        <v>380</v>
      </c>
      <c r="N8">
        <v>-270</v>
      </c>
      <c r="O8">
        <v>-360</v>
      </c>
      <c r="P8">
        <v>100</v>
      </c>
      <c r="Q8">
        <v>-218</v>
      </c>
      <c r="R8">
        <v>-115</v>
      </c>
      <c r="S8">
        <v>-115</v>
      </c>
    </row>
    <row r="9" spans="1:19" ht="14.45">
      <c r="A9" t="s">
        <v>8</v>
      </c>
      <c r="B9">
        <v>-470</v>
      </c>
      <c r="C9">
        <v>145</v>
      </c>
      <c r="D9">
        <v>-340</v>
      </c>
      <c r="E9">
        <v>145</v>
      </c>
      <c r="F9">
        <v>-230</v>
      </c>
      <c r="G9">
        <v>-250</v>
      </c>
      <c r="H9">
        <v>-155</v>
      </c>
      <c r="I9">
        <v>-520</v>
      </c>
      <c r="J9">
        <v>-245</v>
      </c>
      <c r="K9">
        <v>-258</v>
      </c>
      <c r="L9">
        <v>-198</v>
      </c>
      <c r="M9">
        <v>-166</v>
      </c>
      <c r="O9">
        <v>-310</v>
      </c>
      <c r="P9">
        <v>-105</v>
      </c>
      <c r="Q9">
        <v>105</v>
      </c>
      <c r="R9">
        <v>-110</v>
      </c>
      <c r="S9">
        <v>-175</v>
      </c>
    </row>
    <row r="10" spans="1:19" ht="14.45">
      <c r="A10" t="s">
        <v>9</v>
      </c>
      <c r="B10">
        <v>150</v>
      </c>
      <c r="C10">
        <v>-218</v>
      </c>
      <c r="D10">
        <v>-155</v>
      </c>
      <c r="E10">
        <v>-142</v>
      </c>
      <c r="F10">
        <v>-440</v>
      </c>
      <c r="G10">
        <v>-162</v>
      </c>
      <c r="H10">
        <v>130</v>
      </c>
      <c r="I10">
        <v>-360</v>
      </c>
      <c r="K10">
        <v>-135</v>
      </c>
      <c r="L10">
        <v>-440</v>
      </c>
      <c r="M10">
        <v>-425</v>
      </c>
      <c r="N10">
        <v>-110</v>
      </c>
      <c r="O10">
        <v>-125</v>
      </c>
      <c r="P10">
        <v>-130</v>
      </c>
      <c r="Q10">
        <v>-105</v>
      </c>
      <c r="R10">
        <v>130</v>
      </c>
      <c r="S10">
        <v>-140</v>
      </c>
    </row>
    <row r="11" spans="1:19" ht="14.45">
      <c r="A11" t="s">
        <v>10</v>
      </c>
      <c r="B11">
        <v>-162</v>
      </c>
      <c r="C11">
        <v>-148</v>
      </c>
      <c r="D11">
        <v>-108</v>
      </c>
      <c r="E11">
        <v>-325</v>
      </c>
      <c r="G11">
        <v>105</v>
      </c>
      <c r="H11">
        <v>225</v>
      </c>
      <c r="I11">
        <v>-470</v>
      </c>
      <c r="J11">
        <v>-175</v>
      </c>
      <c r="K11">
        <v>114</v>
      </c>
      <c r="L11">
        <v>-162</v>
      </c>
      <c r="M11">
        <v>140</v>
      </c>
      <c r="N11">
        <v>-120</v>
      </c>
      <c r="O11">
        <v>-150</v>
      </c>
      <c r="P11">
        <v>-120</v>
      </c>
      <c r="Q11">
        <v>-105</v>
      </c>
      <c r="R11">
        <v>-105</v>
      </c>
      <c r="S11">
        <v>105</v>
      </c>
    </row>
    <row r="12" spans="1:19" ht="14.45">
      <c r="A12" t="s">
        <v>11</v>
      </c>
      <c r="B12">
        <v>136</v>
      </c>
      <c r="C12">
        <v>-142</v>
      </c>
      <c r="D12">
        <v>-290</v>
      </c>
      <c r="E12">
        <v>120</v>
      </c>
      <c r="F12">
        <v>-675</v>
      </c>
      <c r="G12">
        <v>-1100</v>
      </c>
      <c r="H12">
        <v>130</v>
      </c>
      <c r="I12">
        <v>-455</v>
      </c>
      <c r="J12">
        <v>-118</v>
      </c>
      <c r="L12">
        <v>-1100</v>
      </c>
      <c r="M12">
        <v>-500</v>
      </c>
      <c r="N12">
        <v>-170</v>
      </c>
      <c r="O12">
        <v>-298</v>
      </c>
      <c r="P12">
        <v>-120</v>
      </c>
      <c r="Q12">
        <v>-125</v>
      </c>
      <c r="R12">
        <v>-110</v>
      </c>
      <c r="S12">
        <v>-120</v>
      </c>
    </row>
    <row r="13" spans="1:19" ht="14.45">
      <c r="A13" t="s">
        <v>12</v>
      </c>
      <c r="B13">
        <v>-198</v>
      </c>
      <c r="C13">
        <v>124</v>
      </c>
      <c r="D13">
        <v>-380</v>
      </c>
      <c r="E13">
        <v>-185</v>
      </c>
      <c r="F13">
        <v>205</v>
      </c>
      <c r="G13">
        <v>-205</v>
      </c>
      <c r="H13">
        <v>-105</v>
      </c>
      <c r="I13">
        <v>-135</v>
      </c>
      <c r="K13">
        <v>136</v>
      </c>
      <c r="L13">
        <v>-298</v>
      </c>
      <c r="M13">
        <v>-112</v>
      </c>
      <c r="N13">
        <v>-105</v>
      </c>
      <c r="O13">
        <v>-105</v>
      </c>
      <c r="P13">
        <v>-115</v>
      </c>
      <c r="Q13">
        <v>-180</v>
      </c>
      <c r="R13">
        <v>-535</v>
      </c>
      <c r="S13">
        <v>-135</v>
      </c>
    </row>
    <row r="14" spans="1:19" ht="14.45">
      <c r="A14" t="s">
        <v>13</v>
      </c>
      <c r="B14">
        <v>-218</v>
      </c>
      <c r="C14">
        <v>180</v>
      </c>
      <c r="D14">
        <v>-225</v>
      </c>
      <c r="E14">
        <v>-142</v>
      </c>
      <c r="G14">
        <v>130</v>
      </c>
      <c r="H14">
        <v>-455</v>
      </c>
      <c r="I14">
        <v>-205</v>
      </c>
      <c r="J14">
        <v>200</v>
      </c>
      <c r="K14">
        <v>-270</v>
      </c>
      <c r="L14">
        <v>114</v>
      </c>
      <c r="M14">
        <v>280</v>
      </c>
      <c r="N14">
        <v>145</v>
      </c>
      <c r="O14">
        <v>150</v>
      </c>
      <c r="P14">
        <v>105</v>
      </c>
      <c r="Q14">
        <v>-125</v>
      </c>
      <c r="R14">
        <v>-140</v>
      </c>
      <c r="S14">
        <v>-195</v>
      </c>
    </row>
    <row r="15" spans="1:19" ht="14.45">
      <c r="A15" t="s">
        <v>14</v>
      </c>
      <c r="B15">
        <v>-108</v>
      </c>
      <c r="C15">
        <v>-135</v>
      </c>
      <c r="D15">
        <v>-162</v>
      </c>
      <c r="E15">
        <v>-175</v>
      </c>
      <c r="G15">
        <v>360</v>
      </c>
      <c r="H15">
        <v>-170</v>
      </c>
      <c r="I15">
        <v>170</v>
      </c>
      <c r="J15">
        <v>-750</v>
      </c>
      <c r="K15">
        <v>210</v>
      </c>
      <c r="L15">
        <v>-142</v>
      </c>
      <c r="M15">
        <v>110</v>
      </c>
      <c r="N15">
        <v>-120</v>
      </c>
      <c r="O15">
        <v>-115</v>
      </c>
      <c r="P15">
        <v>-355</v>
      </c>
      <c r="Q15">
        <v>-192</v>
      </c>
      <c r="R15">
        <v>-105</v>
      </c>
      <c r="S15">
        <v>150</v>
      </c>
    </row>
    <row r="16" spans="1:19" ht="14.45">
      <c r="A16" t="s">
        <v>15</v>
      </c>
      <c r="B16">
        <v>-148</v>
      </c>
      <c r="C16">
        <v>-155</v>
      </c>
      <c r="D16">
        <v>-122</v>
      </c>
      <c r="E16">
        <v>-218</v>
      </c>
      <c r="F16">
        <v>114</v>
      </c>
      <c r="G16">
        <v>-130</v>
      </c>
      <c r="H16">
        <v>-115</v>
      </c>
      <c r="I16">
        <v>-130</v>
      </c>
      <c r="J16">
        <v>-440</v>
      </c>
      <c r="K16">
        <v>-148</v>
      </c>
      <c r="M16">
        <v>-135</v>
      </c>
      <c r="N16">
        <v>-110</v>
      </c>
      <c r="O16">
        <v>-165</v>
      </c>
      <c r="P16">
        <v>-535</v>
      </c>
      <c r="Q16">
        <v>-115</v>
      </c>
      <c r="R16">
        <v>-120</v>
      </c>
      <c r="S16">
        <v>-145</v>
      </c>
    </row>
    <row r="17" spans="1:19" ht="14.45">
      <c r="A17" t="s">
        <v>16</v>
      </c>
      <c r="B17">
        <v>-218</v>
      </c>
      <c r="C17">
        <v>200</v>
      </c>
      <c r="D17">
        <v>-112</v>
      </c>
      <c r="E17">
        <v>-225</v>
      </c>
      <c r="F17">
        <v>150</v>
      </c>
      <c r="G17">
        <v>-166</v>
      </c>
      <c r="H17">
        <v>250</v>
      </c>
      <c r="I17">
        <v>-112</v>
      </c>
      <c r="J17">
        <v>160</v>
      </c>
      <c r="K17">
        <v>124</v>
      </c>
      <c r="L17">
        <v>120</v>
      </c>
      <c r="M17">
        <v>-170</v>
      </c>
      <c r="O17">
        <v>-115</v>
      </c>
      <c r="P17">
        <v>280</v>
      </c>
      <c r="Q17">
        <v>-115</v>
      </c>
      <c r="R17">
        <v>-130</v>
      </c>
      <c r="S17">
        <v>120</v>
      </c>
    </row>
    <row r="18" spans="1:19" ht="14.45">
      <c r="A18" t="s">
        <v>17</v>
      </c>
      <c r="B18">
        <v>-166</v>
      </c>
      <c r="C18">
        <v>-198</v>
      </c>
      <c r="D18">
        <v>235</v>
      </c>
      <c r="E18">
        <v>-162</v>
      </c>
      <c r="F18">
        <v>-135</v>
      </c>
      <c r="G18">
        <v>470</v>
      </c>
      <c r="H18">
        <v>-125</v>
      </c>
      <c r="I18">
        <v>270</v>
      </c>
      <c r="K18">
        <v>320</v>
      </c>
      <c r="L18">
        <v>-142</v>
      </c>
      <c r="M18">
        <v>-130</v>
      </c>
      <c r="N18">
        <v>-180</v>
      </c>
      <c r="O18">
        <v>130</v>
      </c>
      <c r="P18">
        <v>110</v>
      </c>
      <c r="Q18">
        <v>-125</v>
      </c>
      <c r="R18">
        <v>-115</v>
      </c>
      <c r="S18">
        <v>-115</v>
      </c>
    </row>
    <row r="19" spans="1:19" ht="14.45">
      <c r="A19" t="s">
        <v>18</v>
      </c>
      <c r="B19">
        <v>-118</v>
      </c>
      <c r="C19">
        <v>105</v>
      </c>
      <c r="D19">
        <v>550</v>
      </c>
      <c r="E19">
        <v>136</v>
      </c>
      <c r="F19">
        <v>210</v>
      </c>
      <c r="G19">
        <v>140</v>
      </c>
      <c r="H19">
        <v>120</v>
      </c>
      <c r="I19">
        <v>360</v>
      </c>
      <c r="J19">
        <v>340</v>
      </c>
      <c r="K19">
        <v>-180</v>
      </c>
      <c r="L19">
        <v>330</v>
      </c>
      <c r="M19">
        <v>142</v>
      </c>
      <c r="O19">
        <v>105</v>
      </c>
      <c r="P19">
        <v>280</v>
      </c>
      <c r="Q19">
        <v>-195</v>
      </c>
      <c r="R19">
        <v>-125</v>
      </c>
      <c r="S19">
        <v>105</v>
      </c>
    </row>
    <row r="20" spans="1:19" ht="14.45">
      <c r="A20" t="s">
        <v>19</v>
      </c>
      <c r="B20">
        <v>-102</v>
      </c>
      <c r="C20">
        <v>124</v>
      </c>
      <c r="D20">
        <v>102</v>
      </c>
      <c r="E20">
        <v>120</v>
      </c>
      <c r="F20">
        <v>102</v>
      </c>
      <c r="H20">
        <v>105</v>
      </c>
      <c r="I20">
        <v>-108</v>
      </c>
      <c r="J20">
        <v>-198</v>
      </c>
      <c r="K20">
        <v>145</v>
      </c>
      <c r="L20">
        <v>136</v>
      </c>
      <c r="M20">
        <v>330</v>
      </c>
      <c r="N20">
        <v>180</v>
      </c>
      <c r="O20">
        <v>-130</v>
      </c>
      <c r="P20">
        <v>-170</v>
      </c>
      <c r="Q20">
        <v>-115</v>
      </c>
      <c r="R20">
        <v>110</v>
      </c>
      <c r="S20">
        <v>-125</v>
      </c>
    </row>
    <row r="21" spans="1:19" ht="14.45">
      <c r="A21" t="s">
        <v>20</v>
      </c>
      <c r="B21">
        <v>142</v>
      </c>
      <c r="C21">
        <v>-218</v>
      </c>
      <c r="D21">
        <v>525</v>
      </c>
      <c r="E21">
        <v>120</v>
      </c>
      <c r="F21">
        <v>490</v>
      </c>
      <c r="G21">
        <v>750</v>
      </c>
      <c r="H21">
        <v>136</v>
      </c>
      <c r="I21">
        <v>136</v>
      </c>
      <c r="J21">
        <v>-112</v>
      </c>
      <c r="K21">
        <v>1200</v>
      </c>
      <c r="L21">
        <v>310</v>
      </c>
      <c r="M21">
        <v>185</v>
      </c>
      <c r="O21">
        <v>110</v>
      </c>
      <c r="P21">
        <v>400</v>
      </c>
      <c r="Q21">
        <v>750</v>
      </c>
      <c r="R21">
        <v>-165</v>
      </c>
      <c r="S21">
        <v>110</v>
      </c>
    </row>
    <row r="22" spans="1:19" ht="14.45">
      <c r="A22" t="s">
        <v>21</v>
      </c>
      <c r="B22">
        <v>100</v>
      </c>
      <c r="C22">
        <v>114</v>
      </c>
      <c r="D22">
        <v>124</v>
      </c>
      <c r="E22">
        <v>-155</v>
      </c>
      <c r="F22">
        <v>190</v>
      </c>
      <c r="H22">
        <v>150</v>
      </c>
      <c r="I22">
        <v>114</v>
      </c>
      <c r="J22">
        <v>-180</v>
      </c>
      <c r="K22">
        <v>-175</v>
      </c>
      <c r="L22">
        <v>120</v>
      </c>
      <c r="M22">
        <v>-142</v>
      </c>
      <c r="N22">
        <v>-162</v>
      </c>
      <c r="O22">
        <v>-125</v>
      </c>
      <c r="P22">
        <v>-130</v>
      </c>
      <c r="Q22">
        <v>110</v>
      </c>
      <c r="R22">
        <v>120</v>
      </c>
      <c r="S22">
        <v>150</v>
      </c>
    </row>
    <row r="23" spans="1:19" ht="14.45">
      <c r="A23" t="s">
        <v>22</v>
      </c>
      <c r="B23">
        <v>154</v>
      </c>
      <c r="C23">
        <v>120</v>
      </c>
      <c r="D23">
        <v>-148</v>
      </c>
      <c r="E23">
        <v>230</v>
      </c>
      <c r="F23">
        <v>-135</v>
      </c>
      <c r="G23">
        <v>124</v>
      </c>
      <c r="H23">
        <v>310</v>
      </c>
      <c r="I23">
        <v>350</v>
      </c>
      <c r="J23">
        <v>-155</v>
      </c>
      <c r="K23">
        <v>102</v>
      </c>
      <c r="M23">
        <v>-225</v>
      </c>
      <c r="N23">
        <v>100</v>
      </c>
      <c r="O23">
        <v>105</v>
      </c>
      <c r="P23">
        <v>160</v>
      </c>
      <c r="Q23">
        <v>105</v>
      </c>
      <c r="R23">
        <v>220</v>
      </c>
      <c r="S23">
        <v>-105</v>
      </c>
    </row>
    <row r="24" spans="1:19" ht="14.45">
      <c r="A24" t="s">
        <v>23</v>
      </c>
      <c r="B24">
        <v>-185</v>
      </c>
      <c r="C24">
        <v>-148</v>
      </c>
      <c r="D24">
        <v>130</v>
      </c>
      <c r="E24">
        <v>154</v>
      </c>
      <c r="F24">
        <v>-135</v>
      </c>
      <c r="G24">
        <v>-125</v>
      </c>
      <c r="H24">
        <v>124</v>
      </c>
      <c r="I24">
        <v>-130</v>
      </c>
      <c r="J24">
        <v>-185</v>
      </c>
      <c r="K24">
        <v>-135</v>
      </c>
      <c r="M24">
        <v>114</v>
      </c>
      <c r="N24">
        <v>220</v>
      </c>
      <c r="O24">
        <v>-155</v>
      </c>
      <c r="P24">
        <v>-105</v>
      </c>
      <c r="Q24">
        <v>-130</v>
      </c>
      <c r="R24">
        <v>105</v>
      </c>
      <c r="S24">
        <v>125</v>
      </c>
    </row>
    <row r="25" spans="1:19" ht="14.45">
      <c r="A25" t="s">
        <v>24</v>
      </c>
      <c r="B25">
        <v>140</v>
      </c>
      <c r="C25">
        <v>285</v>
      </c>
      <c r="D25">
        <v>-148</v>
      </c>
      <c r="E25">
        <v>260</v>
      </c>
      <c r="F25">
        <v>-122</v>
      </c>
      <c r="G25">
        <v>-148</v>
      </c>
      <c r="H25">
        <v>-142</v>
      </c>
      <c r="I25">
        <v>285</v>
      </c>
      <c r="J25">
        <v>-108</v>
      </c>
      <c r="K25">
        <v>-108</v>
      </c>
      <c r="L25">
        <v>700</v>
      </c>
      <c r="M25">
        <v>390</v>
      </c>
      <c r="O25">
        <v>-105</v>
      </c>
      <c r="P25">
        <v>100</v>
      </c>
      <c r="Q25">
        <v>310</v>
      </c>
      <c r="R25">
        <v>-125</v>
      </c>
      <c r="S25">
        <v>-105</v>
      </c>
    </row>
    <row r="26" spans="1:19" ht="14.45">
      <c r="A26" t="s">
        <v>25</v>
      </c>
      <c r="B26">
        <v>154</v>
      </c>
      <c r="C26">
        <v>130</v>
      </c>
      <c r="D26">
        <v>185</v>
      </c>
      <c r="E26">
        <v>185</v>
      </c>
      <c r="F26">
        <v>340</v>
      </c>
      <c r="G26">
        <v>700</v>
      </c>
      <c r="I26">
        <v>140</v>
      </c>
      <c r="J26">
        <v>105</v>
      </c>
      <c r="K26">
        <v>150</v>
      </c>
      <c r="L26">
        <v>455</v>
      </c>
      <c r="M26">
        <v>145</v>
      </c>
      <c r="N26">
        <v>205</v>
      </c>
      <c r="O26">
        <v>140</v>
      </c>
      <c r="P26">
        <v>-115</v>
      </c>
      <c r="Q26">
        <v>-105</v>
      </c>
      <c r="R26">
        <v>400</v>
      </c>
      <c r="S26">
        <v>-130</v>
      </c>
    </row>
    <row r="27" spans="1:19" ht="14.45">
      <c r="A27" t="s">
        <v>26</v>
      </c>
      <c r="B27">
        <v>-325</v>
      </c>
      <c r="C27">
        <v>164</v>
      </c>
      <c r="D27">
        <v>200</v>
      </c>
      <c r="E27">
        <v>330</v>
      </c>
      <c r="F27">
        <v>-258</v>
      </c>
      <c r="G27">
        <v>105</v>
      </c>
      <c r="H27">
        <v>-162</v>
      </c>
      <c r="I27">
        <v>235</v>
      </c>
      <c r="J27">
        <v>130</v>
      </c>
      <c r="K27">
        <v>220</v>
      </c>
      <c r="L27">
        <v>-395</v>
      </c>
      <c r="M27">
        <v>550</v>
      </c>
      <c r="N27">
        <v>145</v>
      </c>
      <c r="P27">
        <v>-105</v>
      </c>
      <c r="Q27">
        <v>180</v>
      </c>
      <c r="R27">
        <v>130</v>
      </c>
      <c r="S27">
        <v>130</v>
      </c>
    </row>
    <row r="28" spans="1:19" ht="14.45">
      <c r="A28" t="s">
        <v>27</v>
      </c>
      <c r="B28">
        <v>180</v>
      </c>
      <c r="C28">
        <v>260</v>
      </c>
      <c r="D28">
        <v>130</v>
      </c>
      <c r="E28">
        <v>-115</v>
      </c>
      <c r="F28">
        <v>164</v>
      </c>
      <c r="G28">
        <v>-345</v>
      </c>
      <c r="H28">
        <v>-180</v>
      </c>
      <c r="I28">
        <v>250</v>
      </c>
      <c r="J28">
        <v>164</v>
      </c>
      <c r="L28">
        <v>-135</v>
      </c>
      <c r="M28">
        <v>-148</v>
      </c>
      <c r="N28">
        <v>100</v>
      </c>
      <c r="O28">
        <v>250</v>
      </c>
      <c r="P28">
        <v>-115</v>
      </c>
      <c r="Q28">
        <v>-105</v>
      </c>
      <c r="R28">
        <v>140</v>
      </c>
      <c r="S28">
        <v>240</v>
      </c>
    </row>
    <row r="29" spans="1:19" ht="14.45">
      <c r="A29" t="s">
        <v>28</v>
      </c>
      <c r="B29">
        <v>124</v>
      </c>
      <c r="C29">
        <v>124</v>
      </c>
      <c r="D29">
        <v>136</v>
      </c>
      <c r="E29">
        <v>136</v>
      </c>
      <c r="F29">
        <v>-135</v>
      </c>
      <c r="G29">
        <v>205</v>
      </c>
      <c r="I29">
        <v>110</v>
      </c>
      <c r="J29">
        <v>150</v>
      </c>
      <c r="K29">
        <v>120</v>
      </c>
      <c r="L29">
        <v>240</v>
      </c>
      <c r="M29">
        <v>-175</v>
      </c>
      <c r="N29">
        <v>-130</v>
      </c>
      <c r="O29">
        <v>240</v>
      </c>
      <c r="P29">
        <v>-150</v>
      </c>
      <c r="Q29">
        <v>105</v>
      </c>
      <c r="R29">
        <v>-115</v>
      </c>
      <c r="S29">
        <v>115</v>
      </c>
    </row>
    <row r="30" spans="1:19" ht="14.45">
      <c r="A30" t="s">
        <v>29</v>
      </c>
      <c r="B30">
        <v>180</v>
      </c>
      <c r="C30">
        <v>-125</v>
      </c>
      <c r="D30">
        <v>205</v>
      </c>
      <c r="E30">
        <v>180</v>
      </c>
      <c r="G30">
        <v>136</v>
      </c>
      <c r="H30">
        <v>-148</v>
      </c>
      <c r="I30">
        <v>390</v>
      </c>
      <c r="J30">
        <v>124</v>
      </c>
      <c r="K30">
        <v>-142</v>
      </c>
      <c r="L30">
        <v>600</v>
      </c>
      <c r="M30">
        <v>124</v>
      </c>
      <c r="N30">
        <v>-250</v>
      </c>
      <c r="O30">
        <v>135</v>
      </c>
      <c r="P30">
        <v>145</v>
      </c>
      <c r="Q30">
        <v>155</v>
      </c>
      <c r="R30">
        <v>100</v>
      </c>
      <c r="S30">
        <v>110</v>
      </c>
    </row>
    <row r="31" spans="1:19" ht="14.45">
      <c r="A31" t="s">
        <v>30</v>
      </c>
      <c r="B31">
        <v>164</v>
      </c>
      <c r="C31">
        <v>105</v>
      </c>
      <c r="D31">
        <v>270</v>
      </c>
      <c r="E31">
        <v>-105</v>
      </c>
      <c r="F31">
        <v>114</v>
      </c>
      <c r="G31">
        <v>170</v>
      </c>
      <c r="H31">
        <v>142</v>
      </c>
      <c r="I31">
        <v>110</v>
      </c>
      <c r="J31">
        <v>-125</v>
      </c>
      <c r="K31">
        <v>-122</v>
      </c>
      <c r="M31">
        <v>-148</v>
      </c>
      <c r="N31">
        <v>110</v>
      </c>
      <c r="O31">
        <v>310</v>
      </c>
      <c r="P31">
        <v>110</v>
      </c>
      <c r="Q31">
        <v>110</v>
      </c>
      <c r="R31">
        <v>105</v>
      </c>
      <c r="S31">
        <v>-120</v>
      </c>
    </row>
    <row r="32" spans="1:19" ht="14.45">
      <c r="A32" t="s">
        <v>31</v>
      </c>
      <c r="B32">
        <v>260</v>
      </c>
      <c r="C32">
        <v>180</v>
      </c>
      <c r="D32">
        <v>470</v>
      </c>
      <c r="E32">
        <v>675</v>
      </c>
      <c r="F32">
        <v>142</v>
      </c>
      <c r="G32">
        <v>275</v>
      </c>
      <c r="H32">
        <v>350</v>
      </c>
      <c r="I32">
        <v>390</v>
      </c>
      <c r="J32">
        <v>525</v>
      </c>
      <c r="K32">
        <v>110</v>
      </c>
      <c r="L32">
        <v>210</v>
      </c>
      <c r="M32">
        <v>124</v>
      </c>
      <c r="N32">
        <v>136</v>
      </c>
      <c r="P32">
        <v>215</v>
      </c>
      <c r="Q32">
        <v>165</v>
      </c>
      <c r="R32">
        <v>400</v>
      </c>
      <c r="S32">
        <v>165</v>
      </c>
    </row>
    <row r="33" spans="1:19" ht="14.45">
      <c r="A33" t="s">
        <v>32</v>
      </c>
      <c r="B33">
        <v>360</v>
      </c>
      <c r="C33">
        <v>-125</v>
      </c>
      <c r="D33">
        <v>300</v>
      </c>
      <c r="E33">
        <v>130</v>
      </c>
      <c r="F33">
        <v>114</v>
      </c>
      <c r="G33">
        <v>110</v>
      </c>
      <c r="I33">
        <v>-166</v>
      </c>
      <c r="J33">
        <v>-148</v>
      </c>
      <c r="K33">
        <v>200</v>
      </c>
      <c r="L33">
        <v>-258</v>
      </c>
      <c r="M33">
        <v>-108</v>
      </c>
      <c r="N33">
        <v>155</v>
      </c>
      <c r="O33">
        <v>285</v>
      </c>
      <c r="P33">
        <v>130</v>
      </c>
      <c r="Q33">
        <v>160</v>
      </c>
      <c r="R33">
        <v>-105</v>
      </c>
      <c r="S33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C6D2-EB2E-4550-844C-D8C88AC4AA97}">
  <dimension ref="A1:AL37"/>
  <sheetViews>
    <sheetView topLeftCell="A9" workbookViewId="0">
      <selection activeCell="N23" sqref="N23"/>
    </sheetView>
  </sheetViews>
  <sheetFormatPr defaultColWidth="7.140625" defaultRowHeight="15"/>
  <cols>
    <col min="1" max="1" width="4.5703125" customWidth="1"/>
    <col min="2" max="19" width="7.140625" customWidth="1"/>
    <col min="20" max="20" width="4.28515625" customWidth="1"/>
    <col min="21" max="21" width="7.140625" customWidth="1"/>
  </cols>
  <sheetData>
    <row r="1" spans="1:38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</row>
    <row r="2" spans="1:38">
      <c r="A2" t="s">
        <v>1</v>
      </c>
      <c r="B2" s="1">
        <f>'JuicedOdds Week (11)'!B2/('JuicedOdds Week (11)'!B2+'JuicedOdds Week (11)'!B10)</f>
        <v>0.61643835616438358</v>
      </c>
      <c r="C2" s="1">
        <f>'JuicedOdds Week (11)'!C2/('JuicedOdds Week (11)'!C2+'JuicedOdds Week (11)'!C13)</f>
        <v>0.5720596355604638</v>
      </c>
      <c r="D2" s="3">
        <f>'JuicedOdds Week (11)'!D2/('JuicedOdds Week (11)'!D2+'JuicedOdds Week (11)'!D19)</f>
        <v>0.85245901639344268</v>
      </c>
      <c r="E2" s="1">
        <f>'JuicedOdds Week (11)'!E2/('JuicedOdds Week (11)'!E2+'JuicedOdds Week (11)'!E8)</f>
        <v>0.77683315621679072</v>
      </c>
      <c r="F2" s="1">
        <f>'JuicedOdds Week (11)'!F2/('JuicedOdds Week (11)'!F2+'JuicedOdds Week (11)'!F17)</f>
        <v>0.61643835616438358</v>
      </c>
      <c r="G2" s="1">
        <f>'JuicedOdds Week (11)'!G2/('JuicedOdds Week (11)'!G2+'JuicedOdds Week (11)'!G18)</f>
        <v>0.83164983164983153</v>
      </c>
      <c r="H2" s="1">
        <f>'JuicedOdds Week (11)'!H2/('JuicedOdds Week (11)'!H2+'JuicedOdds Week (11)'!H11)</f>
        <v>0.70503316426063201</v>
      </c>
      <c r="I2" s="1">
        <f>'JuicedOdds Week (11)'!I2/('JuicedOdds Week (11)'!I2+'JuicedOdds Week (11)'!I18)</f>
        <v>0.74087161366313303</v>
      </c>
      <c r="J2" s="1">
        <f>'JuicedOdds Week (11)'!J2/('JuicedOdds Week (11)'!J2+'JuicedOdds Week (11)'!J12)</f>
        <v>0.48263587428372978</v>
      </c>
      <c r="K2" s="1"/>
      <c r="L2" s="1">
        <f>'JuicedOdds Week (11)'!L2/('JuicedOdds Week (11)'!L2+'JuicedOdds Week (11)'!L3)</f>
        <v>0.55259400285578297</v>
      </c>
      <c r="M2" s="1">
        <f>'JuicedOdds Week (11)'!M2/('JuicedOdds Week (11)'!M2+'JuicedOdds Week (11)'!M25)</f>
        <v>0.77683315621679072</v>
      </c>
      <c r="N2" s="1">
        <f>'JuicedOdds Week (11)'!N2/('JuicedOdds Week (11)'!N2+'JuicedOdds Week (11)'!N20)</f>
        <v>0.65747522619560528</v>
      </c>
      <c r="O2" s="1">
        <f>'JuicedOdds Week (11)'!O2/('JuicedOdds Week (11)'!O2+'JuicedOdds Week (11)'!O4)</f>
        <v>0.62110960757780787</v>
      </c>
      <c r="P2" s="1">
        <f>'JuicedOdds Week (11)'!P2/('JuicedOdds Week (11)'!P2+'JuicedOdds Week (11)'!P23)</f>
        <v>0.63010204081632659</v>
      </c>
      <c r="Q2" s="1">
        <f>'JuicedOdds Week (11)'!Q2/('JuicedOdds Week (11)'!Q2+'JuicedOdds Week (11)'!Q25)</f>
        <v>0.76590210451643415</v>
      </c>
      <c r="R2" s="1">
        <f>'JuicedOdds Week (11)'!R2/('JuicedOdds Week (11)'!R2+'JuicedOdds Week (11)'!R6)</f>
        <v>0.58821154622527261</v>
      </c>
      <c r="S2" s="1">
        <f>'JuicedOdds Week (11)'!S2/('JuicedOdds Week (11)'!S2+'JuicedOdds Week (11)'!S11)</f>
        <v>0.53246753246753253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8">
      <c r="A3" t="s">
        <v>2</v>
      </c>
      <c r="B3" s="1">
        <f>'JuicedOdds Week (11)'!B3/('JuicedOdds Week (11)'!B3+'JuicedOdds Week (11)'!B23)</f>
        <v>0.62246655186117372</v>
      </c>
      <c r="C3" s="1">
        <f>'JuicedOdds Week (11)'!C3/('JuicedOdds Week (11)'!C3+'JuicedOdds Week (11)'!C17)</f>
        <v>0.68055555555555558</v>
      </c>
      <c r="D3" s="1">
        <f>'JuicedOdds Week (11)'!D3/('JuicedOdds Week (11)'!D3+'JuicedOdds Week (11)'!D30)</f>
        <v>0.6853932584269663</v>
      </c>
      <c r="E3" s="1">
        <f>'JuicedOdds Week (11)'!E3/('JuicedOdds Week (11)'!E3+'JuicedOdds Week (11)'!E27)</f>
        <v>0.77683315621679072</v>
      </c>
      <c r="F3" s="1">
        <f>'JuicedOdds Week (11)'!F3/('JuicedOdds Week (11)'!F3+'JuicedOdds Week (11)'!F28)</f>
        <v>0.63690418169412233</v>
      </c>
      <c r="G3" s="1">
        <f>'JuicedOdds Week (11)'!G3/('JuicedOdds Week (11)'!G3+'JuicedOdds Week (11)'!G8)</f>
        <v>0.72207925887802371</v>
      </c>
      <c r="H3" s="1">
        <f>'JuicedOdds Week (11)'!H3/('JuicedOdds Week (11)'!H3+'JuicedOdds Week (11)'!H12)</f>
        <v>0.58299264104660675</v>
      </c>
      <c r="I3" s="1">
        <f>'JuicedOdds Week (11)'!I3/('JuicedOdds Week (11)'!I3+'JuicedOdds Week (11)'!I27)</f>
        <v>0.71355123026074185</v>
      </c>
      <c r="J3" s="1">
        <f>'JuicedOdds Week (11)'!J3/('JuicedOdds Week (11)'!J3+'JuicedOdds Week (11)'!J7)</f>
        <v>0.60923623445825936</v>
      </c>
      <c r="K3" s="1"/>
      <c r="L3" s="1">
        <f>'JuicedOdds Week (11)'!L3/('JuicedOdds Week (11)'!L3+'JuicedOdds Week (11)'!L2)</f>
        <v>0.44740599714421703</v>
      </c>
      <c r="M3" s="1">
        <f>'JuicedOdds Week (11)'!M3/('JuicedOdds Week (11)'!M3+'JuicedOdds Week (11)'!M4)</f>
        <v>0.52173913043478259</v>
      </c>
      <c r="N3" s="1">
        <f>'JuicedOdds Week (11)'!N3/('JuicedOdds Week (11)'!N3+'JuicedOdds Week (11)'!N5)</f>
        <v>0.55259400285578297</v>
      </c>
      <c r="O3" s="1">
        <f>'JuicedOdds Week (11)'!O3/('JuicedOdds Week (11)'!O3+'JuicedOdds Week (11)'!O7)</f>
        <v>0.48916576381365112</v>
      </c>
      <c r="P3" s="1">
        <f>'JuicedOdds Week (11)'!P3/('JuicedOdds Week (11)'!P3+'JuicedOdds Week (11)'!P14)</f>
        <v>0.53246753246753253</v>
      </c>
      <c r="Q3" s="2">
        <f>'JuicedOdds Week (11)'!Q3/('JuicedOdds Week (11)'!Q3+'JuicedOdds Week (11)'!Q21)</f>
        <v>0.88695652173913042</v>
      </c>
      <c r="R3" s="1">
        <f>'JuicedOdds Week (11)'!R3/('JuicedOdds Week (11)'!R3+'JuicedOdds Week (11)'!R32)</f>
        <v>0.80815709969788529</v>
      </c>
      <c r="S3" s="1">
        <f>'JuicedOdds Week (11)'!S3/('JuicedOdds Week (11)'!S3+'JuicedOdds Week (11)'!S21)</f>
        <v>0.54274353876739567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8">
      <c r="A4" t="s">
        <v>3</v>
      </c>
      <c r="B4" s="1">
        <f>'JuicedOdds Week (11)'!B4/('JuicedOdds Week (11)'!B4+'JuicedOdds Week (11)'!B8)</f>
        <v>0.551441114716549</v>
      </c>
      <c r="C4" s="1">
        <f>'JuicedOdds Week (11)'!C4/('JuicedOdds Week (11)'!C4+'JuicedOdds Week (11)'!C25)</f>
        <v>0.7508125677139762</v>
      </c>
      <c r="D4" s="1">
        <f>'JuicedOdds Week (11)'!D4/('JuicedOdds Week (11)'!D4+'JuicedOdds Week (11)'!D27)</f>
        <v>0.68055555555555558</v>
      </c>
      <c r="E4" s="1">
        <f>'JuicedOdds Week (11)'!E4/('JuicedOdds Week (11)'!E4+'JuicedOdds Week (11)'!E12)</f>
        <v>0.56349206349206349</v>
      </c>
      <c r="F4" s="1">
        <f>'JuicedOdds Week (11)'!F4/('JuicedOdds Week (11)'!F4+'JuicedOdds Week (11)'!F13)</f>
        <v>0.6853932584269663</v>
      </c>
      <c r="G4" s="3">
        <f>'JuicedOdds Week (11)'!G4/('JuicedOdds Week (11)'!G4+'JuicedOdds Week (11)'!G21)</f>
        <v>0.88695652173913042</v>
      </c>
      <c r="H4" s="1">
        <f>'JuicedOdds Week (11)'!H4/('JuicedOdds Week (11)'!H4+'JuicedOdds Week (11)'!H23)</f>
        <v>0.76590210451643415</v>
      </c>
      <c r="I4" s="1">
        <f>'JuicedOdds Week (11)'!I4/('JuicedOdds Week (11)'!I4+'JuicedOdds Week (11)'!I30)</f>
        <v>0.80429292929292939</v>
      </c>
      <c r="J4" s="1">
        <f>'JuicedOdds Week (11)'!J4/('JuicedOdds Week (11)'!J4+'JuicedOdds Week (11)'!J6)</f>
        <v>0.46753246753246752</v>
      </c>
      <c r="K4" s="1">
        <f>'JuicedOdds Week (11)'!K4/('JuicedOdds Week (11)'!K4+'JuicedOdds Week (11)'!K18)</f>
        <v>0.771505376344086</v>
      </c>
      <c r="L4" s="1">
        <f>'JuicedOdds Week (11)'!L4/('JuicedOdds Week (11)'!L4+'JuicedOdds Week (11)'!L8)</f>
        <v>0.76000000000000012</v>
      </c>
      <c r="M4" s="1">
        <f>'JuicedOdds Week (11)'!M4/('JuicedOdds Week (11)'!M4+'JuicedOdds Week (11)'!M3)</f>
        <v>0.47826086956521741</v>
      </c>
      <c r="N4" s="1"/>
      <c r="O4" s="1">
        <f>'JuicedOdds Week (11)'!O4/('JuicedOdds Week (11)'!O4+'JuicedOdds Week (11)'!O2)</f>
        <v>0.37889039242219219</v>
      </c>
      <c r="P4" s="1">
        <f>'JuicedOdds Week (11)'!P4/('JuicedOdds Week (11)'!P4+'JuicedOdds Week (11)'!P7)</f>
        <v>0.63010204081632659</v>
      </c>
      <c r="Q4" s="1">
        <f>'JuicedOdds Week (11)'!Q4/('JuicedOdds Week (11)'!Q4+'JuicedOdds Week (11)'!Q11)</f>
        <v>0.51083423618634893</v>
      </c>
      <c r="R4" s="1">
        <f>'JuicedOdds Week (11)'!R4/('JuicedOdds Week (11)'!R4+'JuicedOdds Week (11)'!R23)</f>
        <v>0.70016207455429491</v>
      </c>
      <c r="S4" s="1">
        <f>'JuicedOdds Week (11)'!S4/('JuicedOdds Week (11)'!S4+'JuicedOdds Week (11)'!S12)</f>
        <v>0.47826086956521741</v>
      </c>
      <c r="U4">
        <v>0</v>
      </c>
      <c r="V4">
        <v>0</v>
      </c>
      <c r="W4">
        <v>0</v>
      </c>
      <c r="X4">
        <v>0</v>
      </c>
      <c r="Y4">
        <v>0</v>
      </c>
      <c r="Z4">
        <v>25</v>
      </c>
      <c r="AA4">
        <v>0</v>
      </c>
      <c r="AB4">
        <v>0</v>
      </c>
      <c r="AC4">
        <v>0</v>
      </c>
      <c r="AD4">
        <v>0</v>
      </c>
    </row>
    <row r="5" spans="1:38" ht="14.45">
      <c r="A5" t="s">
        <v>4</v>
      </c>
      <c r="B5" s="1">
        <f>'JuicedOdds Week (11)'!B5/('JuicedOdds Week (11)'!B5+'JuicedOdds Week (11)'!B22)</f>
        <v>0.52173913043478259</v>
      </c>
      <c r="C5" s="1">
        <f>'JuicedOdds Week (11)'!C5/('JuicedOdds Week (11)'!C5+'JuicedOdds Week (11)'!C28)</f>
        <v>0.73354231974921635</v>
      </c>
      <c r="D5" s="1">
        <f>'JuicedOdds Week (11)'!D5/('JuicedOdds Week (11)'!D5+'JuicedOdds Week (11)'!D21)</f>
        <v>0.84650112866817162</v>
      </c>
      <c r="E5" s="3">
        <f>'JuicedOdds Week (11)'!E5/('JuicedOdds Week (11)'!E5+'JuicedOdds Week (11)'!E32)</f>
        <v>0.87617765814266502</v>
      </c>
      <c r="F5" s="1">
        <f>'JuicedOdds Week (11)'!F5/('JuicedOdds Week (11)'!F5+'JuicedOdds Week (11)'!F7)</f>
        <v>0.60923623445825936</v>
      </c>
      <c r="G5" s="1">
        <f>'JuicedOdds Week (11)'!G5/('JuicedOdds Week (11)'!G5+'JuicedOdds Week (11)'!G15)</f>
        <v>0.79136163982430452</v>
      </c>
      <c r="H5" s="1">
        <f>'JuicedOdds Week (11)'!H5/('JuicedOdds Week (11)'!H5+'JuicedOdds Week (11)'!H17)</f>
        <v>0.72575250836120397</v>
      </c>
      <c r="I5" s="1">
        <f>'JuicedOdds Week (11)'!I5/('JuicedOdds Week (11)'!I5+'JuicedOdds Week (11)'!I6)</f>
        <v>0.65747522619560528</v>
      </c>
      <c r="J5" s="1"/>
      <c r="K5" s="1">
        <f>'JuicedOdds Week (11)'!K5/('JuicedOdds Week (11)'!K5+'JuicedOdds Week (11)'!K13)</f>
        <v>0.59336975415942395</v>
      </c>
      <c r="L5" s="1">
        <f>'JuicedOdds Week (11)'!L5/('JuicedOdds Week (11)'!L5+'JuicedOdds Week (11)'!L30)</f>
        <v>0.86301369863013699</v>
      </c>
      <c r="M5" s="1">
        <f>'JuicedOdds Week (11)'!M5/('JuicedOdds Week (11)'!M5+'JuicedOdds Week (11)'!M14)</f>
        <v>0.52173913043478259</v>
      </c>
      <c r="N5" s="1">
        <f>'JuicedOdds Week (11)'!N5/('JuicedOdds Week (11)'!N5+'JuicedOdds Week (11)'!N3)</f>
        <v>0.44740599714421703</v>
      </c>
      <c r="O5" s="1">
        <f>'JuicedOdds Week (11)'!O5/('JuicedOdds Week (11)'!O5+'JuicedOdds Week (11)'!O14)</f>
        <v>0.61403508771929827</v>
      </c>
      <c r="P5" s="1">
        <f>'JuicedOdds Week (11)'!P5/('JuicedOdds Week (11)'!P5+'JuicedOdds Week (11)'!P32)</f>
        <v>0.69576995207334869</v>
      </c>
      <c r="Q5" s="1">
        <f>'JuicedOdds Week (11)'!Q5/('JuicedOdds Week (11)'!Q5+'JuicedOdds Week (11)'!Q9)</f>
        <v>0.55156950672645733</v>
      </c>
      <c r="R5" s="1">
        <f>'JuicedOdds Week (11)'!R5/('JuicedOdds Week (11)'!R5+'JuicedOdds Week (11)'!R27)</f>
        <v>0.57983193277310918</v>
      </c>
      <c r="S5" s="1">
        <f>'JuicedOdds Week (11)'!S5/('JuicedOdds Week (11)'!S5+'JuicedOdds Week (11)'!S28)</f>
        <v>0.71797052154195007</v>
      </c>
      <c r="U5">
        <v>0</v>
      </c>
      <c r="V5">
        <v>0</v>
      </c>
      <c r="W5">
        <v>0</v>
      </c>
      <c r="X5">
        <v>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8">
      <c r="A6" t="s">
        <v>5</v>
      </c>
      <c r="B6" s="1">
        <f>'JuicedOdds Week (11)'!B6/('JuicedOdds Week (11)'!B6+'JuicedOdds Week (11)'!B15)</f>
        <v>0.50432975406996894</v>
      </c>
      <c r="C6" s="1">
        <f>'JuicedOdds Week (11)'!C6/('JuicedOdds Week (11)'!C6+'JuicedOdds Week (11)'!C9)</f>
        <v>0.60923623445825936</v>
      </c>
      <c r="D6" s="1">
        <f>'JuicedOdds Week (11)'!D6/('JuicedOdds Week (11)'!D6+'JuicedOdds Week (11)'!D28)</f>
        <v>0.58299264104660675</v>
      </c>
      <c r="E6" s="1">
        <f>'JuicedOdds Week (11)'!E6/('JuicedOdds Week (11)'!E6+'JuicedOdds Week (11)'!E29)</f>
        <v>0.59336975415942395</v>
      </c>
      <c r="F6" s="1">
        <f>'JuicedOdds Week (11)'!F6/('JuicedOdds Week (11)'!F6+'JuicedOdds Week (11)'!F32)</f>
        <v>0.60375697094217784</v>
      </c>
      <c r="G6" s="1">
        <f>'JuicedOdds Week (11)'!G6/('JuicedOdds Week (11)'!G6+'JuicedOdds Week (11)'!G14)</f>
        <v>0.58299264104660675</v>
      </c>
      <c r="H6" s="1"/>
      <c r="I6" s="1">
        <f>'JuicedOdds Week (11)'!I6/('JuicedOdds Week (11)'!I6+'JuicedOdds Week (11)'!I5)</f>
        <v>0.34252477380439461</v>
      </c>
      <c r="J6" s="1">
        <f>'JuicedOdds Week (11)'!J6/('JuicedOdds Week (11)'!J6+'JuicedOdds Week (11)'!J4)</f>
        <v>0.53246753246753253</v>
      </c>
      <c r="K6" s="1">
        <f>'JuicedOdds Week (11)'!K6/('JuicedOdds Week (11)'!K6+'JuicedOdds Week (11)'!K33)</f>
        <v>0.68055555555555558</v>
      </c>
      <c r="L6" s="1">
        <f>'JuicedOdds Week (11)'!L6/('JuicedOdds Week (11)'!L6+'JuicedOdds Week (11)'!L9)</f>
        <v>0.36309581830587778</v>
      </c>
      <c r="M6" s="1">
        <f>'JuicedOdds Week (11)'!M6/('JuicedOdds Week (11)'!M6+'JuicedOdds Week (11)'!M22)</f>
        <v>0.64285714285714279</v>
      </c>
      <c r="N6" s="1">
        <f>'JuicedOdds Week (11)'!N6/('JuicedOdds Week (11)'!N6+'JuicedOdds Week (11)'!N13)</f>
        <v>0.51083423618634893</v>
      </c>
      <c r="O6" s="1">
        <f>'JuicedOdds Week (11)'!O6/('JuicedOdds Week (11)'!O6+'JuicedOdds Week (11)'!O31)</f>
        <v>0.76590210451643415</v>
      </c>
      <c r="P6" s="1">
        <f>'JuicedOdds Week (11)'!P6/('JuicedOdds Week (11)'!P6+'JuicedOdds Week (11)'!P17)</f>
        <v>0.74778270509977829</v>
      </c>
      <c r="Q6" s="1">
        <f>'JuicedOdds Week (11)'!Q6/('JuicedOdds Week (11)'!Q6+'JuicedOdds Week (11)'!Q22)</f>
        <v>0.54274353876739567</v>
      </c>
      <c r="R6" s="1">
        <f>'JuicedOdds Week (11)'!R6/('JuicedOdds Week (11)'!R6+'JuicedOdds Week (11)'!R2)</f>
        <v>0.4117884537747275</v>
      </c>
      <c r="S6" s="1">
        <f>'JuicedOdds Week (11)'!S6/('JuicedOdds Week (11)'!S6+'JuicedOdds Week (11)'!S15)</f>
        <v>0.61403508771929827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8">
      <c r="A7" t="s">
        <v>6</v>
      </c>
      <c r="B7" s="1">
        <f>'JuicedOdds Week (11)'!B7/('JuicedOdds Week (11)'!B7+'JuicedOdds Week (11)'!B21)</f>
        <v>0.60375697094217784</v>
      </c>
      <c r="C7" s="3">
        <f>'JuicedOdds Week (11)'!C7/('JuicedOdds Week (11)'!C7+'JuicedOdds Week (11)'!C8)</f>
        <v>0.76000000000000012</v>
      </c>
      <c r="D7" s="1">
        <f>'JuicedOdds Week (11)'!D7/('JuicedOdds Week (11)'!D7+'JuicedOdds Week (11)'!D32)</f>
        <v>0.83164983164983153</v>
      </c>
      <c r="E7" s="1">
        <f>'JuicedOdds Week (11)'!E7/('JuicedOdds Week (11)'!E7+'JuicedOdds Week (11)'!E23)</f>
        <v>0.70954356846473021</v>
      </c>
      <c r="F7" s="1">
        <f>'JuicedOdds Week (11)'!F7/('JuicedOdds Week (11)'!F7+'JuicedOdds Week (11)'!F5)</f>
        <v>0.39076376554174075</v>
      </c>
      <c r="G7" s="1">
        <f>'JuicedOdds Week (11)'!G7/('JuicedOdds Week (11)'!G7+'JuicedOdds Week (11)'!G11)</f>
        <v>0.53246753246753253</v>
      </c>
      <c r="H7" s="1"/>
      <c r="I7" s="1">
        <f>'JuicedOdds Week (11)'!I7/('JuicedOdds Week (11)'!I7+'JuicedOdds Week (11)'!I28)</f>
        <v>0.72575250836120397</v>
      </c>
      <c r="J7" s="1">
        <f>'JuicedOdds Week (11)'!J7/('JuicedOdds Week (11)'!J7+'JuicedOdds Week (11)'!J3)</f>
        <v>0.39076376554174075</v>
      </c>
      <c r="K7" s="1">
        <f>'JuicedOdds Week (11)'!K7/('JuicedOdds Week (11)'!K7+'JuicedOdds Week (11)'!K21)</f>
        <v>0.9258160237388724</v>
      </c>
      <c r="L7" s="1">
        <f>'JuicedOdds Week (11)'!L7/('JuicedOdds Week (11)'!L7+'JuicedOdds Week (11)'!L26)</f>
        <v>0.82712369597615498</v>
      </c>
      <c r="M7" s="1">
        <f>'JuicedOdds Week (11)'!M7/('JuicedOdds Week (11)'!M7+'JuicedOdds Week (11)'!M27)</f>
        <v>0.78190630048465271</v>
      </c>
      <c r="N7" s="1">
        <f>'JuicedOdds Week (11)'!N7/('JuicedOdds Week (11)'!N7+'JuicedOdds Week (11)'!N14)</f>
        <v>0.60670065549890739</v>
      </c>
      <c r="O7" s="1">
        <f>'JuicedOdds Week (11)'!O7/('JuicedOdds Week (11)'!O7+'JuicedOdds Week (11)'!O3)</f>
        <v>0.51083423618634893</v>
      </c>
      <c r="P7" s="1">
        <f>'JuicedOdds Week (11)'!P7/('JuicedOdds Week (11)'!P7+'JuicedOdds Week (11)'!P4)</f>
        <v>0.36989795918367352</v>
      </c>
      <c r="Q7" s="1">
        <f>'JuicedOdds Week (11)'!Q7/('JuicedOdds Week (11)'!Q7+'JuicedOdds Week (11)'!Q12)</f>
        <v>0.43902439024390244</v>
      </c>
      <c r="R7" s="1">
        <f>'JuicedOdds Week (11)'!R7/('JuicedOdds Week (11)'!R7+'JuicedOdds Week (11)'!R10)</f>
        <v>0.57983193277310918</v>
      </c>
      <c r="S7" s="1">
        <f>'JuicedOdds Week (11)'!S7/('JuicedOdds Week (11)'!S7+'JuicedOdds Week (11)'!S27)</f>
        <v>0.57983193277310918</v>
      </c>
      <c r="U7">
        <v>0</v>
      </c>
      <c r="V7">
        <v>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8">
      <c r="A8" t="s">
        <v>7</v>
      </c>
      <c r="B8" s="1">
        <f>'JuicedOdds Week (11)'!B8/('JuicedOdds Week (11)'!B8+'JuicedOdds Week (11)'!B4)</f>
        <v>0.448558885283451</v>
      </c>
      <c r="C8" s="1">
        <f>'JuicedOdds Week (11)'!C8/('JuicedOdds Week (11)'!C8+'JuicedOdds Week (11)'!C7)</f>
        <v>0.24000000000000005</v>
      </c>
      <c r="D8" s="1">
        <f>'JuicedOdds Week (11)'!D8/('JuicedOdds Week (11)'!D8+'JuicedOdds Week (11)'!D23)</f>
        <v>0.42794036443953615</v>
      </c>
      <c r="E8" s="1">
        <f>'JuicedOdds Week (11)'!E8/('JuicedOdds Week (11)'!E8+'JuicedOdds Week (11)'!E2)</f>
        <v>0.22316684378320936</v>
      </c>
      <c r="F8" s="1">
        <f>'JuicedOdds Week (11)'!F8/('JuicedOdds Week (11)'!F8+'JuicedOdds Week (11)'!F18)</f>
        <v>0.448558885283451</v>
      </c>
      <c r="G8" s="1">
        <f>'JuicedOdds Week (11)'!G8/('JuicedOdds Week (11)'!G8+'JuicedOdds Week (11)'!G3)</f>
        <v>0.27792074112197634</v>
      </c>
      <c r="H8" s="1"/>
      <c r="I8" s="1">
        <f>'JuicedOdds Week (11)'!I8/('JuicedOdds Week (11)'!I8+'JuicedOdds Week (11)'!I21)</f>
        <v>0.59336975415942395</v>
      </c>
      <c r="J8" s="1">
        <f>'JuicedOdds Week (11)'!J8/('JuicedOdds Week (11)'!J8+'JuicedOdds Week (11)'!J11)</f>
        <v>0.39076376554174075</v>
      </c>
      <c r="K8" s="1">
        <f>'JuicedOdds Week (11)'!K8/('JuicedOdds Week (11)'!K8+'JuicedOdds Week (11)'!K25)</f>
        <v>0.50432975406996894</v>
      </c>
      <c r="L8" s="1">
        <f>'JuicedOdds Week (11)'!L8/('JuicedOdds Week (11)'!L8+'JuicedOdds Week (11)'!L4)</f>
        <v>0.24000000000000005</v>
      </c>
      <c r="M8" s="1">
        <f>'JuicedOdds Week (11)'!M8/('JuicedOdds Week (11)'!M8+'JuicedOdds Week (11)'!M12)</f>
        <v>0.55259400285578297</v>
      </c>
      <c r="N8" s="1">
        <f>'JuicedOdds Week (11)'!N8/('JuicedOdds Week (11)'!N8+'JuicedOdds Week (11)'!N24)</f>
        <v>0.70016207455429491</v>
      </c>
      <c r="O8" s="1">
        <f>'JuicedOdds Week (11)'!O8/('JuicedOdds Week (11)'!O8+'JuicedOdds Week (11)'!O33)</f>
        <v>0.7508125677139762</v>
      </c>
      <c r="P8" s="1">
        <f>'JuicedOdds Week (11)'!P8/('JuicedOdds Week (11)'!P8+'JuicedOdds Week (11)'!P12)</f>
        <v>0.47826086956521741</v>
      </c>
      <c r="Q8" s="1">
        <f>'JuicedOdds Week (11)'!Q8/('JuicedOdds Week (11)'!Q8+'JuicedOdds Week (11)'!Q27)</f>
        <v>0.65747522619560528</v>
      </c>
      <c r="R8" s="1">
        <f>'JuicedOdds Week (11)'!R8/('JuicedOdds Week (11)'!R8+'JuicedOdds Week (11)'!R15)</f>
        <v>0.51083423618634893</v>
      </c>
      <c r="S8" s="1">
        <f>'JuicedOdds Week (11)'!S8/('JuicedOdds Week (11)'!S8+'JuicedOdds Week (11)'!S23)</f>
        <v>0.51083423618634893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8" ht="14.45">
      <c r="A9" t="s">
        <v>8</v>
      </c>
      <c r="B9" s="3">
        <f>'JuicedOdds Week (11)'!B9/('JuicedOdds Week (11)'!B9+'JuicedOdds Week (11)'!B33)</f>
        <v>0.79136163982430452</v>
      </c>
      <c r="C9" s="1">
        <f>'JuicedOdds Week (11)'!C9/('JuicedOdds Week (11)'!C9+'JuicedOdds Week (11)'!C6)</f>
        <v>0.39076376554174075</v>
      </c>
      <c r="D9" s="1">
        <f>'JuicedOdds Week (11)'!D9/('JuicedOdds Week (11)'!D9+'JuicedOdds Week (11)'!D31)</f>
        <v>0.74087161366313303</v>
      </c>
      <c r="E9" s="1">
        <f>'JuicedOdds Week (11)'!E9/('JuicedOdds Week (11)'!E9+'JuicedOdds Week (11)'!E15)</f>
        <v>0.39076376554174075</v>
      </c>
      <c r="F9" s="1">
        <f>'JuicedOdds Week (11)'!F9/('JuicedOdds Week (11)'!F9+'JuicedOdds Week (11)'!F22)</f>
        <v>0.66900702106318954</v>
      </c>
      <c r="G9" s="1">
        <f>'JuicedOdds Week (11)'!G9/('JuicedOdds Week (11)'!G9+'JuicedOdds Week (11)'!G29)</f>
        <v>0.6853932584269663</v>
      </c>
      <c r="H9" s="1">
        <f>'JuicedOdds Week (11)'!H9/('JuicedOdds Week (11)'!H9+'JuicedOdds Week (11)'!H10)</f>
        <v>0.58299264104660675</v>
      </c>
      <c r="I9" s="1">
        <f>'JuicedOdds Week (11)'!I9/('JuicedOdds Week (11)'!I9+'JuicedOdds Week (11)'!I32)</f>
        <v>0.80429292929292939</v>
      </c>
      <c r="J9" s="1">
        <f>'JuicedOdds Week (11)'!J9/('JuicedOdds Week (11)'!J9+'JuicedOdds Week (11)'!J14)</f>
        <v>0.68055555555555558</v>
      </c>
      <c r="K9" s="1">
        <f>'JuicedOdds Week (11)'!K9/('JuicedOdds Week (11)'!K9+'JuicedOdds Week (11)'!K15)</f>
        <v>0.69079288305406805</v>
      </c>
      <c r="L9" s="1">
        <f>'JuicedOdds Week (11)'!L9/('JuicedOdds Week (11)'!L9+'JuicedOdds Week (11)'!L6)</f>
        <v>0.63690418169412233</v>
      </c>
      <c r="M9" s="1">
        <f>'JuicedOdds Week (11)'!M9/('JuicedOdds Week (11)'!M9+'JuicedOdds Week (11)'!M11)</f>
        <v>0.45725646123260438</v>
      </c>
      <c r="N9" s="1"/>
      <c r="O9" s="1">
        <f>'JuicedOdds Week (11)'!O9/('JuicedOdds Week (11)'!O9+'JuicedOdds Week (11)'!O28)</f>
        <v>0.72575250836120397</v>
      </c>
      <c r="P9" s="1">
        <f>'JuicedOdds Week (11)'!P9/('JuicedOdds Week (11)'!P9+'JuicedOdds Week (11)'!P13)</f>
        <v>0.48916576381365112</v>
      </c>
      <c r="Q9" s="1">
        <f>'JuicedOdds Week (11)'!Q9/('JuicedOdds Week (11)'!Q9+'JuicedOdds Week (11)'!Q5)</f>
        <v>0.44843049327354256</v>
      </c>
      <c r="R9" s="1">
        <f>'JuicedOdds Week (11)'!R9/('JuicedOdds Week (11)'!R9+'JuicedOdds Week (11)'!R12)</f>
        <v>0.5</v>
      </c>
      <c r="S9" s="1">
        <f>'JuicedOdds Week (11)'!S9/('JuicedOdds Week (11)'!S9+'JuicedOdds Week (11)'!S22)</f>
        <v>0.61403508771929827</v>
      </c>
      <c r="U9">
        <v>25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8">
      <c r="A10" t="s">
        <v>9</v>
      </c>
      <c r="B10" s="1">
        <f>'JuicedOdds Week (11)'!B10/('JuicedOdds Week (11)'!B10+'JuicedOdds Week (11)'!B2)</f>
        <v>0.38356164383561653</v>
      </c>
      <c r="C10" s="1">
        <f>'JuicedOdds Week (11)'!C10/('JuicedOdds Week (11)'!C10+'JuicedOdds Week (11)'!C14)</f>
        <v>0.65747522619560528</v>
      </c>
      <c r="D10" s="1">
        <f>'JuicedOdds Week (11)'!D10/('JuicedOdds Week (11)'!D10+'JuicedOdds Week (11)'!D24)</f>
        <v>0.58299264104660675</v>
      </c>
      <c r="E10" s="1">
        <f>'JuicedOdds Week (11)'!E10/('JuicedOdds Week (11)'!E10+'JuicedOdds Week (11)'!E20)</f>
        <v>0.56349206349206349</v>
      </c>
      <c r="F10" s="1">
        <f>'JuicedOdds Week (11)'!F10/('JuicedOdds Week (11)'!F10+'JuicedOdds Week (11)'!F26)</f>
        <v>0.78190630048465271</v>
      </c>
      <c r="G10" s="1">
        <f>'JuicedOdds Week (11)'!G10/('JuicedOdds Week (11)'!G10+'JuicedOdds Week (11)'!G30)</f>
        <v>0.59336975415942395</v>
      </c>
      <c r="H10" s="1">
        <f>'JuicedOdds Week (11)'!H10/('JuicedOdds Week (11)'!H10+'JuicedOdds Week (11)'!H9)</f>
        <v>0.4170073589533933</v>
      </c>
      <c r="I10" s="1">
        <f>'JuicedOdds Week (11)'!I10/('JuicedOdds Week (11)'!I10+'JuicedOdds Week (11)'!I25)</f>
        <v>0.7508125677139762</v>
      </c>
      <c r="J10" s="1"/>
      <c r="K10" s="1">
        <f>'JuicedOdds Week (11)'!K10/('JuicedOdds Week (11)'!K10+'JuicedOdds Week (11)'!K11)</f>
        <v>0.551441114716549</v>
      </c>
      <c r="L10" s="1">
        <f>'JuicedOdds Week (11)'!L10/('JuicedOdds Week (11)'!L10+'JuicedOdds Week (11)'!L19)</f>
        <v>0.77796052631578949</v>
      </c>
      <c r="M10" s="5">
        <f>'JuicedOdds Week (11)'!M10/('JuicedOdds Week (11)'!M10+'JuicedOdds Week (11)'!M20)</f>
        <v>0.75718849840255587</v>
      </c>
      <c r="N10" s="1">
        <f>'JuicedOdds Week (11)'!N10/('JuicedOdds Week (11)'!N10+'JuicedOdds Week (11)'!N16)</f>
        <v>0.5</v>
      </c>
      <c r="O10" s="1">
        <f>'JuicedOdds Week (11)'!O10/('JuicedOdds Week (11)'!O10+'JuicedOdds Week (11)'!O19)</f>
        <v>0.53246753246753253</v>
      </c>
      <c r="P10" s="1">
        <f>'JuicedOdds Week (11)'!P10/('JuicedOdds Week (11)'!P10+'JuicedOdds Week (11)'!P18)</f>
        <v>0.54274353876739567</v>
      </c>
      <c r="Q10" s="1">
        <f>'JuicedOdds Week (11)'!Q10/('JuicedOdds Week (11)'!Q10+'JuicedOdds Week (11)'!Q17)</f>
        <v>0.48916576381365112</v>
      </c>
      <c r="R10" s="1">
        <f>'JuicedOdds Week (11)'!R10/('JuicedOdds Week (11)'!R10+'JuicedOdds Week (11)'!R7)</f>
        <v>0.42016806722689076</v>
      </c>
      <c r="S10" s="1">
        <f>'JuicedOdds Week (11)'!S10/('JuicedOdds Week (11)'!S10+'JuicedOdds Week (11)'!S17)</f>
        <v>0.56204379562043794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8">
      <c r="A11" t="s">
        <v>10</v>
      </c>
      <c r="B11" s="1">
        <f>'JuicedOdds Week (11)'!B11/('JuicedOdds Week (11)'!B11+'JuicedOdds Week (11)'!B12)</f>
        <v>0.59336975415942395</v>
      </c>
      <c r="C11" s="1">
        <f>'JuicedOdds Week (11)'!C11/('JuicedOdds Week (11)'!C11+'JuicedOdds Week (11)'!C29)</f>
        <v>0.5720596355604638</v>
      </c>
      <c r="D11" s="1">
        <f>'JuicedOdds Week (11)'!D11/('JuicedOdds Week (11)'!D11+'JuicedOdds Week (11)'!D17)</f>
        <v>0.49567024593003117</v>
      </c>
      <c r="E11" s="1">
        <f>'JuicedOdds Week (11)'!E11/('JuicedOdds Week (11)'!E11+'JuicedOdds Week (11)'!E25)</f>
        <v>0.73354231974921635</v>
      </c>
      <c r="F11" s="1"/>
      <c r="G11" s="1">
        <f>'JuicedOdds Week (11)'!G11/('JuicedOdds Week (11)'!G11+'JuicedOdds Week (11)'!G7)</f>
        <v>0.46753246753246752</v>
      </c>
      <c r="H11" s="1">
        <f>'JuicedOdds Week (11)'!H11/('JuicedOdds Week (11)'!H11+'JuicedOdds Week (11)'!H2)</f>
        <v>0.29496683573936788</v>
      </c>
      <c r="I11" s="3">
        <f>'JuicedOdds Week (11)'!I11/('JuicedOdds Week (11)'!I11+'JuicedOdds Week (11)'!I19)</f>
        <v>0.79136163982430452</v>
      </c>
      <c r="J11" s="1">
        <f>'JuicedOdds Week (11)'!J11/('JuicedOdds Week (11)'!J11+'JuicedOdds Week (11)'!J8)</f>
        <v>0.60923623445825936</v>
      </c>
      <c r="K11" s="1">
        <f>'JuicedOdds Week (11)'!K11/('JuicedOdds Week (11)'!K11+'JuicedOdds Week (11)'!K10)</f>
        <v>0.448558885283451</v>
      </c>
      <c r="L11" s="1">
        <f>'JuicedOdds Week (11)'!L11/('JuicedOdds Week (11)'!L11+'JuicedOdds Week (11)'!L20)</f>
        <v>0.59336975415942395</v>
      </c>
      <c r="M11" s="1">
        <f>'JuicedOdds Week (11)'!M11/('JuicedOdds Week (11)'!M11+'JuicedOdds Week (11)'!M9)</f>
        <v>0.54274353876739567</v>
      </c>
      <c r="N11" s="1">
        <f>'JuicedOdds Week (11)'!N11/('JuicedOdds Week (11)'!N11+'JuicedOdds Week (11)'!N23)</f>
        <v>0.52173913043478259</v>
      </c>
      <c r="O11" s="1">
        <f>'JuicedOdds Week (11)'!O11/('JuicedOdds Week (11)'!O11+'JuicedOdds Week (11)'!O18)</f>
        <v>0.57983193277310918</v>
      </c>
      <c r="P11" s="1">
        <f>'JuicedOdds Week (11)'!P11/('JuicedOdds Week (11)'!P11+'JuicedOdds Week (11)'!P25)</f>
        <v>0.52173913043478259</v>
      </c>
      <c r="Q11" s="1">
        <f>'JuicedOdds Week (11)'!Q11/('JuicedOdds Week (11)'!Q11+'JuicedOdds Week (11)'!Q4)</f>
        <v>0.48916576381365112</v>
      </c>
      <c r="R11" s="1">
        <f>'JuicedOdds Week (11)'!R11/('JuicedOdds Week (11)'!R11+'JuicedOdds Week (11)'!R18)</f>
        <v>0.48916576381365112</v>
      </c>
      <c r="S11" s="1">
        <f>'JuicedOdds Week (11)'!S11/('JuicedOdds Week (11)'!S11+'JuicedOdds Week (11)'!S2)</f>
        <v>0.46753246753246752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</row>
    <row r="12" spans="1:38">
      <c r="A12" t="s">
        <v>11</v>
      </c>
      <c r="B12" s="1">
        <f>'JuicedOdds Week (11)'!B12/('JuicedOdds Week (11)'!B12+'JuicedOdds Week (11)'!B11)</f>
        <v>0.40663024584057611</v>
      </c>
      <c r="C12" s="1">
        <f>'JuicedOdds Week (11)'!C12/('JuicedOdds Week (11)'!C12+'JuicedOdds Week (11)'!C23)</f>
        <v>0.56349206349206349</v>
      </c>
      <c r="D12" s="1">
        <f>'JuicedOdds Week (11)'!D12/('JuicedOdds Week (11)'!D12+'JuicedOdds Week (11)'!D18)</f>
        <v>0.71355123026074185</v>
      </c>
      <c r="E12" s="1">
        <f>'JuicedOdds Week (11)'!E12/('JuicedOdds Week (11)'!E12+'JuicedOdds Week (11)'!E4)</f>
        <v>0.43650793650793646</v>
      </c>
      <c r="F12" s="3">
        <f>'JuicedOdds Week (11)'!F12/('JuicedOdds Week (11)'!F12+'JuicedOdds Week (11)'!F21)</f>
        <v>0.83709931686810291</v>
      </c>
      <c r="G12" s="1">
        <f>'JuicedOdds Week (11)'!G12/('JuicedOdds Week (11)'!G12+'JuicedOdds Week (11)'!G26)</f>
        <v>0.88000000000000012</v>
      </c>
      <c r="H12" s="1">
        <f>'JuicedOdds Week (11)'!H12/('JuicedOdds Week (11)'!H12+'JuicedOdds Week (11)'!H3)</f>
        <v>0.4170073589533933</v>
      </c>
      <c r="I12" s="1">
        <f>'JuicedOdds Week (11)'!I12/('JuicedOdds Week (11)'!I12+'JuicedOdds Week (11)'!I23)</f>
        <v>0.78674351585014402</v>
      </c>
      <c r="J12" s="1">
        <f>'JuicedOdds Week (11)'!J12/('JuicedOdds Week (11)'!J12+'JuicedOdds Week (11)'!J2)</f>
        <v>0.51736412571627011</v>
      </c>
      <c r="K12" s="1"/>
      <c r="L12" s="1">
        <f>'JuicedOdds Week (11)'!L12/('JuicedOdds Week (11)'!L12+'JuicedOdds Week (11)'!L25)</f>
        <v>0.88000000000000012</v>
      </c>
      <c r="M12" s="1">
        <f>'JuicedOdds Week (11)'!M12/('JuicedOdds Week (11)'!M12+'JuicedOdds Week (11)'!M8)</f>
        <v>0.44740599714421703</v>
      </c>
      <c r="N12" s="1">
        <f>'JuicedOdds Week (11)'!N12/('JuicedOdds Week (11)'!N12+'JuicedOdds Week (11)'!N27)</f>
        <v>0.60670065549890739</v>
      </c>
      <c r="O12" s="1">
        <f>'JuicedOdds Week (11)'!O12/('JuicedOdds Week (11)'!O12+'JuicedOdds Week (11)'!O29)</f>
        <v>0.71797052154195007</v>
      </c>
      <c r="P12" s="1">
        <f>'JuicedOdds Week (11)'!P12/('JuicedOdds Week (11)'!P12+'JuicedOdds Week (11)'!P8)</f>
        <v>0.52173913043478259</v>
      </c>
      <c r="Q12" s="1">
        <f>'JuicedOdds Week (11)'!Q12/('JuicedOdds Week (11)'!Q12+'JuicedOdds Week (11)'!Q7)</f>
        <v>0.56097560975609762</v>
      </c>
      <c r="R12" s="1">
        <f>'JuicedOdds Week (11)'!R12/('JuicedOdds Week (11)'!R12+'JuicedOdds Week (11)'!R9)</f>
        <v>0.5</v>
      </c>
      <c r="S12" s="1">
        <f>'JuicedOdds Week (11)'!S12/('JuicedOdds Week (11)'!S12+'JuicedOdds Week (11)'!S4)</f>
        <v>0.52173913043478259</v>
      </c>
      <c r="U12">
        <v>0</v>
      </c>
      <c r="V12">
        <v>0</v>
      </c>
      <c r="W12">
        <v>0</v>
      </c>
      <c r="X12">
        <v>0</v>
      </c>
      <c r="Y12">
        <v>25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8">
      <c r="A13" t="s">
        <v>12</v>
      </c>
      <c r="B13" s="1">
        <f>'JuicedOdds Week (11)'!B13/('JuicedOdds Week (11)'!B13+'JuicedOdds Week (11)'!B31)</f>
        <v>0.63690418169412233</v>
      </c>
      <c r="C13" s="1">
        <f>'JuicedOdds Week (11)'!C13/('JuicedOdds Week (11)'!C13+'JuicedOdds Week (11)'!C2)</f>
        <v>0.42794036443953615</v>
      </c>
      <c r="D13" s="1">
        <f>'JuicedOdds Week (11)'!D13/('JuicedOdds Week (11)'!D13+'JuicedOdds Week (11)'!D33)</f>
        <v>0.76000000000000012</v>
      </c>
      <c r="E13" s="1">
        <f>'JuicedOdds Week (11)'!E13/('JuicedOdds Week (11)'!E13+'JuicedOdds Week (11)'!E24)</f>
        <v>0.62246655186117372</v>
      </c>
      <c r="F13" s="1">
        <f>'JuicedOdds Week (11)'!F13/('JuicedOdds Week (11)'!F13+'JuicedOdds Week (11)'!F4)</f>
        <v>0.31460674157303364</v>
      </c>
      <c r="G13" s="1">
        <f>'JuicedOdds Week (11)'!G13/('JuicedOdds Week (11)'!G13+'JuicedOdds Week (11)'!G31)</f>
        <v>0.64472917880023306</v>
      </c>
      <c r="H13" s="1">
        <f>'JuicedOdds Week (11)'!H13/('JuicedOdds Week (11)'!H13+'JuicedOdds Week (11)'!H16)</f>
        <v>0.48916576381365112</v>
      </c>
      <c r="I13" s="1">
        <f>'JuicedOdds Week (11)'!I13/('JuicedOdds Week (11)'!I13+'JuicedOdds Week (11)'!I22)</f>
        <v>0.551441114716549</v>
      </c>
      <c r="J13" s="1"/>
      <c r="K13" s="1">
        <f>'JuicedOdds Week (11)'!K13/('JuicedOdds Week (11)'!K13+'JuicedOdds Week (11)'!K5)</f>
        <v>0.40663024584057611</v>
      </c>
      <c r="L13" s="1">
        <f>'JuicedOdds Week (11)'!L13/('JuicedOdds Week (11)'!L13+'JuicedOdds Week (11)'!L29)</f>
        <v>0.71797052154195007</v>
      </c>
      <c r="M13" s="1">
        <f>'JuicedOdds Week (11)'!M13/('JuicedOdds Week (11)'!M13+'JuicedOdds Week (11)'!M33)</f>
        <v>0.63690418169412233</v>
      </c>
      <c r="N13" s="1">
        <f>'JuicedOdds Week (11)'!N13/('JuicedOdds Week (11)'!N13+'JuicedOdds Week (11)'!N6)</f>
        <v>0.48916576381365112</v>
      </c>
      <c r="O13" s="1">
        <f>'JuicedOdds Week (11)'!O13/('JuicedOdds Week (11)'!O13+'JuicedOdds Week (11)'!O15)</f>
        <v>0.48916576381365112</v>
      </c>
      <c r="P13" s="1">
        <f>'JuicedOdds Week (11)'!P13/('JuicedOdds Week (11)'!P13+'JuicedOdds Week (11)'!P9)</f>
        <v>0.51083423618634893</v>
      </c>
      <c r="Q13" s="1">
        <f>'JuicedOdds Week (11)'!Q13/('JuicedOdds Week (11)'!Q13+'JuicedOdds Week (11)'!Q30)</f>
        <v>0.62110960757780787</v>
      </c>
      <c r="R13" s="2">
        <f>'JuicedOdds Week (11)'!R13/('JuicedOdds Week (11)'!R13+'JuicedOdds Week (11)'!R26)</f>
        <v>0.80815709969788529</v>
      </c>
      <c r="S13" s="1">
        <f>'JuicedOdds Week (11)'!S13/('JuicedOdds Week (11)'!S13+'JuicedOdds Week (11)'!S29)</f>
        <v>0.55259400285578297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8" ht="14.45">
      <c r="A14" t="s">
        <v>13</v>
      </c>
      <c r="B14" s="1">
        <f>'JuicedOdds Week (11)'!B14/('JuicedOdds Week (11)'!B14+'JuicedOdds Week (11)'!B28)</f>
        <v>0.65747522619560528</v>
      </c>
      <c r="C14" s="1">
        <f>'JuicedOdds Week (11)'!C14/('JuicedOdds Week (11)'!C14+'JuicedOdds Week (11)'!C10)</f>
        <v>0.34252477380439461</v>
      </c>
      <c r="D14" s="1">
        <f>'JuicedOdds Week (11)'!D14/('JuicedOdds Week (11)'!D14+'JuicedOdds Week (11)'!D26)</f>
        <v>0.6636481241914618</v>
      </c>
      <c r="E14" s="1">
        <f>'JuicedOdds Week (11)'!E14/('JuicedOdds Week (11)'!E14+'JuicedOdds Week (11)'!E21)</f>
        <v>0.56349206349206349</v>
      </c>
      <c r="F14" s="1"/>
      <c r="G14" s="1">
        <f>'JuicedOdds Week (11)'!G14/('JuicedOdds Week (11)'!G14+'JuicedOdds Week (11)'!G6)</f>
        <v>0.4170073589533933</v>
      </c>
      <c r="H14" s="3">
        <f>'JuicedOdds Week (11)'!H14/('JuicedOdds Week (11)'!H14+'JuicedOdds Week (11)'!H32)</f>
        <v>0.78674351585014402</v>
      </c>
      <c r="I14" s="1">
        <f>'JuicedOdds Week (11)'!I14/('JuicedOdds Week (11)'!I14+'JuicedOdds Week (11)'!I15)</f>
        <v>0.64472917880023306</v>
      </c>
      <c r="J14" s="1">
        <f>'JuicedOdds Week (11)'!J14/('JuicedOdds Week (11)'!J14+'JuicedOdds Week (11)'!J9)</f>
        <v>0.31944444444444442</v>
      </c>
      <c r="K14" s="1">
        <f>'JuicedOdds Week (11)'!K14/('JuicedOdds Week (11)'!K14+'JuicedOdds Week (11)'!K27)</f>
        <v>0.70016207455429491</v>
      </c>
      <c r="L14" s="1">
        <f>'JuicedOdds Week (11)'!L14/('JuicedOdds Week (11)'!L14+'JuicedOdds Week (11)'!L28)</f>
        <v>0.448558885283451</v>
      </c>
      <c r="M14" s="1">
        <f>'JuicedOdds Week (11)'!M14/('JuicedOdds Week (11)'!M14+'JuicedOdds Week (11)'!M5)</f>
        <v>0.47826086956521741</v>
      </c>
      <c r="N14" s="1">
        <f>'JuicedOdds Week (11)'!N14/('JuicedOdds Week (11)'!N14+'JuicedOdds Week (11)'!N7)</f>
        <v>0.39329934450109244</v>
      </c>
      <c r="O14" s="1">
        <f>'JuicedOdds Week (11)'!O14/('JuicedOdds Week (11)'!O14+'JuicedOdds Week (11)'!O5)</f>
        <v>0.38596491228070179</v>
      </c>
      <c r="P14" s="1">
        <f>'JuicedOdds Week (11)'!P14/('JuicedOdds Week (11)'!P14+'JuicedOdds Week (11)'!P3)</f>
        <v>0.46753246753246752</v>
      </c>
      <c r="Q14" s="1">
        <f>'JuicedOdds Week (11)'!Q14/('JuicedOdds Week (11)'!Q14+'JuicedOdds Week (11)'!Q29)</f>
        <v>0.53246753246753253</v>
      </c>
      <c r="R14" s="1">
        <f>'JuicedOdds Week (11)'!R14/('JuicedOdds Week (11)'!R14+'JuicedOdds Week (11)'!R22)</f>
        <v>0.56204379562043794</v>
      </c>
      <c r="S14" s="1">
        <f>'JuicedOdds Week (11)'!S14/('JuicedOdds Week (11)'!S14+'JuicedOdds Week (11)'!S32)</f>
        <v>0.63658761934093011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0</v>
      </c>
    </row>
    <row r="15" spans="1:38">
      <c r="A15" t="s">
        <v>14</v>
      </c>
      <c r="B15" s="1">
        <f>'JuicedOdds Week (11)'!B15/('JuicedOdds Week (11)'!B15+'JuicedOdds Week (11)'!B6)</f>
        <v>0.49567024593003117</v>
      </c>
      <c r="C15" s="1">
        <f>'JuicedOdds Week (11)'!C15/('JuicedOdds Week (11)'!C15+'JuicedOdds Week (11)'!C22)</f>
        <v>0.551441114716549</v>
      </c>
      <c r="D15" s="1">
        <f>'JuicedOdds Week (11)'!D15/('JuicedOdds Week (11)'!D15+'JuicedOdds Week (11)'!D29)</f>
        <v>0.59336975415942395</v>
      </c>
      <c r="E15" s="1">
        <f>'JuicedOdds Week (11)'!E15/('JuicedOdds Week (11)'!E15+'JuicedOdds Week (11)'!E9)</f>
        <v>0.60923623445825936</v>
      </c>
      <c r="F15" s="1"/>
      <c r="G15" s="1">
        <f>'JuicedOdds Week (11)'!G15/('JuicedOdds Week (11)'!G15+'JuicedOdds Week (11)'!G5)</f>
        <v>0.20863836017569545</v>
      </c>
      <c r="H15" s="1">
        <f>'JuicedOdds Week (11)'!H15/('JuicedOdds Week (11)'!H15+'JuicedOdds Week (11)'!H31)</f>
        <v>0.60375697094217784</v>
      </c>
      <c r="I15" s="1">
        <f>'JuicedOdds Week (11)'!I15/('JuicedOdds Week (11)'!I15+'JuicedOdds Week (11)'!I14)</f>
        <v>0.35527082119976705</v>
      </c>
      <c r="J15" s="3">
        <f>'JuicedOdds Week (11)'!J15/('JuicedOdds Week (11)'!J15+'JuicedOdds Week (11)'!J32)</f>
        <v>0.84650112866817162</v>
      </c>
      <c r="K15" s="1">
        <f>'JuicedOdds Week (11)'!K15/('JuicedOdds Week (11)'!K15+'JuicedOdds Week (11)'!K9)</f>
        <v>0.30920711694593195</v>
      </c>
      <c r="L15" s="1">
        <f>'JuicedOdds Week (11)'!L15/('JuicedOdds Week (11)'!L15+'JuicedOdds Week (11)'!L22)</f>
        <v>0.56349206349206349</v>
      </c>
      <c r="M15" s="1">
        <f>'JuicedOdds Week (11)'!M15/('JuicedOdds Week (11)'!M15+'JuicedOdds Week (11)'!M18)</f>
        <v>0.48916576381365112</v>
      </c>
      <c r="N15" s="1">
        <f>'JuicedOdds Week (11)'!N15/('JuicedOdds Week (11)'!N15+'JuicedOdds Week (11)'!N28)</f>
        <v>0.52173913043478259</v>
      </c>
      <c r="O15" s="1">
        <f>'JuicedOdds Week (11)'!O15/('JuicedOdds Week (11)'!O15+'JuicedOdds Week (11)'!O13)</f>
        <v>0.51083423618634893</v>
      </c>
      <c r="P15" s="1">
        <f>'JuicedOdds Week (11)'!P15/('JuicedOdds Week (11)'!P15+'JuicedOdds Week (11)'!P19)</f>
        <v>0.74778270509977829</v>
      </c>
      <c r="Q15" s="1">
        <f>'JuicedOdds Week (11)'!Q15/('JuicedOdds Week (11)'!Q15+'JuicedOdds Week (11)'!Q33)</f>
        <v>0.63094034378159758</v>
      </c>
      <c r="R15" s="1">
        <f>'JuicedOdds Week (11)'!R15/('JuicedOdds Week (11)'!R15+'JuicedOdds Week (11)'!R8)</f>
        <v>0.48916576381365112</v>
      </c>
      <c r="S15" s="1">
        <f>'JuicedOdds Week (11)'!S15/('JuicedOdds Week (11)'!S15+'JuicedOdds Week (11)'!S6)</f>
        <v>0.38596491228070179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</v>
      </c>
      <c r="AD15">
        <v>0</v>
      </c>
    </row>
    <row r="16" spans="1:38">
      <c r="A16" t="s">
        <v>15</v>
      </c>
      <c r="B16" s="1">
        <f>'JuicedOdds Week (11)'!B16/('JuicedOdds Week (11)'!B16+'JuicedOdds Week (11)'!B29)</f>
        <v>0.5720596355604638</v>
      </c>
      <c r="C16" s="1">
        <f>'JuicedOdds Week (11)'!C16/('JuicedOdds Week (11)'!C16+'JuicedOdds Week (11)'!C26)</f>
        <v>0.58299264104660675</v>
      </c>
      <c r="D16" s="1">
        <f>'JuicedOdds Week (11)'!D16/('JuicedOdds Week (11)'!D16+'JuicedOdds Week (11)'!D20)</f>
        <v>0.5260865852617197</v>
      </c>
      <c r="E16" s="1">
        <f>'JuicedOdds Week (11)'!E16/('JuicedOdds Week (11)'!E16+'JuicedOdds Week (11)'!E30)</f>
        <v>0.65747522619560528</v>
      </c>
      <c r="F16" s="1">
        <f>'JuicedOdds Week (11)'!F16/('JuicedOdds Week (11)'!F16+'JuicedOdds Week (11)'!F23)</f>
        <v>0.448558885283451</v>
      </c>
      <c r="G16" s="1">
        <f>'JuicedOdds Week (11)'!G16/('JuicedOdds Week (11)'!G16+'JuicedOdds Week (11)'!G33)</f>
        <v>0.54274353876739567</v>
      </c>
      <c r="H16" s="1">
        <f>'JuicedOdds Week (11)'!H16/('JuicedOdds Week (11)'!H16+'JuicedOdds Week (11)'!H13)</f>
        <v>0.51083423618634893</v>
      </c>
      <c r="I16" s="1">
        <f>'JuicedOdds Week (11)'!I16/('JuicedOdds Week (11)'!I16+'JuicedOdds Week (11)'!I31)</f>
        <v>0.54274353876739567</v>
      </c>
      <c r="J16" s="1">
        <f>'JuicedOdds Week (11)'!J16/('JuicedOdds Week (11)'!J16+'JuicedOdds Week (11)'!J19)</f>
        <v>0.78190630048465271</v>
      </c>
      <c r="K16" s="1">
        <f>'JuicedOdds Week (11)'!K16/('JuicedOdds Week (11)'!K16+'JuicedOdds Week (11)'!K17)</f>
        <v>0.5720596355604638</v>
      </c>
      <c r="L16" s="1"/>
      <c r="M16" s="1">
        <f>'JuicedOdds Week (11)'!M16/('JuicedOdds Week (11)'!M16+'JuicedOdds Week (11)'!M24)</f>
        <v>0.48916576381365112</v>
      </c>
      <c r="N16" s="1">
        <f>'JuicedOdds Week (11)'!N16/('JuicedOdds Week (11)'!N16+'JuicedOdds Week (11)'!N10)</f>
        <v>0.5</v>
      </c>
      <c r="O16" s="1">
        <f>'JuicedOdds Week (11)'!O16/('JuicedOdds Week (11)'!O16+'JuicedOdds Week (11)'!O26)</f>
        <v>0.59909228441754914</v>
      </c>
      <c r="P16" s="2">
        <f>'JuicedOdds Week (11)'!P16/('JuicedOdds Week (11)'!P16+'JuicedOdds Week (11)'!P21)</f>
        <v>0.80815709969788529</v>
      </c>
      <c r="Q16" s="1">
        <f>'JuicedOdds Week (11)'!Q16/('JuicedOdds Week (11)'!Q16+'JuicedOdds Week (11)'!Q28)</f>
        <v>0.51083423618634893</v>
      </c>
      <c r="R16" s="1">
        <f>'JuicedOdds Week (11)'!R16/('JuicedOdds Week (11)'!R16+'JuicedOdds Week (11)'!R30)</f>
        <v>0.52173913043478259</v>
      </c>
      <c r="S16" s="1">
        <f>'JuicedOdds Week (11)'!S16/('JuicedOdds Week (11)'!S16+'JuicedOdds Week (11)'!S24)</f>
        <v>0.57111597374179435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16</v>
      </c>
      <c r="B17" s="1">
        <f>'JuicedOdds Week (11)'!B17/('JuicedOdds Week (11)'!B17+'JuicedOdds Week (11)'!B30)</f>
        <v>0.65747522619560528</v>
      </c>
      <c r="C17" s="1">
        <f>'JuicedOdds Week (11)'!C17/('JuicedOdds Week (11)'!C17+'JuicedOdds Week (11)'!C3)</f>
        <v>0.31944444444444442</v>
      </c>
      <c r="D17" s="1">
        <f>'JuicedOdds Week (11)'!D17/('JuicedOdds Week (11)'!D17+'JuicedOdds Week (11)'!D11)</f>
        <v>0.50432975406996894</v>
      </c>
      <c r="E17" s="1">
        <f>'JuicedOdds Week (11)'!E17/('JuicedOdds Week (11)'!E17+'JuicedOdds Week (11)'!E26)</f>
        <v>0.6636481241914618</v>
      </c>
      <c r="F17" s="1">
        <f>'JuicedOdds Week (11)'!F17/('JuicedOdds Week (11)'!F17+'JuicedOdds Week (11)'!F2)</f>
        <v>0.38356164383561653</v>
      </c>
      <c r="G17" s="1">
        <f>'JuicedOdds Week (11)'!G17/('JuicedOdds Week (11)'!G17+'JuicedOdds Week (11)'!G19)</f>
        <v>0.59963877182420233</v>
      </c>
      <c r="H17" s="1">
        <f>'JuicedOdds Week (11)'!H17/('JuicedOdds Week (11)'!H17+'JuicedOdds Week (11)'!H5)</f>
        <v>0.27424749163879597</v>
      </c>
      <c r="I17" s="1">
        <f>'JuicedOdds Week (11)'!I17/('JuicedOdds Week (11)'!I17+'JuicedOdds Week (11)'!I20)</f>
        <v>0.50432975406996894</v>
      </c>
      <c r="J17" s="1">
        <f>'JuicedOdds Week (11)'!J17/('JuicedOdds Week (11)'!J17+'JuicedOdds Week (11)'!J24)</f>
        <v>0.37206266318537862</v>
      </c>
      <c r="K17" s="1">
        <f>'JuicedOdds Week (11)'!K17/('JuicedOdds Week (11)'!K17+'JuicedOdds Week (11)'!K16)</f>
        <v>0.42794036443953615</v>
      </c>
      <c r="L17" s="1">
        <f>'JuicedOdds Week (11)'!L17/('JuicedOdds Week (11)'!L17+'JuicedOdds Week (11)'!L18)</f>
        <v>0.43650793650793646</v>
      </c>
      <c r="M17" s="1">
        <f>'JuicedOdds Week (11)'!M17/('JuicedOdds Week (11)'!M17+'JuicedOdds Week (11)'!M19)</f>
        <v>0.70517411706594224</v>
      </c>
      <c r="N17" s="1"/>
      <c r="O17" s="1">
        <f>'JuicedOdds Week (11)'!O17/('JuicedOdds Week (11)'!O17+'JuicedOdds Week (11)'!O25)</f>
        <v>0.51083423618634893</v>
      </c>
      <c r="P17" s="1">
        <f>'JuicedOdds Week (11)'!P17/('JuicedOdds Week (11)'!P17+'JuicedOdds Week (11)'!P6)</f>
        <v>0.25221729490022171</v>
      </c>
      <c r="Q17" s="1">
        <f>'JuicedOdds Week (11)'!Q17/('JuicedOdds Week (11)'!Q17+'JuicedOdds Week (11)'!Q10)</f>
        <v>0.51083423618634893</v>
      </c>
      <c r="R17" s="1">
        <f>'JuicedOdds Week (11)'!R17/('JuicedOdds Week (11)'!R17+'JuicedOdds Week (11)'!R20)</f>
        <v>0.54274353876739567</v>
      </c>
      <c r="S17" s="1">
        <f>'JuicedOdds Week (11)'!S17/('JuicedOdds Week (11)'!S17+'JuicedOdds Week (11)'!S10)</f>
        <v>0.43795620437956206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ht="14.45">
      <c r="A18" t="s">
        <v>17</v>
      </c>
      <c r="B18" s="1">
        <f>'JuicedOdds Week (11)'!B18/('JuicedOdds Week (11)'!B18+'JuicedOdds Week (11)'!B25)</f>
        <v>0.59963877182420233</v>
      </c>
      <c r="C18" s="1">
        <f>'JuicedOdds Week (11)'!C18/('JuicedOdds Week (11)'!C18+'JuicedOdds Week (11)'!C27)</f>
        <v>0.63690418169412233</v>
      </c>
      <c r="D18" s="1">
        <f>'JuicedOdds Week (11)'!D18/('JuicedOdds Week (11)'!D18+'JuicedOdds Week (11)'!D12)</f>
        <v>0.28644876973925815</v>
      </c>
      <c r="E18" s="1">
        <f>'JuicedOdds Week (11)'!E18/('JuicedOdds Week (11)'!E18+'JuicedOdds Week (11)'!E19)</f>
        <v>0.59336975415942395</v>
      </c>
      <c r="F18" s="1">
        <f>'JuicedOdds Week (11)'!F18/('JuicedOdds Week (11)'!F18+'JuicedOdds Week (11)'!F8)</f>
        <v>0.551441114716549</v>
      </c>
      <c r="G18" s="1">
        <f>'JuicedOdds Week (11)'!G18/('JuicedOdds Week (11)'!G18+'JuicedOdds Week (11)'!G2)</f>
        <v>0.16835016835016833</v>
      </c>
      <c r="H18" s="1">
        <f>'JuicedOdds Week (11)'!H18/('JuicedOdds Week (11)'!H18+'JuicedOdds Week (11)'!H20)</f>
        <v>0.53246753246753253</v>
      </c>
      <c r="I18" s="1">
        <f>'JuicedOdds Week (11)'!I18/('JuicedOdds Week (11)'!I18+'JuicedOdds Week (11)'!I2)</f>
        <v>0.25912838633686691</v>
      </c>
      <c r="J18" s="1"/>
      <c r="K18" s="1">
        <f>'JuicedOdds Week (11)'!K18/('JuicedOdds Week (11)'!K18+'JuicedOdds Week (11)'!K4)</f>
        <v>0.22849462365591394</v>
      </c>
      <c r="L18" s="1">
        <f>'JuicedOdds Week (11)'!L18/('JuicedOdds Week (11)'!L18+'JuicedOdds Week (11)'!L17)</f>
        <v>0.56349206349206349</v>
      </c>
      <c r="M18" s="1">
        <f>'JuicedOdds Week (11)'!M18/('JuicedOdds Week (11)'!M18+'JuicedOdds Week (11)'!M15)</f>
        <v>0.51083423618634893</v>
      </c>
      <c r="N18" s="1">
        <f>'JuicedOdds Week (11)'!N18/('JuicedOdds Week (11)'!N18+'JuicedOdds Week (11)'!N33)</f>
        <v>0.62110960757780787</v>
      </c>
      <c r="O18" s="1">
        <f>'JuicedOdds Week (11)'!O18/('JuicedOdds Week (11)'!O18+'JuicedOdds Week (11)'!O11)</f>
        <v>0.42016806722689076</v>
      </c>
      <c r="P18" s="1">
        <f>'JuicedOdds Week (11)'!P18/('JuicedOdds Week (11)'!P18+'JuicedOdds Week (11)'!P10)</f>
        <v>0.45725646123260438</v>
      </c>
      <c r="Q18" s="1">
        <f>'JuicedOdds Week (11)'!Q18/('JuicedOdds Week (11)'!Q18+'JuicedOdds Week (11)'!Q23)</f>
        <v>0.53246753246753253</v>
      </c>
      <c r="R18" s="1">
        <f>'JuicedOdds Week (11)'!R18/('JuicedOdds Week (11)'!R18+'JuicedOdds Week (11)'!R11)</f>
        <v>0.51083423618634893</v>
      </c>
      <c r="S18" s="1">
        <f>'JuicedOdds Week (11)'!S18/('JuicedOdds Week (11)'!S18+'JuicedOdds Week (11)'!S25)</f>
        <v>0.51083423618634893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t="s">
        <v>18</v>
      </c>
      <c r="B19" s="1">
        <f>'JuicedOdds Week (11)'!B19/('JuicedOdds Week (11)'!B19+'JuicedOdds Week (11)'!B20)</f>
        <v>0.51736412571627011</v>
      </c>
      <c r="C19" s="1">
        <f>'JuicedOdds Week (11)'!C19/('JuicedOdds Week (11)'!C19+'JuicedOdds Week (11)'!C30)</f>
        <v>0.46753246753246752</v>
      </c>
      <c r="D19" s="1">
        <f>'JuicedOdds Week (11)'!D19/('JuicedOdds Week (11)'!D19+'JuicedOdds Week (11)'!D2)</f>
        <v>0.1475409836065574</v>
      </c>
      <c r="E19" s="1">
        <f>'JuicedOdds Week (11)'!E19/('JuicedOdds Week (11)'!E19+'JuicedOdds Week (11)'!E18)</f>
        <v>0.40663024584057611</v>
      </c>
      <c r="F19" s="1">
        <f>'JuicedOdds Week (11)'!F19/('JuicedOdds Week (11)'!F19+'JuicedOdds Week (11)'!F27)</f>
        <v>0.30920711694593195</v>
      </c>
      <c r="G19" s="1">
        <f>'JuicedOdds Week (11)'!G19/('JuicedOdds Week (11)'!G19+'JuicedOdds Week (11)'!G17)</f>
        <v>0.40036122817579772</v>
      </c>
      <c r="H19" s="1">
        <f>'JuicedOdds Week (11)'!H19/('JuicedOdds Week (11)'!H19+'JuicedOdds Week (11)'!H25)</f>
        <v>0.43650793650793646</v>
      </c>
      <c r="I19" s="1">
        <f>'JuicedOdds Week (11)'!I19/('JuicedOdds Week (11)'!I19+'JuicedOdds Week (11)'!I11)</f>
        <v>0.20863836017569545</v>
      </c>
      <c r="J19" s="1">
        <f>'JuicedOdds Week (11)'!J19/('JuicedOdds Week (11)'!J19+'JuicedOdds Week (11)'!J16)</f>
        <v>0.21809369951534732</v>
      </c>
      <c r="K19" s="4">
        <f>'JuicedOdds Week (11)'!K19/('JuicedOdds Week (11)'!K19+'JuicedOdds Week (11)'!K26)</f>
        <v>0.61643835616438358</v>
      </c>
      <c r="L19" s="1">
        <f>'JuicedOdds Week (11)'!L19/('JuicedOdds Week (11)'!L19+'JuicedOdds Week (11)'!L10)</f>
        <v>0.22203947368421051</v>
      </c>
      <c r="M19" s="1">
        <f>'JuicedOdds Week (11)'!M19/('JuicedOdds Week (11)'!M19+'JuicedOdds Week (11)'!M17)</f>
        <v>0.29482588293405776</v>
      </c>
      <c r="N19" s="1"/>
      <c r="O19" s="1">
        <f>'JuicedOdds Week (11)'!O19/('JuicedOdds Week (11)'!O19+'JuicedOdds Week (11)'!O10)</f>
        <v>0.46753246753246752</v>
      </c>
      <c r="P19" s="1">
        <f>'JuicedOdds Week (11)'!P19/('JuicedOdds Week (11)'!P19+'JuicedOdds Week (11)'!P15)</f>
        <v>0.25221729490022171</v>
      </c>
      <c r="Q19" s="1">
        <f>'JuicedOdds Week (11)'!Q19/('JuicedOdds Week (11)'!Q19+'JuicedOdds Week (11)'!Q32)</f>
        <v>0.63658761934093011</v>
      </c>
      <c r="R19" s="1">
        <f>'JuicedOdds Week (11)'!R19/('JuicedOdds Week (11)'!R19+'JuicedOdds Week (11)'!R24)</f>
        <v>0.53246753246753253</v>
      </c>
      <c r="S19" s="1">
        <f>'JuicedOdds Week (11)'!S19/('JuicedOdds Week (11)'!S19+'JuicedOdds Week (11)'!S20)</f>
        <v>0.46753246753246752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13</v>
      </c>
    </row>
    <row r="20" spans="1:30">
      <c r="A20" t="s">
        <v>19</v>
      </c>
      <c r="B20" s="1">
        <f>'JuicedOdds Week (11)'!B20/('JuicedOdds Week (11)'!B20+'JuicedOdds Week (11)'!B19)</f>
        <v>0.48263587428372978</v>
      </c>
      <c r="C20" s="1">
        <f>'JuicedOdds Week (11)'!C20/('JuicedOdds Week (11)'!C20+'JuicedOdds Week (11)'!C24)</f>
        <v>0.42794036443953615</v>
      </c>
      <c r="D20" s="1">
        <f>'JuicedOdds Week (11)'!D20/('JuicedOdds Week (11)'!D20+'JuicedOdds Week (11)'!D16)</f>
        <v>0.47391341473828025</v>
      </c>
      <c r="E20" s="1">
        <f>'JuicedOdds Week (11)'!E20/('JuicedOdds Week (11)'!E20+'JuicedOdds Week (11)'!E10)</f>
        <v>0.43650793650793646</v>
      </c>
      <c r="F20" s="1">
        <f>'JuicedOdds Week (11)'!F20/('JuicedOdds Week (11)'!F20+'JuicedOdds Week (11)'!F25)</f>
        <v>0.47391341473828025</v>
      </c>
      <c r="G20" s="1"/>
      <c r="H20" s="1">
        <f>'JuicedOdds Week (11)'!H20/('JuicedOdds Week (11)'!H20+'JuicedOdds Week (11)'!H18)</f>
        <v>0.46753246753246752</v>
      </c>
      <c r="I20" s="1">
        <f>'JuicedOdds Week (11)'!I20/('JuicedOdds Week (11)'!I20+'JuicedOdds Week (11)'!I17)</f>
        <v>0.49567024593003117</v>
      </c>
      <c r="J20" s="1">
        <f>'JuicedOdds Week (11)'!J20/('JuicedOdds Week (11)'!J20+'JuicedOdds Week (11)'!J28)</f>
        <v>0.63690418169412233</v>
      </c>
      <c r="K20" s="1">
        <f>'JuicedOdds Week (11)'!K20/('JuicedOdds Week (11)'!K20+'JuicedOdds Week (11)'!K22)</f>
        <v>0.39076376554174075</v>
      </c>
      <c r="L20" s="1">
        <f>'JuicedOdds Week (11)'!L20/('JuicedOdds Week (11)'!L20+'JuicedOdds Week (11)'!L11)</f>
        <v>0.40663024584057611</v>
      </c>
      <c r="M20" s="1">
        <f>'JuicedOdds Week (11)'!M20/('JuicedOdds Week (11)'!M20+'JuicedOdds Week (11)'!M10)</f>
        <v>0.24281150159744411</v>
      </c>
      <c r="N20" s="1">
        <f>'JuicedOdds Week (11)'!N20/('JuicedOdds Week (11)'!N20+'JuicedOdds Week (11)'!N2)</f>
        <v>0.34252477380439461</v>
      </c>
      <c r="O20" s="1">
        <f>'JuicedOdds Week (11)'!O20/('JuicedOdds Week (11)'!O20+'JuicedOdds Week (11)'!O21)</f>
        <v>0.54274353876739567</v>
      </c>
      <c r="P20" s="1">
        <f>'JuicedOdds Week (11)'!P20/('JuicedOdds Week (11)'!P20+'JuicedOdds Week (11)'!P30)</f>
        <v>0.60670065549890739</v>
      </c>
      <c r="Q20" s="1">
        <f>'JuicedOdds Week (11)'!Q20/('JuicedOdds Week (11)'!Q20+'JuicedOdds Week (11)'!Q26)</f>
        <v>0.51083423618634893</v>
      </c>
      <c r="R20" s="1">
        <f>'JuicedOdds Week (11)'!R20/('JuicedOdds Week (11)'!R20+'JuicedOdds Week (11)'!R17)</f>
        <v>0.45725646123260438</v>
      </c>
      <c r="S20" s="1">
        <f>'JuicedOdds Week (11)'!S20/('JuicedOdds Week (11)'!S20+'JuicedOdds Week (11)'!S19)</f>
        <v>0.53246753246753253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ht="14.45">
      <c r="A21" t="s">
        <v>20</v>
      </c>
      <c r="B21" s="1">
        <f>'JuicedOdds Week (11)'!B21/('JuicedOdds Week (11)'!B21+'JuicedOdds Week (11)'!B7)</f>
        <v>0.3962430290578221</v>
      </c>
      <c r="C21" s="1">
        <f>'JuicedOdds Week (11)'!C21/('JuicedOdds Week (11)'!C21+'JuicedOdds Week (11)'!C32)</f>
        <v>0.65747522619560528</v>
      </c>
      <c r="D21" s="1">
        <f>'JuicedOdds Week (11)'!D21/('JuicedOdds Week (11)'!D21+'JuicedOdds Week (11)'!D5)</f>
        <v>0.15349887133182846</v>
      </c>
      <c r="E21" s="1">
        <f>'JuicedOdds Week (11)'!E21/('JuicedOdds Week (11)'!E21+'JuicedOdds Week (11)'!E14)</f>
        <v>0.43650793650793646</v>
      </c>
      <c r="F21" s="1">
        <f>'JuicedOdds Week (11)'!F21/('JuicedOdds Week (11)'!F21+'JuicedOdds Week (11)'!F12)</f>
        <v>0.16290068313189698</v>
      </c>
      <c r="G21" s="1">
        <f>'JuicedOdds Week (11)'!G21/('JuicedOdds Week (11)'!G21+'JuicedOdds Week (11)'!G4)</f>
        <v>0.11304347826086955</v>
      </c>
      <c r="H21" s="1">
        <f>'JuicedOdds Week (11)'!H21/('JuicedOdds Week (11)'!H21+'JuicedOdds Week (11)'!H27)</f>
        <v>0.40663024584057611</v>
      </c>
      <c r="I21" s="1">
        <f>'JuicedOdds Week (11)'!I21/('JuicedOdds Week (11)'!I21+'JuicedOdds Week (11)'!I8)</f>
        <v>0.40663024584057611</v>
      </c>
      <c r="J21" s="1">
        <f>'JuicedOdds Week (11)'!J21/('JuicedOdds Week (11)'!J21+'JuicedOdds Week (11)'!J25)</f>
        <v>0.50432975406996894</v>
      </c>
      <c r="K21" s="1">
        <f>'JuicedOdds Week (11)'!K21/('JuicedOdds Week (11)'!K21+'JuicedOdds Week (11)'!K7)</f>
        <v>7.4183976261127604E-2</v>
      </c>
      <c r="L21" s="1">
        <f>'JuicedOdds Week (11)'!L21/('JuicedOdds Week (11)'!L21+'JuicedOdds Week (11)'!L27)</f>
        <v>0.23409789548356585</v>
      </c>
      <c r="M21" s="1">
        <f>'JuicedOdds Week (11)'!M21/('JuicedOdds Week (11)'!M21+'JuicedOdds Week (11)'!M23)</f>
        <v>0.33635187580853815</v>
      </c>
      <c r="N21" s="1"/>
      <c r="O21" s="1">
        <f>'JuicedOdds Week (11)'!O21/('JuicedOdds Week (11)'!O21+'JuicedOdds Week (11)'!O20)</f>
        <v>0.45725646123260438</v>
      </c>
      <c r="P21" s="1">
        <f>'JuicedOdds Week (11)'!P21/('JuicedOdds Week (11)'!P21+'JuicedOdds Week (11)'!P16)</f>
        <v>0.19184290030211482</v>
      </c>
      <c r="Q21" s="1">
        <f>'JuicedOdds Week (11)'!Q21/('JuicedOdds Week (11)'!Q21+'JuicedOdds Week (11)'!Q3)</f>
        <v>0.11304347826086955</v>
      </c>
      <c r="R21" s="1">
        <f>'JuicedOdds Week (11)'!R21/('JuicedOdds Week (11)'!R21+'JuicedOdds Week (11)'!R28)</f>
        <v>0.59909228441754914</v>
      </c>
      <c r="S21" s="1">
        <f>'JuicedOdds Week (11)'!S21/('JuicedOdds Week (11)'!S21+'JuicedOdds Week (11)'!S3)</f>
        <v>0.45725646123260438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t="s">
        <v>21</v>
      </c>
      <c r="B22" s="1">
        <f>'JuicedOdds Week (11)'!B22/('JuicedOdds Week (11)'!B22+'JuicedOdds Week (11)'!B5)</f>
        <v>0.47826086956521741</v>
      </c>
      <c r="C22" s="1">
        <f>'JuicedOdds Week (11)'!C22/('JuicedOdds Week (11)'!C22+'JuicedOdds Week (11)'!C15)</f>
        <v>0.448558885283451</v>
      </c>
      <c r="D22" s="1">
        <f>'JuicedOdds Week (11)'!D22/('JuicedOdds Week (11)'!D22+'JuicedOdds Week (11)'!D25)</f>
        <v>0.42794036443953615</v>
      </c>
      <c r="E22" s="1">
        <f>'JuicedOdds Week (11)'!E22/('JuicedOdds Week (11)'!E22+'JuicedOdds Week (11)'!E33)</f>
        <v>0.58299264104660675</v>
      </c>
      <c r="F22" s="1">
        <f>'JuicedOdds Week (11)'!F22/('JuicedOdds Week (11)'!F22+'JuicedOdds Week (11)'!F9)</f>
        <v>0.33099297893681046</v>
      </c>
      <c r="G22" s="1"/>
      <c r="H22" s="1">
        <f>'JuicedOdds Week (11)'!H22/('JuicedOdds Week (11)'!H22+'JuicedOdds Week (11)'!H28)</f>
        <v>0.38356164383561653</v>
      </c>
      <c r="I22" s="1">
        <f>'JuicedOdds Week (11)'!I22/('JuicedOdds Week (11)'!I22+'JuicedOdds Week (11)'!I13)</f>
        <v>0.448558885283451</v>
      </c>
      <c r="J22" s="1">
        <f>'JuicedOdds Week (11)'!J22/('JuicedOdds Week (11)'!J22+'JuicedOdds Week (11)'!J29)</f>
        <v>0.61643835616438358</v>
      </c>
      <c r="K22" s="1">
        <f>'JuicedOdds Week (11)'!K22/('JuicedOdds Week (11)'!K22+'JuicedOdds Week (11)'!K20)</f>
        <v>0.60923623445825936</v>
      </c>
      <c r="L22" s="1">
        <f>'JuicedOdds Week (11)'!L22/('JuicedOdds Week (11)'!L22+'JuicedOdds Week (11)'!L15)</f>
        <v>0.43650793650793646</v>
      </c>
      <c r="M22" s="1">
        <f>'JuicedOdds Week (11)'!M22/('JuicedOdds Week (11)'!M22+'JuicedOdds Week (11)'!M6)</f>
        <v>0.35714285714285704</v>
      </c>
      <c r="N22" s="6">
        <f>'JuicedOdds Week (11)'!N22/('JuicedOdds Week (11)'!N22+'JuicedOdds Week (11)'!N32)</f>
        <v>0.67043777668470239</v>
      </c>
      <c r="O22" s="1">
        <f>'JuicedOdds Week (11)'!O22/('JuicedOdds Week (11)'!O22+'JuicedOdds Week (11)'!O23)</f>
        <v>0.53246753246753253</v>
      </c>
      <c r="P22" s="1">
        <f>'JuicedOdds Week (11)'!P22/('JuicedOdds Week (11)'!P22+'JuicedOdds Week (11)'!P31)</f>
        <v>0.54274353876739567</v>
      </c>
      <c r="Q22" s="1">
        <f>'JuicedOdds Week (11)'!Q22/('JuicedOdds Week (11)'!Q22+'JuicedOdds Week (11)'!Q6)</f>
        <v>0.45725646123260438</v>
      </c>
      <c r="R22" s="1">
        <f>'JuicedOdds Week (11)'!R22/('JuicedOdds Week (11)'!R22+'JuicedOdds Week (11)'!R14)</f>
        <v>0.43795620437956206</v>
      </c>
      <c r="S22" s="1">
        <f>'JuicedOdds Week (11)'!S22/('JuicedOdds Week (11)'!S22+'JuicedOdds Week (11)'!S9)</f>
        <v>0.38596491228070179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ht="14.45">
      <c r="A23" t="s">
        <v>22</v>
      </c>
      <c r="B23" s="1">
        <f>'JuicedOdds Week (11)'!B23/('JuicedOdds Week (11)'!B23+'JuicedOdds Week (11)'!B3)</f>
        <v>0.37753344813882639</v>
      </c>
      <c r="C23" s="1">
        <f>'JuicedOdds Week (11)'!C23/('JuicedOdds Week (11)'!C23+'JuicedOdds Week (11)'!C12)</f>
        <v>0.43650793650793646</v>
      </c>
      <c r="D23" s="1">
        <f>'JuicedOdds Week (11)'!D23/('JuicedOdds Week (11)'!D23+'JuicedOdds Week (11)'!D8)</f>
        <v>0.5720596355604638</v>
      </c>
      <c r="E23" s="1">
        <f>'JuicedOdds Week (11)'!E23/('JuicedOdds Week (11)'!E23+'JuicedOdds Week (11)'!E7)</f>
        <v>0.29045643153526968</v>
      </c>
      <c r="F23" s="1">
        <f>'JuicedOdds Week (11)'!F23/('JuicedOdds Week (11)'!F23+'JuicedOdds Week (11)'!F16)</f>
        <v>0.551441114716549</v>
      </c>
      <c r="G23" s="1">
        <f>'JuicedOdds Week (11)'!G23/('JuicedOdds Week (11)'!G23+'JuicedOdds Week (11)'!G25)</f>
        <v>0.42794036443953615</v>
      </c>
      <c r="H23" s="1">
        <f>'JuicedOdds Week (11)'!H23/('JuicedOdds Week (11)'!H23+'JuicedOdds Week (11)'!H4)</f>
        <v>0.23409789548356585</v>
      </c>
      <c r="I23" s="1">
        <f>'JuicedOdds Week (11)'!I23/('JuicedOdds Week (11)'!I23+'JuicedOdds Week (11)'!I12)</f>
        <v>0.21325648414985587</v>
      </c>
      <c r="J23" s="1">
        <f>'JuicedOdds Week (11)'!J23/('JuicedOdds Week (11)'!J23+'JuicedOdds Week (11)'!J27)</f>
        <v>0.58299264104660675</v>
      </c>
      <c r="K23" s="1">
        <f>'JuicedOdds Week (11)'!K23/('JuicedOdds Week (11)'!K23+'JuicedOdds Week (11)'!K31)</f>
        <v>0.47391341473828025</v>
      </c>
      <c r="L23" s="1"/>
      <c r="M23" s="1">
        <f>'JuicedOdds Week (11)'!M23/('JuicedOdds Week (11)'!M23+'JuicedOdds Week (11)'!M21)</f>
        <v>0.6636481241914618</v>
      </c>
      <c r="N23" s="1">
        <f>'JuicedOdds Week (11)'!N23/('JuicedOdds Week (11)'!N23+'JuicedOdds Week (11)'!N11)</f>
        <v>0.47826086956521741</v>
      </c>
      <c r="O23" s="1">
        <f>'JuicedOdds Week (11)'!O23/('JuicedOdds Week (11)'!O23+'JuicedOdds Week (11)'!O22)</f>
        <v>0.46753246753246752</v>
      </c>
      <c r="P23" s="1">
        <f>'JuicedOdds Week (11)'!P23/('JuicedOdds Week (11)'!P23+'JuicedOdds Week (11)'!P2)</f>
        <v>0.36989795918367352</v>
      </c>
      <c r="Q23" s="1">
        <f>'JuicedOdds Week (11)'!Q23/('JuicedOdds Week (11)'!Q23+'JuicedOdds Week (11)'!Q18)</f>
        <v>0.46753246753246752</v>
      </c>
      <c r="R23" s="1">
        <f>'JuicedOdds Week (11)'!R23/('JuicedOdds Week (11)'!R23+'JuicedOdds Week (11)'!R4)</f>
        <v>0.29983792544570498</v>
      </c>
      <c r="S23" s="1">
        <f>'JuicedOdds Week (11)'!S23/('JuicedOdds Week (11)'!S23+'JuicedOdds Week (11)'!S8)</f>
        <v>0.48916576381365112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ht="14.45">
      <c r="A24" t="s">
        <v>23</v>
      </c>
      <c r="B24" s="1">
        <f>'JuicedOdds Week (11)'!B24/('JuicedOdds Week (11)'!B24+'JuicedOdds Week (11)'!B26)</f>
        <v>0.62246655186117372</v>
      </c>
      <c r="C24" s="1">
        <f>'JuicedOdds Week (11)'!C24/('JuicedOdds Week (11)'!C24+'JuicedOdds Week (11)'!C20)</f>
        <v>0.5720596355604638</v>
      </c>
      <c r="D24" s="1">
        <f>'JuicedOdds Week (11)'!D24/('JuicedOdds Week (11)'!D24+'JuicedOdds Week (11)'!D10)</f>
        <v>0.4170073589533933</v>
      </c>
      <c r="E24" s="1">
        <f>'JuicedOdds Week (11)'!E24/('JuicedOdds Week (11)'!E24+'JuicedOdds Week (11)'!E13)</f>
        <v>0.37753344813882639</v>
      </c>
      <c r="F24" s="1">
        <f>'JuicedOdds Week (11)'!F24/('JuicedOdds Week (11)'!F24+'JuicedOdds Week (11)'!F33)</f>
        <v>0.551441114716549</v>
      </c>
      <c r="G24" s="1">
        <f>'JuicedOdds Week (11)'!G24/('JuicedOdds Week (11)'!G24+'JuicedOdds Week (11)'!G27)</f>
        <v>0.53246753246753253</v>
      </c>
      <c r="H24" s="1">
        <f>'JuicedOdds Week (11)'!H24/('JuicedOdds Week (11)'!H24+'JuicedOdds Week (11)'!H30)</f>
        <v>0.42794036443953615</v>
      </c>
      <c r="I24" s="1">
        <f>'JuicedOdds Week (11)'!I24/('JuicedOdds Week (11)'!I24+'JuicedOdds Week (11)'!I29)</f>
        <v>0.54274353876739567</v>
      </c>
      <c r="J24" s="1">
        <f>'JuicedOdds Week (11)'!J24/('JuicedOdds Week (11)'!J24+'JuicedOdds Week (11)'!J17)</f>
        <v>0.62793733681462138</v>
      </c>
      <c r="K24" s="1">
        <f>'JuicedOdds Week (11)'!K24/('JuicedOdds Week (11)'!K24+'JuicedOdds Week (11)'!K32)</f>
        <v>0.54676952748312446</v>
      </c>
      <c r="L24" s="1"/>
      <c r="M24" s="1">
        <f>'JuicedOdds Week (11)'!M24/('JuicedOdds Week (11)'!M24+'JuicedOdds Week (11)'!M16)</f>
        <v>0.51083423618634893</v>
      </c>
      <c r="N24" s="1">
        <f>'JuicedOdds Week (11)'!N24/('JuicedOdds Week (11)'!N24+'JuicedOdds Week (11)'!N8)</f>
        <v>0.29983792544570498</v>
      </c>
      <c r="O24" s="1">
        <f>'JuicedOdds Week (11)'!O24/('JuicedOdds Week (11)'!O24+'JuicedOdds Week (11)'!O30)</f>
        <v>0.58821154622527261</v>
      </c>
      <c r="P24" s="1">
        <f>'JuicedOdds Week (11)'!P24/('JuicedOdds Week (11)'!P24+'JuicedOdds Week (11)'!P26)</f>
        <v>0.48916576381365112</v>
      </c>
      <c r="Q24" s="1">
        <f>'JuicedOdds Week (11)'!Q24/('JuicedOdds Week (11)'!Q24+'JuicedOdds Week (11)'!Q31)</f>
        <v>0.54274353876739567</v>
      </c>
      <c r="R24" s="1">
        <f>'JuicedOdds Week (11)'!R24/('JuicedOdds Week (11)'!R24+'JuicedOdds Week (11)'!R19)</f>
        <v>0.46753246753246752</v>
      </c>
      <c r="S24" s="1">
        <f>'JuicedOdds Week (11)'!S24/('JuicedOdds Week (11)'!S24+'JuicedOdds Week (11)'!S16)</f>
        <v>0.42888402625820565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ht="14.45">
      <c r="A25" t="s">
        <v>24</v>
      </c>
      <c r="B25" s="1">
        <f>'JuicedOdds Week (11)'!B25/('JuicedOdds Week (11)'!B25+'JuicedOdds Week (11)'!B18)</f>
        <v>0.40036122817579772</v>
      </c>
      <c r="C25" s="1">
        <f>'JuicedOdds Week (11)'!C25/('JuicedOdds Week (11)'!C25+'JuicedOdds Week (11)'!C4)</f>
        <v>0.2491874322860238</v>
      </c>
      <c r="D25" s="1">
        <f>'JuicedOdds Week (11)'!D25/('JuicedOdds Week (11)'!D25+'JuicedOdds Week (11)'!D22)</f>
        <v>0.5720596355604638</v>
      </c>
      <c r="E25" s="1">
        <f>'JuicedOdds Week (11)'!E25/('JuicedOdds Week (11)'!E25+'JuicedOdds Week (11)'!E11)</f>
        <v>0.26645768025078376</v>
      </c>
      <c r="F25" s="1">
        <f>'JuicedOdds Week (11)'!F25/('JuicedOdds Week (11)'!F25+'JuicedOdds Week (11)'!F20)</f>
        <v>0.5260865852617197</v>
      </c>
      <c r="G25" s="1">
        <f>'JuicedOdds Week (11)'!G25/('JuicedOdds Week (11)'!G25+'JuicedOdds Week (11)'!G23)</f>
        <v>0.5720596355604638</v>
      </c>
      <c r="H25" s="1">
        <f>'JuicedOdds Week (11)'!H25/('JuicedOdds Week (11)'!H25+'JuicedOdds Week (11)'!H19)</f>
        <v>0.56349206349206349</v>
      </c>
      <c r="I25" s="1">
        <f>'JuicedOdds Week (11)'!I25/('JuicedOdds Week (11)'!I25+'JuicedOdds Week (11)'!I10)</f>
        <v>0.2491874322860238</v>
      </c>
      <c r="J25" s="1">
        <f>'JuicedOdds Week (11)'!J25/('JuicedOdds Week (11)'!J25+'JuicedOdds Week (11)'!J21)</f>
        <v>0.49567024593003117</v>
      </c>
      <c r="K25" s="1">
        <f>'JuicedOdds Week (11)'!K25/('JuicedOdds Week (11)'!K25+'JuicedOdds Week (11)'!K8)</f>
        <v>0.49567024593003117</v>
      </c>
      <c r="L25" s="1">
        <f>'JuicedOdds Week (11)'!L25/('JuicedOdds Week (11)'!L25+'JuicedOdds Week (11)'!L12)</f>
        <v>0.12000000000000002</v>
      </c>
      <c r="M25" s="1">
        <f>'JuicedOdds Week (11)'!M25/('JuicedOdds Week (11)'!M25+'JuicedOdds Week (11)'!M2)</f>
        <v>0.22316684378320936</v>
      </c>
      <c r="N25" s="1"/>
      <c r="O25" s="1">
        <f>'JuicedOdds Week (11)'!O25/('JuicedOdds Week (11)'!O25+'JuicedOdds Week (11)'!O17)</f>
        <v>0.48916576381365112</v>
      </c>
      <c r="P25" s="1">
        <f>'JuicedOdds Week (11)'!P25/('JuicedOdds Week (11)'!P25+'JuicedOdds Week (11)'!P11)</f>
        <v>0.47826086956521741</v>
      </c>
      <c r="Q25" s="1">
        <f>'JuicedOdds Week (11)'!Q25/('JuicedOdds Week (11)'!Q25+'JuicedOdds Week (11)'!Q2)</f>
        <v>0.23409789548356585</v>
      </c>
      <c r="R25" s="1">
        <f>'JuicedOdds Week (11)'!R25/('JuicedOdds Week (11)'!R25+'JuicedOdds Week (11)'!R31)</f>
        <v>0.53246753246753253</v>
      </c>
      <c r="S25" s="1">
        <f>'JuicedOdds Week (11)'!S25/('JuicedOdds Week (11)'!S25+'JuicedOdds Week (11)'!S18)</f>
        <v>0.48916576381365112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ht="14.45">
      <c r="A26" t="s">
        <v>25</v>
      </c>
      <c r="B26" s="1">
        <f>'JuicedOdds Week (11)'!B26/('JuicedOdds Week (11)'!B26+'JuicedOdds Week (11)'!B24)</f>
        <v>0.37753344813882639</v>
      </c>
      <c r="C26" s="1">
        <f>'JuicedOdds Week (11)'!C26/('JuicedOdds Week (11)'!C26+'JuicedOdds Week (11)'!C16)</f>
        <v>0.4170073589533933</v>
      </c>
      <c r="D26" s="1">
        <f>'JuicedOdds Week (11)'!D26/('JuicedOdds Week (11)'!D26+'JuicedOdds Week (11)'!D14)</f>
        <v>0.33635187580853815</v>
      </c>
      <c r="E26" s="1">
        <f>'JuicedOdds Week (11)'!E26/('JuicedOdds Week (11)'!E26+'JuicedOdds Week (11)'!E17)</f>
        <v>0.33635187580853815</v>
      </c>
      <c r="F26" s="1">
        <f>'JuicedOdds Week (11)'!F26/('JuicedOdds Week (11)'!F26+'JuicedOdds Week (11)'!F10)</f>
        <v>0.21809369951534732</v>
      </c>
      <c r="G26" s="1">
        <f>'JuicedOdds Week (11)'!G26/('JuicedOdds Week (11)'!G26+'JuicedOdds Week (11)'!G12)</f>
        <v>0.12000000000000002</v>
      </c>
      <c r="H26" s="1"/>
      <c r="I26" s="1">
        <f>'JuicedOdds Week (11)'!I26/('JuicedOdds Week (11)'!I26+'JuicedOdds Week (11)'!I33)</f>
        <v>0.40036122817579772</v>
      </c>
      <c r="J26" s="1">
        <f>'JuicedOdds Week (11)'!J26/('JuicedOdds Week (11)'!J26+'JuicedOdds Week (11)'!J31)</f>
        <v>0.46753246753246752</v>
      </c>
      <c r="K26" s="1">
        <f>'JuicedOdds Week (11)'!K26/('JuicedOdds Week (11)'!K26+'JuicedOdds Week (11)'!K19)</f>
        <v>0.38356164383561653</v>
      </c>
      <c r="L26" s="1">
        <f>'JuicedOdds Week (11)'!L26/('JuicedOdds Week (11)'!L26+'JuicedOdds Week (11)'!L7)</f>
        <v>0.17287630402384502</v>
      </c>
      <c r="M26" s="1">
        <f>'JuicedOdds Week (11)'!M26/('JuicedOdds Week (11)'!M26+'JuicedOdds Week (11)'!M29)</f>
        <v>0.48916576381365112</v>
      </c>
      <c r="N26" s="1">
        <f>'JuicedOdds Week (11)'!N26/('JuicedOdds Week (11)'!N26+'JuicedOdds Week (11)'!N30)</f>
        <v>0.48916576381365112</v>
      </c>
      <c r="O26" s="1">
        <f>'JuicedOdds Week (11)'!O26/('JuicedOdds Week (11)'!O26+'JuicedOdds Week (11)'!O16)</f>
        <v>0.40090771558245086</v>
      </c>
      <c r="P26" s="1">
        <f>'JuicedOdds Week (11)'!P26/('JuicedOdds Week (11)'!P26+'JuicedOdds Week (11)'!P24)</f>
        <v>0.51083423618634893</v>
      </c>
      <c r="Q26" s="1">
        <f>'JuicedOdds Week (11)'!Q26/('JuicedOdds Week (11)'!Q26+'JuicedOdds Week (11)'!Q20)</f>
        <v>0.48916576381365112</v>
      </c>
      <c r="R26" s="1">
        <f>'JuicedOdds Week (11)'!R26/('JuicedOdds Week (11)'!R26+'JuicedOdds Week (11)'!R13)</f>
        <v>0.19184290030211482</v>
      </c>
      <c r="S26" s="1">
        <f>'JuicedOdds Week (11)'!S26/('JuicedOdds Week (11)'!S26+'JuicedOdds Week (11)'!S30)</f>
        <v>0.54274353876739567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12</v>
      </c>
    </row>
    <row r="27" spans="1:30">
      <c r="A27" t="s">
        <v>26</v>
      </c>
      <c r="B27" s="1">
        <f>'JuicedOdds Week (11)'!B27/('JuicedOdds Week (11)'!B27+'JuicedOdds Week (11)'!B32)</f>
        <v>0.73354231974921635</v>
      </c>
      <c r="C27" s="1">
        <f>'JuicedOdds Week (11)'!C27/('JuicedOdds Week (11)'!C27+'JuicedOdds Week (11)'!C18)</f>
        <v>0.36309581830587778</v>
      </c>
      <c r="D27" s="1">
        <f>'JuicedOdds Week (11)'!D27/('JuicedOdds Week (11)'!D27+'JuicedOdds Week (11)'!D4)</f>
        <v>0.31944444444444442</v>
      </c>
      <c r="E27" s="1">
        <f>'JuicedOdds Week (11)'!E27/('JuicedOdds Week (11)'!E27+'JuicedOdds Week (11)'!E3)</f>
        <v>0.22316684378320936</v>
      </c>
      <c r="F27" s="1">
        <f>'JuicedOdds Week (11)'!F27/('JuicedOdds Week (11)'!F27+'JuicedOdds Week (11)'!F19)</f>
        <v>0.69079288305406805</v>
      </c>
      <c r="G27" s="1">
        <f>'JuicedOdds Week (11)'!G27/('JuicedOdds Week (11)'!G27+'JuicedOdds Week (11)'!G24)</f>
        <v>0.46753246753246752</v>
      </c>
      <c r="H27" s="1">
        <f>'JuicedOdds Week (11)'!H27/('JuicedOdds Week (11)'!H27+'JuicedOdds Week (11)'!H21)</f>
        <v>0.59336975415942395</v>
      </c>
      <c r="I27" s="1">
        <f>'JuicedOdds Week (11)'!I27/('JuicedOdds Week (11)'!I27+'JuicedOdds Week (11)'!I3)</f>
        <v>0.28644876973925815</v>
      </c>
      <c r="J27" s="1">
        <f>'JuicedOdds Week (11)'!J27/('JuicedOdds Week (11)'!J27+'JuicedOdds Week (11)'!J23)</f>
        <v>0.4170073589533933</v>
      </c>
      <c r="K27" s="1">
        <f>'JuicedOdds Week (11)'!K27/('JuicedOdds Week (11)'!K27+'JuicedOdds Week (11)'!K14)</f>
        <v>0.29983792544570498</v>
      </c>
      <c r="L27" s="9">
        <f>'JuicedOdds Week (11)'!L27/('JuicedOdds Week (11)'!L27+'JuicedOdds Week (11)'!L21)</f>
        <v>0.76590210451643415</v>
      </c>
      <c r="M27" s="1">
        <f>'JuicedOdds Week (11)'!M27/('JuicedOdds Week (11)'!M27+'JuicedOdds Week (11)'!M7)</f>
        <v>0.21809369951534732</v>
      </c>
      <c r="N27" s="1">
        <f>'JuicedOdds Week (11)'!N27/('JuicedOdds Week (11)'!N27+'JuicedOdds Week (11)'!N12)</f>
        <v>0.39329934450109244</v>
      </c>
      <c r="O27" s="1"/>
      <c r="P27" s="1">
        <f>'JuicedOdds Week (11)'!P27/('JuicedOdds Week (11)'!P27+'JuicedOdds Week (11)'!P28)</f>
        <v>0.48916576381365112</v>
      </c>
      <c r="Q27" s="1">
        <f>'JuicedOdds Week (11)'!Q27/('JuicedOdds Week (11)'!Q27+'JuicedOdds Week (11)'!Q8)</f>
        <v>0.34252477380439461</v>
      </c>
      <c r="R27" s="1">
        <f>'JuicedOdds Week (11)'!R27/('JuicedOdds Week (11)'!R27+'JuicedOdds Week (11)'!R5)</f>
        <v>0.42016806722689076</v>
      </c>
      <c r="S27" s="1">
        <f>'JuicedOdds Week (11)'!S27/('JuicedOdds Week (11)'!S27+'JuicedOdds Week (11)'!S7)</f>
        <v>0.42016806722689076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ht="14.45">
      <c r="A28" t="s">
        <v>27</v>
      </c>
      <c r="B28" s="1">
        <f>'JuicedOdds Week (11)'!B28/('JuicedOdds Week (11)'!B28+'JuicedOdds Week (11)'!B14)</f>
        <v>0.34252477380439461</v>
      </c>
      <c r="C28" s="1">
        <f>'JuicedOdds Week (11)'!C28/('JuicedOdds Week (11)'!C28+'JuicedOdds Week (11)'!C5)</f>
        <v>0.26645768025078376</v>
      </c>
      <c r="D28" s="1">
        <f>'JuicedOdds Week (11)'!D28/('JuicedOdds Week (11)'!D28+'JuicedOdds Week (11)'!D6)</f>
        <v>0.4170073589533933</v>
      </c>
      <c r="E28" s="1">
        <f>'JuicedOdds Week (11)'!E28/('JuicedOdds Week (11)'!E28+'JuicedOdds Week (11)'!E31)</f>
        <v>0.51083423618634893</v>
      </c>
      <c r="F28" s="1">
        <f>'JuicedOdds Week (11)'!F28/('JuicedOdds Week (11)'!F28+'JuicedOdds Week (11)'!F3)</f>
        <v>0.36309581830587778</v>
      </c>
      <c r="G28" s="1">
        <f>'JuicedOdds Week (11)'!G28/('JuicedOdds Week (11)'!G28+'JuicedOdds Week (11)'!G32)</f>
        <v>0.74406901509705248</v>
      </c>
      <c r="H28" s="1">
        <f>'JuicedOdds Week (11)'!H28/('JuicedOdds Week (11)'!H28+'JuicedOdds Week (11)'!H22)</f>
        <v>0.61643835616438358</v>
      </c>
      <c r="I28" s="1">
        <f>'JuicedOdds Week (11)'!I28/('JuicedOdds Week (11)'!I28+'JuicedOdds Week (11)'!I7)</f>
        <v>0.27424749163879597</v>
      </c>
      <c r="J28" s="1">
        <f>'JuicedOdds Week (11)'!J28/('JuicedOdds Week (11)'!J28+'JuicedOdds Week (11)'!J20)</f>
        <v>0.36309581830587778</v>
      </c>
      <c r="K28" s="1"/>
      <c r="L28" s="1">
        <f>'JuicedOdds Week (11)'!L28/('JuicedOdds Week (11)'!L28+'JuicedOdds Week (11)'!L14)</f>
        <v>0.551441114716549</v>
      </c>
      <c r="M28" s="1">
        <f>'JuicedOdds Week (11)'!M28/('JuicedOdds Week (11)'!M28+'JuicedOdds Week (11)'!M32)</f>
        <v>0.53246753246753253</v>
      </c>
      <c r="N28" s="1">
        <f>'JuicedOdds Week (11)'!N28/('JuicedOdds Week (11)'!N28+'JuicedOdds Week (11)'!N15)</f>
        <v>0.47826086956521741</v>
      </c>
      <c r="O28" s="1">
        <f>'JuicedOdds Week (11)'!O28/('JuicedOdds Week (11)'!O28+'JuicedOdds Week (11)'!O9)</f>
        <v>0.27424749163879597</v>
      </c>
      <c r="P28" s="1">
        <f>'JuicedOdds Week (11)'!P28/('JuicedOdds Week (11)'!P28+'JuicedOdds Week (11)'!P27)</f>
        <v>0.51083423618634893</v>
      </c>
      <c r="Q28" s="1">
        <f>'JuicedOdds Week (11)'!Q28/('JuicedOdds Week (11)'!Q28+'JuicedOdds Week (11)'!Q16)</f>
        <v>0.48916576381365112</v>
      </c>
      <c r="R28" s="1">
        <f>'JuicedOdds Week (11)'!R28/('JuicedOdds Week (11)'!R28+'JuicedOdds Week (11)'!R21)</f>
        <v>0.40090771558245086</v>
      </c>
      <c r="S28" s="1">
        <f>'JuicedOdds Week (11)'!S28/('JuicedOdds Week (11)'!S28+'JuicedOdds Week (11)'!S5)</f>
        <v>0.28202947845804988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ht="14.45">
      <c r="A29" t="s">
        <v>28</v>
      </c>
      <c r="B29" s="1">
        <f>'JuicedOdds Week (11)'!B29/('JuicedOdds Week (11)'!B29+'JuicedOdds Week (11)'!B16)</f>
        <v>0.42794036443953615</v>
      </c>
      <c r="C29" s="1">
        <f>'JuicedOdds Week (11)'!C29/('JuicedOdds Week (11)'!C29+'JuicedOdds Week (11)'!C11)</f>
        <v>0.42794036443953615</v>
      </c>
      <c r="D29" s="1">
        <f>'JuicedOdds Week (11)'!D29/('JuicedOdds Week (11)'!D29+'JuicedOdds Week (11)'!D15)</f>
        <v>0.40663024584057611</v>
      </c>
      <c r="E29" s="1">
        <f>'JuicedOdds Week (11)'!E29/('JuicedOdds Week (11)'!E29+'JuicedOdds Week (11)'!E6)</f>
        <v>0.40663024584057611</v>
      </c>
      <c r="F29" s="1">
        <f>'JuicedOdds Week (11)'!F29/('JuicedOdds Week (11)'!F29+'JuicedOdds Week (11)'!F31)</f>
        <v>0.551441114716549</v>
      </c>
      <c r="G29" s="1">
        <f>'JuicedOdds Week (11)'!G29/('JuicedOdds Week (11)'!G29+'JuicedOdds Week (11)'!G9)</f>
        <v>0.31460674157303364</v>
      </c>
      <c r="H29" s="1"/>
      <c r="I29" s="1">
        <f>'JuicedOdds Week (11)'!I29/('JuicedOdds Week (11)'!I29+'JuicedOdds Week (11)'!I24)</f>
        <v>0.45725646123260438</v>
      </c>
      <c r="J29" s="1">
        <f>'JuicedOdds Week (11)'!J29/('JuicedOdds Week (11)'!J29+'JuicedOdds Week (11)'!J22)</f>
        <v>0.38356164383561653</v>
      </c>
      <c r="K29" s="1">
        <f>'JuicedOdds Week (11)'!K29/('JuicedOdds Week (11)'!K29+'JuicedOdds Week (11)'!K30)</f>
        <v>0.43650793650793646</v>
      </c>
      <c r="L29" s="1">
        <f>'JuicedOdds Week (11)'!L29/('JuicedOdds Week (11)'!L29+'JuicedOdds Week (11)'!L13)</f>
        <v>0.28202947845804988</v>
      </c>
      <c r="M29" s="1">
        <f>'JuicedOdds Week (11)'!M29/('JuicedOdds Week (11)'!M29+'JuicedOdds Week (11)'!M26)</f>
        <v>0.51083423618634893</v>
      </c>
      <c r="N29" s="1">
        <f>'JuicedOdds Week (11)'!N29/('JuicedOdds Week (11)'!N29+'JuicedOdds Week (11)'!N31)</f>
        <v>0.54274353876739567</v>
      </c>
      <c r="O29" s="1">
        <f>'JuicedOdds Week (11)'!O29/('JuicedOdds Week (11)'!O29+'JuicedOdds Week (11)'!O12)</f>
        <v>0.28202947845804988</v>
      </c>
      <c r="P29" s="1">
        <f>'JuicedOdds Week (11)'!P29/('JuicedOdds Week (11)'!P29+'JuicedOdds Week (11)'!P33)</f>
        <v>0.57983193277310918</v>
      </c>
      <c r="Q29" s="1">
        <f>'JuicedOdds Week (11)'!Q29/('JuicedOdds Week (11)'!Q29+'JuicedOdds Week (11)'!Q14)</f>
        <v>0.46753246753246752</v>
      </c>
      <c r="R29" s="1">
        <f>'JuicedOdds Week (11)'!R29/('JuicedOdds Week (11)'!R29+'JuicedOdds Week (11)'!R33)</f>
        <v>0.51083423618634893</v>
      </c>
      <c r="S29" s="1">
        <f>'JuicedOdds Week (11)'!S29/('JuicedOdds Week (11)'!S29+'JuicedOdds Week (11)'!S13)</f>
        <v>0.44740599714421703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ht="14.45">
      <c r="A30" t="s">
        <v>29</v>
      </c>
      <c r="B30" s="1">
        <f>'JuicedOdds Week (11)'!B30/('JuicedOdds Week (11)'!B30+'JuicedOdds Week (11)'!B17)</f>
        <v>0.34252477380439461</v>
      </c>
      <c r="C30" s="1">
        <f>'JuicedOdds Week (11)'!C30/('JuicedOdds Week (11)'!C30+'JuicedOdds Week (11)'!C19)</f>
        <v>0.53246753246753253</v>
      </c>
      <c r="D30" s="1">
        <f>'JuicedOdds Week (11)'!D30/('JuicedOdds Week (11)'!D30+'JuicedOdds Week (11)'!D3)</f>
        <v>0.31460674157303364</v>
      </c>
      <c r="E30" s="1">
        <f>'JuicedOdds Week (11)'!E30/('JuicedOdds Week (11)'!E30+'JuicedOdds Week (11)'!E16)</f>
        <v>0.34252477380439461</v>
      </c>
      <c r="F30" s="1"/>
      <c r="G30" s="1">
        <f>'JuicedOdds Week (11)'!G30/('JuicedOdds Week (11)'!G30+'JuicedOdds Week (11)'!G10)</f>
        <v>0.40663024584057611</v>
      </c>
      <c r="H30" s="1">
        <f>'JuicedOdds Week (11)'!H30/('JuicedOdds Week (11)'!H30+'JuicedOdds Week (11)'!H24)</f>
        <v>0.5720596355604638</v>
      </c>
      <c r="I30" s="1">
        <f>'JuicedOdds Week (11)'!I30/('JuicedOdds Week (11)'!I30+'JuicedOdds Week (11)'!I4)</f>
        <v>0.19570707070707072</v>
      </c>
      <c r="J30" s="1">
        <f>'JuicedOdds Week (11)'!J30/('JuicedOdds Week (11)'!J30+'JuicedOdds Week (11)'!J33)</f>
        <v>0.42794036443953615</v>
      </c>
      <c r="K30" s="1">
        <f>'JuicedOdds Week (11)'!K30/('JuicedOdds Week (11)'!K30+'JuicedOdds Week (11)'!K29)</f>
        <v>0.56349206349206349</v>
      </c>
      <c r="L30" s="1">
        <f>'JuicedOdds Week (11)'!L30/('JuicedOdds Week (11)'!L30+'JuicedOdds Week (11)'!L5)</f>
        <v>0.13698630136986301</v>
      </c>
      <c r="M30" s="1">
        <f>'JuicedOdds Week (11)'!M30/('JuicedOdds Week (11)'!M30+'JuicedOdds Week (11)'!M31)</f>
        <v>0.48916576381365112</v>
      </c>
      <c r="N30" s="1">
        <f>'JuicedOdds Week (11)'!N30/('JuicedOdds Week (11)'!N30+'JuicedOdds Week (11)'!N26)</f>
        <v>0.51083423618634893</v>
      </c>
      <c r="O30" s="1">
        <f>'JuicedOdds Week (11)'!O30/('JuicedOdds Week (11)'!O30+'JuicedOdds Week (11)'!O24)</f>
        <v>0.4117884537747275</v>
      </c>
      <c r="P30" s="1">
        <f>'JuicedOdds Week (11)'!P30/('JuicedOdds Week (11)'!P30+'JuicedOdds Week (11)'!P20)</f>
        <v>0.39329934450109244</v>
      </c>
      <c r="Q30" s="1">
        <f>'JuicedOdds Week (11)'!Q30/('JuicedOdds Week (11)'!Q30+'JuicedOdds Week (11)'!Q13)</f>
        <v>0.37889039242219219</v>
      </c>
      <c r="R30" s="1">
        <f>'JuicedOdds Week (11)'!R30/('JuicedOdds Week (11)'!R30+'JuicedOdds Week (11)'!R16)</f>
        <v>0.47826086956521741</v>
      </c>
      <c r="S30" s="1">
        <f>'JuicedOdds Week (11)'!S30/('JuicedOdds Week (11)'!S30+'JuicedOdds Week (11)'!S26)</f>
        <v>0.45725646123260438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ht="14.45">
      <c r="A31" t="s">
        <v>30</v>
      </c>
      <c r="B31" s="1">
        <f>'JuicedOdds Week (11)'!B31/('JuicedOdds Week (11)'!B31+'JuicedOdds Week (11)'!B13)</f>
        <v>0.36309581830587778</v>
      </c>
      <c r="C31" s="1">
        <f>'JuicedOdds Week (11)'!C31/('JuicedOdds Week (11)'!C31+'JuicedOdds Week (11)'!C33)</f>
        <v>0.46753246753246752</v>
      </c>
      <c r="D31" s="1">
        <f>'JuicedOdds Week (11)'!D31/('JuicedOdds Week (11)'!D31+'JuicedOdds Week (11)'!D9)</f>
        <v>0.25912838633686691</v>
      </c>
      <c r="E31" s="1">
        <f>'JuicedOdds Week (11)'!E31/('JuicedOdds Week (11)'!E31+'JuicedOdds Week (11)'!E28)</f>
        <v>0.48916576381365112</v>
      </c>
      <c r="F31" s="1">
        <f>'JuicedOdds Week (11)'!F31/('JuicedOdds Week (11)'!F31+'JuicedOdds Week (11)'!F29)</f>
        <v>0.448558885283451</v>
      </c>
      <c r="G31" s="1">
        <f>'JuicedOdds Week (11)'!G31/('JuicedOdds Week (11)'!G31+'JuicedOdds Week (11)'!G13)</f>
        <v>0.35527082119976705</v>
      </c>
      <c r="H31" s="1">
        <f>'JuicedOdds Week (11)'!H31/('JuicedOdds Week (11)'!H31+'JuicedOdds Week (11)'!H15)</f>
        <v>0.3962430290578221</v>
      </c>
      <c r="I31" s="1">
        <f>'JuicedOdds Week (11)'!I31/('JuicedOdds Week (11)'!I31+'JuicedOdds Week (11)'!I16)</f>
        <v>0.45725646123260438</v>
      </c>
      <c r="J31" s="1">
        <f>'JuicedOdds Week (11)'!J31/('JuicedOdds Week (11)'!J31+'JuicedOdds Week (11)'!J26)</f>
        <v>0.53246753246753253</v>
      </c>
      <c r="K31" s="1">
        <f>'JuicedOdds Week (11)'!K31/('JuicedOdds Week (11)'!K31+'JuicedOdds Week (11)'!K23)</f>
        <v>0.5260865852617197</v>
      </c>
      <c r="L31" s="1"/>
      <c r="M31" s="1">
        <f>'JuicedOdds Week (11)'!M31/('JuicedOdds Week (11)'!M31+'JuicedOdds Week (11)'!M30)</f>
        <v>0.51083423618634893</v>
      </c>
      <c r="N31" s="1">
        <f>'JuicedOdds Week (11)'!N31/('JuicedOdds Week (11)'!N31+'JuicedOdds Week (11)'!N29)</f>
        <v>0.45725646123260438</v>
      </c>
      <c r="O31" s="1">
        <f>'JuicedOdds Week (11)'!O31/('JuicedOdds Week (11)'!O31+'JuicedOdds Week (11)'!O6)</f>
        <v>0.23409789548356585</v>
      </c>
      <c r="P31" s="1">
        <f>'JuicedOdds Week (11)'!P31/('JuicedOdds Week (11)'!P31+'JuicedOdds Week (11)'!P22)</f>
        <v>0.45725646123260438</v>
      </c>
      <c r="Q31" s="1">
        <f>'JuicedOdds Week (11)'!Q31/('JuicedOdds Week (11)'!Q31+'JuicedOdds Week (11)'!Q24)</f>
        <v>0.45725646123260438</v>
      </c>
      <c r="R31" s="1">
        <f>'JuicedOdds Week (11)'!R31/('JuicedOdds Week (11)'!R31+'JuicedOdds Week (11)'!R25)</f>
        <v>0.46753246753246752</v>
      </c>
      <c r="S31" s="1">
        <f>'JuicedOdds Week (11)'!S31/('JuicedOdds Week (11)'!S31+'JuicedOdds Week (11)'!S33)</f>
        <v>0.52173913043478259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ht="14.45">
      <c r="A32" t="s">
        <v>31</v>
      </c>
      <c r="B32" s="1">
        <f>'JuicedOdds Week (11)'!B32/('JuicedOdds Week (11)'!B32+'JuicedOdds Week (11)'!B27)</f>
        <v>0.26645768025078376</v>
      </c>
      <c r="C32" s="1">
        <f>'JuicedOdds Week (11)'!C32/('JuicedOdds Week (11)'!C32+'JuicedOdds Week (11)'!C21)</f>
        <v>0.34252477380439461</v>
      </c>
      <c r="D32" s="1">
        <f>'JuicedOdds Week (11)'!D32/('JuicedOdds Week (11)'!D32+'JuicedOdds Week (11)'!D7)</f>
        <v>0.16835016835016833</v>
      </c>
      <c r="E32" s="1">
        <f>'JuicedOdds Week (11)'!E32/('JuicedOdds Week (11)'!E32+'JuicedOdds Week (11)'!E5)</f>
        <v>0.12382234185733514</v>
      </c>
      <c r="F32" s="1">
        <f>'JuicedOdds Week (11)'!F32/('JuicedOdds Week (11)'!F32+'JuicedOdds Week (11)'!F6)</f>
        <v>0.3962430290578221</v>
      </c>
      <c r="G32" s="1">
        <f>'JuicedOdds Week (11)'!G32/('JuicedOdds Week (11)'!G32+'JuicedOdds Week (11)'!G28)</f>
        <v>0.25593098490294752</v>
      </c>
      <c r="H32" s="1">
        <f>'JuicedOdds Week (11)'!H32/('JuicedOdds Week (11)'!H32+'JuicedOdds Week (11)'!H14)</f>
        <v>0.21325648414985587</v>
      </c>
      <c r="I32" s="1">
        <f>'JuicedOdds Week (11)'!I32/('JuicedOdds Week (11)'!I32+'JuicedOdds Week (11)'!I9)</f>
        <v>0.19570707070707072</v>
      </c>
      <c r="J32" s="1">
        <f>'JuicedOdds Week (11)'!J32/('JuicedOdds Week (11)'!J32+'JuicedOdds Week (11)'!J15)</f>
        <v>0.15349887133182846</v>
      </c>
      <c r="K32" s="1">
        <f>'JuicedOdds Week (11)'!K32/('JuicedOdds Week (11)'!K32+'JuicedOdds Week (11)'!K24)</f>
        <v>0.45323047251687559</v>
      </c>
      <c r="L32" s="1">
        <f>'JuicedOdds Week (11)'!L32/('JuicedOdds Week (11)'!L32+'JuicedOdds Week (11)'!L33)</f>
        <v>0.30920711694593195</v>
      </c>
      <c r="M32" s="1">
        <f>'JuicedOdds Week (11)'!M32/('JuicedOdds Week (11)'!M32+'JuicedOdds Week (11)'!M28)</f>
        <v>0.46753246753246752</v>
      </c>
      <c r="N32" s="1">
        <f>'JuicedOdds Week (11)'!N32/('JuicedOdds Week (11)'!N32+'JuicedOdds Week (11)'!N22)</f>
        <v>0.32956222331529761</v>
      </c>
      <c r="O32" s="1"/>
      <c r="P32" s="1">
        <f>'JuicedOdds Week (11)'!P32/('JuicedOdds Week (11)'!P32+'JuicedOdds Week (11)'!P5)</f>
        <v>0.30423004792665137</v>
      </c>
      <c r="Q32" s="1">
        <f>'JuicedOdds Week (11)'!Q32/('JuicedOdds Week (11)'!Q32+'JuicedOdds Week (11)'!Q19)</f>
        <v>0.36341238065906994</v>
      </c>
      <c r="R32" s="1">
        <f>'JuicedOdds Week (11)'!R32/('JuicedOdds Week (11)'!R32+'JuicedOdds Week (11)'!R3)</f>
        <v>0.19184290030211482</v>
      </c>
      <c r="S32" s="1">
        <f>'JuicedOdds Week (11)'!S32/('JuicedOdds Week (11)'!S32+'JuicedOdds Week (11)'!S14)</f>
        <v>0.36341238065906994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8" ht="14.45">
      <c r="A33" t="s">
        <v>32</v>
      </c>
      <c r="B33" s="1">
        <f>'JuicedOdds Week (11)'!B33/('JuicedOdds Week (11)'!B33+'JuicedOdds Week (11)'!B9)</f>
        <v>0.20863836017569545</v>
      </c>
      <c r="C33" s="1">
        <f>'JuicedOdds Week (11)'!C33/('JuicedOdds Week (11)'!C33+'JuicedOdds Week (11)'!C31)</f>
        <v>0.53246753246753253</v>
      </c>
      <c r="D33" s="1">
        <f>'JuicedOdds Week (11)'!D33/('JuicedOdds Week (11)'!D33+'JuicedOdds Week (11)'!D13)</f>
        <v>0.24000000000000005</v>
      </c>
      <c r="E33" s="1">
        <f>'JuicedOdds Week (11)'!E33/('JuicedOdds Week (11)'!E33+'JuicedOdds Week (11)'!E22)</f>
        <v>0.4170073589533933</v>
      </c>
      <c r="F33" s="1">
        <f>'JuicedOdds Week (11)'!F33/('JuicedOdds Week (11)'!F33+'JuicedOdds Week (11)'!F24)</f>
        <v>0.448558885283451</v>
      </c>
      <c r="G33" s="1">
        <f>'JuicedOdds Week (11)'!G33/('JuicedOdds Week (11)'!G33+'JuicedOdds Week (11)'!G16)</f>
        <v>0.45725646123260438</v>
      </c>
      <c r="H33" s="1"/>
      <c r="I33" s="1">
        <f>'JuicedOdds Week (11)'!I33/('JuicedOdds Week (11)'!I33+'JuicedOdds Week (11)'!I26)</f>
        <v>0.59963877182420233</v>
      </c>
      <c r="J33" s="1">
        <f>'JuicedOdds Week (11)'!J33/('JuicedOdds Week (11)'!J33+'JuicedOdds Week (11)'!J30)</f>
        <v>0.5720596355604638</v>
      </c>
      <c r="K33" s="1">
        <f>'JuicedOdds Week (11)'!K33/('JuicedOdds Week (11)'!K33+'JuicedOdds Week (11)'!K6)</f>
        <v>0.31944444444444442</v>
      </c>
      <c r="L33" s="1">
        <f>'JuicedOdds Week (11)'!L33/('JuicedOdds Week (11)'!L33+'JuicedOdds Week (11)'!L32)</f>
        <v>0.69079288305406805</v>
      </c>
      <c r="M33" s="1">
        <f>'JuicedOdds Week (11)'!M33/('JuicedOdds Week (11)'!M33+'JuicedOdds Week (11)'!M13)</f>
        <v>0.36309581830587778</v>
      </c>
      <c r="N33" s="1">
        <f>'JuicedOdds Week (11)'!N33/('JuicedOdds Week (11)'!N33+'JuicedOdds Week (11)'!N18)</f>
        <v>0.37889039242219219</v>
      </c>
      <c r="O33" s="1">
        <f>'JuicedOdds Week (11)'!O33/('JuicedOdds Week (11)'!O33+'JuicedOdds Week (11)'!O8)</f>
        <v>0.2491874322860238</v>
      </c>
      <c r="P33" s="1">
        <f>'JuicedOdds Week (11)'!P33/('JuicedOdds Week (11)'!P33+'JuicedOdds Week (11)'!P29)</f>
        <v>0.42016806722689076</v>
      </c>
      <c r="Q33" s="1">
        <f>'JuicedOdds Week (11)'!Q33/('JuicedOdds Week (11)'!Q33+'JuicedOdds Week (11)'!Q15)</f>
        <v>0.36905965621840248</v>
      </c>
      <c r="R33" s="1">
        <f>'JuicedOdds Week (11)'!R33/('JuicedOdds Week (11)'!R33+'JuicedOdds Week (11)'!R29)</f>
        <v>0.48916576381365112</v>
      </c>
      <c r="S33" s="1">
        <f>'JuicedOdds Week (11)'!S33/('JuicedOdds Week (11)'!S33+'JuicedOdds Week (11)'!S31)</f>
        <v>0.47826086956521741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8" ht="14.45">
      <c r="U34">
        <f>SUM(U2:U33)</f>
        <v>25</v>
      </c>
      <c r="V34">
        <f t="shared" ref="V34:AL34" si="0">SUM(V2:V33)</f>
        <v>25</v>
      </c>
      <c r="W34">
        <f t="shared" si="0"/>
        <v>25</v>
      </c>
      <c r="X34">
        <f t="shared" si="0"/>
        <v>25</v>
      </c>
      <c r="Y34">
        <f t="shared" si="0"/>
        <v>25</v>
      </c>
      <c r="Z34">
        <f t="shared" si="0"/>
        <v>25</v>
      </c>
      <c r="AA34">
        <f t="shared" si="0"/>
        <v>25</v>
      </c>
      <c r="AB34">
        <f t="shared" si="0"/>
        <v>25</v>
      </c>
      <c r="AC34">
        <f t="shared" si="0"/>
        <v>25</v>
      </c>
      <c r="AD34">
        <f t="shared" si="0"/>
        <v>25</v>
      </c>
      <c r="AE34">
        <f t="shared" si="0"/>
        <v>0</v>
      </c>
      <c r="AF34">
        <f t="shared" si="0"/>
        <v>0</v>
      </c>
      <c r="AG34">
        <f t="shared" si="0"/>
        <v>0</v>
      </c>
      <c r="AH34">
        <f t="shared" si="0"/>
        <v>0</v>
      </c>
      <c r="AI34">
        <f t="shared" si="0"/>
        <v>0</v>
      </c>
      <c r="AJ34">
        <f t="shared" si="0"/>
        <v>0</v>
      </c>
      <c r="AK34">
        <f t="shared" si="0"/>
        <v>0</v>
      </c>
      <c r="AL34">
        <f t="shared" si="0"/>
        <v>0</v>
      </c>
    </row>
    <row r="35" spans="1:38">
      <c r="G35" t="s">
        <v>36</v>
      </c>
      <c r="I35" s="1">
        <f>L27*(N22+(1-N22)*M10)*P16*Q3*R13</f>
        <v>0.40817354957891411</v>
      </c>
      <c r="J35" s="1">
        <f>L27*M10*(P16+(1-P16)*N22)*Q3*R13</f>
        <v>0.38941356056625975</v>
      </c>
      <c r="U35" s="7">
        <f>1-N22</f>
        <v>0.32956222331529761</v>
      </c>
    </row>
    <row r="36" spans="1:38">
      <c r="G36" t="s">
        <v>39</v>
      </c>
      <c r="I36" s="1">
        <f>B9*C7*D2*E5*F12*G4*H14*I11*J15</f>
        <v>0.17577993421576152</v>
      </c>
      <c r="U36" s="8">
        <f>M10*(1-N22)</f>
        <v>0.24954072500231797</v>
      </c>
    </row>
    <row r="37" spans="1:38">
      <c r="G37" t="s">
        <v>43</v>
      </c>
      <c r="I37" s="1">
        <f>B9*C7*D2*E5*F12*G4*H14*J15*I11*L27*(N22+(1-N22)*M10)*P16*Q3*R13</f>
        <v>7.1748719693595406E-2</v>
      </c>
      <c r="U37" s="7">
        <f>((1-M10)*N22+N22)</f>
        <v>0.83322777996916686</v>
      </c>
    </row>
  </sheetData>
  <conditionalFormatting sqref="B2:S33">
    <cfRule type="cellIs" dxfId="35" priority="2" operator="greaterThan">
      <formula>0.85</formula>
    </cfRule>
    <cfRule type="cellIs" dxfId="34" priority="3" operator="greaterThan">
      <formula>0.8</formula>
    </cfRule>
    <cfRule type="cellIs" dxfId="33" priority="4" operator="between">
      <formula>0.7</formula>
      <formula>0.75</formula>
    </cfRule>
    <cfRule type="cellIs" dxfId="32" priority="5" operator="greaterThanOrEqual">
      <formula>0.75</formula>
    </cfRule>
  </conditionalFormatting>
  <conditionalFormatting sqref="B2:S33">
    <cfRule type="cellIs" dxfId="31" priority="1" operator="greaterThan">
      <formula>0.9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238A-672F-47C0-960E-D338C4F16A87}">
  <dimension ref="A1:S33"/>
  <sheetViews>
    <sheetView workbookViewId="0">
      <selection activeCell="C7" sqref="C7"/>
    </sheetView>
  </sheetViews>
  <sheetFormatPr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f>IF('BettingLines Week (11)'!B2&lt;-100,1+100/('BettingLines Week (11)'!B2-100),100/('BettingLines Week (11)'!B2+100))</f>
        <v>0.64285714285714279</v>
      </c>
      <c r="C2">
        <f>IF('BettingLines Week (11)'!C2&lt;-100,1+100/('BettingLines Week (11)'!C2-100),100/('BettingLines Week (11)'!C2+100))</f>
        <v>0.59677419354838712</v>
      </c>
      <c r="D2">
        <f>IF('BettingLines Week (11)'!D2&lt;-100,1+100/('BettingLines Week (11)'!D2-100),100/('BettingLines Week (11)'!D2+100))</f>
        <v>0.88888888888888884</v>
      </c>
      <c r="E2">
        <f>IF('BettingLines Week (11)'!E2&lt;-100,1+100/('BettingLines Week (11)'!E2-100),100/('BettingLines Week (11)'!E2+100))</f>
        <v>0.80952380952380953</v>
      </c>
      <c r="F2">
        <f>IF('BettingLines Week (11)'!F2&lt;-100,1+100/('BettingLines Week (11)'!F2-100),100/('BettingLines Week (11)'!F2+100))</f>
        <v>0.64285714285714279</v>
      </c>
      <c r="G2">
        <f>IF('BettingLines Week (11)'!G2&lt;-100,1+100/('BettingLines Week (11)'!G2-100),100/('BettingLines Week (11)'!G2+100))</f>
        <v>0.8666666666666667</v>
      </c>
      <c r="H2">
        <f>IF('BettingLines Week (11)'!H2&lt;-100,1+100/('BettingLines Week (11)'!H2-100),100/('BettingLines Week (11)'!H2+100))</f>
        <v>0.73544973544973546</v>
      </c>
      <c r="I2">
        <f>IF('BettingLines Week (11)'!I2&lt;-100,1+100/('BettingLines Week (11)'!I2-100),100/('BettingLines Week (11)'!I2+100))</f>
        <v>0.77272727272727271</v>
      </c>
      <c r="J2">
        <f>IF('BettingLines Week (11)'!J2&lt;-100,1+100/('BettingLines Week (11)'!J2-100),100/('BettingLines Week (11)'!J2+100))</f>
        <v>0.50495049504950495</v>
      </c>
      <c r="K2">
        <f>IF('BettingLines Week (11)'!K2&lt;-100,1+100/('BettingLines Week (11)'!K2-100),100/('BettingLines Week (11)'!K2+100))</f>
        <v>1</v>
      </c>
      <c r="L2">
        <f>IF('BettingLines Week (11)'!L2&lt;-100,1+100/('BettingLines Week (11)'!L2-100),100/('BettingLines Week (11)'!L2+100))</f>
        <v>0.57446808510638303</v>
      </c>
      <c r="M2">
        <f>IF('BettingLines Week (11)'!M2&lt;-100,1+100/('BettingLines Week (11)'!M2-100),100/('BettingLines Week (11)'!M2+100))</f>
        <v>0.80952380952380953</v>
      </c>
      <c r="N2">
        <f>IF('BettingLines Week (11)'!N2&lt;-100,1+100/('BettingLines Week (11)'!N2-100),100/('BettingLines Week (11)'!N2+100))</f>
        <v>0.68553459119496862</v>
      </c>
      <c r="O2">
        <f>IF('BettingLines Week (11)'!O2&lt;-100,1+100/('BettingLines Week (11)'!O2-100),100/('BettingLines Week (11)'!O2+100))</f>
        <v>0.64285714285714279</v>
      </c>
      <c r="P2">
        <f>IF('BettingLines Week (11)'!P2&lt;-100,1+100/('BettingLines Week (11)'!P2-100),100/('BettingLines Week (11)'!P2+100))</f>
        <v>0.65517241379310343</v>
      </c>
      <c r="Q2">
        <f>IF('BettingLines Week (11)'!Q2&lt;-100,1+100/('BettingLines Week (11)'!Q2-100),100/('BettingLines Week (11)'!Q2+100))</f>
        <v>0.79797979797979801</v>
      </c>
      <c r="R2">
        <f>IF('BettingLines Week (11)'!R2&lt;-100,1+100/('BettingLines Week (11)'!R2-100),100/('BettingLines Week (11)'!R2+100))</f>
        <v>0.60784313725490202</v>
      </c>
      <c r="S2">
        <f>IF('BettingLines Week (11)'!S2&lt;-100,1+100/('BettingLines Week (11)'!S2-100),100/('BettingLines Week (11)'!S2+100))</f>
        <v>0.55555555555555558</v>
      </c>
    </row>
    <row r="3" spans="1:19" ht="14.45">
      <c r="A3" t="s">
        <v>2</v>
      </c>
      <c r="B3">
        <f>IF('BettingLines Week (11)'!B3&lt;-100,1+100/('BettingLines Week (11)'!B3-100),100/('BettingLines Week (11)'!B3+100))</f>
        <v>0.64912280701754388</v>
      </c>
      <c r="C3">
        <f>IF('BettingLines Week (11)'!C3&lt;-100,1+100/('BettingLines Week (11)'!C3-100),100/('BettingLines Week (11)'!C3+100))</f>
        <v>0.71014492753623193</v>
      </c>
      <c r="D3">
        <f>IF('BettingLines Week (11)'!D3&lt;-100,1+100/('BettingLines Week (11)'!D3-100),100/('BettingLines Week (11)'!D3+100))</f>
        <v>0.7142857142857143</v>
      </c>
      <c r="E3">
        <f>IF('BettingLines Week (11)'!E3&lt;-100,1+100/('BettingLines Week (11)'!E3-100),100/('BettingLines Week (11)'!E3+100))</f>
        <v>0.80952380952380953</v>
      </c>
      <c r="F3">
        <f>IF('BettingLines Week (11)'!F3&lt;-100,1+100/('BettingLines Week (11)'!F3-100),100/('BettingLines Week (11)'!F3+100))</f>
        <v>0.66442953020134232</v>
      </c>
      <c r="G3">
        <f>IF('BettingLines Week (11)'!G3&lt;-100,1+100/('BettingLines Week (11)'!G3-100),100/('BettingLines Week (11)'!G3+100))</f>
        <v>0.75308641975308643</v>
      </c>
      <c r="H3">
        <f>IF('BettingLines Week (11)'!H3&lt;-100,1+100/('BettingLines Week (11)'!H3-100),100/('BettingLines Week (11)'!H3+100))</f>
        <v>0.60784313725490202</v>
      </c>
      <c r="I3">
        <f>IF('BettingLines Week (11)'!I3&lt;-100,1+100/('BettingLines Week (11)'!I3-100),100/('BettingLines Week (11)'!I3+100))</f>
        <v>0.74358974358974361</v>
      </c>
      <c r="J3">
        <f>IF('BettingLines Week (11)'!J3&lt;-100,1+100/('BettingLines Week (11)'!J3-100),100/('BettingLines Week (11)'!J3+100))</f>
        <v>0.63636363636363635</v>
      </c>
      <c r="K3">
        <f>IF('BettingLines Week (11)'!K3&lt;-100,1+100/('BettingLines Week (11)'!K3-100),100/('BettingLines Week (11)'!K3+100))</f>
        <v>1</v>
      </c>
      <c r="L3">
        <f>IF('BettingLines Week (11)'!L3&lt;-100,1+100/('BettingLines Week (11)'!L3-100),100/('BettingLines Week (11)'!L3+100))</f>
        <v>0.46511627906976744</v>
      </c>
      <c r="M3">
        <f>IF('BettingLines Week (11)'!M3&lt;-100,1+100/('BettingLines Week (11)'!M3-100),100/('BettingLines Week (11)'!M3+100))</f>
        <v>0.54545454545454541</v>
      </c>
      <c r="N3">
        <f>IF('BettingLines Week (11)'!N3&lt;-100,1+100/('BettingLines Week (11)'!N3-100),100/('BettingLines Week (11)'!N3+100))</f>
        <v>0.57446808510638303</v>
      </c>
      <c r="O3">
        <f>IF('BettingLines Week (11)'!O3&lt;-100,1+100/('BettingLines Week (11)'!O3-100),100/('BettingLines Week (11)'!O3+100))</f>
        <v>0.51219512195121952</v>
      </c>
      <c r="P3">
        <f>IF('BettingLines Week (11)'!P3&lt;-100,1+100/('BettingLines Week (11)'!P3-100),100/('BettingLines Week (11)'!P3+100))</f>
        <v>0.55555555555555558</v>
      </c>
      <c r="Q3">
        <f>IF('BettingLines Week (11)'!Q3&lt;-100,1+100/('BettingLines Week (11)'!Q3-100),100/('BettingLines Week (11)'!Q3+100))</f>
        <v>0.92307692307692313</v>
      </c>
      <c r="R3">
        <f>IF('BettingLines Week (11)'!R3&lt;-100,1+100/('BettingLines Week (11)'!R3-100),100/('BettingLines Week (11)'!R3+100))</f>
        <v>0.84251968503937014</v>
      </c>
      <c r="S3">
        <f>IF('BettingLines Week (11)'!S3&lt;-100,1+100/('BettingLines Week (11)'!S3-100),100/('BettingLines Week (11)'!S3+100))</f>
        <v>0.56521739130434789</v>
      </c>
    </row>
    <row r="4" spans="1:19" ht="14.45">
      <c r="A4" t="s">
        <v>3</v>
      </c>
      <c r="B4">
        <f>IF('BettingLines Week (11)'!B4&lt;-100,1+100/('BettingLines Week (11)'!B4-100),100/('BettingLines Week (11)'!B4+100))</f>
        <v>0.57446808510638303</v>
      </c>
      <c r="C4">
        <f>IF('BettingLines Week (11)'!C4&lt;-100,1+100/('BettingLines Week (11)'!C4-100),100/('BettingLines Week (11)'!C4+100))</f>
        <v>0.78260869565217395</v>
      </c>
      <c r="D4">
        <f>IF('BettingLines Week (11)'!D4&lt;-100,1+100/('BettingLines Week (11)'!D4-100),100/('BettingLines Week (11)'!D4+100))</f>
        <v>0.71014492753623193</v>
      </c>
      <c r="E4">
        <f>IF('BettingLines Week (11)'!E4&lt;-100,1+100/('BettingLines Week (11)'!E4-100),100/('BettingLines Week (11)'!E4+100))</f>
        <v>0.58677685950413228</v>
      </c>
      <c r="F4">
        <f>IF('BettingLines Week (11)'!F4&lt;-100,1+100/('BettingLines Week (11)'!F4-100),100/('BettingLines Week (11)'!F4+100))</f>
        <v>0.7142857142857143</v>
      </c>
      <c r="G4">
        <f>IF('BettingLines Week (11)'!G4&lt;-100,1+100/('BettingLines Week (11)'!G4-100),100/('BettingLines Week (11)'!G4+100))</f>
        <v>0.92307692307692313</v>
      </c>
      <c r="H4">
        <f>IF('BettingLines Week (11)'!H4&lt;-100,1+100/('BettingLines Week (11)'!H4-100),100/('BettingLines Week (11)'!H4+100))</f>
        <v>0.79797979797979801</v>
      </c>
      <c r="I4">
        <f>IF('BettingLines Week (11)'!I4&lt;-100,1+100/('BettingLines Week (11)'!I4-100),100/('BettingLines Week (11)'!I4+100))</f>
        <v>0.83870967741935487</v>
      </c>
      <c r="J4">
        <f>IF('BettingLines Week (11)'!J4&lt;-100,1+100/('BettingLines Week (11)'!J4-100),100/('BettingLines Week (11)'!J4+100))</f>
        <v>0.48780487804878048</v>
      </c>
      <c r="K4">
        <f>IF('BettingLines Week (11)'!K4&lt;-100,1+100/('BettingLines Week (11)'!K4-100),100/('BettingLines Week (11)'!K4+100))</f>
        <v>0.80392156862745101</v>
      </c>
      <c r="L4">
        <f>IF('BettingLines Week (11)'!L4&lt;-100,1+100/('BettingLines Week (11)'!L4-100),100/('BettingLines Week (11)'!L4+100))</f>
        <v>0.79166666666666663</v>
      </c>
      <c r="M4">
        <f>IF('BettingLines Week (11)'!M4&lt;-100,1+100/('BettingLines Week (11)'!M4-100),100/('BettingLines Week (11)'!M4+100))</f>
        <v>0.5</v>
      </c>
      <c r="N4">
        <f>IF('BettingLines Week (11)'!N4&lt;-100,1+100/('BettingLines Week (11)'!N4-100),100/('BettingLines Week (11)'!N4+100))</f>
        <v>1</v>
      </c>
      <c r="O4">
        <f>IF('BettingLines Week (11)'!O4&lt;-100,1+100/('BettingLines Week (11)'!O4-100),100/('BettingLines Week (11)'!O4+100))</f>
        <v>0.39215686274509803</v>
      </c>
      <c r="P4">
        <f>IF('BettingLines Week (11)'!P4&lt;-100,1+100/('BettingLines Week (11)'!P4-100),100/('BettingLines Week (11)'!P4+100))</f>
        <v>0.65517241379310343</v>
      </c>
      <c r="Q4">
        <f>IF('BettingLines Week (11)'!Q4&lt;-100,1+100/('BettingLines Week (11)'!Q4-100),100/('BettingLines Week (11)'!Q4+100))</f>
        <v>0.53488372093023262</v>
      </c>
      <c r="R4">
        <f>IF('BettingLines Week (11)'!R4&lt;-100,1+100/('BettingLines Week (11)'!R4-100),100/('BettingLines Week (11)'!R4+100))</f>
        <v>0.72972972972972971</v>
      </c>
      <c r="S4">
        <f>IF('BettingLines Week (11)'!S4&lt;-100,1+100/('BettingLines Week (11)'!S4-100),100/('BettingLines Week (11)'!S4+100))</f>
        <v>0.5</v>
      </c>
    </row>
    <row r="5" spans="1:19" ht="14.45">
      <c r="A5" t="s">
        <v>4</v>
      </c>
      <c r="B5">
        <f>IF('BettingLines Week (11)'!B5&lt;-100,1+100/('BettingLines Week (11)'!B5-100),100/('BettingLines Week (11)'!B5+100))</f>
        <v>0.54545454545454541</v>
      </c>
      <c r="C5">
        <f>IF('BettingLines Week (11)'!C5&lt;-100,1+100/('BettingLines Week (11)'!C5-100),100/('BettingLines Week (11)'!C5+100))</f>
        <v>0.76470588235294112</v>
      </c>
      <c r="D5">
        <f>IF('BettingLines Week (11)'!D5&lt;-100,1+100/('BettingLines Week (11)'!D5-100),100/('BettingLines Week (11)'!D5+100))</f>
        <v>0.88235294117647056</v>
      </c>
      <c r="E5">
        <f>IF('BettingLines Week (11)'!E5&lt;-100,1+100/('BettingLines Week (11)'!E5-100),100/('BettingLines Week (11)'!E5+100))</f>
        <v>0.91304347826086962</v>
      </c>
      <c r="F5">
        <f>IF('BettingLines Week (11)'!F5&lt;-100,1+100/('BettingLines Week (11)'!F5-100),100/('BettingLines Week (11)'!F5+100))</f>
        <v>0.63636363636363635</v>
      </c>
      <c r="G5">
        <f>IF('BettingLines Week (11)'!G5&lt;-100,1+100/('BettingLines Week (11)'!G5-100),100/('BettingLines Week (11)'!G5+100))</f>
        <v>0.82456140350877194</v>
      </c>
      <c r="H5">
        <f>IF('BettingLines Week (11)'!H5&lt;-100,1+100/('BettingLines Week (11)'!H5-100),100/('BettingLines Week (11)'!H5+100))</f>
        <v>0.75609756097560976</v>
      </c>
      <c r="I5">
        <f>IF('BettingLines Week (11)'!I5&lt;-100,1+100/('BettingLines Week (11)'!I5-100),100/('BettingLines Week (11)'!I5+100))</f>
        <v>0.68553459119496862</v>
      </c>
      <c r="J5">
        <f>IF('BettingLines Week (11)'!J5&lt;-100,1+100/('BettingLines Week (11)'!J5-100),100/('BettingLines Week (11)'!J5+100))</f>
        <v>1</v>
      </c>
      <c r="K5">
        <f>IF('BettingLines Week (11)'!K5&lt;-100,1+100/('BettingLines Week (11)'!K5-100),100/('BettingLines Week (11)'!K5+100))</f>
        <v>0.61832061068702293</v>
      </c>
      <c r="L5">
        <f>IF('BettingLines Week (11)'!L5&lt;-100,1+100/('BettingLines Week (11)'!L5-100),100/('BettingLines Week (11)'!L5+100))</f>
        <v>0.9</v>
      </c>
      <c r="M5">
        <f>IF('BettingLines Week (11)'!M5&lt;-100,1+100/('BettingLines Week (11)'!M5-100),100/('BettingLines Week (11)'!M5+100))</f>
        <v>0.54545454545454541</v>
      </c>
      <c r="N5">
        <f>IF('BettingLines Week (11)'!N5&lt;-100,1+100/('BettingLines Week (11)'!N5-100),100/('BettingLines Week (11)'!N5+100))</f>
        <v>0.46511627906976744</v>
      </c>
      <c r="O5">
        <f>IF('BettingLines Week (11)'!O5&lt;-100,1+100/('BettingLines Week (11)'!O5-100),100/('BettingLines Week (11)'!O5+100))</f>
        <v>0.63636363636363635</v>
      </c>
      <c r="P5">
        <f>IF('BettingLines Week (11)'!P5&lt;-100,1+100/('BettingLines Week (11)'!P5-100),100/('BettingLines Week (11)'!P5+100))</f>
        <v>0.72602739726027399</v>
      </c>
      <c r="Q5">
        <f>IF('BettingLines Week (11)'!Q5&lt;-100,1+100/('BettingLines Week (11)'!Q5-100),100/('BettingLines Week (11)'!Q5+100))</f>
        <v>0.6</v>
      </c>
      <c r="R5">
        <f>IF('BettingLines Week (11)'!R5&lt;-100,1+100/('BettingLines Week (11)'!R5-100),100/('BettingLines Week (11)'!R5+100))</f>
        <v>0.6</v>
      </c>
      <c r="S5">
        <f>IF('BettingLines Week (11)'!S5&lt;-100,1+100/('BettingLines Week (11)'!S5-100),100/('BettingLines Week (11)'!S5+100))</f>
        <v>0.74874371859296485</v>
      </c>
    </row>
    <row r="6" spans="1:19" ht="14.45">
      <c r="A6" t="s">
        <v>5</v>
      </c>
      <c r="B6">
        <f>IF('BettingLines Week (11)'!B6&lt;-100,1+100/('BettingLines Week (11)'!B6-100),100/('BettingLines Week (11)'!B6+100))</f>
        <v>0.52830188679245282</v>
      </c>
      <c r="C6">
        <f>IF('BettingLines Week (11)'!C6&lt;-100,1+100/('BettingLines Week (11)'!C6-100),100/('BettingLines Week (11)'!C6+100))</f>
        <v>0.63636363636363635</v>
      </c>
      <c r="D6">
        <f>IF('BettingLines Week (11)'!D6&lt;-100,1+100/('BettingLines Week (11)'!D6-100),100/('BettingLines Week (11)'!D6+100))</f>
        <v>0.60784313725490202</v>
      </c>
      <c r="E6">
        <f>IF('BettingLines Week (11)'!E6&lt;-100,1+100/('BettingLines Week (11)'!E6-100),100/('BettingLines Week (11)'!E6+100))</f>
        <v>0.61832061068702293</v>
      </c>
      <c r="F6">
        <f>IF('BettingLines Week (11)'!F6&lt;-100,1+100/('BettingLines Week (11)'!F6-100),100/('BettingLines Week (11)'!F6+100))</f>
        <v>0.62962962962962965</v>
      </c>
      <c r="G6">
        <f>IF('BettingLines Week (11)'!G6&lt;-100,1+100/('BettingLines Week (11)'!G6-100),100/('BettingLines Week (11)'!G6+100))</f>
        <v>0.60784313725490202</v>
      </c>
      <c r="H6">
        <f>IF('BettingLines Week (11)'!H6&lt;-100,1+100/('BettingLines Week (11)'!H6-100),100/('BettingLines Week (11)'!H6+100))</f>
        <v>1</v>
      </c>
      <c r="I6">
        <f>IF('BettingLines Week (11)'!I6&lt;-100,1+100/('BettingLines Week (11)'!I6-100),100/('BettingLines Week (11)'!I6+100))</f>
        <v>0.35714285714285715</v>
      </c>
      <c r="J6">
        <f>IF('BettingLines Week (11)'!J6&lt;-100,1+100/('BettingLines Week (11)'!J6-100),100/('BettingLines Week (11)'!J6+100))</f>
        <v>0.55555555555555558</v>
      </c>
      <c r="K6">
        <f>IF('BettingLines Week (11)'!K6&lt;-100,1+100/('BettingLines Week (11)'!K6-100),100/('BettingLines Week (11)'!K6+100))</f>
        <v>0.71014492753623193</v>
      </c>
      <c r="L6">
        <f>IF('BettingLines Week (11)'!L6&lt;-100,1+100/('BettingLines Week (11)'!L6-100),100/('BettingLines Week (11)'!L6+100))</f>
        <v>0.37878787878787878</v>
      </c>
      <c r="M6">
        <f>IF('BettingLines Week (11)'!M6&lt;-100,1+100/('BettingLines Week (11)'!M6-100),100/('BettingLines Week (11)'!M6+100))</f>
        <v>0.66666666666666674</v>
      </c>
      <c r="N6">
        <f>IF('BettingLines Week (11)'!N6&lt;-100,1+100/('BettingLines Week (11)'!N6-100),100/('BettingLines Week (11)'!N6+100))</f>
        <v>0.53488372093023262</v>
      </c>
      <c r="O6">
        <f>IF('BettingLines Week (11)'!O6&lt;-100,1+100/('BettingLines Week (11)'!O6-100),100/('BettingLines Week (11)'!O6+100))</f>
        <v>0.79797979797979801</v>
      </c>
      <c r="P6">
        <f>IF('BettingLines Week (11)'!P6&lt;-100,1+100/('BettingLines Week (11)'!P6-100),100/('BettingLines Week (11)'!P6+100))</f>
        <v>0.78021978021978022</v>
      </c>
      <c r="Q6">
        <f>IF('BettingLines Week (11)'!Q6&lt;-100,1+100/('BettingLines Week (11)'!Q6-100),100/('BettingLines Week (11)'!Q6+100))</f>
        <v>0.56521739130434789</v>
      </c>
      <c r="R6">
        <f>IF('BettingLines Week (11)'!R6&lt;-100,1+100/('BettingLines Week (11)'!R6-100),100/('BettingLines Week (11)'!R6+100))</f>
        <v>0.42553191489361702</v>
      </c>
      <c r="S6">
        <f>IF('BettingLines Week (11)'!S6&lt;-100,1+100/('BettingLines Week (11)'!S6-100),100/('BettingLines Week (11)'!S6+100))</f>
        <v>0.63636363636363635</v>
      </c>
    </row>
    <row r="7" spans="1:19" ht="14.45">
      <c r="A7" t="s">
        <v>6</v>
      </c>
      <c r="B7">
        <f>IF('BettingLines Week (11)'!B7&lt;-100,1+100/('BettingLines Week (11)'!B7-100),100/('BettingLines Week (11)'!B7+100))</f>
        <v>0.62962962962962965</v>
      </c>
      <c r="C7">
        <f>IF('BettingLines Week (11)'!C7&lt;-100,1+100/('BettingLines Week (11)'!C7-100),100/('BettingLines Week (11)'!C7+100))</f>
        <v>0.79166666666666663</v>
      </c>
      <c r="D7">
        <f>IF('BettingLines Week (11)'!D7&lt;-100,1+100/('BettingLines Week (11)'!D7-100),100/('BettingLines Week (11)'!D7+100))</f>
        <v>0.8666666666666667</v>
      </c>
      <c r="E7">
        <f>IF('BettingLines Week (11)'!E7&lt;-100,1+100/('BettingLines Week (11)'!E7-100),100/('BettingLines Week (11)'!E7+100))</f>
        <v>0.74025974025974028</v>
      </c>
      <c r="F7">
        <f>IF('BettingLines Week (11)'!F7&lt;-100,1+100/('BettingLines Week (11)'!F7-100),100/('BettingLines Week (11)'!F7+100))</f>
        <v>0.40816326530612246</v>
      </c>
      <c r="G7">
        <f>IF('BettingLines Week (11)'!G7&lt;-100,1+100/('BettingLines Week (11)'!G7-100),100/('BettingLines Week (11)'!G7+100))</f>
        <v>0.55555555555555558</v>
      </c>
      <c r="H7">
        <f>IF('BettingLines Week (11)'!H7&lt;-100,1+100/('BettingLines Week (11)'!H7-100),100/('BettingLines Week (11)'!H7+100))</f>
        <v>1</v>
      </c>
      <c r="I7">
        <f>IF('BettingLines Week (11)'!I7&lt;-100,1+100/('BettingLines Week (11)'!I7-100),100/('BettingLines Week (11)'!I7+100))</f>
        <v>0.75609756097560976</v>
      </c>
      <c r="J7">
        <f>IF('BettingLines Week (11)'!J7&lt;-100,1+100/('BettingLines Week (11)'!J7-100),100/('BettingLines Week (11)'!J7+100))</f>
        <v>0.40816326530612246</v>
      </c>
      <c r="K7">
        <f>IF('BettingLines Week (11)'!K7&lt;-100,1+100/('BettingLines Week (11)'!K7-100),100/('BettingLines Week (11)'!K7+100))</f>
        <v>0.96</v>
      </c>
      <c r="L7">
        <f>IF('BettingLines Week (11)'!L7&lt;-100,1+100/('BettingLines Week (11)'!L7-100),100/('BettingLines Week (11)'!L7+100))</f>
        <v>0.86206896551724133</v>
      </c>
      <c r="M7">
        <f>IF('BettingLines Week (11)'!M7&lt;-100,1+100/('BettingLines Week (11)'!M7-100),100/('BettingLines Week (11)'!M7+100))</f>
        <v>0.81481481481481488</v>
      </c>
      <c r="N7">
        <f>IF('BettingLines Week (11)'!N7&lt;-100,1+100/('BettingLines Week (11)'!N7-100),100/('BettingLines Week (11)'!N7+100))</f>
        <v>0.62962962962962965</v>
      </c>
      <c r="O7">
        <f>IF('BettingLines Week (11)'!O7&lt;-100,1+100/('BettingLines Week (11)'!O7-100),100/('BettingLines Week (11)'!O7+100))</f>
        <v>0.53488372093023262</v>
      </c>
      <c r="P7">
        <f>IF('BettingLines Week (11)'!P7&lt;-100,1+100/('BettingLines Week (11)'!P7-100),100/('BettingLines Week (11)'!P7+100))</f>
        <v>0.38461538461538464</v>
      </c>
      <c r="Q7">
        <f>IF('BettingLines Week (11)'!Q7&lt;-100,1+100/('BettingLines Week (11)'!Q7-100),100/('BettingLines Week (11)'!Q7+100))</f>
        <v>0.43478260869565216</v>
      </c>
      <c r="R7">
        <f>IF('BettingLines Week (11)'!R7&lt;-100,1+100/('BettingLines Week (11)'!R7-100),100/('BettingLines Week (11)'!R7+100))</f>
        <v>0.6</v>
      </c>
      <c r="S7">
        <f>IF('BettingLines Week (11)'!S7&lt;-100,1+100/('BettingLines Week (11)'!S7-100),100/('BettingLines Week (11)'!S7+100))</f>
        <v>0.6</v>
      </c>
    </row>
    <row r="8" spans="1:19" ht="14.45">
      <c r="A8" t="s">
        <v>7</v>
      </c>
      <c r="B8">
        <f>IF('BettingLines Week (11)'!B8&lt;-100,1+100/('BettingLines Week (11)'!B8-100),100/('BettingLines Week (11)'!B8+100))</f>
        <v>0.46728971962616822</v>
      </c>
      <c r="C8">
        <f>IF('BettingLines Week (11)'!C8&lt;-100,1+100/('BettingLines Week (11)'!C8-100),100/('BettingLines Week (11)'!C8+100))</f>
        <v>0.25</v>
      </c>
      <c r="D8">
        <f>IF('BettingLines Week (11)'!D8&lt;-100,1+100/('BettingLines Week (11)'!D8-100),100/('BettingLines Week (11)'!D8+100))</f>
        <v>0.44642857142857145</v>
      </c>
      <c r="E8">
        <f>IF('BettingLines Week (11)'!E8&lt;-100,1+100/('BettingLines Week (11)'!E8-100),100/('BettingLines Week (11)'!E8+100))</f>
        <v>0.23255813953488372</v>
      </c>
      <c r="F8">
        <f>IF('BettingLines Week (11)'!F8&lt;-100,1+100/('BettingLines Week (11)'!F8-100),100/('BettingLines Week (11)'!F8+100))</f>
        <v>0.46728971962616822</v>
      </c>
      <c r="G8">
        <f>IF('BettingLines Week (11)'!G8&lt;-100,1+100/('BettingLines Week (11)'!G8-100),100/('BettingLines Week (11)'!G8+100))</f>
        <v>0.28985507246376813</v>
      </c>
      <c r="H8">
        <f>IF('BettingLines Week (11)'!H8&lt;-100,1+100/('BettingLines Week (11)'!H8-100),100/('BettingLines Week (11)'!H8+100))</f>
        <v>1</v>
      </c>
      <c r="I8">
        <f>IF('BettingLines Week (11)'!I8&lt;-100,1+100/('BettingLines Week (11)'!I8-100),100/('BettingLines Week (11)'!I8+100))</f>
        <v>0.61832061068702293</v>
      </c>
      <c r="J8">
        <f>IF('BettingLines Week (11)'!J8&lt;-100,1+100/('BettingLines Week (11)'!J8-100),100/('BettingLines Week (11)'!J8+100))</f>
        <v>0.40816326530612246</v>
      </c>
      <c r="K8">
        <f>IF('BettingLines Week (11)'!K8&lt;-100,1+100/('BettingLines Week (11)'!K8-100),100/('BettingLines Week (11)'!K8+100))</f>
        <v>0.52830188679245282</v>
      </c>
      <c r="L8">
        <f>IF('BettingLines Week (11)'!L8&lt;-100,1+100/('BettingLines Week (11)'!L8-100),100/('BettingLines Week (11)'!L8+100))</f>
        <v>0.25</v>
      </c>
      <c r="M8">
        <f>IF('BettingLines Week (11)'!M8&lt;-100,1+100/('BettingLines Week (11)'!M8-100),100/('BettingLines Week (11)'!M8+100))</f>
        <v>0.57446808510638303</v>
      </c>
      <c r="N8">
        <f>IF('BettingLines Week (11)'!N8&lt;-100,1+100/('BettingLines Week (11)'!N8-100),100/('BettingLines Week (11)'!N8+100))</f>
        <v>0.72972972972972971</v>
      </c>
      <c r="O8">
        <f>IF('BettingLines Week (11)'!O8&lt;-100,1+100/('BettingLines Week (11)'!O8-100),100/('BettingLines Week (11)'!O8+100))</f>
        <v>0.78260869565217395</v>
      </c>
      <c r="P8">
        <f>IF('BettingLines Week (11)'!P8&lt;-100,1+100/('BettingLines Week (11)'!P8-100),100/('BettingLines Week (11)'!P8+100))</f>
        <v>0.5</v>
      </c>
      <c r="Q8">
        <f>IF('BettingLines Week (11)'!Q8&lt;-100,1+100/('BettingLines Week (11)'!Q8-100),100/('BettingLines Week (11)'!Q8+100))</f>
        <v>0.68553459119496862</v>
      </c>
      <c r="R8">
        <f>IF('BettingLines Week (11)'!R8&lt;-100,1+100/('BettingLines Week (11)'!R8-100),100/('BettingLines Week (11)'!R8+100))</f>
        <v>0.53488372093023262</v>
      </c>
      <c r="S8">
        <f>IF('BettingLines Week (11)'!S8&lt;-100,1+100/('BettingLines Week (11)'!S8-100),100/('BettingLines Week (11)'!S8+100))</f>
        <v>0.53488372093023262</v>
      </c>
    </row>
    <row r="9" spans="1:19" ht="14.45">
      <c r="A9" t="s">
        <v>8</v>
      </c>
      <c r="B9">
        <f>IF('BettingLines Week (11)'!B9&lt;-100,1+100/('BettingLines Week (11)'!B9-100),100/('BettingLines Week (11)'!B9+100))</f>
        <v>0.82456140350877194</v>
      </c>
      <c r="C9">
        <f>IF('BettingLines Week (11)'!C9&lt;-100,1+100/('BettingLines Week (11)'!C9-100),100/('BettingLines Week (11)'!C9+100))</f>
        <v>0.40816326530612246</v>
      </c>
      <c r="D9">
        <f>IF('BettingLines Week (11)'!D9&lt;-100,1+100/('BettingLines Week (11)'!D9-100),100/('BettingLines Week (11)'!D9+100))</f>
        <v>0.77272727272727271</v>
      </c>
      <c r="E9">
        <f>IF('BettingLines Week (11)'!E9&lt;-100,1+100/('BettingLines Week (11)'!E9-100),100/('BettingLines Week (11)'!E9+100))</f>
        <v>0.40816326530612246</v>
      </c>
      <c r="F9">
        <f>IF('BettingLines Week (11)'!F9&lt;-100,1+100/('BettingLines Week (11)'!F9-100),100/('BettingLines Week (11)'!F9+100))</f>
        <v>0.69696969696969702</v>
      </c>
      <c r="G9">
        <f>IF('BettingLines Week (11)'!G9&lt;-100,1+100/('BettingLines Week (11)'!G9-100),100/('BettingLines Week (11)'!G9+100))</f>
        <v>0.7142857142857143</v>
      </c>
      <c r="H9">
        <f>IF('BettingLines Week (11)'!H9&lt;-100,1+100/('BettingLines Week (11)'!H9-100),100/('BettingLines Week (11)'!H9+100))</f>
        <v>0.60784313725490202</v>
      </c>
      <c r="I9">
        <f>IF('BettingLines Week (11)'!I9&lt;-100,1+100/('BettingLines Week (11)'!I9-100),100/('BettingLines Week (11)'!I9+100))</f>
        <v>0.83870967741935487</v>
      </c>
      <c r="J9">
        <f>IF('BettingLines Week (11)'!J9&lt;-100,1+100/('BettingLines Week (11)'!J9-100),100/('BettingLines Week (11)'!J9+100))</f>
        <v>0.71014492753623193</v>
      </c>
      <c r="K9">
        <f>IF('BettingLines Week (11)'!K9&lt;-100,1+100/('BettingLines Week (11)'!K9-100),100/('BettingLines Week (11)'!K9+100))</f>
        <v>0.72067039106145248</v>
      </c>
      <c r="L9">
        <f>IF('BettingLines Week (11)'!L9&lt;-100,1+100/('BettingLines Week (11)'!L9-100),100/('BettingLines Week (11)'!L9+100))</f>
        <v>0.66442953020134232</v>
      </c>
      <c r="M9">
        <f>IF('BettingLines Week (11)'!M9&lt;-100,1+100/('BettingLines Week (11)'!M9-100),100/('BettingLines Week (11)'!M9+100))</f>
        <v>0.47619047619047616</v>
      </c>
      <c r="N9">
        <f>IF('BettingLines Week (11)'!N9&lt;-100,1+100/('BettingLines Week (11)'!N9-100),100/('BettingLines Week (11)'!N9+100))</f>
        <v>1</v>
      </c>
      <c r="O9">
        <f>IF('BettingLines Week (11)'!O9&lt;-100,1+100/('BettingLines Week (11)'!O9-100),100/('BettingLines Week (11)'!O9+100))</f>
        <v>0.75609756097560976</v>
      </c>
      <c r="P9">
        <f>IF('BettingLines Week (11)'!P9&lt;-100,1+100/('BettingLines Week (11)'!P9-100),100/('BettingLines Week (11)'!P9+100))</f>
        <v>0.51219512195121952</v>
      </c>
      <c r="Q9">
        <f>IF('BettingLines Week (11)'!Q9&lt;-100,1+100/('BettingLines Week (11)'!Q9-100),100/('BettingLines Week (11)'!Q9+100))</f>
        <v>0.48780487804878048</v>
      </c>
      <c r="R9">
        <f>IF('BettingLines Week (11)'!R9&lt;-100,1+100/('BettingLines Week (11)'!R9-100),100/('BettingLines Week (11)'!R9+100))</f>
        <v>0.52380952380952384</v>
      </c>
      <c r="S9">
        <f>IF('BettingLines Week (11)'!S9&lt;-100,1+100/('BettingLines Week (11)'!S9-100),100/('BettingLines Week (11)'!S9+100))</f>
        <v>0.63636363636363635</v>
      </c>
    </row>
    <row r="10" spans="1:19" ht="14.45">
      <c r="A10" t="s">
        <v>9</v>
      </c>
      <c r="B10">
        <f>IF('BettingLines Week (11)'!B10&lt;-100,1+100/('BettingLines Week (11)'!B10-100),100/('BettingLines Week (11)'!B10+100))</f>
        <v>0.4</v>
      </c>
      <c r="C10">
        <f>IF('BettingLines Week (11)'!C10&lt;-100,1+100/('BettingLines Week (11)'!C10-100),100/('BettingLines Week (11)'!C10+100))</f>
        <v>0.68553459119496862</v>
      </c>
      <c r="D10">
        <f>IF('BettingLines Week (11)'!D10&lt;-100,1+100/('BettingLines Week (11)'!D10-100),100/('BettingLines Week (11)'!D10+100))</f>
        <v>0.60784313725490202</v>
      </c>
      <c r="E10">
        <f>IF('BettingLines Week (11)'!E10&lt;-100,1+100/('BettingLines Week (11)'!E10-100),100/('BettingLines Week (11)'!E10+100))</f>
        <v>0.58677685950413228</v>
      </c>
      <c r="F10">
        <f>IF('BettingLines Week (11)'!F10&lt;-100,1+100/('BettingLines Week (11)'!F10-100),100/('BettingLines Week (11)'!F10+100))</f>
        <v>0.81481481481481488</v>
      </c>
      <c r="G10">
        <f>IF('BettingLines Week (11)'!G10&lt;-100,1+100/('BettingLines Week (11)'!G10-100),100/('BettingLines Week (11)'!G10+100))</f>
        <v>0.61832061068702293</v>
      </c>
      <c r="H10">
        <f>IF('BettingLines Week (11)'!H10&lt;-100,1+100/('BettingLines Week (11)'!H10-100),100/('BettingLines Week (11)'!H10+100))</f>
        <v>0.43478260869565216</v>
      </c>
      <c r="I10">
        <f>IF('BettingLines Week (11)'!I10&lt;-100,1+100/('BettingLines Week (11)'!I10-100),100/('BettingLines Week (11)'!I10+100))</f>
        <v>0.78260869565217395</v>
      </c>
      <c r="J10">
        <f>IF('BettingLines Week (11)'!J10&lt;-100,1+100/('BettingLines Week (11)'!J10-100),100/('BettingLines Week (11)'!J10+100))</f>
        <v>1</v>
      </c>
      <c r="K10">
        <f>IF('BettingLines Week (11)'!K10&lt;-100,1+100/('BettingLines Week (11)'!K10-100),100/('BettingLines Week (11)'!K10+100))</f>
        <v>0.57446808510638303</v>
      </c>
      <c r="L10">
        <f>IF('BettingLines Week (11)'!L10&lt;-100,1+100/('BettingLines Week (11)'!L10-100),100/('BettingLines Week (11)'!L10+100))</f>
        <v>0.81481481481481488</v>
      </c>
      <c r="M10">
        <f>IF('BettingLines Week (11)'!M10&lt;-100,1+100/('BettingLines Week (11)'!M10-100),100/('BettingLines Week (11)'!M10+100))</f>
        <v>0.78947368421052633</v>
      </c>
      <c r="N10">
        <f>IF('BettingLines Week (11)'!N10&lt;-100,1+100/('BettingLines Week (11)'!N10-100),100/('BettingLines Week (11)'!N10+100))</f>
        <v>0.52380952380952384</v>
      </c>
      <c r="O10">
        <f>IF('BettingLines Week (11)'!O10&lt;-100,1+100/('BettingLines Week (11)'!O10-100),100/('BettingLines Week (11)'!O10+100))</f>
        <v>0.55555555555555558</v>
      </c>
      <c r="P10">
        <f>IF('BettingLines Week (11)'!P10&lt;-100,1+100/('BettingLines Week (11)'!P10-100),100/('BettingLines Week (11)'!P10+100))</f>
        <v>0.56521739130434789</v>
      </c>
      <c r="Q10">
        <f>IF('BettingLines Week (11)'!Q10&lt;-100,1+100/('BettingLines Week (11)'!Q10-100),100/('BettingLines Week (11)'!Q10+100))</f>
        <v>0.51219512195121952</v>
      </c>
      <c r="R10">
        <f>IF('BettingLines Week (11)'!R10&lt;-100,1+100/('BettingLines Week (11)'!R10-100),100/('BettingLines Week (11)'!R10+100))</f>
        <v>0.43478260869565216</v>
      </c>
      <c r="S10">
        <f>IF('BettingLines Week (11)'!S10&lt;-100,1+100/('BettingLines Week (11)'!S10-100),100/('BettingLines Week (11)'!S10+100))</f>
        <v>0.58333333333333326</v>
      </c>
    </row>
    <row r="11" spans="1:19" ht="14.45">
      <c r="A11" t="s">
        <v>10</v>
      </c>
      <c r="B11">
        <f>IF('BettingLines Week (11)'!B11&lt;-100,1+100/('BettingLines Week (11)'!B11-100),100/('BettingLines Week (11)'!B11+100))</f>
        <v>0.61832061068702293</v>
      </c>
      <c r="C11">
        <f>IF('BettingLines Week (11)'!C11&lt;-100,1+100/('BettingLines Week (11)'!C11-100),100/('BettingLines Week (11)'!C11+100))</f>
        <v>0.59677419354838712</v>
      </c>
      <c r="D11">
        <f>IF('BettingLines Week (11)'!D11&lt;-100,1+100/('BettingLines Week (11)'!D11-100),100/('BettingLines Week (11)'!D11+100))</f>
        <v>0.51923076923076916</v>
      </c>
      <c r="E11">
        <f>IF('BettingLines Week (11)'!E11&lt;-100,1+100/('BettingLines Week (11)'!E11-100),100/('BettingLines Week (11)'!E11+100))</f>
        <v>0.76470588235294112</v>
      </c>
      <c r="F11">
        <f>IF('BettingLines Week (11)'!F11&lt;-100,1+100/('BettingLines Week (11)'!F11-100),100/('BettingLines Week (11)'!F11+100))</f>
        <v>1</v>
      </c>
      <c r="G11">
        <f>IF('BettingLines Week (11)'!G11&lt;-100,1+100/('BettingLines Week (11)'!G11-100),100/('BettingLines Week (11)'!G11+100))</f>
        <v>0.48780487804878048</v>
      </c>
      <c r="H11">
        <f>IF('BettingLines Week (11)'!H11&lt;-100,1+100/('BettingLines Week (11)'!H11-100),100/('BettingLines Week (11)'!H11+100))</f>
        <v>0.30769230769230771</v>
      </c>
      <c r="I11">
        <f>IF('BettingLines Week (11)'!I11&lt;-100,1+100/('BettingLines Week (11)'!I11-100),100/('BettingLines Week (11)'!I11+100))</f>
        <v>0.82456140350877194</v>
      </c>
      <c r="J11">
        <f>IF('BettingLines Week (11)'!J11&lt;-100,1+100/('BettingLines Week (11)'!J11-100),100/('BettingLines Week (11)'!J11+100))</f>
        <v>0.63636363636363635</v>
      </c>
      <c r="K11">
        <f>IF('BettingLines Week (11)'!K11&lt;-100,1+100/('BettingLines Week (11)'!K11-100),100/('BettingLines Week (11)'!K11+100))</f>
        <v>0.46728971962616822</v>
      </c>
      <c r="L11">
        <f>IF('BettingLines Week (11)'!L11&lt;-100,1+100/('BettingLines Week (11)'!L11-100),100/('BettingLines Week (11)'!L11+100))</f>
        <v>0.61832061068702293</v>
      </c>
      <c r="M11">
        <f>IF('BettingLines Week (11)'!M11&lt;-100,1+100/('BettingLines Week (11)'!M11-100),100/('BettingLines Week (11)'!M11+100))</f>
        <v>0.56521739130434789</v>
      </c>
      <c r="N11">
        <f>IF('BettingLines Week (11)'!N11&lt;-100,1+100/('BettingLines Week (11)'!N11-100),100/('BettingLines Week (11)'!N11+100))</f>
        <v>0.54545454545454541</v>
      </c>
      <c r="O11">
        <f>IF('BettingLines Week (11)'!O11&lt;-100,1+100/('BettingLines Week (11)'!O11-100),100/('BettingLines Week (11)'!O11+100))</f>
        <v>0.6</v>
      </c>
      <c r="P11">
        <f>IF('BettingLines Week (11)'!P11&lt;-100,1+100/('BettingLines Week (11)'!P11-100),100/('BettingLines Week (11)'!P11+100))</f>
        <v>0.54545454545454541</v>
      </c>
      <c r="Q11">
        <f>IF('BettingLines Week (11)'!Q11&lt;-100,1+100/('BettingLines Week (11)'!Q11-100),100/('BettingLines Week (11)'!Q11+100))</f>
        <v>0.51219512195121952</v>
      </c>
      <c r="R11">
        <f>IF('BettingLines Week (11)'!R11&lt;-100,1+100/('BettingLines Week (11)'!R11-100),100/('BettingLines Week (11)'!R11+100))</f>
        <v>0.51219512195121952</v>
      </c>
      <c r="S11">
        <f>IF('BettingLines Week (11)'!S11&lt;-100,1+100/('BettingLines Week (11)'!S11-100),100/('BettingLines Week (11)'!S11+100))</f>
        <v>0.48780487804878048</v>
      </c>
    </row>
    <row r="12" spans="1:19" ht="14.45">
      <c r="A12" t="s">
        <v>11</v>
      </c>
      <c r="B12">
        <f>IF('BettingLines Week (11)'!B12&lt;-100,1+100/('BettingLines Week (11)'!B12-100),100/('BettingLines Week (11)'!B12+100))</f>
        <v>0.42372881355932202</v>
      </c>
      <c r="C12">
        <f>IF('BettingLines Week (11)'!C12&lt;-100,1+100/('BettingLines Week (11)'!C12-100),100/('BettingLines Week (11)'!C12+100))</f>
        <v>0.58677685950413228</v>
      </c>
      <c r="D12">
        <f>IF('BettingLines Week (11)'!D12&lt;-100,1+100/('BettingLines Week (11)'!D12-100),100/('BettingLines Week (11)'!D12+100))</f>
        <v>0.74358974358974361</v>
      </c>
      <c r="E12">
        <f>IF('BettingLines Week (11)'!E12&lt;-100,1+100/('BettingLines Week (11)'!E12-100),100/('BettingLines Week (11)'!E12+100))</f>
        <v>0.45454545454545453</v>
      </c>
      <c r="F12">
        <f>IF('BettingLines Week (11)'!F12&lt;-100,1+100/('BettingLines Week (11)'!F12-100),100/('BettingLines Week (11)'!F12+100))</f>
        <v>0.87096774193548387</v>
      </c>
      <c r="G12">
        <f>IF('BettingLines Week (11)'!G12&lt;-100,1+100/('BettingLines Week (11)'!G12-100),100/('BettingLines Week (11)'!G12+100))</f>
        <v>0.91666666666666663</v>
      </c>
      <c r="H12">
        <f>IF('BettingLines Week (11)'!H12&lt;-100,1+100/('BettingLines Week (11)'!H12-100),100/('BettingLines Week (11)'!H12+100))</f>
        <v>0.43478260869565216</v>
      </c>
      <c r="I12">
        <f>IF('BettingLines Week (11)'!I12&lt;-100,1+100/('BettingLines Week (11)'!I12-100),100/('BettingLines Week (11)'!I12+100))</f>
        <v>0.81981981981981988</v>
      </c>
      <c r="J12">
        <f>IF('BettingLines Week (11)'!J12&lt;-100,1+100/('BettingLines Week (11)'!J12-100),100/('BettingLines Week (11)'!J12+100))</f>
        <v>0.54128440366972475</v>
      </c>
      <c r="K12">
        <f>IF('BettingLines Week (11)'!K12&lt;-100,1+100/('BettingLines Week (11)'!K12-100),100/('BettingLines Week (11)'!K12+100))</f>
        <v>1</v>
      </c>
      <c r="L12">
        <f>IF('BettingLines Week (11)'!L12&lt;-100,1+100/('BettingLines Week (11)'!L12-100),100/('BettingLines Week (11)'!L12+100))</f>
        <v>0.91666666666666663</v>
      </c>
      <c r="M12">
        <f>IF('BettingLines Week (11)'!M12&lt;-100,1+100/('BettingLines Week (11)'!M12-100),100/('BettingLines Week (11)'!M12+100))</f>
        <v>0.46511627906976744</v>
      </c>
      <c r="N12">
        <f>IF('BettingLines Week (11)'!N12&lt;-100,1+100/('BettingLines Week (11)'!N12-100),100/('BettingLines Week (11)'!N12+100))</f>
        <v>0.62962962962962965</v>
      </c>
      <c r="O12">
        <f>IF('BettingLines Week (11)'!O12&lt;-100,1+100/('BettingLines Week (11)'!O12-100),100/('BettingLines Week (11)'!O12+100))</f>
        <v>0.74874371859296485</v>
      </c>
      <c r="P12">
        <f>IF('BettingLines Week (11)'!P12&lt;-100,1+100/('BettingLines Week (11)'!P12-100),100/('BettingLines Week (11)'!P12+100))</f>
        <v>0.54545454545454541</v>
      </c>
      <c r="Q12">
        <f>IF('BettingLines Week (11)'!Q12&lt;-100,1+100/('BettingLines Week (11)'!Q12-100),100/('BettingLines Week (11)'!Q12+100))</f>
        <v>0.55555555555555558</v>
      </c>
      <c r="R12">
        <f>IF('BettingLines Week (11)'!R12&lt;-100,1+100/('BettingLines Week (11)'!R12-100),100/('BettingLines Week (11)'!R12+100))</f>
        <v>0.52380952380952384</v>
      </c>
      <c r="S12">
        <f>IF('BettingLines Week (11)'!S12&lt;-100,1+100/('BettingLines Week (11)'!S12-100),100/('BettingLines Week (11)'!S12+100))</f>
        <v>0.54545454545454541</v>
      </c>
    </row>
    <row r="13" spans="1:19" ht="14.45">
      <c r="A13" t="s">
        <v>12</v>
      </c>
      <c r="B13">
        <f>IF('BettingLines Week (11)'!B13&lt;-100,1+100/('BettingLines Week (11)'!B13-100),100/('BettingLines Week (11)'!B13+100))</f>
        <v>0.66442953020134232</v>
      </c>
      <c r="C13">
        <f>IF('BettingLines Week (11)'!C13&lt;-100,1+100/('BettingLines Week (11)'!C13-100),100/('BettingLines Week (11)'!C13+100))</f>
        <v>0.44642857142857145</v>
      </c>
      <c r="D13">
        <f>IF('BettingLines Week (11)'!D13&lt;-100,1+100/('BettingLines Week (11)'!D13-100),100/('BettingLines Week (11)'!D13+100))</f>
        <v>0.79166666666666663</v>
      </c>
      <c r="E13">
        <f>IF('BettingLines Week (11)'!E13&lt;-100,1+100/('BettingLines Week (11)'!E13-100),100/('BettingLines Week (11)'!E13+100))</f>
        <v>0.64912280701754388</v>
      </c>
      <c r="F13">
        <f>IF('BettingLines Week (11)'!F13&lt;-100,1+100/('BettingLines Week (11)'!F13-100),100/('BettingLines Week (11)'!F13+100))</f>
        <v>0.32786885245901637</v>
      </c>
      <c r="G13">
        <f>IF('BettingLines Week (11)'!G13&lt;-100,1+100/('BettingLines Week (11)'!G13-100),100/('BettingLines Week (11)'!G13+100))</f>
        <v>0.67213114754098369</v>
      </c>
      <c r="H13">
        <f>IF('BettingLines Week (11)'!H13&lt;-100,1+100/('BettingLines Week (11)'!H13-100),100/('BettingLines Week (11)'!H13+100))</f>
        <v>0.51219512195121952</v>
      </c>
      <c r="I13">
        <f>IF('BettingLines Week (11)'!I13&lt;-100,1+100/('BettingLines Week (11)'!I13-100),100/('BettingLines Week (11)'!I13+100))</f>
        <v>0.57446808510638303</v>
      </c>
      <c r="J13">
        <f>IF('BettingLines Week (11)'!J13&lt;-100,1+100/('BettingLines Week (11)'!J13-100),100/('BettingLines Week (11)'!J13+100))</f>
        <v>1</v>
      </c>
      <c r="K13">
        <f>IF('BettingLines Week (11)'!K13&lt;-100,1+100/('BettingLines Week (11)'!K13-100),100/('BettingLines Week (11)'!K13+100))</f>
        <v>0.42372881355932202</v>
      </c>
      <c r="L13">
        <f>IF('BettingLines Week (11)'!L13&lt;-100,1+100/('BettingLines Week (11)'!L13-100),100/('BettingLines Week (11)'!L13+100))</f>
        <v>0.74874371859296485</v>
      </c>
      <c r="M13">
        <f>IF('BettingLines Week (11)'!M13&lt;-100,1+100/('BettingLines Week (11)'!M13-100),100/('BettingLines Week (11)'!M13+100))</f>
        <v>0.66442953020134232</v>
      </c>
      <c r="N13">
        <f>IF('BettingLines Week (11)'!N13&lt;-100,1+100/('BettingLines Week (11)'!N13-100),100/('BettingLines Week (11)'!N13+100))</f>
        <v>0.51219512195121952</v>
      </c>
      <c r="O13">
        <f>IF('BettingLines Week (11)'!O13&lt;-100,1+100/('BettingLines Week (11)'!O13-100),100/('BettingLines Week (11)'!O13+100))</f>
        <v>0.51219512195121952</v>
      </c>
      <c r="P13">
        <f>IF('BettingLines Week (11)'!P13&lt;-100,1+100/('BettingLines Week (11)'!P13-100),100/('BettingLines Week (11)'!P13+100))</f>
        <v>0.53488372093023262</v>
      </c>
      <c r="Q13">
        <f>IF('BettingLines Week (11)'!Q13&lt;-100,1+100/('BettingLines Week (11)'!Q13-100),100/('BettingLines Week (11)'!Q13+100))</f>
        <v>0.64285714285714279</v>
      </c>
      <c r="R13">
        <f>IF('BettingLines Week (11)'!R13&lt;-100,1+100/('BettingLines Week (11)'!R13-100),100/('BettingLines Week (11)'!R13+100))</f>
        <v>0.84251968503937014</v>
      </c>
      <c r="S13">
        <f>IF('BettingLines Week (11)'!S13&lt;-100,1+100/('BettingLines Week (11)'!S13-100),100/('BettingLines Week (11)'!S13+100))</f>
        <v>0.57446808510638303</v>
      </c>
    </row>
    <row r="14" spans="1:19" ht="14.45">
      <c r="A14" t="s">
        <v>13</v>
      </c>
      <c r="B14">
        <f>IF('BettingLines Week (11)'!B14&lt;-100,1+100/('BettingLines Week (11)'!B14-100),100/('BettingLines Week (11)'!B14+100))</f>
        <v>0.68553459119496862</v>
      </c>
      <c r="C14">
        <f>IF('BettingLines Week (11)'!C14&lt;-100,1+100/('BettingLines Week (11)'!C14-100),100/('BettingLines Week (11)'!C14+100))</f>
        <v>0.35714285714285715</v>
      </c>
      <c r="D14">
        <f>IF('BettingLines Week (11)'!D14&lt;-100,1+100/('BettingLines Week (11)'!D14-100),100/('BettingLines Week (11)'!D14+100))</f>
        <v>0.69230769230769229</v>
      </c>
      <c r="E14">
        <f>IF('BettingLines Week (11)'!E14&lt;-100,1+100/('BettingLines Week (11)'!E14-100),100/('BettingLines Week (11)'!E14+100))</f>
        <v>0.58677685950413228</v>
      </c>
      <c r="F14">
        <f>IF('BettingLines Week (11)'!F14&lt;-100,1+100/('BettingLines Week (11)'!F14-100),100/('BettingLines Week (11)'!F14+100))</f>
        <v>1</v>
      </c>
      <c r="G14">
        <f>IF('BettingLines Week (11)'!G14&lt;-100,1+100/('BettingLines Week (11)'!G14-100),100/('BettingLines Week (11)'!G14+100))</f>
        <v>0.43478260869565216</v>
      </c>
      <c r="H14">
        <f>IF('BettingLines Week (11)'!H14&lt;-100,1+100/('BettingLines Week (11)'!H14-100),100/('BettingLines Week (11)'!H14+100))</f>
        <v>0.81981981981981988</v>
      </c>
      <c r="I14">
        <f>IF('BettingLines Week (11)'!I14&lt;-100,1+100/('BettingLines Week (11)'!I14-100),100/('BettingLines Week (11)'!I14+100))</f>
        <v>0.67213114754098369</v>
      </c>
      <c r="J14">
        <f>IF('BettingLines Week (11)'!J14&lt;-100,1+100/('BettingLines Week (11)'!J14-100),100/('BettingLines Week (11)'!J14+100))</f>
        <v>0.33333333333333331</v>
      </c>
      <c r="K14">
        <f>IF('BettingLines Week (11)'!K14&lt;-100,1+100/('BettingLines Week (11)'!K14-100),100/('BettingLines Week (11)'!K14+100))</f>
        <v>0.72972972972972971</v>
      </c>
      <c r="L14">
        <f>IF('BettingLines Week (11)'!L14&lt;-100,1+100/('BettingLines Week (11)'!L14-100),100/('BettingLines Week (11)'!L14+100))</f>
        <v>0.46728971962616822</v>
      </c>
      <c r="M14">
        <f>IF('BettingLines Week (11)'!M14&lt;-100,1+100/('BettingLines Week (11)'!M14-100),100/('BettingLines Week (11)'!M14+100))</f>
        <v>0.5</v>
      </c>
      <c r="N14">
        <f>IF('BettingLines Week (11)'!N14&lt;-100,1+100/('BettingLines Week (11)'!N14-100),100/('BettingLines Week (11)'!N14+100))</f>
        <v>0.40816326530612246</v>
      </c>
      <c r="O14">
        <f>IF('BettingLines Week (11)'!O14&lt;-100,1+100/('BettingLines Week (11)'!O14-100),100/('BettingLines Week (11)'!O14+100))</f>
        <v>0.4</v>
      </c>
      <c r="P14">
        <f>IF('BettingLines Week (11)'!P14&lt;-100,1+100/('BettingLines Week (11)'!P14-100),100/('BettingLines Week (11)'!P14+100))</f>
        <v>0.48780487804878048</v>
      </c>
      <c r="Q14">
        <f>IF('BettingLines Week (11)'!Q14&lt;-100,1+100/('BettingLines Week (11)'!Q14-100),100/('BettingLines Week (11)'!Q14+100))</f>
        <v>0.55555555555555558</v>
      </c>
      <c r="R14">
        <f>IF('BettingLines Week (11)'!R14&lt;-100,1+100/('BettingLines Week (11)'!R14-100),100/('BettingLines Week (11)'!R14+100))</f>
        <v>0.58333333333333326</v>
      </c>
      <c r="S14">
        <f>IF('BettingLines Week (11)'!S14&lt;-100,1+100/('BettingLines Week (11)'!S14-100),100/('BettingLines Week (11)'!S14+100))</f>
        <v>0.66101694915254239</v>
      </c>
    </row>
    <row r="15" spans="1:19" ht="14.45">
      <c r="A15" t="s">
        <v>14</v>
      </c>
      <c r="B15">
        <f>IF('BettingLines Week (11)'!B15&lt;-100,1+100/('BettingLines Week (11)'!B15-100),100/('BettingLines Week (11)'!B15+100))</f>
        <v>0.51923076923076916</v>
      </c>
      <c r="C15">
        <f>IF('BettingLines Week (11)'!C15&lt;-100,1+100/('BettingLines Week (11)'!C15-100),100/('BettingLines Week (11)'!C15+100))</f>
        <v>0.57446808510638303</v>
      </c>
      <c r="D15">
        <f>IF('BettingLines Week (11)'!D15&lt;-100,1+100/('BettingLines Week (11)'!D15-100),100/('BettingLines Week (11)'!D15+100))</f>
        <v>0.61832061068702293</v>
      </c>
      <c r="E15">
        <f>IF('BettingLines Week (11)'!E15&lt;-100,1+100/('BettingLines Week (11)'!E15-100),100/('BettingLines Week (11)'!E15+100))</f>
        <v>0.63636363636363635</v>
      </c>
      <c r="F15">
        <f>IF('BettingLines Week (11)'!F15&lt;-100,1+100/('BettingLines Week (11)'!F15-100),100/('BettingLines Week (11)'!F15+100))</f>
        <v>1</v>
      </c>
      <c r="G15">
        <f>IF('BettingLines Week (11)'!G15&lt;-100,1+100/('BettingLines Week (11)'!G15-100),100/('BettingLines Week (11)'!G15+100))</f>
        <v>0.21739130434782608</v>
      </c>
      <c r="H15">
        <f>IF('BettingLines Week (11)'!H15&lt;-100,1+100/('BettingLines Week (11)'!H15-100),100/('BettingLines Week (11)'!H15+100))</f>
        <v>0.62962962962962965</v>
      </c>
      <c r="I15">
        <f>IF('BettingLines Week (11)'!I15&lt;-100,1+100/('BettingLines Week (11)'!I15-100),100/('BettingLines Week (11)'!I15+100))</f>
        <v>0.37037037037037035</v>
      </c>
      <c r="J15">
        <f>IF('BettingLines Week (11)'!J15&lt;-100,1+100/('BettingLines Week (11)'!J15-100),100/('BettingLines Week (11)'!J15+100))</f>
        <v>0.88235294117647056</v>
      </c>
      <c r="K15">
        <f>IF('BettingLines Week (11)'!K15&lt;-100,1+100/('BettingLines Week (11)'!K15-100),100/('BettingLines Week (11)'!K15+100))</f>
        <v>0.32258064516129031</v>
      </c>
      <c r="L15">
        <f>IF('BettingLines Week (11)'!L15&lt;-100,1+100/('BettingLines Week (11)'!L15-100),100/('BettingLines Week (11)'!L15+100))</f>
        <v>0.58677685950413228</v>
      </c>
      <c r="M15">
        <f>IF('BettingLines Week (11)'!M15&lt;-100,1+100/('BettingLines Week (11)'!M15-100),100/('BettingLines Week (11)'!M15+100))</f>
        <v>0.51219512195121952</v>
      </c>
      <c r="N15">
        <f>IF('BettingLines Week (11)'!N15&lt;-100,1+100/('BettingLines Week (11)'!N15-100),100/('BettingLines Week (11)'!N15+100))</f>
        <v>0.54545454545454541</v>
      </c>
      <c r="O15">
        <f>IF('BettingLines Week (11)'!O15&lt;-100,1+100/('BettingLines Week (11)'!O15-100),100/('BettingLines Week (11)'!O15+100))</f>
        <v>0.53488372093023262</v>
      </c>
      <c r="P15">
        <f>IF('BettingLines Week (11)'!P15&lt;-100,1+100/('BettingLines Week (11)'!P15-100),100/('BettingLines Week (11)'!P15+100))</f>
        <v>0.78021978021978022</v>
      </c>
      <c r="Q15">
        <f>IF('BettingLines Week (11)'!Q15&lt;-100,1+100/('BettingLines Week (11)'!Q15-100),100/('BettingLines Week (11)'!Q15+100))</f>
        <v>0.65753424657534243</v>
      </c>
      <c r="R15">
        <f>IF('BettingLines Week (11)'!R15&lt;-100,1+100/('BettingLines Week (11)'!R15-100),100/('BettingLines Week (11)'!R15+100))</f>
        <v>0.51219512195121952</v>
      </c>
      <c r="S15">
        <f>IF('BettingLines Week (11)'!S15&lt;-100,1+100/('BettingLines Week (11)'!S15-100),100/('BettingLines Week (11)'!S15+100))</f>
        <v>0.4</v>
      </c>
    </row>
    <row r="16" spans="1:19" ht="14.45">
      <c r="A16" t="s">
        <v>15</v>
      </c>
      <c r="B16">
        <f>IF('BettingLines Week (11)'!B16&lt;-100,1+100/('BettingLines Week (11)'!B16-100),100/('BettingLines Week (11)'!B16+100))</f>
        <v>0.59677419354838712</v>
      </c>
      <c r="C16">
        <f>IF('BettingLines Week (11)'!C16&lt;-100,1+100/('BettingLines Week (11)'!C16-100),100/('BettingLines Week (11)'!C16+100))</f>
        <v>0.60784313725490202</v>
      </c>
      <c r="D16">
        <f>IF('BettingLines Week (11)'!D16&lt;-100,1+100/('BettingLines Week (11)'!D16-100),100/('BettingLines Week (11)'!D16+100))</f>
        <v>0.54954954954954949</v>
      </c>
      <c r="E16">
        <f>IF('BettingLines Week (11)'!E16&lt;-100,1+100/('BettingLines Week (11)'!E16-100),100/('BettingLines Week (11)'!E16+100))</f>
        <v>0.68553459119496862</v>
      </c>
      <c r="F16">
        <f>IF('BettingLines Week (11)'!F16&lt;-100,1+100/('BettingLines Week (11)'!F16-100),100/('BettingLines Week (11)'!F16+100))</f>
        <v>0.46728971962616822</v>
      </c>
      <c r="G16">
        <f>IF('BettingLines Week (11)'!G16&lt;-100,1+100/('BettingLines Week (11)'!G16-100),100/('BettingLines Week (11)'!G16+100))</f>
        <v>0.56521739130434789</v>
      </c>
      <c r="H16">
        <f>IF('BettingLines Week (11)'!H16&lt;-100,1+100/('BettingLines Week (11)'!H16-100),100/('BettingLines Week (11)'!H16+100))</f>
        <v>0.53488372093023262</v>
      </c>
      <c r="I16">
        <f>IF('BettingLines Week (11)'!I16&lt;-100,1+100/('BettingLines Week (11)'!I16-100),100/('BettingLines Week (11)'!I16+100))</f>
        <v>0.56521739130434789</v>
      </c>
      <c r="J16">
        <f>IF('BettingLines Week (11)'!J16&lt;-100,1+100/('BettingLines Week (11)'!J16-100),100/('BettingLines Week (11)'!J16+100))</f>
        <v>0.81481481481481488</v>
      </c>
      <c r="K16">
        <f>IF('BettingLines Week (11)'!K16&lt;-100,1+100/('BettingLines Week (11)'!K16-100),100/('BettingLines Week (11)'!K16+100))</f>
        <v>0.59677419354838712</v>
      </c>
      <c r="L16">
        <f>IF('BettingLines Week (11)'!L16&lt;-100,1+100/('BettingLines Week (11)'!L16-100),100/('BettingLines Week (11)'!L16+100))</f>
        <v>1</v>
      </c>
      <c r="M16">
        <f>IF('BettingLines Week (11)'!M16&lt;-100,1+100/('BettingLines Week (11)'!M16-100),100/('BettingLines Week (11)'!M16+100))</f>
        <v>0.51219512195121952</v>
      </c>
      <c r="N16">
        <f>IF('BettingLines Week (11)'!N16&lt;-100,1+100/('BettingLines Week (11)'!N16-100),100/('BettingLines Week (11)'!N16+100))</f>
        <v>0.52380952380952384</v>
      </c>
      <c r="O16">
        <f>IF('BettingLines Week (11)'!O16&lt;-100,1+100/('BettingLines Week (11)'!O16-100),100/('BettingLines Week (11)'!O16+100))</f>
        <v>0.62264150943396224</v>
      </c>
      <c r="P16">
        <f>IF('BettingLines Week (11)'!P16&lt;-100,1+100/('BettingLines Week (11)'!P16-100),100/('BettingLines Week (11)'!P16+100))</f>
        <v>0.84251968503937014</v>
      </c>
      <c r="Q16">
        <f>IF('BettingLines Week (11)'!Q16&lt;-100,1+100/('BettingLines Week (11)'!Q16-100),100/('BettingLines Week (11)'!Q16+100))</f>
        <v>0.53488372093023262</v>
      </c>
      <c r="R16">
        <f>IF('BettingLines Week (11)'!R16&lt;-100,1+100/('BettingLines Week (11)'!R16-100),100/('BettingLines Week (11)'!R16+100))</f>
        <v>0.54545454545454541</v>
      </c>
      <c r="S16">
        <f>IF('BettingLines Week (11)'!S16&lt;-100,1+100/('BettingLines Week (11)'!S16-100),100/('BettingLines Week (11)'!S16+100))</f>
        <v>0.59183673469387754</v>
      </c>
    </row>
    <row r="17" spans="1:19" ht="14.45">
      <c r="A17" t="s">
        <v>16</v>
      </c>
      <c r="B17">
        <f>IF('BettingLines Week (11)'!B17&lt;-100,1+100/('BettingLines Week (11)'!B17-100),100/('BettingLines Week (11)'!B17+100))</f>
        <v>0.68553459119496862</v>
      </c>
      <c r="C17">
        <f>IF('BettingLines Week (11)'!C17&lt;-100,1+100/('BettingLines Week (11)'!C17-100),100/('BettingLines Week (11)'!C17+100))</f>
        <v>0.33333333333333331</v>
      </c>
      <c r="D17">
        <f>IF('BettingLines Week (11)'!D17&lt;-100,1+100/('BettingLines Week (11)'!D17-100),100/('BettingLines Week (11)'!D17+100))</f>
        <v>0.52830188679245282</v>
      </c>
      <c r="E17">
        <f>IF('BettingLines Week (11)'!E17&lt;-100,1+100/('BettingLines Week (11)'!E17-100),100/('BettingLines Week (11)'!E17+100))</f>
        <v>0.69230769230769229</v>
      </c>
      <c r="F17">
        <f>IF('BettingLines Week (11)'!F17&lt;-100,1+100/('BettingLines Week (11)'!F17-100),100/('BettingLines Week (11)'!F17+100))</f>
        <v>0.4</v>
      </c>
      <c r="G17">
        <f>IF('BettingLines Week (11)'!G17&lt;-100,1+100/('BettingLines Week (11)'!G17-100),100/('BettingLines Week (11)'!G17+100))</f>
        <v>0.62406015037593987</v>
      </c>
      <c r="H17">
        <f>IF('BettingLines Week (11)'!H17&lt;-100,1+100/('BettingLines Week (11)'!H17-100),100/('BettingLines Week (11)'!H17+100))</f>
        <v>0.2857142857142857</v>
      </c>
      <c r="I17">
        <f>IF('BettingLines Week (11)'!I17&lt;-100,1+100/('BettingLines Week (11)'!I17-100),100/('BettingLines Week (11)'!I17+100))</f>
        <v>0.52830188679245282</v>
      </c>
      <c r="J17">
        <f>IF('BettingLines Week (11)'!J17&lt;-100,1+100/('BettingLines Week (11)'!J17-100),100/('BettingLines Week (11)'!J17+100))</f>
        <v>0.38461538461538464</v>
      </c>
      <c r="K17">
        <f>IF('BettingLines Week (11)'!K17&lt;-100,1+100/('BettingLines Week (11)'!K17-100),100/('BettingLines Week (11)'!K17+100))</f>
        <v>0.44642857142857145</v>
      </c>
      <c r="L17">
        <f>IF('BettingLines Week (11)'!L17&lt;-100,1+100/('BettingLines Week (11)'!L17-100),100/('BettingLines Week (11)'!L17+100))</f>
        <v>0.45454545454545453</v>
      </c>
      <c r="M17">
        <f>IF('BettingLines Week (11)'!M17&lt;-100,1+100/('BettingLines Week (11)'!M17-100),100/('BettingLines Week (11)'!M17+100))</f>
        <v>0.73821989528795817</v>
      </c>
      <c r="N17">
        <f>IF('BettingLines Week (11)'!N17&lt;-100,1+100/('BettingLines Week (11)'!N17-100),100/('BettingLines Week (11)'!N17+100))</f>
        <v>1</v>
      </c>
      <c r="O17">
        <f>IF('BettingLines Week (11)'!O17&lt;-100,1+100/('BettingLines Week (11)'!O17-100),100/('BettingLines Week (11)'!O17+100))</f>
        <v>0.53488372093023262</v>
      </c>
      <c r="P17">
        <f>IF('BettingLines Week (11)'!P17&lt;-100,1+100/('BettingLines Week (11)'!P17-100),100/('BettingLines Week (11)'!P17+100))</f>
        <v>0.26315789473684209</v>
      </c>
      <c r="Q17">
        <f>IF('BettingLines Week (11)'!Q17&lt;-100,1+100/('BettingLines Week (11)'!Q17-100),100/('BettingLines Week (11)'!Q17+100))</f>
        <v>0.53488372093023262</v>
      </c>
      <c r="R17">
        <f>IF('BettingLines Week (11)'!R17&lt;-100,1+100/('BettingLines Week (11)'!R17-100),100/('BettingLines Week (11)'!R17+100))</f>
        <v>0.56521739130434789</v>
      </c>
      <c r="S17">
        <f>IF('BettingLines Week (11)'!S17&lt;-100,1+100/('BettingLines Week (11)'!S17-100),100/('BettingLines Week (11)'!S17+100))</f>
        <v>0.45454545454545453</v>
      </c>
    </row>
    <row r="18" spans="1:19" ht="14.45">
      <c r="A18" t="s">
        <v>17</v>
      </c>
      <c r="B18">
        <f>IF('BettingLines Week (11)'!B18&lt;-100,1+100/('BettingLines Week (11)'!B18-100),100/('BettingLines Week (11)'!B18+100))</f>
        <v>0.62406015037593987</v>
      </c>
      <c r="C18">
        <f>IF('BettingLines Week (11)'!C18&lt;-100,1+100/('BettingLines Week (11)'!C18-100),100/('BettingLines Week (11)'!C18+100))</f>
        <v>0.66442953020134232</v>
      </c>
      <c r="D18">
        <f>IF('BettingLines Week (11)'!D18&lt;-100,1+100/('BettingLines Week (11)'!D18-100),100/('BettingLines Week (11)'!D18+100))</f>
        <v>0.29850746268656714</v>
      </c>
      <c r="E18">
        <f>IF('BettingLines Week (11)'!E18&lt;-100,1+100/('BettingLines Week (11)'!E18-100),100/('BettingLines Week (11)'!E18+100))</f>
        <v>0.61832061068702293</v>
      </c>
      <c r="F18">
        <f>IF('BettingLines Week (11)'!F18&lt;-100,1+100/('BettingLines Week (11)'!F18-100),100/('BettingLines Week (11)'!F18+100))</f>
        <v>0.57446808510638303</v>
      </c>
      <c r="G18">
        <f>IF('BettingLines Week (11)'!G18&lt;-100,1+100/('BettingLines Week (11)'!G18-100),100/('BettingLines Week (11)'!G18+100))</f>
        <v>0.17543859649122806</v>
      </c>
      <c r="H18">
        <f>IF('BettingLines Week (11)'!H18&lt;-100,1+100/('BettingLines Week (11)'!H18-100),100/('BettingLines Week (11)'!H18+100))</f>
        <v>0.55555555555555558</v>
      </c>
      <c r="I18">
        <f>IF('BettingLines Week (11)'!I18&lt;-100,1+100/('BettingLines Week (11)'!I18-100),100/('BettingLines Week (11)'!I18+100))</f>
        <v>0.27027027027027029</v>
      </c>
      <c r="J18">
        <f>IF('BettingLines Week (11)'!J18&lt;-100,1+100/('BettingLines Week (11)'!J18-100),100/('BettingLines Week (11)'!J18+100))</f>
        <v>1</v>
      </c>
      <c r="K18">
        <f>IF('BettingLines Week (11)'!K18&lt;-100,1+100/('BettingLines Week (11)'!K18-100),100/('BettingLines Week (11)'!K18+100))</f>
        <v>0.23809523809523808</v>
      </c>
      <c r="L18">
        <f>IF('BettingLines Week (11)'!L18&lt;-100,1+100/('BettingLines Week (11)'!L18-100),100/('BettingLines Week (11)'!L18+100))</f>
        <v>0.58677685950413228</v>
      </c>
      <c r="M18">
        <f>IF('BettingLines Week (11)'!M18&lt;-100,1+100/('BettingLines Week (11)'!M18-100),100/('BettingLines Week (11)'!M18+100))</f>
        <v>0.53488372093023262</v>
      </c>
      <c r="N18">
        <f>IF('BettingLines Week (11)'!N18&lt;-100,1+100/('BettingLines Week (11)'!N18-100),100/('BettingLines Week (11)'!N18+100))</f>
        <v>0.64285714285714279</v>
      </c>
      <c r="O18">
        <f>IF('BettingLines Week (11)'!O18&lt;-100,1+100/('BettingLines Week (11)'!O18-100),100/('BettingLines Week (11)'!O18+100))</f>
        <v>0.43478260869565216</v>
      </c>
      <c r="P18">
        <f>IF('BettingLines Week (11)'!P18&lt;-100,1+100/('BettingLines Week (11)'!P18-100),100/('BettingLines Week (11)'!P18+100))</f>
        <v>0.47619047619047616</v>
      </c>
      <c r="Q18">
        <f>IF('BettingLines Week (11)'!Q18&lt;-100,1+100/('BettingLines Week (11)'!Q18-100),100/('BettingLines Week (11)'!Q18+100))</f>
        <v>0.55555555555555558</v>
      </c>
      <c r="R18">
        <f>IF('BettingLines Week (11)'!R18&lt;-100,1+100/('BettingLines Week (11)'!R18-100),100/('BettingLines Week (11)'!R18+100))</f>
        <v>0.53488372093023262</v>
      </c>
      <c r="S18">
        <f>IF('BettingLines Week (11)'!S18&lt;-100,1+100/('BettingLines Week (11)'!S18-100),100/('BettingLines Week (11)'!S18+100))</f>
        <v>0.53488372093023262</v>
      </c>
    </row>
    <row r="19" spans="1:19" ht="14.45">
      <c r="A19" t="s">
        <v>18</v>
      </c>
      <c r="B19">
        <f>IF('BettingLines Week (11)'!B19&lt;-100,1+100/('BettingLines Week (11)'!B19-100),100/('BettingLines Week (11)'!B19+100))</f>
        <v>0.54128440366972475</v>
      </c>
      <c r="C19">
        <f>IF('BettingLines Week (11)'!C19&lt;-100,1+100/('BettingLines Week (11)'!C19-100),100/('BettingLines Week (11)'!C19+100))</f>
        <v>0.48780487804878048</v>
      </c>
      <c r="D19">
        <f>IF('BettingLines Week (11)'!D19&lt;-100,1+100/('BettingLines Week (11)'!D19-100),100/('BettingLines Week (11)'!D19+100))</f>
        <v>0.15384615384615385</v>
      </c>
      <c r="E19">
        <f>IF('BettingLines Week (11)'!E19&lt;-100,1+100/('BettingLines Week (11)'!E19-100),100/('BettingLines Week (11)'!E19+100))</f>
        <v>0.42372881355932202</v>
      </c>
      <c r="F19">
        <f>IF('BettingLines Week (11)'!F19&lt;-100,1+100/('BettingLines Week (11)'!F19-100),100/('BettingLines Week (11)'!F19+100))</f>
        <v>0.32258064516129031</v>
      </c>
      <c r="G19">
        <f>IF('BettingLines Week (11)'!G19&lt;-100,1+100/('BettingLines Week (11)'!G19-100),100/('BettingLines Week (11)'!G19+100))</f>
        <v>0.41666666666666669</v>
      </c>
      <c r="H19">
        <f>IF('BettingLines Week (11)'!H19&lt;-100,1+100/('BettingLines Week (11)'!H19-100),100/('BettingLines Week (11)'!H19+100))</f>
        <v>0.45454545454545453</v>
      </c>
      <c r="I19">
        <f>IF('BettingLines Week (11)'!I19&lt;-100,1+100/('BettingLines Week (11)'!I19-100),100/('BettingLines Week (11)'!I19+100))</f>
        <v>0.21739130434782608</v>
      </c>
      <c r="J19">
        <f>IF('BettingLines Week (11)'!J19&lt;-100,1+100/('BettingLines Week (11)'!J19-100),100/('BettingLines Week (11)'!J19+100))</f>
        <v>0.22727272727272727</v>
      </c>
      <c r="K19">
        <f>IF('BettingLines Week (11)'!K19&lt;-100,1+100/('BettingLines Week (11)'!K19-100),100/('BettingLines Week (11)'!K19+100))</f>
        <v>0.64285714285714279</v>
      </c>
      <c r="L19">
        <f>IF('BettingLines Week (11)'!L19&lt;-100,1+100/('BettingLines Week (11)'!L19-100),100/('BettingLines Week (11)'!L19+100))</f>
        <v>0.23255813953488372</v>
      </c>
      <c r="M19">
        <f>IF('BettingLines Week (11)'!M19&lt;-100,1+100/('BettingLines Week (11)'!M19-100),100/('BettingLines Week (11)'!M19+100))</f>
        <v>0.30864197530864196</v>
      </c>
      <c r="N19">
        <f>IF('BettingLines Week (11)'!N19&lt;-100,1+100/('BettingLines Week (11)'!N19-100),100/('BettingLines Week (11)'!N19+100))</f>
        <v>1</v>
      </c>
      <c r="O19">
        <f>IF('BettingLines Week (11)'!O19&lt;-100,1+100/('BettingLines Week (11)'!O19-100),100/('BettingLines Week (11)'!O19+100))</f>
        <v>0.48780487804878048</v>
      </c>
      <c r="P19">
        <f>IF('BettingLines Week (11)'!P19&lt;-100,1+100/('BettingLines Week (11)'!P19-100),100/('BettingLines Week (11)'!P19+100))</f>
        <v>0.26315789473684209</v>
      </c>
      <c r="Q19">
        <f>IF('BettingLines Week (11)'!Q19&lt;-100,1+100/('BettingLines Week (11)'!Q19-100),100/('BettingLines Week (11)'!Q19+100))</f>
        <v>0.66101694915254239</v>
      </c>
      <c r="R19">
        <f>IF('BettingLines Week (11)'!R19&lt;-100,1+100/('BettingLines Week (11)'!R19-100),100/('BettingLines Week (11)'!R19+100))</f>
        <v>0.55555555555555558</v>
      </c>
      <c r="S19">
        <f>IF('BettingLines Week (11)'!S19&lt;-100,1+100/('BettingLines Week (11)'!S19-100),100/('BettingLines Week (11)'!S19+100))</f>
        <v>0.48780487804878048</v>
      </c>
    </row>
    <row r="20" spans="1:19" ht="14.45">
      <c r="A20" t="s">
        <v>19</v>
      </c>
      <c r="B20">
        <f>IF('BettingLines Week (11)'!B20&lt;-100,1+100/('BettingLines Week (11)'!B20-100),100/('BettingLines Week (11)'!B20+100))</f>
        <v>0.50495049504950495</v>
      </c>
      <c r="C20">
        <f>IF('BettingLines Week (11)'!C20&lt;-100,1+100/('BettingLines Week (11)'!C20-100),100/('BettingLines Week (11)'!C20+100))</f>
        <v>0.44642857142857145</v>
      </c>
      <c r="D20">
        <f>IF('BettingLines Week (11)'!D20&lt;-100,1+100/('BettingLines Week (11)'!D20-100),100/('BettingLines Week (11)'!D20+100))</f>
        <v>0.49504950495049505</v>
      </c>
      <c r="E20">
        <f>IF('BettingLines Week (11)'!E20&lt;-100,1+100/('BettingLines Week (11)'!E20-100),100/('BettingLines Week (11)'!E20+100))</f>
        <v>0.45454545454545453</v>
      </c>
      <c r="F20">
        <f>IF('BettingLines Week (11)'!F20&lt;-100,1+100/('BettingLines Week (11)'!F20-100),100/('BettingLines Week (11)'!F20+100))</f>
        <v>0.49504950495049505</v>
      </c>
      <c r="G20">
        <f>IF('BettingLines Week (11)'!G20&lt;-100,1+100/('BettingLines Week (11)'!G20-100),100/('BettingLines Week (11)'!G20+100))</f>
        <v>1</v>
      </c>
      <c r="H20">
        <f>IF('BettingLines Week (11)'!H20&lt;-100,1+100/('BettingLines Week (11)'!H20-100),100/('BettingLines Week (11)'!H20+100))</f>
        <v>0.48780487804878048</v>
      </c>
      <c r="I20">
        <f>IF('BettingLines Week (11)'!I20&lt;-100,1+100/('BettingLines Week (11)'!I20-100),100/('BettingLines Week (11)'!I20+100))</f>
        <v>0.51923076923076916</v>
      </c>
      <c r="J20">
        <f>IF('BettingLines Week (11)'!J20&lt;-100,1+100/('BettingLines Week (11)'!J20-100),100/('BettingLines Week (11)'!J20+100))</f>
        <v>0.66442953020134232</v>
      </c>
      <c r="K20">
        <f>IF('BettingLines Week (11)'!K20&lt;-100,1+100/('BettingLines Week (11)'!K20-100),100/('BettingLines Week (11)'!K20+100))</f>
        <v>0.40816326530612246</v>
      </c>
      <c r="L20">
        <f>IF('BettingLines Week (11)'!L20&lt;-100,1+100/('BettingLines Week (11)'!L20-100),100/('BettingLines Week (11)'!L20+100))</f>
        <v>0.42372881355932202</v>
      </c>
      <c r="M20">
        <f>IF('BettingLines Week (11)'!M20&lt;-100,1+100/('BettingLines Week (11)'!M20-100),100/('BettingLines Week (11)'!M20+100))</f>
        <v>0.25316455696202533</v>
      </c>
      <c r="N20">
        <f>IF('BettingLines Week (11)'!N20&lt;-100,1+100/('BettingLines Week (11)'!N20-100),100/('BettingLines Week (11)'!N20+100))</f>
        <v>0.35714285714285715</v>
      </c>
      <c r="O20">
        <f>IF('BettingLines Week (11)'!O20&lt;-100,1+100/('BettingLines Week (11)'!O20-100),100/('BettingLines Week (11)'!O20+100))</f>
        <v>0.56521739130434789</v>
      </c>
      <c r="P20">
        <f>IF('BettingLines Week (11)'!P20&lt;-100,1+100/('BettingLines Week (11)'!P20-100),100/('BettingLines Week (11)'!P20+100))</f>
        <v>0.62962962962962965</v>
      </c>
      <c r="Q20">
        <f>IF('BettingLines Week (11)'!Q20&lt;-100,1+100/('BettingLines Week (11)'!Q20-100),100/('BettingLines Week (11)'!Q20+100))</f>
        <v>0.53488372093023262</v>
      </c>
      <c r="R20">
        <f>IF('BettingLines Week (11)'!R20&lt;-100,1+100/('BettingLines Week (11)'!R20-100),100/('BettingLines Week (11)'!R20+100))</f>
        <v>0.47619047619047616</v>
      </c>
      <c r="S20">
        <f>IF('BettingLines Week (11)'!S20&lt;-100,1+100/('BettingLines Week (11)'!S20-100),100/('BettingLines Week (11)'!S20+100))</f>
        <v>0.55555555555555558</v>
      </c>
    </row>
    <row r="21" spans="1:19" ht="14.45">
      <c r="A21" t="s">
        <v>20</v>
      </c>
      <c r="B21">
        <f>IF('BettingLines Week (11)'!B21&lt;-100,1+100/('BettingLines Week (11)'!B21-100),100/('BettingLines Week (11)'!B21+100))</f>
        <v>0.41322314049586778</v>
      </c>
      <c r="C21">
        <f>IF('BettingLines Week (11)'!C21&lt;-100,1+100/('BettingLines Week (11)'!C21-100),100/('BettingLines Week (11)'!C21+100))</f>
        <v>0.68553459119496862</v>
      </c>
      <c r="D21">
        <f>IF('BettingLines Week (11)'!D21&lt;-100,1+100/('BettingLines Week (11)'!D21-100),100/('BettingLines Week (11)'!D21+100))</f>
        <v>0.16</v>
      </c>
      <c r="E21">
        <f>IF('BettingLines Week (11)'!E21&lt;-100,1+100/('BettingLines Week (11)'!E21-100),100/('BettingLines Week (11)'!E21+100))</f>
        <v>0.45454545454545453</v>
      </c>
      <c r="F21">
        <f>IF('BettingLines Week (11)'!F21&lt;-100,1+100/('BettingLines Week (11)'!F21-100),100/('BettingLines Week (11)'!F21+100))</f>
        <v>0.16949152542372881</v>
      </c>
      <c r="G21">
        <f>IF('BettingLines Week (11)'!G21&lt;-100,1+100/('BettingLines Week (11)'!G21-100),100/('BettingLines Week (11)'!G21+100))</f>
        <v>0.11764705882352941</v>
      </c>
      <c r="H21">
        <f>IF('BettingLines Week (11)'!H21&lt;-100,1+100/('BettingLines Week (11)'!H21-100),100/('BettingLines Week (11)'!H21+100))</f>
        <v>0.42372881355932202</v>
      </c>
      <c r="I21">
        <f>IF('BettingLines Week (11)'!I21&lt;-100,1+100/('BettingLines Week (11)'!I21-100),100/('BettingLines Week (11)'!I21+100))</f>
        <v>0.42372881355932202</v>
      </c>
      <c r="J21">
        <f>IF('BettingLines Week (11)'!J21&lt;-100,1+100/('BettingLines Week (11)'!J21-100),100/('BettingLines Week (11)'!J21+100))</f>
        <v>0.52830188679245282</v>
      </c>
      <c r="K21">
        <f>IF('BettingLines Week (11)'!K21&lt;-100,1+100/('BettingLines Week (11)'!K21-100),100/('BettingLines Week (11)'!K21+100))</f>
        <v>7.6923076923076927E-2</v>
      </c>
      <c r="L21">
        <f>IF('BettingLines Week (11)'!L21&lt;-100,1+100/('BettingLines Week (11)'!L21-100),100/('BettingLines Week (11)'!L21+100))</f>
        <v>0.24390243902439024</v>
      </c>
      <c r="M21">
        <f>IF('BettingLines Week (11)'!M21&lt;-100,1+100/('BettingLines Week (11)'!M21-100),100/('BettingLines Week (11)'!M21+100))</f>
        <v>0.35087719298245612</v>
      </c>
      <c r="N21">
        <f>IF('BettingLines Week (11)'!N21&lt;-100,1+100/('BettingLines Week (11)'!N21-100),100/('BettingLines Week (11)'!N21+100))</f>
        <v>1</v>
      </c>
      <c r="O21">
        <f>IF('BettingLines Week (11)'!O21&lt;-100,1+100/('BettingLines Week (11)'!O21-100),100/('BettingLines Week (11)'!O21+100))</f>
        <v>0.47619047619047616</v>
      </c>
      <c r="P21">
        <f>IF('BettingLines Week (11)'!P21&lt;-100,1+100/('BettingLines Week (11)'!P21-100),100/('BettingLines Week (11)'!P21+100))</f>
        <v>0.2</v>
      </c>
      <c r="Q21">
        <f>IF('BettingLines Week (11)'!Q21&lt;-100,1+100/('BettingLines Week (11)'!Q21-100),100/('BettingLines Week (11)'!Q21+100))</f>
        <v>0.11764705882352941</v>
      </c>
      <c r="R21">
        <f>IF('BettingLines Week (11)'!R21&lt;-100,1+100/('BettingLines Week (11)'!R21-100),100/('BettingLines Week (11)'!R21+100))</f>
        <v>0.62264150943396224</v>
      </c>
      <c r="S21">
        <f>IF('BettingLines Week (11)'!S21&lt;-100,1+100/('BettingLines Week (11)'!S21-100),100/('BettingLines Week (11)'!S21+100))</f>
        <v>0.47619047619047616</v>
      </c>
    </row>
    <row r="22" spans="1:19" ht="14.45">
      <c r="A22" t="s">
        <v>21</v>
      </c>
      <c r="B22">
        <f>IF('BettingLines Week (11)'!B22&lt;-100,1+100/('BettingLines Week (11)'!B22-100),100/('BettingLines Week (11)'!B22+100))</f>
        <v>0.5</v>
      </c>
      <c r="C22">
        <f>IF('BettingLines Week (11)'!C22&lt;-100,1+100/('BettingLines Week (11)'!C22-100),100/('BettingLines Week (11)'!C22+100))</f>
        <v>0.46728971962616822</v>
      </c>
      <c r="D22">
        <f>IF('BettingLines Week (11)'!D22&lt;-100,1+100/('BettingLines Week (11)'!D22-100),100/('BettingLines Week (11)'!D22+100))</f>
        <v>0.44642857142857145</v>
      </c>
      <c r="E22">
        <f>IF('BettingLines Week (11)'!E22&lt;-100,1+100/('BettingLines Week (11)'!E22-100),100/('BettingLines Week (11)'!E22+100))</f>
        <v>0.60784313725490202</v>
      </c>
      <c r="F22">
        <f>IF('BettingLines Week (11)'!F22&lt;-100,1+100/('BettingLines Week (11)'!F22-100),100/('BettingLines Week (11)'!F22+100))</f>
        <v>0.34482758620689657</v>
      </c>
      <c r="G22">
        <f>IF('BettingLines Week (11)'!G22&lt;-100,1+100/('BettingLines Week (11)'!G22-100),100/('BettingLines Week (11)'!G22+100))</f>
        <v>1</v>
      </c>
      <c r="H22">
        <f>IF('BettingLines Week (11)'!H22&lt;-100,1+100/('BettingLines Week (11)'!H22-100),100/('BettingLines Week (11)'!H22+100))</f>
        <v>0.4</v>
      </c>
      <c r="I22">
        <f>IF('BettingLines Week (11)'!I22&lt;-100,1+100/('BettingLines Week (11)'!I22-100),100/('BettingLines Week (11)'!I22+100))</f>
        <v>0.46728971962616822</v>
      </c>
      <c r="J22">
        <f>IF('BettingLines Week (11)'!J22&lt;-100,1+100/('BettingLines Week (11)'!J22-100),100/('BettingLines Week (11)'!J22+100))</f>
        <v>0.64285714285714279</v>
      </c>
      <c r="K22">
        <f>IF('BettingLines Week (11)'!K22&lt;-100,1+100/('BettingLines Week (11)'!K22-100),100/('BettingLines Week (11)'!K22+100))</f>
        <v>0.63636363636363635</v>
      </c>
      <c r="L22">
        <f>IF('BettingLines Week (11)'!L22&lt;-100,1+100/('BettingLines Week (11)'!L22-100),100/('BettingLines Week (11)'!L22+100))</f>
        <v>0.45454545454545453</v>
      </c>
      <c r="M22">
        <f>IF('BettingLines Week (11)'!M22&lt;-100,1+100/('BettingLines Week (11)'!M22-100),100/('BettingLines Week (11)'!M22+100))</f>
        <v>0.37037037037037035</v>
      </c>
      <c r="N22">
        <f>IF('BettingLines Week (11)'!N22&lt;-100,1+100/('BettingLines Week (11)'!N22-100),100/('BettingLines Week (11)'!N22+100))</f>
        <v>0.70149253731343286</v>
      </c>
      <c r="O22">
        <f>IF('BettingLines Week (11)'!O22&lt;-100,1+100/('BettingLines Week (11)'!O22-100),100/('BettingLines Week (11)'!O22+100))</f>
        <v>0.55555555555555558</v>
      </c>
      <c r="P22">
        <f>IF('BettingLines Week (11)'!P22&lt;-100,1+100/('BettingLines Week (11)'!P22-100),100/('BettingLines Week (11)'!P22+100))</f>
        <v>0.56521739130434789</v>
      </c>
      <c r="Q22">
        <f>IF('BettingLines Week (11)'!Q22&lt;-100,1+100/('BettingLines Week (11)'!Q22-100),100/('BettingLines Week (11)'!Q22+100))</f>
        <v>0.47619047619047616</v>
      </c>
      <c r="R22">
        <f>IF('BettingLines Week (11)'!R22&lt;-100,1+100/('BettingLines Week (11)'!R22-100),100/('BettingLines Week (11)'!R22+100))</f>
        <v>0.45454545454545453</v>
      </c>
      <c r="S22">
        <f>IF('BettingLines Week (11)'!S22&lt;-100,1+100/('BettingLines Week (11)'!S22-100),100/('BettingLines Week (11)'!S22+100))</f>
        <v>0.4</v>
      </c>
    </row>
    <row r="23" spans="1:19" ht="14.45">
      <c r="A23" t="s">
        <v>22</v>
      </c>
      <c r="B23">
        <f>IF('BettingLines Week (11)'!B23&lt;-100,1+100/('BettingLines Week (11)'!B23-100),100/('BettingLines Week (11)'!B23+100))</f>
        <v>0.39370078740157483</v>
      </c>
      <c r="C23">
        <f>IF('BettingLines Week (11)'!C23&lt;-100,1+100/('BettingLines Week (11)'!C23-100),100/('BettingLines Week (11)'!C23+100))</f>
        <v>0.45454545454545453</v>
      </c>
      <c r="D23">
        <f>IF('BettingLines Week (11)'!D23&lt;-100,1+100/('BettingLines Week (11)'!D23-100),100/('BettingLines Week (11)'!D23+100))</f>
        <v>0.59677419354838712</v>
      </c>
      <c r="E23">
        <f>IF('BettingLines Week (11)'!E23&lt;-100,1+100/('BettingLines Week (11)'!E23-100),100/('BettingLines Week (11)'!E23+100))</f>
        <v>0.30303030303030304</v>
      </c>
      <c r="F23">
        <f>IF('BettingLines Week (11)'!F23&lt;-100,1+100/('BettingLines Week (11)'!F23-100),100/('BettingLines Week (11)'!F23+100))</f>
        <v>0.57446808510638303</v>
      </c>
      <c r="G23">
        <f>IF('BettingLines Week (11)'!G23&lt;-100,1+100/('BettingLines Week (11)'!G23-100),100/('BettingLines Week (11)'!G23+100))</f>
        <v>0.44642857142857145</v>
      </c>
      <c r="H23">
        <f>IF('BettingLines Week (11)'!H23&lt;-100,1+100/('BettingLines Week (11)'!H23-100),100/('BettingLines Week (11)'!H23+100))</f>
        <v>0.24390243902439024</v>
      </c>
      <c r="I23">
        <f>IF('BettingLines Week (11)'!I23&lt;-100,1+100/('BettingLines Week (11)'!I23-100),100/('BettingLines Week (11)'!I23+100))</f>
        <v>0.22222222222222221</v>
      </c>
      <c r="J23">
        <f>IF('BettingLines Week (11)'!J23&lt;-100,1+100/('BettingLines Week (11)'!J23-100),100/('BettingLines Week (11)'!J23+100))</f>
        <v>0.60784313725490202</v>
      </c>
      <c r="K23">
        <f>IF('BettingLines Week (11)'!K23&lt;-100,1+100/('BettingLines Week (11)'!K23-100),100/('BettingLines Week (11)'!K23+100))</f>
        <v>0.49504950495049505</v>
      </c>
      <c r="L23">
        <f>IF('BettingLines Week (11)'!L23&lt;-100,1+100/('BettingLines Week (11)'!L23-100),100/('BettingLines Week (11)'!L23+100))</f>
        <v>1</v>
      </c>
      <c r="M23">
        <f>IF('BettingLines Week (11)'!M23&lt;-100,1+100/('BettingLines Week (11)'!M23-100),100/('BettingLines Week (11)'!M23+100))</f>
        <v>0.69230769230769229</v>
      </c>
      <c r="N23">
        <f>IF('BettingLines Week (11)'!N23&lt;-100,1+100/('BettingLines Week (11)'!N23-100),100/('BettingLines Week (11)'!N23+100))</f>
        <v>0.5</v>
      </c>
      <c r="O23">
        <f>IF('BettingLines Week (11)'!O23&lt;-100,1+100/('BettingLines Week (11)'!O23-100),100/('BettingLines Week (11)'!O23+100))</f>
        <v>0.48780487804878048</v>
      </c>
      <c r="P23">
        <f>IF('BettingLines Week (11)'!P23&lt;-100,1+100/('BettingLines Week (11)'!P23-100),100/('BettingLines Week (11)'!P23+100))</f>
        <v>0.38461538461538464</v>
      </c>
      <c r="Q23">
        <f>IF('BettingLines Week (11)'!Q23&lt;-100,1+100/('BettingLines Week (11)'!Q23-100),100/('BettingLines Week (11)'!Q23+100))</f>
        <v>0.48780487804878048</v>
      </c>
      <c r="R23">
        <f>IF('BettingLines Week (11)'!R23&lt;-100,1+100/('BettingLines Week (11)'!R23-100),100/('BettingLines Week (11)'!R23+100))</f>
        <v>0.3125</v>
      </c>
      <c r="S23">
        <f>IF('BettingLines Week (11)'!S23&lt;-100,1+100/('BettingLines Week (11)'!S23-100),100/('BettingLines Week (11)'!S23+100))</f>
        <v>0.51219512195121952</v>
      </c>
    </row>
    <row r="24" spans="1:19" ht="14.45">
      <c r="A24" t="s">
        <v>23</v>
      </c>
      <c r="B24">
        <f>IF('BettingLines Week (11)'!B24&lt;-100,1+100/('BettingLines Week (11)'!B24-100),100/('BettingLines Week (11)'!B24+100))</f>
        <v>0.64912280701754388</v>
      </c>
      <c r="C24">
        <f>IF('BettingLines Week (11)'!C24&lt;-100,1+100/('BettingLines Week (11)'!C24-100),100/('BettingLines Week (11)'!C24+100))</f>
        <v>0.59677419354838712</v>
      </c>
      <c r="D24">
        <f>IF('BettingLines Week (11)'!D24&lt;-100,1+100/('BettingLines Week (11)'!D24-100),100/('BettingLines Week (11)'!D24+100))</f>
        <v>0.43478260869565216</v>
      </c>
      <c r="E24">
        <f>IF('BettingLines Week (11)'!E24&lt;-100,1+100/('BettingLines Week (11)'!E24-100),100/('BettingLines Week (11)'!E24+100))</f>
        <v>0.39370078740157483</v>
      </c>
      <c r="F24">
        <f>IF('BettingLines Week (11)'!F24&lt;-100,1+100/('BettingLines Week (11)'!F24-100),100/('BettingLines Week (11)'!F24+100))</f>
        <v>0.57446808510638303</v>
      </c>
      <c r="G24">
        <f>IF('BettingLines Week (11)'!G24&lt;-100,1+100/('BettingLines Week (11)'!G24-100),100/('BettingLines Week (11)'!G24+100))</f>
        <v>0.55555555555555558</v>
      </c>
      <c r="H24">
        <f>IF('BettingLines Week (11)'!H24&lt;-100,1+100/('BettingLines Week (11)'!H24-100),100/('BettingLines Week (11)'!H24+100))</f>
        <v>0.44642857142857145</v>
      </c>
      <c r="I24">
        <f>IF('BettingLines Week (11)'!I24&lt;-100,1+100/('BettingLines Week (11)'!I24-100),100/('BettingLines Week (11)'!I24+100))</f>
        <v>0.56521739130434789</v>
      </c>
      <c r="J24">
        <f>IF('BettingLines Week (11)'!J24&lt;-100,1+100/('BettingLines Week (11)'!J24-100),100/('BettingLines Week (11)'!J24+100))</f>
        <v>0.64912280701754388</v>
      </c>
      <c r="K24">
        <f>IF('BettingLines Week (11)'!K24&lt;-100,1+100/('BettingLines Week (11)'!K24-100),100/('BettingLines Week (11)'!K24+100))</f>
        <v>0.57446808510638303</v>
      </c>
      <c r="L24">
        <f>IF('BettingLines Week (11)'!L24&lt;-100,1+100/('BettingLines Week (11)'!L24-100),100/('BettingLines Week (11)'!L24+100))</f>
        <v>1</v>
      </c>
      <c r="M24">
        <f>IF('BettingLines Week (11)'!M24&lt;-100,1+100/('BettingLines Week (11)'!M24-100),100/('BettingLines Week (11)'!M24+100))</f>
        <v>0.53488372093023262</v>
      </c>
      <c r="N24">
        <f>IF('BettingLines Week (11)'!N24&lt;-100,1+100/('BettingLines Week (11)'!N24-100),100/('BettingLines Week (11)'!N24+100))</f>
        <v>0.3125</v>
      </c>
      <c r="O24">
        <f>IF('BettingLines Week (11)'!O24&lt;-100,1+100/('BettingLines Week (11)'!O24-100),100/('BettingLines Week (11)'!O24+100))</f>
        <v>0.60784313725490202</v>
      </c>
      <c r="P24">
        <f>IF('BettingLines Week (11)'!P24&lt;-100,1+100/('BettingLines Week (11)'!P24-100),100/('BettingLines Week (11)'!P24+100))</f>
        <v>0.51219512195121952</v>
      </c>
      <c r="Q24">
        <f>IF('BettingLines Week (11)'!Q24&lt;-100,1+100/('BettingLines Week (11)'!Q24-100),100/('BettingLines Week (11)'!Q24+100))</f>
        <v>0.56521739130434789</v>
      </c>
      <c r="R24">
        <f>IF('BettingLines Week (11)'!R24&lt;-100,1+100/('BettingLines Week (11)'!R24-100),100/('BettingLines Week (11)'!R24+100))</f>
        <v>0.48780487804878048</v>
      </c>
      <c r="S24">
        <f>IF('BettingLines Week (11)'!S24&lt;-100,1+100/('BettingLines Week (11)'!S24-100),100/('BettingLines Week (11)'!S24+100))</f>
        <v>0.44444444444444442</v>
      </c>
    </row>
    <row r="25" spans="1:19" ht="14.45">
      <c r="A25" t="s">
        <v>24</v>
      </c>
      <c r="B25">
        <f>IF('BettingLines Week (11)'!B25&lt;-100,1+100/('BettingLines Week (11)'!B25-100),100/('BettingLines Week (11)'!B25+100))</f>
        <v>0.41666666666666669</v>
      </c>
      <c r="C25">
        <f>IF('BettingLines Week (11)'!C25&lt;-100,1+100/('BettingLines Week (11)'!C25-100),100/('BettingLines Week (11)'!C25+100))</f>
        <v>0.25974025974025972</v>
      </c>
      <c r="D25">
        <f>IF('BettingLines Week (11)'!D25&lt;-100,1+100/('BettingLines Week (11)'!D25-100),100/('BettingLines Week (11)'!D25+100))</f>
        <v>0.59677419354838712</v>
      </c>
      <c r="E25">
        <f>IF('BettingLines Week (11)'!E25&lt;-100,1+100/('BettingLines Week (11)'!E25-100),100/('BettingLines Week (11)'!E25+100))</f>
        <v>0.27777777777777779</v>
      </c>
      <c r="F25">
        <f>IF('BettingLines Week (11)'!F25&lt;-100,1+100/('BettingLines Week (11)'!F25-100),100/('BettingLines Week (11)'!F25+100))</f>
        <v>0.54954954954954949</v>
      </c>
      <c r="G25">
        <f>IF('BettingLines Week (11)'!G25&lt;-100,1+100/('BettingLines Week (11)'!G25-100),100/('BettingLines Week (11)'!G25+100))</f>
        <v>0.59677419354838712</v>
      </c>
      <c r="H25">
        <f>IF('BettingLines Week (11)'!H25&lt;-100,1+100/('BettingLines Week (11)'!H25-100),100/('BettingLines Week (11)'!H25+100))</f>
        <v>0.58677685950413228</v>
      </c>
      <c r="I25">
        <f>IF('BettingLines Week (11)'!I25&lt;-100,1+100/('BettingLines Week (11)'!I25-100),100/('BettingLines Week (11)'!I25+100))</f>
        <v>0.25974025974025972</v>
      </c>
      <c r="J25">
        <f>IF('BettingLines Week (11)'!J25&lt;-100,1+100/('BettingLines Week (11)'!J25-100),100/('BettingLines Week (11)'!J25+100))</f>
        <v>0.51923076923076916</v>
      </c>
      <c r="K25">
        <f>IF('BettingLines Week (11)'!K25&lt;-100,1+100/('BettingLines Week (11)'!K25-100),100/('BettingLines Week (11)'!K25+100))</f>
        <v>0.51923076923076916</v>
      </c>
      <c r="L25">
        <f>IF('BettingLines Week (11)'!L25&lt;-100,1+100/('BettingLines Week (11)'!L25-100),100/('BettingLines Week (11)'!L25+100))</f>
        <v>0.125</v>
      </c>
      <c r="M25">
        <f>IF('BettingLines Week (11)'!M25&lt;-100,1+100/('BettingLines Week (11)'!M25-100),100/('BettingLines Week (11)'!M25+100))</f>
        <v>0.23255813953488372</v>
      </c>
      <c r="N25">
        <f>IF('BettingLines Week (11)'!N25&lt;-100,1+100/('BettingLines Week (11)'!N25-100),100/('BettingLines Week (11)'!N25+100))</f>
        <v>1</v>
      </c>
      <c r="O25">
        <f>IF('BettingLines Week (11)'!O25&lt;-100,1+100/('BettingLines Week (11)'!O25-100),100/('BettingLines Week (11)'!O25+100))</f>
        <v>0.51219512195121952</v>
      </c>
      <c r="P25">
        <f>IF('BettingLines Week (11)'!P25&lt;-100,1+100/('BettingLines Week (11)'!P25-100),100/('BettingLines Week (11)'!P25+100))</f>
        <v>0.5</v>
      </c>
      <c r="Q25">
        <f>IF('BettingLines Week (11)'!Q25&lt;-100,1+100/('BettingLines Week (11)'!Q25-100),100/('BettingLines Week (11)'!Q25+100))</f>
        <v>0.24390243902439024</v>
      </c>
      <c r="R25">
        <f>IF('BettingLines Week (11)'!R25&lt;-100,1+100/('BettingLines Week (11)'!R25-100),100/('BettingLines Week (11)'!R25+100))</f>
        <v>0.55555555555555558</v>
      </c>
      <c r="S25">
        <f>IF('BettingLines Week (11)'!S25&lt;-100,1+100/('BettingLines Week (11)'!S25-100),100/('BettingLines Week (11)'!S25+100))</f>
        <v>0.51219512195121952</v>
      </c>
    </row>
    <row r="26" spans="1:19" ht="14.45">
      <c r="A26" t="s">
        <v>25</v>
      </c>
      <c r="B26">
        <f>IF('BettingLines Week (11)'!B26&lt;-100,1+100/('BettingLines Week (11)'!B26-100),100/('BettingLines Week (11)'!B26+100))</f>
        <v>0.39370078740157483</v>
      </c>
      <c r="C26">
        <f>IF('BettingLines Week (11)'!C26&lt;-100,1+100/('BettingLines Week (11)'!C26-100),100/('BettingLines Week (11)'!C26+100))</f>
        <v>0.43478260869565216</v>
      </c>
      <c r="D26">
        <f>IF('BettingLines Week (11)'!D26&lt;-100,1+100/('BettingLines Week (11)'!D26-100),100/('BettingLines Week (11)'!D26+100))</f>
        <v>0.35087719298245612</v>
      </c>
      <c r="E26">
        <f>IF('BettingLines Week (11)'!E26&lt;-100,1+100/('BettingLines Week (11)'!E26-100),100/('BettingLines Week (11)'!E26+100))</f>
        <v>0.35087719298245612</v>
      </c>
      <c r="F26">
        <f>IF('BettingLines Week (11)'!F26&lt;-100,1+100/('BettingLines Week (11)'!F26-100),100/('BettingLines Week (11)'!F26+100))</f>
        <v>0.22727272727272727</v>
      </c>
      <c r="G26">
        <f>IF('BettingLines Week (11)'!G26&lt;-100,1+100/('BettingLines Week (11)'!G26-100),100/('BettingLines Week (11)'!G26+100))</f>
        <v>0.125</v>
      </c>
      <c r="H26">
        <f>IF('BettingLines Week (11)'!H26&lt;-100,1+100/('BettingLines Week (11)'!H26-100),100/('BettingLines Week (11)'!H26+100))</f>
        <v>1</v>
      </c>
      <c r="I26">
        <f>IF('BettingLines Week (11)'!I26&lt;-100,1+100/('BettingLines Week (11)'!I26-100),100/('BettingLines Week (11)'!I26+100))</f>
        <v>0.41666666666666669</v>
      </c>
      <c r="J26">
        <f>IF('BettingLines Week (11)'!J26&lt;-100,1+100/('BettingLines Week (11)'!J26-100),100/('BettingLines Week (11)'!J26+100))</f>
        <v>0.48780487804878048</v>
      </c>
      <c r="K26">
        <f>IF('BettingLines Week (11)'!K26&lt;-100,1+100/('BettingLines Week (11)'!K26-100),100/('BettingLines Week (11)'!K26+100))</f>
        <v>0.4</v>
      </c>
      <c r="L26">
        <f>IF('BettingLines Week (11)'!L26&lt;-100,1+100/('BettingLines Week (11)'!L26-100),100/('BettingLines Week (11)'!L26+100))</f>
        <v>0.18018018018018017</v>
      </c>
      <c r="M26">
        <f>IF('BettingLines Week (11)'!M26&lt;-100,1+100/('BettingLines Week (11)'!M26-100),100/('BettingLines Week (11)'!M26+100))</f>
        <v>0.51219512195121952</v>
      </c>
      <c r="N26">
        <f>IF('BettingLines Week (11)'!N26&lt;-100,1+100/('BettingLines Week (11)'!N26-100),100/('BettingLines Week (11)'!N26+100))</f>
        <v>0.51219512195121952</v>
      </c>
      <c r="O26">
        <f>IF('BettingLines Week (11)'!O26&lt;-100,1+100/('BettingLines Week (11)'!O26-100),100/('BettingLines Week (11)'!O26+100))</f>
        <v>0.41666666666666669</v>
      </c>
      <c r="P26">
        <f>IF('BettingLines Week (11)'!P26&lt;-100,1+100/('BettingLines Week (11)'!P26-100),100/('BettingLines Week (11)'!P26+100))</f>
        <v>0.53488372093023262</v>
      </c>
      <c r="Q26">
        <f>IF('BettingLines Week (11)'!Q26&lt;-100,1+100/('BettingLines Week (11)'!Q26-100),100/('BettingLines Week (11)'!Q26+100))</f>
        <v>0.51219512195121952</v>
      </c>
      <c r="R26">
        <f>IF('BettingLines Week (11)'!R26&lt;-100,1+100/('BettingLines Week (11)'!R26-100),100/('BettingLines Week (11)'!R26+100))</f>
        <v>0.2</v>
      </c>
      <c r="S26">
        <f>IF('BettingLines Week (11)'!S26&lt;-100,1+100/('BettingLines Week (11)'!S26-100),100/('BettingLines Week (11)'!S26+100))</f>
        <v>0.56521739130434789</v>
      </c>
    </row>
    <row r="27" spans="1:19" ht="14.45">
      <c r="A27" t="s">
        <v>26</v>
      </c>
      <c r="B27">
        <f>IF('BettingLines Week (11)'!B27&lt;-100,1+100/('BettingLines Week (11)'!B27-100),100/('BettingLines Week (11)'!B27+100))</f>
        <v>0.76470588235294112</v>
      </c>
      <c r="C27">
        <f>IF('BettingLines Week (11)'!C27&lt;-100,1+100/('BettingLines Week (11)'!C27-100),100/('BettingLines Week (11)'!C27+100))</f>
        <v>0.37878787878787878</v>
      </c>
      <c r="D27">
        <f>IF('BettingLines Week (11)'!D27&lt;-100,1+100/('BettingLines Week (11)'!D27-100),100/('BettingLines Week (11)'!D27+100))</f>
        <v>0.33333333333333331</v>
      </c>
      <c r="E27">
        <f>IF('BettingLines Week (11)'!E27&lt;-100,1+100/('BettingLines Week (11)'!E27-100),100/('BettingLines Week (11)'!E27+100))</f>
        <v>0.23255813953488372</v>
      </c>
      <c r="F27">
        <f>IF('BettingLines Week (11)'!F27&lt;-100,1+100/('BettingLines Week (11)'!F27-100),100/('BettingLines Week (11)'!F27+100))</f>
        <v>0.72067039106145248</v>
      </c>
      <c r="G27">
        <f>IF('BettingLines Week (11)'!G27&lt;-100,1+100/('BettingLines Week (11)'!G27-100),100/('BettingLines Week (11)'!G27+100))</f>
        <v>0.48780487804878048</v>
      </c>
      <c r="H27">
        <f>IF('BettingLines Week (11)'!H27&lt;-100,1+100/('BettingLines Week (11)'!H27-100),100/('BettingLines Week (11)'!H27+100))</f>
        <v>0.61832061068702293</v>
      </c>
      <c r="I27">
        <f>IF('BettingLines Week (11)'!I27&lt;-100,1+100/('BettingLines Week (11)'!I27-100),100/('BettingLines Week (11)'!I27+100))</f>
        <v>0.29850746268656714</v>
      </c>
      <c r="J27">
        <f>IF('BettingLines Week (11)'!J27&lt;-100,1+100/('BettingLines Week (11)'!J27-100),100/('BettingLines Week (11)'!J27+100))</f>
        <v>0.43478260869565216</v>
      </c>
      <c r="K27">
        <f>IF('BettingLines Week (11)'!K27&lt;-100,1+100/('BettingLines Week (11)'!K27-100),100/('BettingLines Week (11)'!K27+100))</f>
        <v>0.3125</v>
      </c>
      <c r="L27">
        <f>IF('BettingLines Week (11)'!L27&lt;-100,1+100/('BettingLines Week (11)'!L27-100),100/('BettingLines Week (11)'!L27+100))</f>
        <v>0.79797979797979801</v>
      </c>
      <c r="M27">
        <f>IF('BettingLines Week (11)'!M27&lt;-100,1+100/('BettingLines Week (11)'!M27-100),100/('BettingLines Week (11)'!M27+100))</f>
        <v>0.22727272727272727</v>
      </c>
      <c r="N27">
        <f>IF('BettingLines Week (11)'!N27&lt;-100,1+100/('BettingLines Week (11)'!N27-100),100/('BettingLines Week (11)'!N27+100))</f>
        <v>0.40816326530612246</v>
      </c>
      <c r="O27">
        <f>IF('BettingLines Week (11)'!O27&lt;-100,1+100/('BettingLines Week (11)'!O27-100),100/('BettingLines Week (11)'!O27+100))</f>
        <v>1</v>
      </c>
      <c r="P27">
        <f>IF('BettingLines Week (11)'!P27&lt;-100,1+100/('BettingLines Week (11)'!P27-100),100/('BettingLines Week (11)'!P27+100))</f>
        <v>0.51219512195121952</v>
      </c>
      <c r="Q27">
        <f>IF('BettingLines Week (11)'!Q27&lt;-100,1+100/('BettingLines Week (11)'!Q27-100),100/('BettingLines Week (11)'!Q27+100))</f>
        <v>0.35714285714285715</v>
      </c>
      <c r="R27">
        <f>IF('BettingLines Week (11)'!R27&lt;-100,1+100/('BettingLines Week (11)'!R27-100),100/('BettingLines Week (11)'!R27+100))</f>
        <v>0.43478260869565216</v>
      </c>
      <c r="S27">
        <f>IF('BettingLines Week (11)'!S27&lt;-100,1+100/('BettingLines Week (11)'!S27-100),100/('BettingLines Week (11)'!S27+100))</f>
        <v>0.43478260869565216</v>
      </c>
    </row>
    <row r="28" spans="1:19" ht="14.45">
      <c r="A28" t="s">
        <v>27</v>
      </c>
      <c r="B28">
        <f>IF('BettingLines Week (11)'!B28&lt;-100,1+100/('BettingLines Week (11)'!B28-100),100/('BettingLines Week (11)'!B28+100))</f>
        <v>0.35714285714285715</v>
      </c>
      <c r="C28">
        <f>IF('BettingLines Week (11)'!C28&lt;-100,1+100/('BettingLines Week (11)'!C28-100),100/('BettingLines Week (11)'!C28+100))</f>
        <v>0.27777777777777779</v>
      </c>
      <c r="D28">
        <f>IF('BettingLines Week (11)'!D28&lt;-100,1+100/('BettingLines Week (11)'!D28-100),100/('BettingLines Week (11)'!D28+100))</f>
        <v>0.43478260869565216</v>
      </c>
      <c r="E28">
        <f>IF('BettingLines Week (11)'!E28&lt;-100,1+100/('BettingLines Week (11)'!E28-100),100/('BettingLines Week (11)'!E28+100))</f>
        <v>0.53488372093023262</v>
      </c>
      <c r="F28">
        <f>IF('BettingLines Week (11)'!F28&lt;-100,1+100/('BettingLines Week (11)'!F28-100),100/('BettingLines Week (11)'!F28+100))</f>
        <v>0.37878787878787878</v>
      </c>
      <c r="G28">
        <f>IF('BettingLines Week (11)'!G28&lt;-100,1+100/('BettingLines Week (11)'!G28-100),100/('BettingLines Week (11)'!G28+100))</f>
        <v>0.7752808988764045</v>
      </c>
      <c r="H28">
        <f>IF('BettingLines Week (11)'!H28&lt;-100,1+100/('BettingLines Week (11)'!H28-100),100/('BettingLines Week (11)'!H28+100))</f>
        <v>0.64285714285714279</v>
      </c>
      <c r="I28">
        <f>IF('BettingLines Week (11)'!I28&lt;-100,1+100/('BettingLines Week (11)'!I28-100),100/('BettingLines Week (11)'!I28+100))</f>
        <v>0.2857142857142857</v>
      </c>
      <c r="J28">
        <f>IF('BettingLines Week (11)'!J28&lt;-100,1+100/('BettingLines Week (11)'!J28-100),100/('BettingLines Week (11)'!J28+100))</f>
        <v>0.37878787878787878</v>
      </c>
      <c r="K28">
        <f>IF('BettingLines Week (11)'!K28&lt;-100,1+100/('BettingLines Week (11)'!K28-100),100/('BettingLines Week (11)'!K28+100))</f>
        <v>1</v>
      </c>
      <c r="L28">
        <f>IF('BettingLines Week (11)'!L28&lt;-100,1+100/('BettingLines Week (11)'!L28-100),100/('BettingLines Week (11)'!L28+100))</f>
        <v>0.57446808510638303</v>
      </c>
      <c r="M28">
        <f>IF('BettingLines Week (11)'!M28&lt;-100,1+100/('BettingLines Week (11)'!M28-100),100/('BettingLines Week (11)'!M28+100))</f>
        <v>0.55555555555555558</v>
      </c>
      <c r="N28">
        <f>IF('BettingLines Week (11)'!N28&lt;-100,1+100/('BettingLines Week (11)'!N28-100),100/('BettingLines Week (11)'!N28+100))</f>
        <v>0.5</v>
      </c>
      <c r="O28">
        <f>IF('BettingLines Week (11)'!O28&lt;-100,1+100/('BettingLines Week (11)'!O28-100),100/('BettingLines Week (11)'!O28+100))</f>
        <v>0.2857142857142857</v>
      </c>
      <c r="P28">
        <f>IF('BettingLines Week (11)'!P28&lt;-100,1+100/('BettingLines Week (11)'!P28-100),100/('BettingLines Week (11)'!P28+100))</f>
        <v>0.53488372093023262</v>
      </c>
      <c r="Q28">
        <f>IF('BettingLines Week (11)'!Q28&lt;-100,1+100/('BettingLines Week (11)'!Q28-100),100/('BettingLines Week (11)'!Q28+100))</f>
        <v>0.51219512195121952</v>
      </c>
      <c r="R28">
        <f>IF('BettingLines Week (11)'!R28&lt;-100,1+100/('BettingLines Week (11)'!R28-100),100/('BettingLines Week (11)'!R28+100))</f>
        <v>0.41666666666666669</v>
      </c>
      <c r="S28">
        <f>IF('BettingLines Week (11)'!S28&lt;-100,1+100/('BettingLines Week (11)'!S28-100),100/('BettingLines Week (11)'!S28+100))</f>
        <v>0.29411764705882354</v>
      </c>
    </row>
    <row r="29" spans="1:19" ht="14.45">
      <c r="A29" t="s">
        <v>28</v>
      </c>
      <c r="B29">
        <f>IF('BettingLines Week (11)'!B29&lt;-100,1+100/('BettingLines Week (11)'!B29-100),100/('BettingLines Week (11)'!B29+100))</f>
        <v>0.44642857142857145</v>
      </c>
      <c r="C29">
        <f>IF('BettingLines Week (11)'!C29&lt;-100,1+100/('BettingLines Week (11)'!C29-100),100/('BettingLines Week (11)'!C29+100))</f>
        <v>0.44642857142857145</v>
      </c>
      <c r="D29">
        <f>IF('BettingLines Week (11)'!D29&lt;-100,1+100/('BettingLines Week (11)'!D29-100),100/('BettingLines Week (11)'!D29+100))</f>
        <v>0.42372881355932202</v>
      </c>
      <c r="E29">
        <f>IF('BettingLines Week (11)'!E29&lt;-100,1+100/('BettingLines Week (11)'!E29-100),100/('BettingLines Week (11)'!E29+100))</f>
        <v>0.42372881355932202</v>
      </c>
      <c r="F29">
        <f>IF('BettingLines Week (11)'!F29&lt;-100,1+100/('BettingLines Week (11)'!F29-100),100/('BettingLines Week (11)'!F29+100))</f>
        <v>0.57446808510638303</v>
      </c>
      <c r="G29">
        <f>IF('BettingLines Week (11)'!G29&lt;-100,1+100/('BettingLines Week (11)'!G29-100),100/('BettingLines Week (11)'!G29+100))</f>
        <v>0.32786885245901637</v>
      </c>
      <c r="H29">
        <f>IF('BettingLines Week (11)'!H29&lt;-100,1+100/('BettingLines Week (11)'!H29-100),100/('BettingLines Week (11)'!H29+100))</f>
        <v>1</v>
      </c>
      <c r="I29">
        <f>IF('BettingLines Week (11)'!I29&lt;-100,1+100/('BettingLines Week (11)'!I29-100),100/('BettingLines Week (11)'!I29+100))</f>
        <v>0.47619047619047616</v>
      </c>
      <c r="J29">
        <f>IF('BettingLines Week (11)'!J29&lt;-100,1+100/('BettingLines Week (11)'!J29-100),100/('BettingLines Week (11)'!J29+100))</f>
        <v>0.4</v>
      </c>
      <c r="K29">
        <f>IF('BettingLines Week (11)'!K29&lt;-100,1+100/('BettingLines Week (11)'!K29-100),100/('BettingLines Week (11)'!K29+100))</f>
        <v>0.45454545454545453</v>
      </c>
      <c r="L29">
        <f>IF('BettingLines Week (11)'!L29&lt;-100,1+100/('BettingLines Week (11)'!L29-100),100/('BettingLines Week (11)'!L29+100))</f>
        <v>0.29411764705882354</v>
      </c>
      <c r="M29">
        <f>IF('BettingLines Week (11)'!M29&lt;-100,1+100/('BettingLines Week (11)'!M29-100),100/('BettingLines Week (11)'!M29+100))</f>
        <v>0.53488372093023262</v>
      </c>
      <c r="N29">
        <f>IF('BettingLines Week (11)'!N29&lt;-100,1+100/('BettingLines Week (11)'!N29-100),100/('BettingLines Week (11)'!N29+100))</f>
        <v>0.56521739130434789</v>
      </c>
      <c r="O29">
        <f>IF('BettingLines Week (11)'!O29&lt;-100,1+100/('BettingLines Week (11)'!O29-100),100/('BettingLines Week (11)'!O29+100))</f>
        <v>0.29411764705882354</v>
      </c>
      <c r="P29">
        <f>IF('BettingLines Week (11)'!P29&lt;-100,1+100/('BettingLines Week (11)'!P29-100),100/('BettingLines Week (11)'!P29+100))</f>
        <v>0.6</v>
      </c>
      <c r="Q29">
        <f>IF('BettingLines Week (11)'!Q29&lt;-100,1+100/('BettingLines Week (11)'!Q29-100),100/('BettingLines Week (11)'!Q29+100))</f>
        <v>0.48780487804878048</v>
      </c>
      <c r="R29">
        <f>IF('BettingLines Week (11)'!R29&lt;-100,1+100/('BettingLines Week (11)'!R29-100),100/('BettingLines Week (11)'!R29+100))</f>
        <v>0.53488372093023262</v>
      </c>
      <c r="S29">
        <f>IF('BettingLines Week (11)'!S29&lt;-100,1+100/('BettingLines Week (11)'!S29-100),100/('BettingLines Week (11)'!S29+100))</f>
        <v>0.46511627906976744</v>
      </c>
    </row>
    <row r="30" spans="1:19" ht="14.45">
      <c r="A30" t="s">
        <v>29</v>
      </c>
      <c r="B30">
        <f>IF('BettingLines Week (11)'!B30&lt;-100,1+100/('BettingLines Week (11)'!B30-100),100/('BettingLines Week (11)'!B30+100))</f>
        <v>0.35714285714285715</v>
      </c>
      <c r="C30">
        <f>IF('BettingLines Week (11)'!C30&lt;-100,1+100/('BettingLines Week (11)'!C30-100),100/('BettingLines Week (11)'!C30+100))</f>
        <v>0.55555555555555558</v>
      </c>
      <c r="D30">
        <f>IF('BettingLines Week (11)'!D30&lt;-100,1+100/('BettingLines Week (11)'!D30-100),100/('BettingLines Week (11)'!D30+100))</f>
        <v>0.32786885245901637</v>
      </c>
      <c r="E30">
        <f>IF('BettingLines Week (11)'!E30&lt;-100,1+100/('BettingLines Week (11)'!E30-100),100/('BettingLines Week (11)'!E30+100))</f>
        <v>0.35714285714285715</v>
      </c>
      <c r="F30">
        <f>IF('BettingLines Week (11)'!F30&lt;-100,1+100/('BettingLines Week (11)'!F30-100),100/('BettingLines Week (11)'!F30+100))</f>
        <v>1</v>
      </c>
      <c r="G30">
        <f>IF('BettingLines Week (11)'!G30&lt;-100,1+100/('BettingLines Week (11)'!G30-100),100/('BettingLines Week (11)'!G30+100))</f>
        <v>0.42372881355932202</v>
      </c>
      <c r="H30">
        <f>IF('BettingLines Week (11)'!H30&lt;-100,1+100/('BettingLines Week (11)'!H30-100),100/('BettingLines Week (11)'!H30+100))</f>
        <v>0.59677419354838712</v>
      </c>
      <c r="I30">
        <f>IF('BettingLines Week (11)'!I30&lt;-100,1+100/('BettingLines Week (11)'!I30-100),100/('BettingLines Week (11)'!I30+100))</f>
        <v>0.20408163265306123</v>
      </c>
      <c r="J30">
        <f>IF('BettingLines Week (11)'!J30&lt;-100,1+100/('BettingLines Week (11)'!J30-100),100/('BettingLines Week (11)'!J30+100))</f>
        <v>0.44642857142857145</v>
      </c>
      <c r="K30">
        <f>IF('BettingLines Week (11)'!K30&lt;-100,1+100/('BettingLines Week (11)'!K30-100),100/('BettingLines Week (11)'!K30+100))</f>
        <v>0.58677685950413228</v>
      </c>
      <c r="L30">
        <f>IF('BettingLines Week (11)'!L30&lt;-100,1+100/('BettingLines Week (11)'!L30-100),100/('BettingLines Week (11)'!L30+100))</f>
        <v>0.14285714285714285</v>
      </c>
      <c r="M30">
        <f>IF('BettingLines Week (11)'!M30&lt;-100,1+100/('BettingLines Week (11)'!M30-100),100/('BettingLines Week (11)'!M30+100))</f>
        <v>0.51219512195121952</v>
      </c>
      <c r="N30">
        <f>IF('BettingLines Week (11)'!N30&lt;-100,1+100/('BettingLines Week (11)'!N30-100),100/('BettingLines Week (11)'!N30+100))</f>
        <v>0.53488372093023262</v>
      </c>
      <c r="O30">
        <f>IF('BettingLines Week (11)'!O30&lt;-100,1+100/('BettingLines Week (11)'!O30-100),100/('BettingLines Week (11)'!O30+100))</f>
        <v>0.42553191489361702</v>
      </c>
      <c r="P30">
        <f>IF('BettingLines Week (11)'!P30&lt;-100,1+100/('BettingLines Week (11)'!P30-100),100/('BettingLines Week (11)'!P30+100))</f>
        <v>0.40816326530612246</v>
      </c>
      <c r="Q30">
        <f>IF('BettingLines Week (11)'!Q30&lt;-100,1+100/('BettingLines Week (11)'!Q30-100),100/('BettingLines Week (11)'!Q30+100))</f>
        <v>0.39215686274509803</v>
      </c>
      <c r="R30">
        <f>IF('BettingLines Week (11)'!R30&lt;-100,1+100/('BettingLines Week (11)'!R30-100),100/('BettingLines Week (11)'!R30+100))</f>
        <v>0.5</v>
      </c>
      <c r="S30">
        <f>IF('BettingLines Week (11)'!S30&lt;-100,1+100/('BettingLines Week (11)'!S30-100),100/('BettingLines Week (11)'!S30+100))</f>
        <v>0.47619047619047616</v>
      </c>
    </row>
    <row r="31" spans="1:19" ht="14.45">
      <c r="A31" t="s">
        <v>30</v>
      </c>
      <c r="B31">
        <f>IF('BettingLines Week (11)'!B31&lt;-100,1+100/('BettingLines Week (11)'!B31-100),100/('BettingLines Week (11)'!B31+100))</f>
        <v>0.37878787878787878</v>
      </c>
      <c r="C31">
        <f>IF('BettingLines Week (11)'!C31&lt;-100,1+100/('BettingLines Week (11)'!C31-100),100/('BettingLines Week (11)'!C31+100))</f>
        <v>0.48780487804878048</v>
      </c>
      <c r="D31">
        <f>IF('BettingLines Week (11)'!D31&lt;-100,1+100/('BettingLines Week (11)'!D31-100),100/('BettingLines Week (11)'!D31+100))</f>
        <v>0.27027027027027029</v>
      </c>
      <c r="E31">
        <f>IF('BettingLines Week (11)'!E31&lt;-100,1+100/('BettingLines Week (11)'!E31-100),100/('BettingLines Week (11)'!E31+100))</f>
        <v>0.51219512195121952</v>
      </c>
      <c r="F31">
        <f>IF('BettingLines Week (11)'!F31&lt;-100,1+100/('BettingLines Week (11)'!F31-100),100/('BettingLines Week (11)'!F31+100))</f>
        <v>0.46728971962616822</v>
      </c>
      <c r="G31">
        <f>IF('BettingLines Week (11)'!G31&lt;-100,1+100/('BettingLines Week (11)'!G31-100),100/('BettingLines Week (11)'!G31+100))</f>
        <v>0.37037037037037035</v>
      </c>
      <c r="H31">
        <f>IF('BettingLines Week (11)'!H31&lt;-100,1+100/('BettingLines Week (11)'!H31-100),100/('BettingLines Week (11)'!H31+100))</f>
        <v>0.41322314049586778</v>
      </c>
      <c r="I31">
        <f>IF('BettingLines Week (11)'!I31&lt;-100,1+100/('BettingLines Week (11)'!I31-100),100/('BettingLines Week (11)'!I31+100))</f>
        <v>0.47619047619047616</v>
      </c>
      <c r="J31">
        <f>IF('BettingLines Week (11)'!J31&lt;-100,1+100/('BettingLines Week (11)'!J31-100),100/('BettingLines Week (11)'!J31+100))</f>
        <v>0.55555555555555558</v>
      </c>
      <c r="K31">
        <f>IF('BettingLines Week (11)'!K31&lt;-100,1+100/('BettingLines Week (11)'!K31-100),100/('BettingLines Week (11)'!K31+100))</f>
        <v>0.54954954954954949</v>
      </c>
      <c r="L31">
        <f>IF('BettingLines Week (11)'!L31&lt;-100,1+100/('BettingLines Week (11)'!L31-100),100/('BettingLines Week (11)'!L31+100))</f>
        <v>1</v>
      </c>
      <c r="M31">
        <f>IF('BettingLines Week (11)'!M31&lt;-100,1+100/('BettingLines Week (11)'!M31-100),100/('BettingLines Week (11)'!M31+100))</f>
        <v>0.53488372093023262</v>
      </c>
      <c r="N31">
        <f>IF('BettingLines Week (11)'!N31&lt;-100,1+100/('BettingLines Week (11)'!N31-100),100/('BettingLines Week (11)'!N31+100))</f>
        <v>0.47619047619047616</v>
      </c>
      <c r="O31">
        <f>IF('BettingLines Week (11)'!O31&lt;-100,1+100/('BettingLines Week (11)'!O31-100),100/('BettingLines Week (11)'!O31+100))</f>
        <v>0.24390243902439024</v>
      </c>
      <c r="P31">
        <f>IF('BettingLines Week (11)'!P31&lt;-100,1+100/('BettingLines Week (11)'!P31-100),100/('BettingLines Week (11)'!P31+100))</f>
        <v>0.47619047619047616</v>
      </c>
      <c r="Q31">
        <f>IF('BettingLines Week (11)'!Q31&lt;-100,1+100/('BettingLines Week (11)'!Q31-100),100/('BettingLines Week (11)'!Q31+100))</f>
        <v>0.47619047619047616</v>
      </c>
      <c r="R31">
        <f>IF('BettingLines Week (11)'!R31&lt;-100,1+100/('BettingLines Week (11)'!R31-100),100/('BettingLines Week (11)'!R31+100))</f>
        <v>0.48780487804878048</v>
      </c>
      <c r="S31">
        <f>IF('BettingLines Week (11)'!S31&lt;-100,1+100/('BettingLines Week (11)'!S31-100),100/('BettingLines Week (11)'!S31+100))</f>
        <v>0.54545454545454541</v>
      </c>
    </row>
    <row r="32" spans="1:19" ht="14.45">
      <c r="A32" t="s">
        <v>31</v>
      </c>
      <c r="B32">
        <f>IF('BettingLines Week (11)'!B32&lt;-100,1+100/('BettingLines Week (11)'!B32-100),100/('BettingLines Week (11)'!B32+100))</f>
        <v>0.27777777777777779</v>
      </c>
      <c r="C32">
        <f>IF('BettingLines Week (11)'!C32&lt;-100,1+100/('BettingLines Week (11)'!C32-100),100/('BettingLines Week (11)'!C32+100))</f>
        <v>0.35714285714285715</v>
      </c>
      <c r="D32">
        <f>IF('BettingLines Week (11)'!D32&lt;-100,1+100/('BettingLines Week (11)'!D32-100),100/('BettingLines Week (11)'!D32+100))</f>
        <v>0.17543859649122806</v>
      </c>
      <c r="E32">
        <f>IF('BettingLines Week (11)'!E32&lt;-100,1+100/('BettingLines Week (11)'!E32-100),100/('BettingLines Week (11)'!E32+100))</f>
        <v>0.12903225806451613</v>
      </c>
      <c r="F32">
        <f>IF('BettingLines Week (11)'!F32&lt;-100,1+100/('BettingLines Week (11)'!F32-100),100/('BettingLines Week (11)'!F32+100))</f>
        <v>0.41322314049586778</v>
      </c>
      <c r="G32">
        <f>IF('BettingLines Week (11)'!G32&lt;-100,1+100/('BettingLines Week (11)'!G32-100),100/('BettingLines Week (11)'!G32+100))</f>
        <v>0.26666666666666666</v>
      </c>
      <c r="H32">
        <f>IF('BettingLines Week (11)'!H32&lt;-100,1+100/('BettingLines Week (11)'!H32-100),100/('BettingLines Week (11)'!H32+100))</f>
        <v>0.22222222222222221</v>
      </c>
      <c r="I32">
        <f>IF('BettingLines Week (11)'!I32&lt;-100,1+100/('BettingLines Week (11)'!I32-100),100/('BettingLines Week (11)'!I32+100))</f>
        <v>0.20408163265306123</v>
      </c>
      <c r="J32">
        <f>IF('BettingLines Week (11)'!J32&lt;-100,1+100/('BettingLines Week (11)'!J32-100),100/('BettingLines Week (11)'!J32+100))</f>
        <v>0.16</v>
      </c>
      <c r="K32">
        <f>IF('BettingLines Week (11)'!K32&lt;-100,1+100/('BettingLines Week (11)'!K32-100),100/('BettingLines Week (11)'!K32+100))</f>
        <v>0.47619047619047616</v>
      </c>
      <c r="L32">
        <f>IF('BettingLines Week (11)'!L32&lt;-100,1+100/('BettingLines Week (11)'!L32-100),100/('BettingLines Week (11)'!L32+100))</f>
        <v>0.32258064516129031</v>
      </c>
      <c r="M32">
        <f>IF('BettingLines Week (11)'!M32&lt;-100,1+100/('BettingLines Week (11)'!M32-100),100/('BettingLines Week (11)'!M32+100))</f>
        <v>0.48780487804878048</v>
      </c>
      <c r="N32">
        <f>IF('BettingLines Week (11)'!N32&lt;-100,1+100/('BettingLines Week (11)'!N32-100),100/('BettingLines Week (11)'!N32+100))</f>
        <v>0.34482758620689657</v>
      </c>
      <c r="O32">
        <f>IF('BettingLines Week (11)'!O32&lt;-100,1+100/('BettingLines Week (11)'!O32-100),100/('BettingLines Week (11)'!O32+100))</f>
        <v>1</v>
      </c>
      <c r="P32">
        <f>IF('BettingLines Week (11)'!P32&lt;-100,1+100/('BettingLines Week (11)'!P32-100),100/('BettingLines Week (11)'!P32+100))</f>
        <v>0.31746031746031744</v>
      </c>
      <c r="Q32">
        <f>IF('BettingLines Week (11)'!Q32&lt;-100,1+100/('BettingLines Week (11)'!Q32-100),100/('BettingLines Week (11)'!Q32+100))</f>
        <v>0.37735849056603776</v>
      </c>
      <c r="R32">
        <f>IF('BettingLines Week (11)'!R32&lt;-100,1+100/('BettingLines Week (11)'!R32-100),100/('BettingLines Week (11)'!R32+100))</f>
        <v>0.2</v>
      </c>
      <c r="S32">
        <f>IF('BettingLines Week (11)'!S32&lt;-100,1+100/('BettingLines Week (11)'!S32-100),100/('BettingLines Week (11)'!S32+100))</f>
        <v>0.37735849056603776</v>
      </c>
    </row>
    <row r="33" spans="1:19" ht="14.45">
      <c r="A33" t="s">
        <v>32</v>
      </c>
      <c r="B33">
        <f>IF('BettingLines Week (11)'!B33&lt;-100,1+100/('BettingLines Week (11)'!B33-100),100/('BettingLines Week (11)'!B33+100))</f>
        <v>0.21739130434782608</v>
      </c>
      <c r="C33">
        <f>IF('BettingLines Week (11)'!C33&lt;-100,1+100/('BettingLines Week (11)'!C33-100),100/('BettingLines Week (11)'!C33+100))</f>
        <v>0.55555555555555558</v>
      </c>
      <c r="D33">
        <f>IF('BettingLines Week (11)'!D33&lt;-100,1+100/('BettingLines Week (11)'!D33-100),100/('BettingLines Week (11)'!D33+100))</f>
        <v>0.25</v>
      </c>
      <c r="E33">
        <f>IF('BettingLines Week (11)'!E33&lt;-100,1+100/('BettingLines Week (11)'!E33-100),100/('BettingLines Week (11)'!E33+100))</f>
        <v>0.43478260869565216</v>
      </c>
      <c r="F33">
        <f>IF('BettingLines Week (11)'!F33&lt;-100,1+100/('BettingLines Week (11)'!F33-100),100/('BettingLines Week (11)'!F33+100))</f>
        <v>0.46728971962616822</v>
      </c>
      <c r="G33">
        <f>IF('BettingLines Week (11)'!G33&lt;-100,1+100/('BettingLines Week (11)'!G33-100),100/('BettingLines Week (11)'!G33+100))</f>
        <v>0.47619047619047616</v>
      </c>
      <c r="H33">
        <f>IF('BettingLines Week (11)'!H33&lt;-100,1+100/('BettingLines Week (11)'!H33-100),100/('BettingLines Week (11)'!H33+100))</f>
        <v>1</v>
      </c>
      <c r="I33">
        <f>IF('BettingLines Week (11)'!I33&lt;-100,1+100/('BettingLines Week (11)'!I33-100),100/('BettingLines Week (11)'!I33+100))</f>
        <v>0.62406015037593987</v>
      </c>
      <c r="J33">
        <f>IF('BettingLines Week (11)'!J33&lt;-100,1+100/('BettingLines Week (11)'!J33-100),100/('BettingLines Week (11)'!J33+100))</f>
        <v>0.59677419354838712</v>
      </c>
      <c r="K33">
        <f>IF('BettingLines Week (11)'!K33&lt;-100,1+100/('BettingLines Week (11)'!K33-100),100/('BettingLines Week (11)'!K33+100))</f>
        <v>0.33333333333333331</v>
      </c>
      <c r="L33">
        <f>IF('BettingLines Week (11)'!L33&lt;-100,1+100/('BettingLines Week (11)'!L33-100),100/('BettingLines Week (11)'!L33+100))</f>
        <v>0.72067039106145248</v>
      </c>
      <c r="M33">
        <f>IF('BettingLines Week (11)'!M33&lt;-100,1+100/('BettingLines Week (11)'!M33-100),100/('BettingLines Week (11)'!M33+100))</f>
        <v>0.37878787878787878</v>
      </c>
      <c r="N33">
        <f>IF('BettingLines Week (11)'!N33&lt;-100,1+100/('BettingLines Week (11)'!N33-100),100/('BettingLines Week (11)'!N33+100))</f>
        <v>0.39215686274509803</v>
      </c>
      <c r="O33">
        <f>IF('BettingLines Week (11)'!O33&lt;-100,1+100/('BettingLines Week (11)'!O33-100),100/('BettingLines Week (11)'!O33+100))</f>
        <v>0.25974025974025972</v>
      </c>
      <c r="P33">
        <f>IF('BettingLines Week (11)'!P33&lt;-100,1+100/('BettingLines Week (11)'!P33-100),100/('BettingLines Week (11)'!P33+100))</f>
        <v>0.43478260869565216</v>
      </c>
      <c r="Q33">
        <f>IF('BettingLines Week (11)'!Q33&lt;-100,1+100/('BettingLines Week (11)'!Q33-100),100/('BettingLines Week (11)'!Q33+100))</f>
        <v>0.38461538461538464</v>
      </c>
      <c r="R33">
        <f>IF('BettingLines Week (11)'!R33&lt;-100,1+100/('BettingLines Week (11)'!R33-100),100/('BettingLines Week (11)'!R33+100))</f>
        <v>0.51219512195121952</v>
      </c>
      <c r="S33">
        <f>IF('BettingLines Week (11)'!S33&lt;-100,1+100/('BettingLines Week (11)'!S33-100),100/('BettingLines Week (11)'!S33+100))</f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CBBA-92B8-4AD8-864A-D719CFD3DA77}">
  <dimension ref="A1:S33"/>
  <sheetViews>
    <sheetView workbookViewId="0">
      <selection activeCell="L4" sqref="L4"/>
    </sheetView>
  </sheetViews>
  <sheetFormatPr defaultColWidth="5"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v>-180</v>
      </c>
      <c r="C2">
        <v>-148</v>
      </c>
      <c r="D2">
        <v>-800</v>
      </c>
      <c r="E2">
        <v>-425</v>
      </c>
      <c r="F2">
        <v>-180</v>
      </c>
      <c r="G2">
        <v>-650</v>
      </c>
      <c r="H2">
        <v>-278</v>
      </c>
      <c r="I2">
        <v>-340</v>
      </c>
      <c r="J2">
        <v>-102</v>
      </c>
      <c r="L2">
        <v>-135</v>
      </c>
      <c r="M2">
        <v>-425</v>
      </c>
      <c r="N2">
        <v>-218</v>
      </c>
      <c r="O2">
        <v>-180</v>
      </c>
      <c r="P2">
        <v>-190</v>
      </c>
      <c r="Q2">
        <v>-395</v>
      </c>
      <c r="R2">
        <v>-155</v>
      </c>
      <c r="S2">
        <v>-125</v>
      </c>
    </row>
    <row r="3" spans="1:19" ht="14.45">
      <c r="A3" t="s">
        <v>2</v>
      </c>
      <c r="B3">
        <v>-185</v>
      </c>
      <c r="C3">
        <v>-245</v>
      </c>
      <c r="D3">
        <v>-250</v>
      </c>
      <c r="E3">
        <v>-425</v>
      </c>
      <c r="F3">
        <v>-198</v>
      </c>
      <c r="G3">
        <v>-305</v>
      </c>
      <c r="H3">
        <v>-155</v>
      </c>
      <c r="I3">
        <v>-290</v>
      </c>
      <c r="J3">
        <v>-175</v>
      </c>
      <c r="L3">
        <v>115</v>
      </c>
      <c r="M3">
        <v>-120</v>
      </c>
      <c r="N3">
        <v>-135</v>
      </c>
      <c r="O3">
        <v>-105</v>
      </c>
      <c r="P3">
        <v>-125</v>
      </c>
      <c r="Q3">
        <v>-1200</v>
      </c>
      <c r="R3">
        <v>-535</v>
      </c>
      <c r="S3">
        <v>-130</v>
      </c>
    </row>
    <row r="4" spans="1:19" ht="14.45">
      <c r="A4" t="s">
        <v>3</v>
      </c>
      <c r="B4">
        <v>-135</v>
      </c>
      <c r="C4">
        <v>-360</v>
      </c>
      <c r="D4">
        <v>-245</v>
      </c>
      <c r="E4">
        <v>-142</v>
      </c>
      <c r="F4">
        <v>-250</v>
      </c>
      <c r="G4">
        <v>-1200</v>
      </c>
      <c r="H4">
        <v>-395</v>
      </c>
      <c r="I4">
        <v>-520</v>
      </c>
      <c r="J4">
        <v>105</v>
      </c>
      <c r="K4">
        <v>-410</v>
      </c>
      <c r="L4">
        <v>-380</v>
      </c>
      <c r="M4">
        <v>100</v>
      </c>
      <c r="O4">
        <v>155</v>
      </c>
      <c r="P4">
        <v>-190</v>
      </c>
      <c r="Q4">
        <v>-115</v>
      </c>
      <c r="R4">
        <v>-270</v>
      </c>
      <c r="S4">
        <v>100</v>
      </c>
    </row>
    <row r="5" spans="1:19" ht="14.45">
      <c r="A5" t="s">
        <v>4</v>
      </c>
      <c r="B5">
        <v>-120</v>
      </c>
      <c r="C5">
        <v>-325</v>
      </c>
      <c r="D5">
        <v>-750</v>
      </c>
      <c r="E5">
        <v>-1050</v>
      </c>
      <c r="F5">
        <v>-175</v>
      </c>
      <c r="G5">
        <v>-470</v>
      </c>
      <c r="H5">
        <v>-310</v>
      </c>
      <c r="I5">
        <v>-218</v>
      </c>
      <c r="K5">
        <v>-162</v>
      </c>
      <c r="L5">
        <v>-900</v>
      </c>
      <c r="M5">
        <v>-120</v>
      </c>
      <c r="N5">
        <v>115</v>
      </c>
      <c r="O5">
        <v>-175</v>
      </c>
      <c r="P5">
        <v>-265</v>
      </c>
      <c r="Q5">
        <v>-150</v>
      </c>
      <c r="R5">
        <v>-150</v>
      </c>
      <c r="S5">
        <v>-298</v>
      </c>
    </row>
    <row r="6" spans="1:19" ht="14.45">
      <c r="A6" t="s">
        <v>5</v>
      </c>
      <c r="B6">
        <v>-112</v>
      </c>
      <c r="C6">
        <v>-175</v>
      </c>
      <c r="D6">
        <v>-155</v>
      </c>
      <c r="E6">
        <v>-162</v>
      </c>
      <c r="F6">
        <v>-170</v>
      </c>
      <c r="G6">
        <v>-155</v>
      </c>
      <c r="I6">
        <v>180</v>
      </c>
      <c r="J6">
        <v>-125</v>
      </c>
      <c r="K6">
        <v>-245</v>
      </c>
      <c r="L6">
        <v>164</v>
      </c>
      <c r="M6">
        <v>-200</v>
      </c>
      <c r="N6">
        <v>-115</v>
      </c>
      <c r="O6">
        <v>-395</v>
      </c>
      <c r="P6">
        <v>-355</v>
      </c>
      <c r="Q6">
        <v>-130</v>
      </c>
      <c r="R6">
        <v>135</v>
      </c>
      <c r="S6">
        <v>-175</v>
      </c>
    </row>
    <row r="7" spans="1:19" ht="14.45">
      <c r="A7" t="s">
        <v>6</v>
      </c>
      <c r="B7">
        <v>-170</v>
      </c>
      <c r="C7">
        <v>-380</v>
      </c>
      <c r="D7">
        <v>-650</v>
      </c>
      <c r="E7">
        <v>-285</v>
      </c>
      <c r="F7">
        <v>145</v>
      </c>
      <c r="G7">
        <v>-125</v>
      </c>
      <c r="I7">
        <v>-310</v>
      </c>
      <c r="J7">
        <v>145</v>
      </c>
      <c r="K7">
        <v>-2400</v>
      </c>
      <c r="L7">
        <v>-625</v>
      </c>
      <c r="M7">
        <v>-440</v>
      </c>
      <c r="N7">
        <v>-170</v>
      </c>
      <c r="O7">
        <v>-115</v>
      </c>
      <c r="P7">
        <v>160</v>
      </c>
      <c r="Q7">
        <v>130</v>
      </c>
      <c r="R7">
        <v>-150</v>
      </c>
      <c r="S7">
        <v>-150</v>
      </c>
    </row>
    <row r="8" spans="1:19" ht="14.45">
      <c r="A8" t="s">
        <v>7</v>
      </c>
      <c r="B8">
        <v>114</v>
      </c>
      <c r="C8">
        <v>300</v>
      </c>
      <c r="D8">
        <v>124</v>
      </c>
      <c r="E8">
        <v>330</v>
      </c>
      <c r="F8">
        <v>114</v>
      </c>
      <c r="G8">
        <v>245</v>
      </c>
      <c r="I8">
        <v>-162</v>
      </c>
      <c r="J8">
        <v>145</v>
      </c>
      <c r="K8">
        <v>-112</v>
      </c>
      <c r="L8">
        <v>300</v>
      </c>
      <c r="M8">
        <v>-135</v>
      </c>
      <c r="N8">
        <v>-270</v>
      </c>
      <c r="O8">
        <v>-360</v>
      </c>
      <c r="P8">
        <v>100</v>
      </c>
      <c r="Q8">
        <v>-218</v>
      </c>
      <c r="R8">
        <v>-115</v>
      </c>
      <c r="S8">
        <v>-115</v>
      </c>
    </row>
    <row r="9" spans="1:19" ht="14.45">
      <c r="A9" t="s">
        <v>8</v>
      </c>
      <c r="B9">
        <v>-470</v>
      </c>
      <c r="C9">
        <v>145</v>
      </c>
      <c r="D9">
        <v>-340</v>
      </c>
      <c r="E9">
        <v>145</v>
      </c>
      <c r="F9">
        <v>-230</v>
      </c>
      <c r="G9">
        <v>-250</v>
      </c>
      <c r="H9">
        <v>-155</v>
      </c>
      <c r="I9">
        <v>-520</v>
      </c>
      <c r="J9">
        <v>-245</v>
      </c>
      <c r="K9">
        <v>-258</v>
      </c>
      <c r="L9">
        <v>-198</v>
      </c>
      <c r="M9">
        <v>110</v>
      </c>
      <c r="O9">
        <v>-310</v>
      </c>
      <c r="P9">
        <v>-105</v>
      </c>
      <c r="Q9">
        <v>105</v>
      </c>
      <c r="R9">
        <v>-110</v>
      </c>
      <c r="S9">
        <v>-175</v>
      </c>
    </row>
    <row r="10" spans="1:19" ht="14.45">
      <c r="A10" t="s">
        <v>9</v>
      </c>
      <c r="B10">
        <v>150</v>
      </c>
      <c r="C10">
        <v>-218</v>
      </c>
      <c r="D10">
        <v>-155</v>
      </c>
      <c r="E10">
        <v>-142</v>
      </c>
      <c r="F10">
        <v>-440</v>
      </c>
      <c r="G10">
        <v>-162</v>
      </c>
      <c r="H10">
        <v>130</v>
      </c>
      <c r="I10">
        <v>-360</v>
      </c>
      <c r="K10">
        <v>-135</v>
      </c>
      <c r="L10">
        <v>-440</v>
      </c>
      <c r="M10">
        <v>-375</v>
      </c>
      <c r="N10">
        <v>-110</v>
      </c>
      <c r="O10">
        <v>-125</v>
      </c>
      <c r="P10">
        <v>-130</v>
      </c>
      <c r="Q10">
        <v>-105</v>
      </c>
      <c r="R10">
        <v>130</v>
      </c>
      <c r="S10">
        <v>-140</v>
      </c>
    </row>
    <row r="11" spans="1:19" ht="14.45">
      <c r="A11" t="s">
        <v>10</v>
      </c>
      <c r="B11">
        <v>-162</v>
      </c>
      <c r="C11">
        <v>-148</v>
      </c>
      <c r="D11">
        <v>-108</v>
      </c>
      <c r="E11">
        <v>-325</v>
      </c>
      <c r="G11">
        <v>105</v>
      </c>
      <c r="H11">
        <v>225</v>
      </c>
      <c r="I11">
        <v>-470</v>
      </c>
      <c r="J11">
        <v>-175</v>
      </c>
      <c r="K11">
        <v>114</v>
      </c>
      <c r="L11">
        <v>-162</v>
      </c>
      <c r="M11">
        <v>-130</v>
      </c>
      <c r="N11">
        <v>-120</v>
      </c>
      <c r="O11">
        <v>-150</v>
      </c>
      <c r="P11">
        <v>-120</v>
      </c>
      <c r="Q11">
        <v>-105</v>
      </c>
      <c r="R11">
        <v>-105</v>
      </c>
      <c r="S11">
        <v>105</v>
      </c>
    </row>
    <row r="12" spans="1:19" ht="14.45">
      <c r="A12" t="s">
        <v>11</v>
      </c>
      <c r="B12">
        <v>136</v>
      </c>
      <c r="C12">
        <v>-142</v>
      </c>
      <c r="D12">
        <v>-290</v>
      </c>
      <c r="E12">
        <v>120</v>
      </c>
      <c r="F12">
        <v>-675</v>
      </c>
      <c r="G12">
        <v>-1100</v>
      </c>
      <c r="H12">
        <v>130</v>
      </c>
      <c r="I12">
        <v>-455</v>
      </c>
      <c r="J12">
        <v>-118</v>
      </c>
      <c r="L12">
        <v>-1100</v>
      </c>
      <c r="M12">
        <v>115</v>
      </c>
      <c r="N12">
        <v>-170</v>
      </c>
      <c r="O12">
        <v>-298</v>
      </c>
      <c r="P12">
        <v>-120</v>
      </c>
      <c r="Q12">
        <v>-125</v>
      </c>
      <c r="R12">
        <v>-110</v>
      </c>
      <c r="S12">
        <v>-120</v>
      </c>
    </row>
    <row r="13" spans="1:19" ht="14.45">
      <c r="A13" t="s">
        <v>12</v>
      </c>
      <c r="B13">
        <v>-198</v>
      </c>
      <c r="C13">
        <v>124</v>
      </c>
      <c r="D13">
        <v>-380</v>
      </c>
      <c r="E13">
        <v>-185</v>
      </c>
      <c r="F13">
        <v>205</v>
      </c>
      <c r="G13">
        <v>-205</v>
      </c>
      <c r="H13">
        <v>-105</v>
      </c>
      <c r="I13">
        <v>-135</v>
      </c>
      <c r="K13">
        <v>136</v>
      </c>
      <c r="L13">
        <v>-298</v>
      </c>
      <c r="M13">
        <v>-198</v>
      </c>
      <c r="N13">
        <v>-105</v>
      </c>
      <c r="O13">
        <v>-105</v>
      </c>
      <c r="P13">
        <v>-115</v>
      </c>
      <c r="Q13">
        <v>-180</v>
      </c>
      <c r="R13">
        <v>-535</v>
      </c>
      <c r="S13">
        <v>-135</v>
      </c>
    </row>
    <row r="14" spans="1:19" ht="14.45">
      <c r="A14" t="s">
        <v>13</v>
      </c>
      <c r="B14">
        <v>-218</v>
      </c>
      <c r="C14">
        <v>180</v>
      </c>
      <c r="D14">
        <v>-225</v>
      </c>
      <c r="E14">
        <v>-142</v>
      </c>
      <c r="G14">
        <v>130</v>
      </c>
      <c r="H14">
        <v>-455</v>
      </c>
      <c r="I14">
        <v>-205</v>
      </c>
      <c r="J14">
        <v>200</v>
      </c>
      <c r="K14">
        <v>-270</v>
      </c>
      <c r="L14">
        <v>114</v>
      </c>
      <c r="M14">
        <v>100</v>
      </c>
      <c r="N14">
        <v>145</v>
      </c>
      <c r="O14">
        <v>150</v>
      </c>
      <c r="P14">
        <v>105</v>
      </c>
      <c r="Q14">
        <v>-125</v>
      </c>
      <c r="R14">
        <v>-140</v>
      </c>
      <c r="S14">
        <v>-195</v>
      </c>
    </row>
    <row r="15" spans="1:19" ht="14.45">
      <c r="A15" t="s">
        <v>14</v>
      </c>
      <c r="B15">
        <v>-108</v>
      </c>
      <c r="C15">
        <v>-135</v>
      </c>
      <c r="D15">
        <v>-162</v>
      </c>
      <c r="E15">
        <v>-175</v>
      </c>
      <c r="G15">
        <v>360</v>
      </c>
      <c r="H15">
        <v>-170</v>
      </c>
      <c r="I15">
        <v>170</v>
      </c>
      <c r="J15">
        <v>-750</v>
      </c>
      <c r="K15">
        <v>210</v>
      </c>
      <c r="L15">
        <v>-142</v>
      </c>
      <c r="M15">
        <v>-105</v>
      </c>
      <c r="N15">
        <v>-120</v>
      </c>
      <c r="O15">
        <v>-115</v>
      </c>
      <c r="P15">
        <v>-355</v>
      </c>
      <c r="Q15">
        <v>-192</v>
      </c>
      <c r="R15">
        <v>-105</v>
      </c>
      <c r="S15">
        <v>150</v>
      </c>
    </row>
    <row r="16" spans="1:19" ht="14.45">
      <c r="A16" t="s">
        <v>15</v>
      </c>
      <c r="B16">
        <v>-148</v>
      </c>
      <c r="C16">
        <v>-155</v>
      </c>
      <c r="D16">
        <v>-122</v>
      </c>
      <c r="E16">
        <v>-218</v>
      </c>
      <c r="F16">
        <v>114</v>
      </c>
      <c r="G16">
        <v>-130</v>
      </c>
      <c r="H16">
        <v>-115</v>
      </c>
      <c r="I16">
        <v>-130</v>
      </c>
      <c r="J16">
        <v>-440</v>
      </c>
      <c r="K16">
        <v>-148</v>
      </c>
      <c r="M16">
        <v>-105</v>
      </c>
      <c r="N16">
        <v>-110</v>
      </c>
      <c r="O16">
        <v>-165</v>
      </c>
      <c r="P16">
        <v>-535</v>
      </c>
      <c r="Q16">
        <v>-115</v>
      </c>
      <c r="R16">
        <v>-120</v>
      </c>
      <c r="S16">
        <v>-145</v>
      </c>
    </row>
    <row r="17" spans="1:19" ht="14.45">
      <c r="A17" t="s">
        <v>16</v>
      </c>
      <c r="B17">
        <v>-218</v>
      </c>
      <c r="C17">
        <v>200</v>
      </c>
      <c r="D17">
        <v>-112</v>
      </c>
      <c r="E17">
        <v>-225</v>
      </c>
      <c r="F17">
        <v>150</v>
      </c>
      <c r="G17">
        <v>-166</v>
      </c>
      <c r="H17">
        <v>250</v>
      </c>
      <c r="I17">
        <v>-112</v>
      </c>
      <c r="J17">
        <v>160</v>
      </c>
      <c r="K17">
        <v>124</v>
      </c>
      <c r="L17">
        <v>120</v>
      </c>
      <c r="M17">
        <v>-282</v>
      </c>
      <c r="O17">
        <v>-115</v>
      </c>
      <c r="P17">
        <v>280</v>
      </c>
      <c r="Q17">
        <v>-115</v>
      </c>
      <c r="R17">
        <v>-130</v>
      </c>
      <c r="S17">
        <v>120</v>
      </c>
    </row>
    <row r="18" spans="1:19" ht="14.45">
      <c r="A18" t="s">
        <v>17</v>
      </c>
      <c r="B18">
        <v>-166</v>
      </c>
      <c r="C18">
        <v>-198</v>
      </c>
      <c r="D18">
        <v>235</v>
      </c>
      <c r="E18">
        <v>-162</v>
      </c>
      <c r="F18">
        <v>-135</v>
      </c>
      <c r="G18">
        <v>470</v>
      </c>
      <c r="H18">
        <v>-125</v>
      </c>
      <c r="I18">
        <v>270</v>
      </c>
      <c r="K18">
        <v>320</v>
      </c>
      <c r="L18">
        <v>-142</v>
      </c>
      <c r="M18">
        <v>-115</v>
      </c>
      <c r="N18">
        <v>-180</v>
      </c>
      <c r="O18">
        <v>130</v>
      </c>
      <c r="P18">
        <v>110</v>
      </c>
      <c r="Q18">
        <v>-125</v>
      </c>
      <c r="R18">
        <v>-115</v>
      </c>
      <c r="S18">
        <v>-115</v>
      </c>
    </row>
    <row r="19" spans="1:19" ht="14.45">
      <c r="A19" t="s">
        <v>18</v>
      </c>
      <c r="B19">
        <v>-118</v>
      </c>
      <c r="C19">
        <v>105</v>
      </c>
      <c r="D19">
        <v>550</v>
      </c>
      <c r="E19">
        <v>136</v>
      </c>
      <c r="F19">
        <v>210</v>
      </c>
      <c r="G19">
        <v>140</v>
      </c>
      <c r="H19">
        <v>120</v>
      </c>
      <c r="I19">
        <v>360</v>
      </c>
      <c r="J19">
        <v>340</v>
      </c>
      <c r="K19">
        <v>-180</v>
      </c>
      <c r="L19">
        <v>330</v>
      </c>
      <c r="M19">
        <v>224</v>
      </c>
      <c r="O19">
        <v>105</v>
      </c>
      <c r="P19">
        <v>280</v>
      </c>
      <c r="Q19">
        <v>-195</v>
      </c>
      <c r="R19">
        <v>-125</v>
      </c>
      <c r="S19">
        <v>105</v>
      </c>
    </row>
    <row r="20" spans="1:19" ht="14.45">
      <c r="A20" t="s">
        <v>19</v>
      </c>
      <c r="B20">
        <v>-102</v>
      </c>
      <c r="C20">
        <v>124</v>
      </c>
      <c r="D20">
        <v>102</v>
      </c>
      <c r="E20">
        <v>120</v>
      </c>
      <c r="F20">
        <v>102</v>
      </c>
      <c r="H20">
        <v>105</v>
      </c>
      <c r="I20">
        <v>-108</v>
      </c>
      <c r="J20">
        <v>-198</v>
      </c>
      <c r="K20">
        <v>145</v>
      </c>
      <c r="L20">
        <v>136</v>
      </c>
      <c r="M20">
        <v>295</v>
      </c>
      <c r="N20">
        <v>180</v>
      </c>
      <c r="O20">
        <v>-130</v>
      </c>
      <c r="P20">
        <v>-170</v>
      </c>
      <c r="Q20">
        <v>-115</v>
      </c>
      <c r="R20">
        <v>110</v>
      </c>
      <c r="S20">
        <v>-125</v>
      </c>
    </row>
    <row r="21" spans="1:19" ht="14.45">
      <c r="A21" t="s">
        <v>20</v>
      </c>
      <c r="B21">
        <v>142</v>
      </c>
      <c r="C21">
        <v>-218</v>
      </c>
      <c r="D21">
        <v>525</v>
      </c>
      <c r="E21">
        <v>120</v>
      </c>
      <c r="F21">
        <v>490</v>
      </c>
      <c r="G21">
        <v>750</v>
      </c>
      <c r="H21">
        <v>136</v>
      </c>
      <c r="I21">
        <v>136</v>
      </c>
      <c r="J21">
        <v>-112</v>
      </c>
      <c r="K21">
        <v>1200</v>
      </c>
      <c r="L21">
        <v>310</v>
      </c>
      <c r="M21">
        <v>185</v>
      </c>
      <c r="O21">
        <v>110</v>
      </c>
      <c r="P21">
        <v>400</v>
      </c>
      <c r="Q21">
        <v>750</v>
      </c>
      <c r="R21">
        <v>-165</v>
      </c>
      <c r="S21">
        <v>110</v>
      </c>
    </row>
    <row r="22" spans="1:19" ht="14.45">
      <c r="A22" t="s">
        <v>21</v>
      </c>
      <c r="B22">
        <v>100</v>
      </c>
      <c r="C22">
        <v>114</v>
      </c>
      <c r="D22">
        <v>124</v>
      </c>
      <c r="E22">
        <v>-155</v>
      </c>
      <c r="F22">
        <v>190</v>
      </c>
      <c r="H22">
        <v>150</v>
      </c>
      <c r="I22">
        <v>114</v>
      </c>
      <c r="J22">
        <v>-180</v>
      </c>
      <c r="K22">
        <v>-175</v>
      </c>
      <c r="L22">
        <v>120</v>
      </c>
      <c r="M22">
        <v>170</v>
      </c>
      <c r="N22">
        <v>-235</v>
      </c>
      <c r="O22">
        <v>-125</v>
      </c>
      <c r="P22">
        <v>-130</v>
      </c>
      <c r="Q22">
        <v>110</v>
      </c>
      <c r="R22">
        <v>120</v>
      </c>
      <c r="S22">
        <v>150</v>
      </c>
    </row>
    <row r="23" spans="1:19" ht="14.45">
      <c r="A23" t="s">
        <v>22</v>
      </c>
      <c r="B23">
        <v>154</v>
      </c>
      <c r="C23">
        <v>120</v>
      </c>
      <c r="D23">
        <v>-148</v>
      </c>
      <c r="E23">
        <v>230</v>
      </c>
      <c r="F23">
        <v>-135</v>
      </c>
      <c r="G23">
        <v>124</v>
      </c>
      <c r="H23">
        <v>310</v>
      </c>
      <c r="I23">
        <v>350</v>
      </c>
      <c r="J23">
        <v>-155</v>
      </c>
      <c r="K23">
        <v>102</v>
      </c>
      <c r="M23">
        <v>-225</v>
      </c>
      <c r="N23">
        <v>100</v>
      </c>
      <c r="O23">
        <v>105</v>
      </c>
      <c r="P23">
        <v>160</v>
      </c>
      <c r="Q23">
        <v>105</v>
      </c>
      <c r="R23">
        <v>220</v>
      </c>
      <c r="S23">
        <v>-105</v>
      </c>
    </row>
    <row r="24" spans="1:19" ht="14.45">
      <c r="A24" t="s">
        <v>23</v>
      </c>
      <c r="B24">
        <v>-185</v>
      </c>
      <c r="C24">
        <v>-148</v>
      </c>
      <c r="D24">
        <v>130</v>
      </c>
      <c r="E24">
        <v>154</v>
      </c>
      <c r="F24">
        <v>-135</v>
      </c>
      <c r="G24">
        <v>-125</v>
      </c>
      <c r="H24">
        <v>124</v>
      </c>
      <c r="I24">
        <v>-130</v>
      </c>
      <c r="J24">
        <v>-185</v>
      </c>
      <c r="K24">
        <v>-135</v>
      </c>
      <c r="M24">
        <v>-115</v>
      </c>
      <c r="N24">
        <v>220</v>
      </c>
      <c r="O24">
        <v>-155</v>
      </c>
      <c r="P24">
        <v>-105</v>
      </c>
      <c r="Q24">
        <v>-130</v>
      </c>
      <c r="R24">
        <v>105</v>
      </c>
      <c r="S24">
        <v>125</v>
      </c>
    </row>
    <row r="25" spans="1:19" ht="14.45">
      <c r="A25" t="s">
        <v>24</v>
      </c>
      <c r="B25">
        <v>140</v>
      </c>
      <c r="C25">
        <v>285</v>
      </c>
      <c r="D25">
        <v>-148</v>
      </c>
      <c r="E25">
        <v>260</v>
      </c>
      <c r="F25">
        <v>-122</v>
      </c>
      <c r="G25">
        <v>-148</v>
      </c>
      <c r="H25">
        <v>-142</v>
      </c>
      <c r="I25">
        <v>285</v>
      </c>
      <c r="J25">
        <v>-108</v>
      </c>
      <c r="K25">
        <v>-108</v>
      </c>
      <c r="L25">
        <v>700</v>
      </c>
      <c r="M25">
        <v>330</v>
      </c>
      <c r="O25">
        <v>-105</v>
      </c>
      <c r="P25">
        <v>100</v>
      </c>
      <c r="Q25">
        <v>310</v>
      </c>
      <c r="R25">
        <v>-125</v>
      </c>
      <c r="S25">
        <v>-105</v>
      </c>
    </row>
    <row r="26" spans="1:19" ht="14.45">
      <c r="A26" t="s">
        <v>25</v>
      </c>
      <c r="B26">
        <v>154</v>
      </c>
      <c r="C26">
        <v>130</v>
      </c>
      <c r="D26">
        <v>185</v>
      </c>
      <c r="E26">
        <v>185</v>
      </c>
      <c r="F26">
        <v>340</v>
      </c>
      <c r="G26">
        <v>700</v>
      </c>
      <c r="I26">
        <v>140</v>
      </c>
      <c r="J26">
        <v>105</v>
      </c>
      <c r="K26">
        <v>150</v>
      </c>
      <c r="L26">
        <v>455</v>
      </c>
      <c r="M26">
        <v>-105</v>
      </c>
      <c r="N26">
        <v>-105</v>
      </c>
      <c r="O26">
        <v>140</v>
      </c>
      <c r="P26">
        <v>-115</v>
      </c>
      <c r="Q26">
        <v>-105</v>
      </c>
      <c r="R26">
        <v>400</v>
      </c>
      <c r="S26">
        <v>-130</v>
      </c>
    </row>
    <row r="27" spans="1:19" ht="14.45">
      <c r="A27" t="s">
        <v>26</v>
      </c>
      <c r="B27">
        <v>-325</v>
      </c>
      <c r="C27">
        <v>164</v>
      </c>
      <c r="D27">
        <v>200</v>
      </c>
      <c r="E27">
        <v>330</v>
      </c>
      <c r="F27">
        <v>-258</v>
      </c>
      <c r="G27">
        <v>105</v>
      </c>
      <c r="H27">
        <v>-162</v>
      </c>
      <c r="I27">
        <v>235</v>
      </c>
      <c r="J27">
        <v>130</v>
      </c>
      <c r="K27">
        <v>220</v>
      </c>
      <c r="L27">
        <v>-395</v>
      </c>
      <c r="M27">
        <v>340</v>
      </c>
      <c r="N27">
        <v>145</v>
      </c>
      <c r="P27">
        <v>-105</v>
      </c>
      <c r="Q27">
        <v>180</v>
      </c>
      <c r="R27">
        <v>130</v>
      </c>
      <c r="S27">
        <v>130</v>
      </c>
    </row>
    <row r="28" spans="1:19" ht="14.45">
      <c r="A28" t="s">
        <v>27</v>
      </c>
      <c r="B28">
        <v>180</v>
      </c>
      <c r="C28">
        <v>260</v>
      </c>
      <c r="D28">
        <v>130</v>
      </c>
      <c r="E28">
        <v>-115</v>
      </c>
      <c r="F28">
        <v>164</v>
      </c>
      <c r="G28">
        <v>-345</v>
      </c>
      <c r="H28">
        <v>-180</v>
      </c>
      <c r="I28">
        <v>250</v>
      </c>
      <c r="J28">
        <v>164</v>
      </c>
      <c r="L28">
        <v>-135</v>
      </c>
      <c r="M28">
        <v>-125</v>
      </c>
      <c r="N28">
        <v>100</v>
      </c>
      <c r="O28">
        <v>250</v>
      </c>
      <c r="P28">
        <v>-115</v>
      </c>
      <c r="Q28">
        <v>-105</v>
      </c>
      <c r="R28">
        <v>140</v>
      </c>
      <c r="S28">
        <v>240</v>
      </c>
    </row>
    <row r="29" spans="1:19" ht="14.45">
      <c r="A29" t="s">
        <v>28</v>
      </c>
      <c r="B29">
        <v>124</v>
      </c>
      <c r="C29">
        <v>124</v>
      </c>
      <c r="D29">
        <v>136</v>
      </c>
      <c r="E29">
        <v>136</v>
      </c>
      <c r="F29">
        <v>-135</v>
      </c>
      <c r="G29">
        <v>205</v>
      </c>
      <c r="I29">
        <v>110</v>
      </c>
      <c r="J29">
        <v>150</v>
      </c>
      <c r="K29">
        <v>120</v>
      </c>
      <c r="L29">
        <v>240</v>
      </c>
      <c r="M29">
        <v>-115</v>
      </c>
      <c r="N29">
        <v>-130</v>
      </c>
      <c r="O29">
        <v>240</v>
      </c>
      <c r="P29">
        <v>-150</v>
      </c>
      <c r="Q29">
        <v>105</v>
      </c>
      <c r="R29">
        <v>-115</v>
      </c>
      <c r="S29">
        <v>115</v>
      </c>
    </row>
    <row r="30" spans="1:19" ht="14.45">
      <c r="A30" t="s">
        <v>29</v>
      </c>
      <c r="B30">
        <v>180</v>
      </c>
      <c r="C30">
        <v>-125</v>
      </c>
      <c r="D30">
        <v>205</v>
      </c>
      <c r="E30">
        <v>180</v>
      </c>
      <c r="G30">
        <v>136</v>
      </c>
      <c r="H30">
        <v>-148</v>
      </c>
      <c r="I30">
        <v>390</v>
      </c>
      <c r="J30">
        <v>124</v>
      </c>
      <c r="K30">
        <v>-142</v>
      </c>
      <c r="L30">
        <v>600</v>
      </c>
      <c r="M30">
        <v>-105</v>
      </c>
      <c r="N30">
        <v>-115</v>
      </c>
      <c r="O30">
        <v>135</v>
      </c>
      <c r="P30">
        <v>145</v>
      </c>
      <c r="Q30">
        <v>155</v>
      </c>
      <c r="R30">
        <v>100</v>
      </c>
      <c r="S30">
        <v>110</v>
      </c>
    </row>
    <row r="31" spans="1:19" ht="14.45">
      <c r="A31" t="s">
        <v>30</v>
      </c>
      <c r="B31">
        <v>164</v>
      </c>
      <c r="C31">
        <v>105</v>
      </c>
      <c r="D31">
        <v>270</v>
      </c>
      <c r="E31">
        <v>-105</v>
      </c>
      <c r="F31">
        <v>114</v>
      </c>
      <c r="G31">
        <v>170</v>
      </c>
      <c r="H31">
        <v>142</v>
      </c>
      <c r="I31">
        <v>110</v>
      </c>
      <c r="J31">
        <v>-125</v>
      </c>
      <c r="K31">
        <v>-122</v>
      </c>
      <c r="M31">
        <v>-115</v>
      </c>
      <c r="N31">
        <v>110</v>
      </c>
      <c r="O31">
        <v>310</v>
      </c>
      <c r="P31">
        <v>110</v>
      </c>
      <c r="Q31">
        <v>110</v>
      </c>
      <c r="R31">
        <v>105</v>
      </c>
      <c r="S31">
        <v>-120</v>
      </c>
    </row>
    <row r="32" spans="1:19" ht="14.45">
      <c r="A32" t="s">
        <v>31</v>
      </c>
      <c r="B32">
        <v>260</v>
      </c>
      <c r="C32">
        <v>180</v>
      </c>
      <c r="D32">
        <v>470</v>
      </c>
      <c r="E32">
        <v>675</v>
      </c>
      <c r="F32">
        <v>142</v>
      </c>
      <c r="G32">
        <v>275</v>
      </c>
      <c r="H32">
        <v>350</v>
      </c>
      <c r="I32">
        <v>390</v>
      </c>
      <c r="J32">
        <v>525</v>
      </c>
      <c r="K32">
        <v>110</v>
      </c>
      <c r="L32">
        <v>210</v>
      </c>
      <c r="M32">
        <v>105</v>
      </c>
      <c r="N32">
        <v>190</v>
      </c>
      <c r="P32">
        <v>215</v>
      </c>
      <c r="Q32">
        <v>165</v>
      </c>
      <c r="R32">
        <v>400</v>
      </c>
      <c r="S32">
        <v>165</v>
      </c>
    </row>
    <row r="33" spans="1:19" ht="14.45">
      <c r="A33" t="s">
        <v>32</v>
      </c>
      <c r="B33">
        <v>360</v>
      </c>
      <c r="C33">
        <v>-125</v>
      </c>
      <c r="D33">
        <v>300</v>
      </c>
      <c r="E33">
        <v>130</v>
      </c>
      <c r="F33">
        <v>114</v>
      </c>
      <c r="G33">
        <v>110</v>
      </c>
      <c r="I33">
        <v>-166</v>
      </c>
      <c r="J33">
        <v>-148</v>
      </c>
      <c r="K33">
        <v>200</v>
      </c>
      <c r="L33">
        <v>-258</v>
      </c>
      <c r="M33">
        <v>164</v>
      </c>
      <c r="N33">
        <v>155</v>
      </c>
      <c r="O33">
        <v>285</v>
      </c>
      <c r="P33">
        <v>130</v>
      </c>
      <c r="Q33">
        <v>160</v>
      </c>
      <c r="R33">
        <v>-105</v>
      </c>
      <c r="S33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4406-0F5D-4163-8D92-713A6EB8FC39}">
  <dimension ref="A1:AL37"/>
  <sheetViews>
    <sheetView workbookViewId="0">
      <selection activeCell="I37" sqref="I37"/>
    </sheetView>
  </sheetViews>
  <sheetFormatPr defaultColWidth="7.140625" defaultRowHeight="15"/>
  <cols>
    <col min="1" max="1" width="4.5703125" customWidth="1"/>
    <col min="2" max="19" width="7.140625" customWidth="1"/>
    <col min="20" max="20" width="4.28515625" customWidth="1"/>
  </cols>
  <sheetData>
    <row r="1" spans="1:38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</row>
    <row r="2" spans="1:38">
      <c r="A2" t="s">
        <v>1</v>
      </c>
      <c r="B2" s="1">
        <f>'JuicedOdds Week (10)'!B2/('JuicedOdds Week (10)'!B2+'JuicedOdds Week (10)'!B10)</f>
        <v>0.61643835616438358</v>
      </c>
      <c r="C2" s="1">
        <f>'JuicedOdds Week (10)'!C2/('JuicedOdds Week (10)'!C2+'JuicedOdds Week (10)'!C13)</f>
        <v>0.5720596355604638</v>
      </c>
      <c r="D2" s="3">
        <f>'JuicedOdds Week (10)'!D2/('JuicedOdds Week (10)'!D2+'JuicedOdds Week (10)'!D19)</f>
        <v>0.85245901639344268</v>
      </c>
      <c r="E2" s="1">
        <f>'JuicedOdds Week (10)'!E2/('JuicedOdds Week (10)'!E2+'JuicedOdds Week (10)'!E8)</f>
        <v>0.77683315621679072</v>
      </c>
      <c r="F2" s="1">
        <f>'JuicedOdds Week (10)'!F2/('JuicedOdds Week (10)'!F2+'JuicedOdds Week (10)'!F17)</f>
        <v>0.61643835616438358</v>
      </c>
      <c r="G2" s="1">
        <f>'JuicedOdds Week (10)'!G2/('JuicedOdds Week (10)'!G2+'JuicedOdds Week (10)'!G18)</f>
        <v>0.83164983164983153</v>
      </c>
      <c r="H2" s="1">
        <f>'JuicedOdds Week (10)'!H2/('JuicedOdds Week (10)'!H2+'JuicedOdds Week (10)'!H11)</f>
        <v>0.70503316426063201</v>
      </c>
      <c r="I2" s="1">
        <f>'JuicedOdds Week (10)'!I2/('JuicedOdds Week (10)'!I2+'JuicedOdds Week (10)'!I18)</f>
        <v>0.74087161366313303</v>
      </c>
      <c r="J2" s="1">
        <f>'JuicedOdds Week (10)'!J2/('JuicedOdds Week (10)'!J2+'JuicedOdds Week (10)'!J12)</f>
        <v>0.48263587428372978</v>
      </c>
      <c r="K2" s="1"/>
      <c r="L2" s="1">
        <f>'JuicedOdds Week (10)'!L2/('JuicedOdds Week (10)'!L2+'JuicedOdds Week (10)'!L3)</f>
        <v>0.58821154622527261</v>
      </c>
      <c r="M2" s="1">
        <f>'JuicedOdds Week (10)'!M2/('JuicedOdds Week (10)'!M2+'JuicedOdds Week (10)'!M25)</f>
        <v>0.64472917880023306</v>
      </c>
      <c r="N2" s="1">
        <f>'JuicedOdds Week (10)'!N2/('JuicedOdds Week (10)'!N2+'JuicedOdds Week (10)'!N20)</f>
        <v>0.65747522619560528</v>
      </c>
      <c r="O2" s="1">
        <f>'JuicedOdds Week (10)'!O2/('JuicedOdds Week (10)'!O2+'JuicedOdds Week (10)'!O4)</f>
        <v>0.62110960757780787</v>
      </c>
      <c r="P2" s="1">
        <f>'JuicedOdds Week (10)'!P2/('JuicedOdds Week (10)'!P2+'JuicedOdds Week (10)'!P23)</f>
        <v>0.63010204081632659</v>
      </c>
      <c r="Q2" s="1">
        <f>'JuicedOdds Week (10)'!Q2/('JuicedOdds Week (10)'!Q2+'JuicedOdds Week (10)'!Q25)</f>
        <v>0.76590210451643415</v>
      </c>
      <c r="R2" s="1">
        <f>'JuicedOdds Week (10)'!R2/('JuicedOdds Week (10)'!R2+'JuicedOdds Week (10)'!R6)</f>
        <v>0.58821154622527261</v>
      </c>
      <c r="S2" s="1">
        <f>'JuicedOdds Week (10)'!S2/('JuicedOdds Week (10)'!S2+'JuicedOdds Week (10)'!S11)</f>
        <v>0.53246753246753253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38">
      <c r="A3" t="s">
        <v>2</v>
      </c>
      <c r="B3" s="1">
        <f>'JuicedOdds Week (10)'!B3/('JuicedOdds Week (10)'!B3+'JuicedOdds Week (10)'!B23)</f>
        <v>0.62246655186117372</v>
      </c>
      <c r="C3" s="1">
        <f>'JuicedOdds Week (10)'!C3/('JuicedOdds Week (10)'!C3+'JuicedOdds Week (10)'!C17)</f>
        <v>0.68055555555555558</v>
      </c>
      <c r="D3" s="1">
        <f>'JuicedOdds Week (10)'!D3/('JuicedOdds Week (10)'!D3+'JuicedOdds Week (10)'!D30)</f>
        <v>0.6853932584269663</v>
      </c>
      <c r="E3" s="1">
        <f>'JuicedOdds Week (10)'!E3/('JuicedOdds Week (10)'!E3+'JuicedOdds Week (10)'!E27)</f>
        <v>0.77683315621679072</v>
      </c>
      <c r="F3" s="1">
        <f>'JuicedOdds Week (10)'!F3/('JuicedOdds Week (10)'!F3+'JuicedOdds Week (10)'!F28)</f>
        <v>0.63690418169412233</v>
      </c>
      <c r="G3" s="1">
        <f>'JuicedOdds Week (10)'!G3/('JuicedOdds Week (10)'!G3+'JuicedOdds Week (10)'!G8)</f>
        <v>0.72207925887802371</v>
      </c>
      <c r="H3" s="1">
        <f>'JuicedOdds Week (10)'!H3/('JuicedOdds Week (10)'!H3+'JuicedOdds Week (10)'!H12)</f>
        <v>0.58299264104660675</v>
      </c>
      <c r="I3" s="1">
        <f>'JuicedOdds Week (10)'!I3/('JuicedOdds Week (10)'!I3+'JuicedOdds Week (10)'!I27)</f>
        <v>0.71355123026074185</v>
      </c>
      <c r="J3" s="1">
        <f>'JuicedOdds Week (10)'!J3/('JuicedOdds Week (10)'!J3+'JuicedOdds Week (10)'!J7)</f>
        <v>0.60923623445825936</v>
      </c>
      <c r="K3" s="1"/>
      <c r="L3" s="1">
        <f>'JuicedOdds Week (10)'!L3/('JuicedOdds Week (10)'!L3+'JuicedOdds Week (10)'!L2)</f>
        <v>0.4117884537747275</v>
      </c>
      <c r="M3" s="1">
        <f>'JuicedOdds Week (10)'!M3/('JuicedOdds Week (10)'!M3+'JuicedOdds Week (10)'!M4)</f>
        <v>0.52173913043478259</v>
      </c>
      <c r="N3" s="1">
        <f>'JuicedOdds Week (10)'!N3/('JuicedOdds Week (10)'!N3+'JuicedOdds Week (10)'!N5)</f>
        <v>0.55259400285578297</v>
      </c>
      <c r="O3" s="1">
        <f>'JuicedOdds Week (10)'!O3/('JuicedOdds Week (10)'!O3+'JuicedOdds Week (10)'!O7)</f>
        <v>0.48916576381365112</v>
      </c>
      <c r="P3" s="1">
        <f>'JuicedOdds Week (10)'!P3/('JuicedOdds Week (10)'!P3+'JuicedOdds Week (10)'!P14)</f>
        <v>0.53246753246753253</v>
      </c>
      <c r="Q3" s="2">
        <f>'JuicedOdds Week (10)'!Q3/('JuicedOdds Week (10)'!Q3+'JuicedOdds Week (10)'!Q21)</f>
        <v>0.80815709969788529</v>
      </c>
      <c r="R3" s="1">
        <f>'JuicedOdds Week (10)'!R3/('JuicedOdds Week (10)'!R3+'JuicedOdds Week (10)'!R32)</f>
        <v>0.80815709969788529</v>
      </c>
      <c r="S3" s="1">
        <f>'JuicedOdds Week (10)'!S3/('JuicedOdds Week (10)'!S3+'JuicedOdds Week (10)'!S21)</f>
        <v>0.54274353876739567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8">
      <c r="A4" t="s">
        <v>3</v>
      </c>
      <c r="B4" s="1">
        <f>'JuicedOdds Week (10)'!B4/('JuicedOdds Week (10)'!B4+'JuicedOdds Week (10)'!B8)</f>
        <v>0.551441114716549</v>
      </c>
      <c r="C4" s="1">
        <f>'JuicedOdds Week (10)'!C4/('JuicedOdds Week (10)'!C4+'JuicedOdds Week (10)'!C25)</f>
        <v>0.7508125677139762</v>
      </c>
      <c r="D4" s="1">
        <f>'JuicedOdds Week (10)'!D4/('JuicedOdds Week (10)'!D4+'JuicedOdds Week (10)'!D27)</f>
        <v>0.68055555555555558</v>
      </c>
      <c r="E4" s="1">
        <f>'JuicedOdds Week (10)'!E4/('JuicedOdds Week (10)'!E4+'JuicedOdds Week (10)'!E12)</f>
        <v>0.56349206349206349</v>
      </c>
      <c r="F4" s="1">
        <f>'JuicedOdds Week (10)'!F4/('JuicedOdds Week (10)'!F4+'JuicedOdds Week (10)'!F13)</f>
        <v>0.6853932584269663</v>
      </c>
      <c r="G4" s="3">
        <f>'JuicedOdds Week (10)'!G4/('JuicedOdds Week (10)'!G4+'JuicedOdds Week (10)'!G21)</f>
        <v>0.88695652173913042</v>
      </c>
      <c r="H4" s="1">
        <f>'JuicedOdds Week (10)'!H4/('JuicedOdds Week (10)'!H4+'JuicedOdds Week (10)'!H23)</f>
        <v>0.76590210451643415</v>
      </c>
      <c r="I4" s="1">
        <f>'JuicedOdds Week (10)'!I4/('JuicedOdds Week (10)'!I4+'JuicedOdds Week (10)'!I30)</f>
        <v>0.80429292929292939</v>
      </c>
      <c r="J4" s="1">
        <f>'JuicedOdds Week (10)'!J4/('JuicedOdds Week (10)'!J4+'JuicedOdds Week (10)'!J6)</f>
        <v>0.46753246753246752</v>
      </c>
      <c r="K4" s="1">
        <f>'JuicedOdds Week (10)'!K4/('JuicedOdds Week (10)'!K4+'JuicedOdds Week (10)'!K18)</f>
        <v>0.771505376344086</v>
      </c>
      <c r="L4" s="1">
        <f>'JuicedOdds Week (10)'!L4/('JuicedOdds Week (10)'!L4+'JuicedOdds Week (10)'!L8)</f>
        <v>0.61403508771929827</v>
      </c>
      <c r="M4" s="1">
        <f>'JuicedOdds Week (10)'!M4/('JuicedOdds Week (10)'!M4+'JuicedOdds Week (10)'!M3)</f>
        <v>0.47826086956521741</v>
      </c>
      <c r="N4" s="1"/>
      <c r="O4" s="1">
        <f>'JuicedOdds Week (10)'!O4/('JuicedOdds Week (10)'!O4+'JuicedOdds Week (10)'!O2)</f>
        <v>0.37889039242219219</v>
      </c>
      <c r="P4" s="1">
        <f>'JuicedOdds Week (10)'!P4/('JuicedOdds Week (10)'!P4+'JuicedOdds Week (10)'!P7)</f>
        <v>0.63010204081632659</v>
      </c>
      <c r="Q4" s="1">
        <f>'JuicedOdds Week (10)'!Q4/('JuicedOdds Week (10)'!Q4+'JuicedOdds Week (10)'!Q11)</f>
        <v>0.51083423618634893</v>
      </c>
      <c r="R4" s="1">
        <f>'JuicedOdds Week (10)'!R4/('JuicedOdds Week (10)'!R4+'JuicedOdds Week (10)'!R23)</f>
        <v>0.70016207455429491</v>
      </c>
      <c r="S4" s="1">
        <f>'JuicedOdds Week (10)'!S4/('JuicedOdds Week (10)'!S4+'JuicedOdds Week (10)'!S12)</f>
        <v>0.47826086956521741</v>
      </c>
      <c r="U4">
        <v>0</v>
      </c>
      <c r="V4">
        <v>0</v>
      </c>
      <c r="W4">
        <v>0</v>
      </c>
      <c r="X4">
        <v>0</v>
      </c>
      <c r="Y4">
        <v>0</v>
      </c>
      <c r="Z4">
        <v>25</v>
      </c>
      <c r="AA4">
        <v>0</v>
      </c>
      <c r="AB4">
        <v>0</v>
      </c>
      <c r="AC4">
        <v>0</v>
      </c>
    </row>
    <row r="5" spans="1:38" ht="14.45">
      <c r="A5" t="s">
        <v>4</v>
      </c>
      <c r="B5" s="1">
        <f>'JuicedOdds Week (10)'!B5/('JuicedOdds Week (10)'!B5+'JuicedOdds Week (10)'!B22)</f>
        <v>0.52173913043478259</v>
      </c>
      <c r="C5" s="1">
        <f>'JuicedOdds Week (10)'!C5/('JuicedOdds Week (10)'!C5+'JuicedOdds Week (10)'!C28)</f>
        <v>0.73354231974921635</v>
      </c>
      <c r="D5" s="1">
        <f>'JuicedOdds Week (10)'!D5/('JuicedOdds Week (10)'!D5+'JuicedOdds Week (10)'!D21)</f>
        <v>0.84650112866817162</v>
      </c>
      <c r="E5" s="3">
        <f>'JuicedOdds Week (10)'!E5/('JuicedOdds Week (10)'!E5+'JuicedOdds Week (10)'!E32)</f>
        <v>0.87617765814266502</v>
      </c>
      <c r="F5" s="1">
        <f>'JuicedOdds Week (10)'!F5/('JuicedOdds Week (10)'!F5+'JuicedOdds Week (10)'!F7)</f>
        <v>0.60923623445825936</v>
      </c>
      <c r="G5" s="1">
        <f>'JuicedOdds Week (10)'!G5/('JuicedOdds Week (10)'!G5+'JuicedOdds Week (10)'!G15)</f>
        <v>0.79136163982430452</v>
      </c>
      <c r="H5" s="1">
        <f>'JuicedOdds Week (10)'!H5/('JuicedOdds Week (10)'!H5+'JuicedOdds Week (10)'!H17)</f>
        <v>0.72575250836120397</v>
      </c>
      <c r="I5" s="1">
        <f>'JuicedOdds Week (10)'!I5/('JuicedOdds Week (10)'!I5+'JuicedOdds Week (10)'!I6)</f>
        <v>0.65747522619560528</v>
      </c>
      <c r="J5" s="1"/>
      <c r="K5" s="1">
        <f>'JuicedOdds Week (10)'!K5/('JuicedOdds Week (10)'!K5+'JuicedOdds Week (10)'!K13)</f>
        <v>0.59336975415942395</v>
      </c>
      <c r="L5" s="1">
        <f>'JuicedOdds Week (10)'!L5/('JuicedOdds Week (10)'!L5+'JuicedOdds Week (10)'!L30)</f>
        <v>0.74087161366313303</v>
      </c>
      <c r="M5" s="1">
        <f>'JuicedOdds Week (10)'!M5/('JuicedOdds Week (10)'!M5+'JuicedOdds Week (10)'!M14)</f>
        <v>0.52173913043478259</v>
      </c>
      <c r="N5" s="1">
        <f>'JuicedOdds Week (10)'!N5/('JuicedOdds Week (10)'!N5+'JuicedOdds Week (10)'!N3)</f>
        <v>0.44740599714421703</v>
      </c>
      <c r="O5" s="1">
        <f>'JuicedOdds Week (10)'!O5/('JuicedOdds Week (10)'!O5+'JuicedOdds Week (10)'!O14)</f>
        <v>0.61403508771929827</v>
      </c>
      <c r="P5" s="1">
        <f>'JuicedOdds Week (10)'!P5/('JuicedOdds Week (10)'!P5+'JuicedOdds Week (10)'!P32)</f>
        <v>0.69576995207334869</v>
      </c>
      <c r="Q5" s="1">
        <f>'JuicedOdds Week (10)'!Q5/('JuicedOdds Week (10)'!Q5+'JuicedOdds Week (10)'!Q9)</f>
        <v>0.55156950672645733</v>
      </c>
      <c r="R5" s="1">
        <f>'JuicedOdds Week (10)'!R5/('JuicedOdds Week (10)'!R5+'JuicedOdds Week (10)'!R27)</f>
        <v>0.57983193277310918</v>
      </c>
      <c r="S5" s="1">
        <f>'JuicedOdds Week (10)'!S5/('JuicedOdds Week (10)'!S5+'JuicedOdds Week (10)'!S28)</f>
        <v>0.71797052154195007</v>
      </c>
      <c r="U5">
        <v>0</v>
      </c>
      <c r="V5">
        <v>0</v>
      </c>
      <c r="W5">
        <v>0</v>
      </c>
      <c r="X5">
        <v>25</v>
      </c>
      <c r="Y5">
        <v>0</v>
      </c>
      <c r="Z5">
        <v>0</v>
      </c>
      <c r="AA5">
        <v>0</v>
      </c>
      <c r="AB5">
        <v>0</v>
      </c>
      <c r="AC5">
        <v>0</v>
      </c>
    </row>
    <row r="6" spans="1:38">
      <c r="A6" t="s">
        <v>5</v>
      </c>
      <c r="B6" s="1">
        <f>'JuicedOdds Week (10)'!B6/('JuicedOdds Week (10)'!B6+'JuicedOdds Week (10)'!B15)</f>
        <v>0.50432975406996894</v>
      </c>
      <c r="C6" s="1">
        <f>'JuicedOdds Week (10)'!C6/('JuicedOdds Week (10)'!C6+'JuicedOdds Week (10)'!C9)</f>
        <v>0.60923623445825936</v>
      </c>
      <c r="D6" s="1">
        <f>'JuicedOdds Week (10)'!D6/('JuicedOdds Week (10)'!D6+'JuicedOdds Week (10)'!D28)</f>
        <v>0.58299264104660675</v>
      </c>
      <c r="E6" s="1">
        <f>'JuicedOdds Week (10)'!E6/('JuicedOdds Week (10)'!E6+'JuicedOdds Week (10)'!E29)</f>
        <v>0.59336975415942395</v>
      </c>
      <c r="F6" s="1">
        <f>'JuicedOdds Week (10)'!F6/('JuicedOdds Week (10)'!F6+'JuicedOdds Week (10)'!F32)</f>
        <v>0.60375697094217784</v>
      </c>
      <c r="G6" s="1">
        <f>'JuicedOdds Week (10)'!G6/('JuicedOdds Week (10)'!G6+'JuicedOdds Week (10)'!G14)</f>
        <v>0.58299264104660675</v>
      </c>
      <c r="H6" s="1"/>
      <c r="I6" s="1">
        <f>'JuicedOdds Week (10)'!I6/('JuicedOdds Week (10)'!I6+'JuicedOdds Week (10)'!I5)</f>
        <v>0.34252477380439461</v>
      </c>
      <c r="J6" s="1">
        <f>'JuicedOdds Week (10)'!J6/('JuicedOdds Week (10)'!J6+'JuicedOdds Week (10)'!J4)</f>
        <v>0.53246753246753253</v>
      </c>
      <c r="K6" s="1">
        <f>'JuicedOdds Week (10)'!K6/('JuicedOdds Week (10)'!K6+'JuicedOdds Week (10)'!K33)</f>
        <v>0.68055555555555558</v>
      </c>
      <c r="L6" s="1">
        <f>'JuicedOdds Week (10)'!L6/('JuicedOdds Week (10)'!L6+'JuicedOdds Week (10)'!L9)</f>
        <v>0.51083423618634893</v>
      </c>
      <c r="M6" s="1">
        <f>'JuicedOdds Week (10)'!M6/('JuicedOdds Week (10)'!M6+'JuicedOdds Week (10)'!M22)</f>
        <v>0.64285714285714279</v>
      </c>
      <c r="N6" s="1">
        <f>'JuicedOdds Week (10)'!N6/('JuicedOdds Week (10)'!N6+'JuicedOdds Week (10)'!N13)</f>
        <v>0.51083423618634893</v>
      </c>
      <c r="O6" s="2">
        <f>'JuicedOdds Week (10)'!O6/('JuicedOdds Week (10)'!O6+'JuicedOdds Week (10)'!O31)</f>
        <v>0.76590210451643415</v>
      </c>
      <c r="P6" s="1">
        <f>'JuicedOdds Week (10)'!P6/('JuicedOdds Week (10)'!P6+'JuicedOdds Week (10)'!P17)</f>
        <v>0.74778270509977829</v>
      </c>
      <c r="Q6" s="1">
        <f>'JuicedOdds Week (10)'!Q6/('JuicedOdds Week (10)'!Q6+'JuicedOdds Week (10)'!Q22)</f>
        <v>0.54274353876739567</v>
      </c>
      <c r="R6" s="1">
        <f>'JuicedOdds Week (10)'!R6/('JuicedOdds Week (10)'!R6+'JuicedOdds Week (10)'!R2)</f>
        <v>0.4117884537747275</v>
      </c>
      <c r="S6" s="1">
        <f>'JuicedOdds Week (10)'!S6/('JuicedOdds Week (10)'!S6+'JuicedOdds Week (10)'!S15)</f>
        <v>0.61403508771929827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38">
      <c r="A7" t="s">
        <v>6</v>
      </c>
      <c r="B7" s="1">
        <f>'JuicedOdds Week (10)'!B7/('JuicedOdds Week (10)'!B7+'JuicedOdds Week (10)'!B21)</f>
        <v>0.60375697094217784</v>
      </c>
      <c r="C7" s="3">
        <f>'JuicedOdds Week (10)'!C7/('JuicedOdds Week (10)'!C7+'JuicedOdds Week (10)'!C8)</f>
        <v>0.76000000000000012</v>
      </c>
      <c r="D7" s="1">
        <f>'JuicedOdds Week (10)'!D7/('JuicedOdds Week (10)'!D7+'JuicedOdds Week (10)'!D32)</f>
        <v>0.83164983164983153</v>
      </c>
      <c r="E7" s="1">
        <f>'JuicedOdds Week (10)'!E7/('JuicedOdds Week (10)'!E7+'JuicedOdds Week (10)'!E23)</f>
        <v>0.70954356846473021</v>
      </c>
      <c r="F7" s="1">
        <f>'JuicedOdds Week (10)'!F7/('JuicedOdds Week (10)'!F7+'JuicedOdds Week (10)'!F5)</f>
        <v>0.39076376554174075</v>
      </c>
      <c r="G7" s="1">
        <f>'JuicedOdds Week (10)'!G7/('JuicedOdds Week (10)'!G7+'JuicedOdds Week (10)'!G11)</f>
        <v>0.53246753246753253</v>
      </c>
      <c r="H7" s="1"/>
      <c r="I7" s="1">
        <f>'JuicedOdds Week (10)'!I7/('JuicedOdds Week (10)'!I7+'JuicedOdds Week (10)'!I28)</f>
        <v>0.72575250836120397</v>
      </c>
      <c r="J7" s="1">
        <f>'JuicedOdds Week (10)'!J7/('JuicedOdds Week (10)'!J7+'JuicedOdds Week (10)'!J3)</f>
        <v>0.39076376554174075</v>
      </c>
      <c r="K7" s="1">
        <f>'JuicedOdds Week (10)'!K7/('JuicedOdds Week (10)'!K7+'JuicedOdds Week (10)'!K21)</f>
        <v>0.9258160237388724</v>
      </c>
      <c r="L7" s="1">
        <f>'JuicedOdds Week (10)'!L7/('JuicedOdds Week (10)'!L7+'JuicedOdds Week (10)'!L26)</f>
        <v>0.61403508771929827</v>
      </c>
      <c r="M7" s="1">
        <f>'JuicedOdds Week (10)'!M7/('JuicedOdds Week (10)'!M7+'JuicedOdds Week (10)'!M27)</f>
        <v>0.66900702106318954</v>
      </c>
      <c r="N7" s="1">
        <f>'JuicedOdds Week (10)'!N7/('JuicedOdds Week (10)'!N7+'JuicedOdds Week (10)'!N14)</f>
        <v>0.60670065549890739</v>
      </c>
      <c r="O7" s="1">
        <f>'JuicedOdds Week (10)'!O7/('JuicedOdds Week (10)'!O7+'JuicedOdds Week (10)'!O3)</f>
        <v>0.51083423618634893</v>
      </c>
      <c r="P7" s="1">
        <f>'JuicedOdds Week (10)'!P7/('JuicedOdds Week (10)'!P7+'JuicedOdds Week (10)'!P4)</f>
        <v>0.36989795918367352</v>
      </c>
      <c r="Q7" s="1">
        <f>'JuicedOdds Week (10)'!Q7/('JuicedOdds Week (10)'!Q7+'JuicedOdds Week (10)'!Q12)</f>
        <v>0.43902439024390244</v>
      </c>
      <c r="R7" s="1">
        <f>'JuicedOdds Week (10)'!R7/('JuicedOdds Week (10)'!R7+'JuicedOdds Week (10)'!R10)</f>
        <v>0.57983193277310918</v>
      </c>
      <c r="S7" s="1">
        <f>'JuicedOdds Week (10)'!S7/('JuicedOdds Week (10)'!S7+'JuicedOdds Week (10)'!S27)</f>
        <v>0.57983193277310918</v>
      </c>
      <c r="U7">
        <v>0</v>
      </c>
      <c r="V7">
        <v>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8">
      <c r="A8" t="s">
        <v>7</v>
      </c>
      <c r="B8" s="1">
        <f>'JuicedOdds Week (10)'!B8/('JuicedOdds Week (10)'!B8+'JuicedOdds Week (10)'!B4)</f>
        <v>0.448558885283451</v>
      </c>
      <c r="C8" s="1">
        <f>'JuicedOdds Week (10)'!C8/('JuicedOdds Week (10)'!C8+'JuicedOdds Week (10)'!C7)</f>
        <v>0.24000000000000005</v>
      </c>
      <c r="D8" s="1">
        <f>'JuicedOdds Week (10)'!D8/('JuicedOdds Week (10)'!D8+'JuicedOdds Week (10)'!D23)</f>
        <v>0.42794036443953615</v>
      </c>
      <c r="E8" s="1">
        <f>'JuicedOdds Week (10)'!E8/('JuicedOdds Week (10)'!E8+'JuicedOdds Week (10)'!E2)</f>
        <v>0.22316684378320936</v>
      </c>
      <c r="F8" s="1">
        <f>'JuicedOdds Week (10)'!F8/('JuicedOdds Week (10)'!F8+'JuicedOdds Week (10)'!F18)</f>
        <v>0.448558885283451</v>
      </c>
      <c r="G8" s="1">
        <f>'JuicedOdds Week (10)'!G8/('JuicedOdds Week (10)'!G8+'JuicedOdds Week (10)'!G3)</f>
        <v>0.27792074112197634</v>
      </c>
      <c r="H8" s="1"/>
      <c r="I8" s="1">
        <f>'JuicedOdds Week (10)'!I8/('JuicedOdds Week (10)'!I8+'JuicedOdds Week (10)'!I21)</f>
        <v>0.59336975415942395</v>
      </c>
      <c r="J8" s="1">
        <f>'JuicedOdds Week (10)'!J8/('JuicedOdds Week (10)'!J8+'JuicedOdds Week (10)'!J11)</f>
        <v>0.39076376554174075</v>
      </c>
      <c r="K8" s="1">
        <f>'JuicedOdds Week (10)'!K8/('JuicedOdds Week (10)'!K8+'JuicedOdds Week (10)'!K25)</f>
        <v>0.50432975406996894</v>
      </c>
      <c r="L8" s="1">
        <f>'JuicedOdds Week (10)'!L8/('JuicedOdds Week (10)'!L8+'JuicedOdds Week (10)'!L4)</f>
        <v>0.38596491228070179</v>
      </c>
      <c r="M8" s="1">
        <f>'JuicedOdds Week (10)'!M8/('JuicedOdds Week (10)'!M8+'JuicedOdds Week (10)'!M12)</f>
        <v>0.55259400285578297</v>
      </c>
      <c r="N8" s="1">
        <f>'JuicedOdds Week (10)'!N8/('JuicedOdds Week (10)'!N8+'JuicedOdds Week (10)'!N24)</f>
        <v>0.70016207455429491</v>
      </c>
      <c r="O8" s="1">
        <f>'JuicedOdds Week (10)'!O8/('JuicedOdds Week (10)'!O8+'JuicedOdds Week (10)'!O33)</f>
        <v>0.7508125677139762</v>
      </c>
      <c r="P8" s="1">
        <f>'JuicedOdds Week (10)'!P8/('JuicedOdds Week (10)'!P8+'JuicedOdds Week (10)'!P12)</f>
        <v>0.47826086956521741</v>
      </c>
      <c r="Q8" s="1">
        <f>'JuicedOdds Week (10)'!Q8/('JuicedOdds Week (10)'!Q8+'JuicedOdds Week (10)'!Q27)</f>
        <v>0.65747522619560528</v>
      </c>
      <c r="R8" s="1">
        <f>'JuicedOdds Week (10)'!R8/('JuicedOdds Week (10)'!R8+'JuicedOdds Week (10)'!R15)</f>
        <v>0.51083423618634893</v>
      </c>
      <c r="S8" s="1">
        <f>'JuicedOdds Week (10)'!S8/('JuicedOdds Week (10)'!S8+'JuicedOdds Week (10)'!S23)</f>
        <v>0.51083423618634893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38" ht="14.45">
      <c r="A9" t="s">
        <v>8</v>
      </c>
      <c r="B9" s="3">
        <f>'JuicedOdds Week (10)'!B9/('JuicedOdds Week (10)'!B9+'JuicedOdds Week (10)'!B33)</f>
        <v>0.79136163982430452</v>
      </c>
      <c r="C9" s="1">
        <f>'JuicedOdds Week (10)'!C9/('JuicedOdds Week (10)'!C9+'JuicedOdds Week (10)'!C6)</f>
        <v>0.39076376554174075</v>
      </c>
      <c r="D9" s="1">
        <f>'JuicedOdds Week (10)'!D9/('JuicedOdds Week (10)'!D9+'JuicedOdds Week (10)'!D31)</f>
        <v>0.74087161366313303</v>
      </c>
      <c r="E9" s="1">
        <f>'JuicedOdds Week (10)'!E9/('JuicedOdds Week (10)'!E9+'JuicedOdds Week (10)'!E15)</f>
        <v>0.39076376554174075</v>
      </c>
      <c r="F9" s="1">
        <f>'JuicedOdds Week (10)'!F9/('JuicedOdds Week (10)'!F9+'JuicedOdds Week (10)'!F22)</f>
        <v>0.66900702106318954</v>
      </c>
      <c r="G9" s="1">
        <f>'JuicedOdds Week (10)'!G9/('JuicedOdds Week (10)'!G9+'JuicedOdds Week (10)'!G29)</f>
        <v>0.6853932584269663</v>
      </c>
      <c r="H9" s="1">
        <f>'JuicedOdds Week (10)'!H9/('JuicedOdds Week (10)'!H9+'JuicedOdds Week (10)'!H10)</f>
        <v>0.58299264104660675</v>
      </c>
      <c r="I9" s="1">
        <f>'JuicedOdds Week (10)'!I9/('JuicedOdds Week (10)'!I9+'JuicedOdds Week (10)'!I32)</f>
        <v>0.80429292929292939</v>
      </c>
      <c r="J9" s="1">
        <f>'JuicedOdds Week (10)'!J9/('JuicedOdds Week (10)'!J9+'JuicedOdds Week (10)'!J14)</f>
        <v>0.68055555555555558</v>
      </c>
      <c r="K9" s="1">
        <f>'JuicedOdds Week (10)'!K9/('JuicedOdds Week (10)'!K9+'JuicedOdds Week (10)'!K15)</f>
        <v>0.69079288305406805</v>
      </c>
      <c r="L9" s="1">
        <f>'JuicedOdds Week (10)'!L9/('JuicedOdds Week (10)'!L9+'JuicedOdds Week (10)'!L6)</f>
        <v>0.48916576381365112</v>
      </c>
      <c r="M9" s="1">
        <f>'JuicedOdds Week (10)'!M9/('JuicedOdds Week (10)'!M9+'JuicedOdds Week (10)'!M11)</f>
        <v>0.45725646123260438</v>
      </c>
      <c r="N9" s="1"/>
      <c r="O9" s="1">
        <f>'JuicedOdds Week (10)'!O9/('JuicedOdds Week (10)'!O9+'JuicedOdds Week (10)'!O28)</f>
        <v>0.72575250836120397</v>
      </c>
      <c r="P9" s="1">
        <f>'JuicedOdds Week (10)'!P9/('JuicedOdds Week (10)'!P9+'JuicedOdds Week (10)'!P13)</f>
        <v>0.48916576381365112</v>
      </c>
      <c r="Q9" s="1">
        <f>'JuicedOdds Week (10)'!Q9/('JuicedOdds Week (10)'!Q9+'JuicedOdds Week (10)'!Q5)</f>
        <v>0.44843049327354256</v>
      </c>
      <c r="R9" s="1">
        <f>'JuicedOdds Week (10)'!R9/('JuicedOdds Week (10)'!R9+'JuicedOdds Week (10)'!R12)</f>
        <v>0.5</v>
      </c>
      <c r="S9" s="1">
        <f>'JuicedOdds Week (10)'!S9/('JuicedOdds Week (10)'!S9+'JuicedOdds Week (10)'!S22)</f>
        <v>0.61403508771929827</v>
      </c>
      <c r="U9">
        <v>25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38">
      <c r="A10" t="s">
        <v>9</v>
      </c>
      <c r="B10" s="1">
        <f>'JuicedOdds Week (10)'!B10/('JuicedOdds Week (10)'!B10+'JuicedOdds Week (10)'!B2)</f>
        <v>0.38356164383561653</v>
      </c>
      <c r="C10" s="1">
        <f>'JuicedOdds Week (10)'!C10/('JuicedOdds Week (10)'!C10+'JuicedOdds Week (10)'!C14)</f>
        <v>0.65747522619560528</v>
      </c>
      <c r="D10" s="1">
        <f>'JuicedOdds Week (10)'!D10/('JuicedOdds Week (10)'!D10+'JuicedOdds Week (10)'!D24)</f>
        <v>0.58299264104660675</v>
      </c>
      <c r="E10" s="1">
        <f>'JuicedOdds Week (10)'!E10/('JuicedOdds Week (10)'!E10+'JuicedOdds Week (10)'!E20)</f>
        <v>0.56349206349206349</v>
      </c>
      <c r="F10" s="1">
        <f>'JuicedOdds Week (10)'!F10/('JuicedOdds Week (10)'!F10+'JuicedOdds Week (10)'!F26)</f>
        <v>0.78190630048465271</v>
      </c>
      <c r="G10" s="1">
        <f>'JuicedOdds Week (10)'!G10/('JuicedOdds Week (10)'!G10+'JuicedOdds Week (10)'!G30)</f>
        <v>0.59336975415942395</v>
      </c>
      <c r="H10" s="1">
        <f>'JuicedOdds Week (10)'!H10/('JuicedOdds Week (10)'!H10+'JuicedOdds Week (10)'!H9)</f>
        <v>0.4170073589533933</v>
      </c>
      <c r="I10" s="1">
        <f>'JuicedOdds Week (10)'!I10/('JuicedOdds Week (10)'!I10+'JuicedOdds Week (10)'!I25)</f>
        <v>0.7508125677139762</v>
      </c>
      <c r="J10" s="1"/>
      <c r="K10" s="1">
        <f>'JuicedOdds Week (10)'!K10/('JuicedOdds Week (10)'!K10+'JuicedOdds Week (10)'!K11)</f>
        <v>0.551441114716549</v>
      </c>
      <c r="L10" s="2">
        <f>'JuicedOdds Week (10)'!L10/('JuicedOdds Week (10)'!L10+'JuicedOdds Week (10)'!L19)</f>
        <v>0.74406901509705248</v>
      </c>
      <c r="M10" s="1">
        <f>'JuicedOdds Week (10)'!M10/('JuicedOdds Week (10)'!M10+'JuicedOdds Week (10)'!M20)</f>
        <v>0.63010204081632659</v>
      </c>
      <c r="N10" s="1">
        <f>'JuicedOdds Week (10)'!N10/('JuicedOdds Week (10)'!N10+'JuicedOdds Week (10)'!N16)</f>
        <v>0.5</v>
      </c>
      <c r="O10" s="1">
        <f>'JuicedOdds Week (10)'!O10/('JuicedOdds Week (10)'!O10+'JuicedOdds Week (10)'!O19)</f>
        <v>0.53246753246753253</v>
      </c>
      <c r="P10" s="1">
        <f>'JuicedOdds Week (10)'!P10/('JuicedOdds Week (10)'!P10+'JuicedOdds Week (10)'!P18)</f>
        <v>0.54274353876739567</v>
      </c>
      <c r="Q10" s="1">
        <f>'JuicedOdds Week (10)'!Q10/('JuicedOdds Week (10)'!Q10+'JuicedOdds Week (10)'!Q17)</f>
        <v>0.48916576381365112</v>
      </c>
      <c r="R10" s="1">
        <f>'JuicedOdds Week (10)'!R10/('JuicedOdds Week (10)'!R10+'JuicedOdds Week (10)'!R7)</f>
        <v>0.42016806722689076</v>
      </c>
      <c r="S10" s="1">
        <f>'JuicedOdds Week (10)'!S10/('JuicedOdds Week (10)'!S10+'JuicedOdds Week (10)'!S17)</f>
        <v>0.56204379562043794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38">
      <c r="A11" t="s">
        <v>10</v>
      </c>
      <c r="B11" s="1">
        <f>'JuicedOdds Week (10)'!B11/('JuicedOdds Week (10)'!B11+'JuicedOdds Week (10)'!B12)</f>
        <v>0.59336975415942395</v>
      </c>
      <c r="C11" s="1">
        <f>'JuicedOdds Week (10)'!C11/('JuicedOdds Week (10)'!C11+'JuicedOdds Week (10)'!C29)</f>
        <v>0.5720596355604638</v>
      </c>
      <c r="D11" s="1">
        <f>'JuicedOdds Week (10)'!D11/('JuicedOdds Week (10)'!D11+'JuicedOdds Week (10)'!D17)</f>
        <v>0.49567024593003117</v>
      </c>
      <c r="E11" s="1">
        <f>'JuicedOdds Week (10)'!E11/('JuicedOdds Week (10)'!E11+'JuicedOdds Week (10)'!E25)</f>
        <v>0.73354231974921635</v>
      </c>
      <c r="F11" s="1"/>
      <c r="G11" s="1">
        <f>'JuicedOdds Week (10)'!G11/('JuicedOdds Week (10)'!G11+'JuicedOdds Week (10)'!G7)</f>
        <v>0.46753246753246752</v>
      </c>
      <c r="H11" s="1">
        <f>'JuicedOdds Week (10)'!H11/('JuicedOdds Week (10)'!H11+'JuicedOdds Week (10)'!H2)</f>
        <v>0.29496683573936788</v>
      </c>
      <c r="I11" s="3">
        <f>'JuicedOdds Week (10)'!I11/('JuicedOdds Week (10)'!I11+'JuicedOdds Week (10)'!I19)</f>
        <v>0.79136163982430452</v>
      </c>
      <c r="J11" s="1">
        <f>'JuicedOdds Week (10)'!J11/('JuicedOdds Week (10)'!J11+'JuicedOdds Week (10)'!J8)</f>
        <v>0.60923623445825936</v>
      </c>
      <c r="K11" s="1">
        <f>'JuicedOdds Week (10)'!K11/('JuicedOdds Week (10)'!K11+'JuicedOdds Week (10)'!K10)</f>
        <v>0.448558885283451</v>
      </c>
      <c r="L11" s="1">
        <f>'JuicedOdds Week (10)'!L11/('JuicedOdds Week (10)'!L11+'JuicedOdds Week (10)'!L20)</f>
        <v>0.54274353876739567</v>
      </c>
      <c r="M11" s="1">
        <f>'JuicedOdds Week (10)'!M11/('JuicedOdds Week (10)'!M11+'JuicedOdds Week (10)'!M9)</f>
        <v>0.54274353876739567</v>
      </c>
      <c r="N11" s="1">
        <f>'JuicedOdds Week (10)'!N11/('JuicedOdds Week (10)'!N11+'JuicedOdds Week (10)'!N23)</f>
        <v>0.52173913043478259</v>
      </c>
      <c r="O11" s="1">
        <f>'JuicedOdds Week (10)'!O11/('JuicedOdds Week (10)'!O11+'JuicedOdds Week (10)'!O18)</f>
        <v>0.57983193277310918</v>
      </c>
      <c r="P11" s="1">
        <f>'JuicedOdds Week (10)'!P11/('JuicedOdds Week (10)'!P11+'JuicedOdds Week (10)'!P25)</f>
        <v>0.52173913043478259</v>
      </c>
      <c r="Q11" s="1">
        <f>'JuicedOdds Week (10)'!Q11/('JuicedOdds Week (10)'!Q11+'JuicedOdds Week (10)'!Q4)</f>
        <v>0.48916576381365112</v>
      </c>
      <c r="R11" s="1">
        <f>'JuicedOdds Week (10)'!R11/('JuicedOdds Week (10)'!R11+'JuicedOdds Week (10)'!R18)</f>
        <v>0.48916576381365112</v>
      </c>
      <c r="S11" s="1">
        <f>'JuicedOdds Week (10)'!S11/('JuicedOdds Week (10)'!S11+'JuicedOdds Week (10)'!S2)</f>
        <v>0.46753246753246752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</row>
    <row r="12" spans="1:38">
      <c r="A12" t="s">
        <v>11</v>
      </c>
      <c r="B12" s="1">
        <f>'JuicedOdds Week (10)'!B12/('JuicedOdds Week (10)'!B12+'JuicedOdds Week (10)'!B11)</f>
        <v>0.40663024584057611</v>
      </c>
      <c r="C12" s="1">
        <f>'JuicedOdds Week (10)'!C12/('JuicedOdds Week (10)'!C12+'JuicedOdds Week (10)'!C23)</f>
        <v>0.56349206349206349</v>
      </c>
      <c r="D12" s="1">
        <f>'JuicedOdds Week (10)'!D12/('JuicedOdds Week (10)'!D12+'JuicedOdds Week (10)'!D18)</f>
        <v>0.71355123026074185</v>
      </c>
      <c r="E12" s="1">
        <f>'JuicedOdds Week (10)'!E12/('JuicedOdds Week (10)'!E12+'JuicedOdds Week (10)'!E4)</f>
        <v>0.43650793650793646</v>
      </c>
      <c r="F12" s="3">
        <f>'JuicedOdds Week (10)'!F12/('JuicedOdds Week (10)'!F12+'JuicedOdds Week (10)'!F21)</f>
        <v>0.83709931686810291</v>
      </c>
      <c r="G12" s="1">
        <f>'JuicedOdds Week (10)'!G12/('JuicedOdds Week (10)'!G12+'JuicedOdds Week (10)'!G26)</f>
        <v>0.88000000000000012</v>
      </c>
      <c r="H12" s="1">
        <f>'JuicedOdds Week (10)'!H12/('JuicedOdds Week (10)'!H12+'JuicedOdds Week (10)'!H3)</f>
        <v>0.4170073589533933</v>
      </c>
      <c r="I12" s="1">
        <f>'JuicedOdds Week (10)'!I12/('JuicedOdds Week (10)'!I12+'JuicedOdds Week (10)'!I23)</f>
        <v>0.78674351585014402</v>
      </c>
      <c r="J12" s="1">
        <f>'JuicedOdds Week (10)'!J12/('JuicedOdds Week (10)'!J12+'JuicedOdds Week (10)'!J2)</f>
        <v>0.51736412571627011</v>
      </c>
      <c r="K12" s="1"/>
      <c r="L12" s="1">
        <f>'JuicedOdds Week (10)'!L12/('JuicedOdds Week (10)'!L12+'JuicedOdds Week (10)'!L25)</f>
        <v>0.6636481241914618</v>
      </c>
      <c r="M12" s="1">
        <f>'JuicedOdds Week (10)'!M12/('JuicedOdds Week (10)'!M12+'JuicedOdds Week (10)'!M8)</f>
        <v>0.44740599714421703</v>
      </c>
      <c r="N12" s="1">
        <f>'JuicedOdds Week (10)'!N12/('JuicedOdds Week (10)'!N12+'JuicedOdds Week (10)'!N27)</f>
        <v>0.60670065549890739</v>
      </c>
      <c r="O12" s="1">
        <f>'JuicedOdds Week (10)'!O12/('JuicedOdds Week (10)'!O12+'JuicedOdds Week (10)'!O29)</f>
        <v>0.71797052154195007</v>
      </c>
      <c r="P12" s="1">
        <f>'JuicedOdds Week (10)'!P12/('JuicedOdds Week (10)'!P12+'JuicedOdds Week (10)'!P8)</f>
        <v>0.52173913043478259</v>
      </c>
      <c r="Q12" s="1">
        <f>'JuicedOdds Week (10)'!Q12/('JuicedOdds Week (10)'!Q12+'JuicedOdds Week (10)'!Q7)</f>
        <v>0.56097560975609762</v>
      </c>
      <c r="R12" s="1">
        <f>'JuicedOdds Week (10)'!R12/('JuicedOdds Week (10)'!R12+'JuicedOdds Week (10)'!R9)</f>
        <v>0.5</v>
      </c>
      <c r="S12" s="1">
        <f>'JuicedOdds Week (10)'!S12/('JuicedOdds Week (10)'!S12+'JuicedOdds Week (10)'!S4)</f>
        <v>0.52173913043478259</v>
      </c>
      <c r="U12">
        <v>0</v>
      </c>
      <c r="V12">
        <v>0</v>
      </c>
      <c r="W12">
        <v>0</v>
      </c>
      <c r="X12">
        <v>0</v>
      </c>
      <c r="Y12">
        <v>25</v>
      </c>
      <c r="Z12">
        <v>0</v>
      </c>
      <c r="AA12">
        <v>0</v>
      </c>
      <c r="AB12">
        <v>0</v>
      </c>
      <c r="AC12">
        <v>0</v>
      </c>
    </row>
    <row r="13" spans="1:38">
      <c r="A13" t="s">
        <v>12</v>
      </c>
      <c r="B13" s="1">
        <f>'JuicedOdds Week (10)'!B13/('JuicedOdds Week (10)'!B13+'JuicedOdds Week (10)'!B31)</f>
        <v>0.63690418169412233</v>
      </c>
      <c r="C13" s="1">
        <f>'JuicedOdds Week (10)'!C13/('JuicedOdds Week (10)'!C13+'JuicedOdds Week (10)'!C2)</f>
        <v>0.42794036443953615</v>
      </c>
      <c r="D13" s="1">
        <f>'JuicedOdds Week (10)'!D13/('JuicedOdds Week (10)'!D13+'JuicedOdds Week (10)'!D33)</f>
        <v>0.76000000000000012</v>
      </c>
      <c r="E13" s="1">
        <f>'JuicedOdds Week (10)'!E13/('JuicedOdds Week (10)'!E13+'JuicedOdds Week (10)'!E24)</f>
        <v>0.62246655186117372</v>
      </c>
      <c r="F13" s="1">
        <f>'JuicedOdds Week (10)'!F13/('JuicedOdds Week (10)'!F13+'JuicedOdds Week (10)'!F4)</f>
        <v>0.31460674157303364</v>
      </c>
      <c r="G13" s="1">
        <f>'JuicedOdds Week (10)'!G13/('JuicedOdds Week (10)'!G13+'JuicedOdds Week (10)'!G31)</f>
        <v>0.64472917880023306</v>
      </c>
      <c r="H13" s="1">
        <f>'JuicedOdds Week (10)'!H13/('JuicedOdds Week (10)'!H13+'JuicedOdds Week (10)'!H16)</f>
        <v>0.48916576381365112</v>
      </c>
      <c r="I13" s="1">
        <f>'JuicedOdds Week (10)'!I13/('JuicedOdds Week (10)'!I13+'JuicedOdds Week (10)'!I22)</f>
        <v>0.551441114716549</v>
      </c>
      <c r="J13" s="1"/>
      <c r="K13" s="1">
        <f>'JuicedOdds Week (10)'!K13/('JuicedOdds Week (10)'!K13+'JuicedOdds Week (10)'!K5)</f>
        <v>0.40663024584057611</v>
      </c>
      <c r="L13" s="1">
        <f>'JuicedOdds Week (10)'!L13/('JuicedOdds Week (10)'!L13+'JuicedOdds Week (10)'!L29)</f>
        <v>0.64472917880023306</v>
      </c>
      <c r="M13" s="1">
        <f>'JuicedOdds Week (10)'!M13/('JuicedOdds Week (10)'!M13+'JuicedOdds Week (10)'!M33)</f>
        <v>0.63690418169412233</v>
      </c>
      <c r="N13" s="1">
        <f>'JuicedOdds Week (10)'!N13/('JuicedOdds Week (10)'!N13+'JuicedOdds Week (10)'!N6)</f>
        <v>0.48916576381365112</v>
      </c>
      <c r="O13" s="1">
        <f>'JuicedOdds Week (10)'!O13/('JuicedOdds Week (10)'!O13+'JuicedOdds Week (10)'!O15)</f>
        <v>0.48916576381365112</v>
      </c>
      <c r="P13" s="1">
        <f>'JuicedOdds Week (10)'!P13/('JuicedOdds Week (10)'!P13+'JuicedOdds Week (10)'!P9)</f>
        <v>0.51083423618634893</v>
      </c>
      <c r="Q13" s="1">
        <f>'JuicedOdds Week (10)'!Q13/('JuicedOdds Week (10)'!Q13+'JuicedOdds Week (10)'!Q30)</f>
        <v>0.62110960757780787</v>
      </c>
      <c r="R13" s="2">
        <f>'JuicedOdds Week (10)'!R13/('JuicedOdds Week (10)'!R13+'JuicedOdds Week (10)'!R26)</f>
        <v>0.80815709969788529</v>
      </c>
      <c r="S13" s="1">
        <f>'JuicedOdds Week (10)'!S13/('JuicedOdds Week (10)'!S13+'JuicedOdds Week (10)'!S29)</f>
        <v>0.55259400285578297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38" ht="14.45">
      <c r="A14" t="s">
        <v>13</v>
      </c>
      <c r="B14" s="1">
        <f>'JuicedOdds Week (10)'!B14/('JuicedOdds Week (10)'!B14+'JuicedOdds Week (10)'!B28)</f>
        <v>0.65747522619560528</v>
      </c>
      <c r="C14" s="1">
        <f>'JuicedOdds Week (10)'!C14/('JuicedOdds Week (10)'!C14+'JuicedOdds Week (10)'!C10)</f>
        <v>0.34252477380439461</v>
      </c>
      <c r="D14" s="1">
        <f>'JuicedOdds Week (10)'!D14/('JuicedOdds Week (10)'!D14+'JuicedOdds Week (10)'!D26)</f>
        <v>0.6636481241914618</v>
      </c>
      <c r="E14" s="1">
        <f>'JuicedOdds Week (10)'!E14/('JuicedOdds Week (10)'!E14+'JuicedOdds Week (10)'!E21)</f>
        <v>0.56349206349206349</v>
      </c>
      <c r="F14" s="1"/>
      <c r="G14" s="1">
        <f>'JuicedOdds Week (10)'!G14/('JuicedOdds Week (10)'!G14+'JuicedOdds Week (10)'!G6)</f>
        <v>0.4170073589533933</v>
      </c>
      <c r="H14" s="3">
        <f>'JuicedOdds Week (10)'!H14/('JuicedOdds Week (10)'!H14+'JuicedOdds Week (10)'!H32)</f>
        <v>0.78674351585014402</v>
      </c>
      <c r="I14" s="1">
        <f>'JuicedOdds Week (10)'!I14/('JuicedOdds Week (10)'!I14+'JuicedOdds Week (10)'!I15)</f>
        <v>0.64472917880023306</v>
      </c>
      <c r="J14" s="1">
        <f>'JuicedOdds Week (10)'!J14/('JuicedOdds Week (10)'!J14+'JuicedOdds Week (10)'!J9)</f>
        <v>0.31944444444444442</v>
      </c>
      <c r="K14" s="1">
        <f>'JuicedOdds Week (10)'!K14/('JuicedOdds Week (10)'!K14+'JuicedOdds Week (10)'!K27)</f>
        <v>0.70016207455429491</v>
      </c>
      <c r="L14" s="1">
        <f>'JuicedOdds Week (10)'!L14/('JuicedOdds Week (10)'!L14+'JuicedOdds Week (10)'!L28)</f>
        <v>0.53246753246753253</v>
      </c>
      <c r="M14" s="1">
        <f>'JuicedOdds Week (10)'!M14/('JuicedOdds Week (10)'!M14+'JuicedOdds Week (10)'!M5)</f>
        <v>0.47826086956521741</v>
      </c>
      <c r="N14" s="1">
        <f>'JuicedOdds Week (10)'!N14/('JuicedOdds Week (10)'!N14+'JuicedOdds Week (10)'!N7)</f>
        <v>0.39329934450109244</v>
      </c>
      <c r="O14" s="1">
        <f>'JuicedOdds Week (10)'!O14/('JuicedOdds Week (10)'!O14+'JuicedOdds Week (10)'!O5)</f>
        <v>0.38596491228070179</v>
      </c>
      <c r="P14" s="1">
        <f>'JuicedOdds Week (10)'!P14/('JuicedOdds Week (10)'!P14+'JuicedOdds Week (10)'!P3)</f>
        <v>0.46753246753246752</v>
      </c>
      <c r="Q14" s="1">
        <f>'JuicedOdds Week (10)'!Q14/('JuicedOdds Week (10)'!Q14+'JuicedOdds Week (10)'!Q29)</f>
        <v>0.53246753246753253</v>
      </c>
      <c r="R14" s="1">
        <f>'JuicedOdds Week (10)'!R14/('JuicedOdds Week (10)'!R14+'JuicedOdds Week (10)'!R22)</f>
        <v>0.56204379562043794</v>
      </c>
      <c r="S14" s="1">
        <f>'JuicedOdds Week (10)'!S14/('JuicedOdds Week (10)'!S14+'JuicedOdds Week (10)'!S32)</f>
        <v>0.63658761934093011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  <c r="AC14">
        <v>0</v>
      </c>
    </row>
    <row r="15" spans="1:38">
      <c r="A15" t="s">
        <v>14</v>
      </c>
      <c r="B15" s="1">
        <f>'JuicedOdds Week (10)'!B15/('JuicedOdds Week (10)'!B15+'JuicedOdds Week (10)'!B6)</f>
        <v>0.49567024593003117</v>
      </c>
      <c r="C15" s="1">
        <f>'JuicedOdds Week (10)'!C15/('JuicedOdds Week (10)'!C15+'JuicedOdds Week (10)'!C22)</f>
        <v>0.551441114716549</v>
      </c>
      <c r="D15" s="1">
        <f>'JuicedOdds Week (10)'!D15/('JuicedOdds Week (10)'!D15+'JuicedOdds Week (10)'!D29)</f>
        <v>0.59336975415942395</v>
      </c>
      <c r="E15" s="1">
        <f>'JuicedOdds Week (10)'!E15/('JuicedOdds Week (10)'!E15+'JuicedOdds Week (10)'!E9)</f>
        <v>0.60923623445825936</v>
      </c>
      <c r="F15" s="1"/>
      <c r="G15" s="1">
        <f>'JuicedOdds Week (10)'!G15/('JuicedOdds Week (10)'!G15+'JuicedOdds Week (10)'!G5)</f>
        <v>0.20863836017569545</v>
      </c>
      <c r="H15" s="1">
        <f>'JuicedOdds Week (10)'!H15/('JuicedOdds Week (10)'!H15+'JuicedOdds Week (10)'!H31)</f>
        <v>0.60375697094217784</v>
      </c>
      <c r="I15" s="1">
        <f>'JuicedOdds Week (10)'!I15/('JuicedOdds Week (10)'!I15+'JuicedOdds Week (10)'!I14)</f>
        <v>0.35527082119976705</v>
      </c>
      <c r="J15" s="3">
        <f>'JuicedOdds Week (10)'!J15/('JuicedOdds Week (10)'!J15+'JuicedOdds Week (10)'!J32)</f>
        <v>0.84650112866817162</v>
      </c>
      <c r="K15" s="1">
        <f>'JuicedOdds Week (10)'!K15/('JuicedOdds Week (10)'!K15+'JuicedOdds Week (10)'!K9)</f>
        <v>0.30920711694593195</v>
      </c>
      <c r="L15" s="1">
        <f>'JuicedOdds Week (10)'!L15/('JuicedOdds Week (10)'!L15+'JuicedOdds Week (10)'!L22)</f>
        <v>0.52173913043478259</v>
      </c>
      <c r="M15" s="1">
        <f>'JuicedOdds Week (10)'!M15/('JuicedOdds Week (10)'!M15+'JuicedOdds Week (10)'!M18)</f>
        <v>0.48916576381365112</v>
      </c>
      <c r="N15" s="1">
        <f>'JuicedOdds Week (10)'!N15/('JuicedOdds Week (10)'!N15+'JuicedOdds Week (10)'!N28)</f>
        <v>0.52173913043478259</v>
      </c>
      <c r="O15" s="1">
        <f>'JuicedOdds Week (10)'!O15/('JuicedOdds Week (10)'!O15+'JuicedOdds Week (10)'!O13)</f>
        <v>0.51083423618634893</v>
      </c>
      <c r="P15" s="1">
        <f>'JuicedOdds Week (10)'!P15/('JuicedOdds Week (10)'!P15+'JuicedOdds Week (10)'!P19)</f>
        <v>0.74778270509977829</v>
      </c>
      <c r="Q15" s="1">
        <f>'JuicedOdds Week (10)'!Q15/('JuicedOdds Week (10)'!Q15+'JuicedOdds Week (10)'!Q33)</f>
        <v>0.63094034378159758</v>
      </c>
      <c r="R15" s="1">
        <f>'JuicedOdds Week (10)'!R15/('JuicedOdds Week (10)'!R15+'JuicedOdds Week (10)'!R8)</f>
        <v>0.48916576381365112</v>
      </c>
      <c r="S15" s="1">
        <f>'JuicedOdds Week (10)'!S15/('JuicedOdds Week (10)'!S15+'JuicedOdds Week (10)'!S6)</f>
        <v>0.38596491228070179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</v>
      </c>
    </row>
    <row r="16" spans="1:38">
      <c r="A16" t="s">
        <v>15</v>
      </c>
      <c r="B16" s="1">
        <f>'JuicedOdds Week (10)'!B16/('JuicedOdds Week (10)'!B16+'JuicedOdds Week (10)'!B29)</f>
        <v>0.5720596355604638</v>
      </c>
      <c r="C16" s="1">
        <f>'JuicedOdds Week (10)'!C16/('JuicedOdds Week (10)'!C16+'JuicedOdds Week (10)'!C26)</f>
        <v>0.58299264104660675</v>
      </c>
      <c r="D16" s="1">
        <f>'JuicedOdds Week (10)'!D16/('JuicedOdds Week (10)'!D16+'JuicedOdds Week (10)'!D20)</f>
        <v>0.5260865852617197</v>
      </c>
      <c r="E16" s="1">
        <f>'JuicedOdds Week (10)'!E16/('JuicedOdds Week (10)'!E16+'JuicedOdds Week (10)'!E30)</f>
        <v>0.65747522619560528</v>
      </c>
      <c r="F16" s="1">
        <f>'JuicedOdds Week (10)'!F16/('JuicedOdds Week (10)'!F16+'JuicedOdds Week (10)'!F23)</f>
        <v>0.448558885283451</v>
      </c>
      <c r="G16" s="1">
        <f>'JuicedOdds Week (10)'!G16/('JuicedOdds Week (10)'!G16+'JuicedOdds Week (10)'!G33)</f>
        <v>0.54274353876739567</v>
      </c>
      <c r="H16" s="1">
        <f>'JuicedOdds Week (10)'!H16/('JuicedOdds Week (10)'!H16+'JuicedOdds Week (10)'!H13)</f>
        <v>0.51083423618634893</v>
      </c>
      <c r="I16" s="1">
        <f>'JuicedOdds Week (10)'!I16/('JuicedOdds Week (10)'!I16+'JuicedOdds Week (10)'!I31)</f>
        <v>0.54274353876739567</v>
      </c>
      <c r="J16" s="1">
        <f>'JuicedOdds Week (10)'!J16/('JuicedOdds Week (10)'!J16+'JuicedOdds Week (10)'!J19)</f>
        <v>0.78190630048465271</v>
      </c>
      <c r="K16" s="1">
        <f>'JuicedOdds Week (10)'!K16/('JuicedOdds Week (10)'!K16+'JuicedOdds Week (10)'!K17)</f>
        <v>0.5720596355604638</v>
      </c>
      <c r="L16" s="1"/>
      <c r="M16" s="1">
        <f>'JuicedOdds Week (10)'!M16/('JuicedOdds Week (10)'!M16+'JuicedOdds Week (10)'!M24)</f>
        <v>0.48916576381365112</v>
      </c>
      <c r="N16" s="1">
        <f>'JuicedOdds Week (10)'!N16/('JuicedOdds Week (10)'!N16+'JuicedOdds Week (10)'!N10)</f>
        <v>0.5</v>
      </c>
      <c r="O16" s="1">
        <f>'JuicedOdds Week (10)'!O16/('JuicedOdds Week (10)'!O16+'JuicedOdds Week (10)'!O26)</f>
        <v>0.59909228441754914</v>
      </c>
      <c r="P16" s="1">
        <f>'JuicedOdds Week (10)'!P16/('JuicedOdds Week (10)'!P16+'JuicedOdds Week (10)'!P21)</f>
        <v>0.74778270509977829</v>
      </c>
      <c r="Q16" s="1">
        <f>'JuicedOdds Week (10)'!Q16/('JuicedOdds Week (10)'!Q16+'JuicedOdds Week (10)'!Q28)</f>
        <v>0.51083423618634893</v>
      </c>
      <c r="R16" s="1">
        <f>'JuicedOdds Week (10)'!R16/('JuicedOdds Week (10)'!R16+'JuicedOdds Week (10)'!R30)</f>
        <v>0.52173913043478259</v>
      </c>
      <c r="S16" s="1">
        <f>'JuicedOdds Week (10)'!S16/('JuicedOdds Week (10)'!S16+'JuicedOdds Week (10)'!S24)</f>
        <v>0.57111597374179435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16</v>
      </c>
      <c r="B17" s="1">
        <f>'JuicedOdds Week (10)'!B17/('JuicedOdds Week (10)'!B17+'JuicedOdds Week (10)'!B30)</f>
        <v>0.65747522619560528</v>
      </c>
      <c r="C17" s="1">
        <f>'JuicedOdds Week (10)'!C17/('JuicedOdds Week (10)'!C17+'JuicedOdds Week (10)'!C3)</f>
        <v>0.31944444444444442</v>
      </c>
      <c r="D17" s="1">
        <f>'JuicedOdds Week (10)'!D17/('JuicedOdds Week (10)'!D17+'JuicedOdds Week (10)'!D11)</f>
        <v>0.50432975406996894</v>
      </c>
      <c r="E17" s="1">
        <f>'JuicedOdds Week (10)'!E17/('JuicedOdds Week (10)'!E17+'JuicedOdds Week (10)'!E26)</f>
        <v>0.6636481241914618</v>
      </c>
      <c r="F17" s="1">
        <f>'JuicedOdds Week (10)'!F17/('JuicedOdds Week (10)'!F17+'JuicedOdds Week (10)'!F2)</f>
        <v>0.38356164383561653</v>
      </c>
      <c r="G17" s="1">
        <f>'JuicedOdds Week (10)'!G17/('JuicedOdds Week (10)'!G17+'JuicedOdds Week (10)'!G19)</f>
        <v>0.59963877182420233</v>
      </c>
      <c r="H17" s="1">
        <f>'JuicedOdds Week (10)'!H17/('JuicedOdds Week (10)'!H17+'JuicedOdds Week (10)'!H5)</f>
        <v>0.27424749163879597</v>
      </c>
      <c r="I17" s="1">
        <f>'JuicedOdds Week (10)'!I17/('JuicedOdds Week (10)'!I17+'JuicedOdds Week (10)'!I20)</f>
        <v>0.50432975406996894</v>
      </c>
      <c r="J17" s="1">
        <f>'JuicedOdds Week (10)'!J17/('JuicedOdds Week (10)'!J17+'JuicedOdds Week (10)'!J24)</f>
        <v>0.37206266318537862</v>
      </c>
      <c r="K17" s="1">
        <f>'JuicedOdds Week (10)'!K17/('JuicedOdds Week (10)'!K17+'JuicedOdds Week (10)'!K16)</f>
        <v>0.42794036443953615</v>
      </c>
      <c r="L17" s="1">
        <f>'JuicedOdds Week (10)'!L17/('JuicedOdds Week (10)'!L17+'JuicedOdds Week (10)'!L18)</f>
        <v>0.46753246753246752</v>
      </c>
      <c r="M17" s="1">
        <f>'JuicedOdds Week (10)'!M17/('JuicedOdds Week (10)'!M17+'JuicedOdds Week (10)'!M19)</f>
        <v>0.70517411706594224</v>
      </c>
      <c r="N17" s="1"/>
      <c r="O17" s="1">
        <f>'JuicedOdds Week (10)'!O17/('JuicedOdds Week (10)'!O17+'JuicedOdds Week (10)'!O25)</f>
        <v>0.51083423618634893</v>
      </c>
      <c r="P17" s="1">
        <f>'JuicedOdds Week (10)'!P17/('JuicedOdds Week (10)'!P17+'JuicedOdds Week (10)'!P6)</f>
        <v>0.25221729490022171</v>
      </c>
      <c r="Q17" s="1">
        <f>'JuicedOdds Week (10)'!Q17/('JuicedOdds Week (10)'!Q17+'JuicedOdds Week (10)'!Q10)</f>
        <v>0.51083423618634893</v>
      </c>
      <c r="R17" s="1">
        <f>'JuicedOdds Week (10)'!R17/('JuicedOdds Week (10)'!R17+'JuicedOdds Week (10)'!R20)</f>
        <v>0.54274353876739567</v>
      </c>
      <c r="S17" s="1">
        <f>'JuicedOdds Week (10)'!S17/('JuicedOdds Week (10)'!S17+'JuicedOdds Week (10)'!S10)</f>
        <v>0.43795620437956206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ht="14.45">
      <c r="A18" t="s">
        <v>17</v>
      </c>
      <c r="B18" s="1">
        <f>'JuicedOdds Week (10)'!B18/('JuicedOdds Week (10)'!B18+'JuicedOdds Week (10)'!B25)</f>
        <v>0.59963877182420233</v>
      </c>
      <c r="C18" s="1">
        <f>'JuicedOdds Week (10)'!C18/('JuicedOdds Week (10)'!C18+'JuicedOdds Week (10)'!C27)</f>
        <v>0.63690418169412233</v>
      </c>
      <c r="D18" s="1">
        <f>'JuicedOdds Week (10)'!D18/('JuicedOdds Week (10)'!D18+'JuicedOdds Week (10)'!D12)</f>
        <v>0.28644876973925815</v>
      </c>
      <c r="E18" s="1">
        <f>'JuicedOdds Week (10)'!E18/('JuicedOdds Week (10)'!E18+'JuicedOdds Week (10)'!E19)</f>
        <v>0.59336975415942395</v>
      </c>
      <c r="F18" s="1">
        <f>'JuicedOdds Week (10)'!F18/('JuicedOdds Week (10)'!F18+'JuicedOdds Week (10)'!F8)</f>
        <v>0.551441114716549</v>
      </c>
      <c r="G18" s="1">
        <f>'JuicedOdds Week (10)'!G18/('JuicedOdds Week (10)'!G18+'JuicedOdds Week (10)'!G2)</f>
        <v>0.16835016835016833</v>
      </c>
      <c r="H18" s="1">
        <f>'JuicedOdds Week (10)'!H18/('JuicedOdds Week (10)'!H18+'JuicedOdds Week (10)'!H20)</f>
        <v>0.53246753246753253</v>
      </c>
      <c r="I18" s="1">
        <f>'JuicedOdds Week (10)'!I18/('JuicedOdds Week (10)'!I18+'JuicedOdds Week (10)'!I2)</f>
        <v>0.25912838633686691</v>
      </c>
      <c r="J18" s="1"/>
      <c r="K18" s="1">
        <f>'JuicedOdds Week (10)'!K18/('JuicedOdds Week (10)'!K18+'JuicedOdds Week (10)'!K4)</f>
        <v>0.22849462365591394</v>
      </c>
      <c r="L18" s="1">
        <f>'JuicedOdds Week (10)'!L18/('JuicedOdds Week (10)'!L18+'JuicedOdds Week (10)'!L17)</f>
        <v>0.53246753246753253</v>
      </c>
      <c r="M18" s="1">
        <f>'JuicedOdds Week (10)'!M18/('JuicedOdds Week (10)'!M18+'JuicedOdds Week (10)'!M15)</f>
        <v>0.51083423618634893</v>
      </c>
      <c r="N18" s="1">
        <f>'JuicedOdds Week (10)'!N18/('JuicedOdds Week (10)'!N18+'JuicedOdds Week (10)'!N33)</f>
        <v>0.62110960757780787</v>
      </c>
      <c r="O18" s="1">
        <f>'JuicedOdds Week (10)'!O18/('JuicedOdds Week (10)'!O18+'JuicedOdds Week (10)'!O11)</f>
        <v>0.42016806722689076</v>
      </c>
      <c r="P18" s="1">
        <f>'JuicedOdds Week (10)'!P18/('JuicedOdds Week (10)'!P18+'JuicedOdds Week (10)'!P10)</f>
        <v>0.45725646123260438</v>
      </c>
      <c r="Q18" s="1">
        <f>'JuicedOdds Week (10)'!Q18/('JuicedOdds Week (10)'!Q18+'JuicedOdds Week (10)'!Q23)</f>
        <v>0.53246753246753253</v>
      </c>
      <c r="R18" s="1">
        <f>'JuicedOdds Week (10)'!R18/('JuicedOdds Week (10)'!R18+'JuicedOdds Week (10)'!R11)</f>
        <v>0.51083423618634893</v>
      </c>
      <c r="S18" s="1">
        <f>'JuicedOdds Week (10)'!S18/('JuicedOdds Week (10)'!S18+'JuicedOdds Week (10)'!S25)</f>
        <v>0.51083423618634893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ht="14.45">
      <c r="A19" t="s">
        <v>18</v>
      </c>
      <c r="B19" s="1">
        <f>'JuicedOdds Week (10)'!B19/('JuicedOdds Week (10)'!B19+'JuicedOdds Week (10)'!B20)</f>
        <v>0.51736412571627011</v>
      </c>
      <c r="C19" s="1">
        <f>'JuicedOdds Week (10)'!C19/('JuicedOdds Week (10)'!C19+'JuicedOdds Week (10)'!C30)</f>
        <v>0.46753246753246752</v>
      </c>
      <c r="D19" s="1">
        <f>'JuicedOdds Week (10)'!D19/('JuicedOdds Week (10)'!D19+'JuicedOdds Week (10)'!D2)</f>
        <v>0.1475409836065574</v>
      </c>
      <c r="E19" s="1">
        <f>'JuicedOdds Week (10)'!E19/('JuicedOdds Week (10)'!E19+'JuicedOdds Week (10)'!E18)</f>
        <v>0.40663024584057611</v>
      </c>
      <c r="F19" s="1">
        <f>'JuicedOdds Week (10)'!F19/('JuicedOdds Week (10)'!F19+'JuicedOdds Week (10)'!F27)</f>
        <v>0.30920711694593195</v>
      </c>
      <c r="G19" s="1">
        <f>'JuicedOdds Week (10)'!G19/('JuicedOdds Week (10)'!G19+'JuicedOdds Week (10)'!G17)</f>
        <v>0.40036122817579772</v>
      </c>
      <c r="H19" s="1">
        <f>'JuicedOdds Week (10)'!H19/('JuicedOdds Week (10)'!H19+'JuicedOdds Week (10)'!H25)</f>
        <v>0.43650793650793646</v>
      </c>
      <c r="I19" s="1">
        <f>'JuicedOdds Week (10)'!I19/('JuicedOdds Week (10)'!I19+'JuicedOdds Week (10)'!I11)</f>
        <v>0.20863836017569545</v>
      </c>
      <c r="J19" s="1">
        <f>'JuicedOdds Week (10)'!J19/('JuicedOdds Week (10)'!J19+'JuicedOdds Week (10)'!J16)</f>
        <v>0.21809369951534732</v>
      </c>
      <c r="K19" s="1">
        <f>'JuicedOdds Week (10)'!K19/('JuicedOdds Week (10)'!K19+'JuicedOdds Week (10)'!K26)</f>
        <v>0.61643835616438358</v>
      </c>
      <c r="L19" s="1">
        <f>'JuicedOdds Week (10)'!L19/('JuicedOdds Week (10)'!L19+'JuicedOdds Week (10)'!L10)</f>
        <v>0.25593098490294752</v>
      </c>
      <c r="M19" s="1">
        <f>'JuicedOdds Week (10)'!M19/('JuicedOdds Week (10)'!M19+'JuicedOdds Week (10)'!M17)</f>
        <v>0.29482588293405776</v>
      </c>
      <c r="N19" s="1"/>
      <c r="O19" s="1">
        <f>'JuicedOdds Week (10)'!O19/('JuicedOdds Week (10)'!O19+'JuicedOdds Week (10)'!O10)</f>
        <v>0.46753246753246752</v>
      </c>
      <c r="P19" s="1">
        <f>'JuicedOdds Week (10)'!P19/('JuicedOdds Week (10)'!P19+'JuicedOdds Week (10)'!P15)</f>
        <v>0.25221729490022171</v>
      </c>
      <c r="Q19" s="1">
        <f>'JuicedOdds Week (10)'!Q19/('JuicedOdds Week (10)'!Q19+'JuicedOdds Week (10)'!Q32)</f>
        <v>0.63658761934093011</v>
      </c>
      <c r="R19" s="1">
        <f>'JuicedOdds Week (10)'!R19/('JuicedOdds Week (10)'!R19+'JuicedOdds Week (10)'!R24)</f>
        <v>0.53246753246753253</v>
      </c>
      <c r="S19" s="1">
        <f>'JuicedOdds Week (10)'!S19/('JuicedOdds Week (10)'!S19+'JuicedOdds Week (10)'!S20)</f>
        <v>0.46753246753246752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ht="14.45">
      <c r="A20" t="s">
        <v>19</v>
      </c>
      <c r="B20" s="1">
        <f>'JuicedOdds Week (10)'!B20/('JuicedOdds Week (10)'!B20+'JuicedOdds Week (10)'!B19)</f>
        <v>0.48263587428372978</v>
      </c>
      <c r="C20" s="1">
        <f>'JuicedOdds Week (10)'!C20/('JuicedOdds Week (10)'!C20+'JuicedOdds Week (10)'!C24)</f>
        <v>0.42794036443953615</v>
      </c>
      <c r="D20" s="1">
        <f>'JuicedOdds Week (10)'!D20/('JuicedOdds Week (10)'!D20+'JuicedOdds Week (10)'!D16)</f>
        <v>0.47391341473828025</v>
      </c>
      <c r="E20" s="1">
        <f>'JuicedOdds Week (10)'!E20/('JuicedOdds Week (10)'!E20+'JuicedOdds Week (10)'!E10)</f>
        <v>0.43650793650793646</v>
      </c>
      <c r="F20" s="1">
        <f>'JuicedOdds Week (10)'!F20/('JuicedOdds Week (10)'!F20+'JuicedOdds Week (10)'!F25)</f>
        <v>0.47391341473828025</v>
      </c>
      <c r="G20" s="1"/>
      <c r="H20" s="1">
        <f>'JuicedOdds Week (10)'!H20/('JuicedOdds Week (10)'!H20+'JuicedOdds Week (10)'!H18)</f>
        <v>0.46753246753246752</v>
      </c>
      <c r="I20" s="1">
        <f>'JuicedOdds Week (10)'!I20/('JuicedOdds Week (10)'!I20+'JuicedOdds Week (10)'!I17)</f>
        <v>0.49567024593003117</v>
      </c>
      <c r="J20" s="1">
        <f>'JuicedOdds Week (10)'!J20/('JuicedOdds Week (10)'!J20+'JuicedOdds Week (10)'!J28)</f>
        <v>0.63690418169412233</v>
      </c>
      <c r="K20" s="1">
        <f>'JuicedOdds Week (10)'!K20/('JuicedOdds Week (10)'!K20+'JuicedOdds Week (10)'!K22)</f>
        <v>0.39076376554174075</v>
      </c>
      <c r="L20" s="1">
        <f>'JuicedOdds Week (10)'!L20/('JuicedOdds Week (10)'!L20+'JuicedOdds Week (10)'!L11)</f>
        <v>0.45725646123260438</v>
      </c>
      <c r="M20" s="1">
        <f>'JuicedOdds Week (10)'!M20/('JuicedOdds Week (10)'!M20+'JuicedOdds Week (10)'!M10)</f>
        <v>0.36989795918367352</v>
      </c>
      <c r="N20" s="1">
        <f>'JuicedOdds Week (10)'!N20/('JuicedOdds Week (10)'!N20+'JuicedOdds Week (10)'!N2)</f>
        <v>0.34252477380439461</v>
      </c>
      <c r="O20" s="1">
        <f>'JuicedOdds Week (10)'!O20/('JuicedOdds Week (10)'!O20+'JuicedOdds Week (10)'!O21)</f>
        <v>0.54274353876739567</v>
      </c>
      <c r="P20" s="1">
        <f>'JuicedOdds Week (10)'!P20/('JuicedOdds Week (10)'!P20+'JuicedOdds Week (10)'!P30)</f>
        <v>0.60670065549890739</v>
      </c>
      <c r="Q20" s="1">
        <f>'JuicedOdds Week (10)'!Q20/('JuicedOdds Week (10)'!Q20+'JuicedOdds Week (10)'!Q26)</f>
        <v>0.51083423618634893</v>
      </c>
      <c r="R20" s="1">
        <f>'JuicedOdds Week (10)'!R20/('JuicedOdds Week (10)'!R20+'JuicedOdds Week (10)'!R17)</f>
        <v>0.45725646123260438</v>
      </c>
      <c r="S20" s="1">
        <f>'JuicedOdds Week (10)'!S20/('JuicedOdds Week (10)'!S20+'JuicedOdds Week (10)'!S19)</f>
        <v>0.53246753246753253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ht="14.45">
      <c r="A21" t="s">
        <v>20</v>
      </c>
      <c r="B21" s="1">
        <f>'JuicedOdds Week (10)'!B21/('JuicedOdds Week (10)'!B21+'JuicedOdds Week (10)'!B7)</f>
        <v>0.3962430290578221</v>
      </c>
      <c r="C21" s="1">
        <f>'JuicedOdds Week (10)'!C21/('JuicedOdds Week (10)'!C21+'JuicedOdds Week (10)'!C32)</f>
        <v>0.65747522619560528</v>
      </c>
      <c r="D21" s="1">
        <f>'JuicedOdds Week (10)'!D21/('JuicedOdds Week (10)'!D21+'JuicedOdds Week (10)'!D5)</f>
        <v>0.15349887133182846</v>
      </c>
      <c r="E21" s="1">
        <f>'JuicedOdds Week (10)'!E21/('JuicedOdds Week (10)'!E21+'JuicedOdds Week (10)'!E14)</f>
        <v>0.43650793650793646</v>
      </c>
      <c r="F21" s="1">
        <f>'JuicedOdds Week (10)'!F21/('JuicedOdds Week (10)'!F21+'JuicedOdds Week (10)'!F12)</f>
        <v>0.16290068313189698</v>
      </c>
      <c r="G21" s="1">
        <f>'JuicedOdds Week (10)'!G21/('JuicedOdds Week (10)'!G21+'JuicedOdds Week (10)'!G4)</f>
        <v>0.11304347826086955</v>
      </c>
      <c r="H21" s="1">
        <f>'JuicedOdds Week (10)'!H21/('JuicedOdds Week (10)'!H21+'JuicedOdds Week (10)'!H27)</f>
        <v>0.40663024584057611</v>
      </c>
      <c r="I21" s="1">
        <f>'JuicedOdds Week (10)'!I21/('JuicedOdds Week (10)'!I21+'JuicedOdds Week (10)'!I8)</f>
        <v>0.40663024584057611</v>
      </c>
      <c r="J21" s="1">
        <f>'JuicedOdds Week (10)'!J21/('JuicedOdds Week (10)'!J21+'JuicedOdds Week (10)'!J25)</f>
        <v>0.50432975406996894</v>
      </c>
      <c r="K21" s="1">
        <f>'JuicedOdds Week (10)'!K21/('JuicedOdds Week (10)'!K21+'JuicedOdds Week (10)'!K7)</f>
        <v>7.4183976261127604E-2</v>
      </c>
      <c r="L21" s="1">
        <f>'JuicedOdds Week (10)'!L21/('JuicedOdds Week (10)'!L21+'JuicedOdds Week (10)'!L27)</f>
        <v>0.25593098490294752</v>
      </c>
      <c r="M21" s="1">
        <f>'JuicedOdds Week (10)'!M21/('JuicedOdds Week (10)'!M21+'JuicedOdds Week (10)'!M23)</f>
        <v>0.52173913043478259</v>
      </c>
      <c r="N21" s="1"/>
      <c r="O21" s="1">
        <f>'JuicedOdds Week (10)'!O21/('JuicedOdds Week (10)'!O21+'JuicedOdds Week (10)'!O20)</f>
        <v>0.45725646123260438</v>
      </c>
      <c r="P21" s="1">
        <f>'JuicedOdds Week (10)'!P21/('JuicedOdds Week (10)'!P21+'JuicedOdds Week (10)'!P16)</f>
        <v>0.25221729490022171</v>
      </c>
      <c r="Q21" s="1">
        <f>'JuicedOdds Week (10)'!Q21/('JuicedOdds Week (10)'!Q21+'JuicedOdds Week (10)'!Q3)</f>
        <v>0.19184290030211482</v>
      </c>
      <c r="R21" s="1">
        <f>'JuicedOdds Week (10)'!R21/('JuicedOdds Week (10)'!R21+'JuicedOdds Week (10)'!R28)</f>
        <v>0.59909228441754914</v>
      </c>
      <c r="S21" s="1">
        <f>'JuicedOdds Week (10)'!S21/('JuicedOdds Week (10)'!S21+'JuicedOdds Week (10)'!S3)</f>
        <v>0.45725646123260438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21</v>
      </c>
      <c r="B22" s="1">
        <f>'JuicedOdds Week (10)'!B22/('JuicedOdds Week (10)'!B22+'JuicedOdds Week (10)'!B5)</f>
        <v>0.47826086956521741</v>
      </c>
      <c r="C22" s="1">
        <f>'JuicedOdds Week (10)'!C22/('JuicedOdds Week (10)'!C22+'JuicedOdds Week (10)'!C15)</f>
        <v>0.448558885283451</v>
      </c>
      <c r="D22" s="1">
        <f>'JuicedOdds Week (10)'!D22/('JuicedOdds Week (10)'!D22+'JuicedOdds Week (10)'!D25)</f>
        <v>0.42794036443953615</v>
      </c>
      <c r="E22" s="1">
        <f>'JuicedOdds Week (10)'!E22/('JuicedOdds Week (10)'!E22+'JuicedOdds Week (10)'!E33)</f>
        <v>0.58299264104660675</v>
      </c>
      <c r="F22" s="1">
        <f>'JuicedOdds Week (10)'!F22/('JuicedOdds Week (10)'!F22+'JuicedOdds Week (10)'!F9)</f>
        <v>0.33099297893681046</v>
      </c>
      <c r="G22" s="1"/>
      <c r="H22" s="1">
        <f>'JuicedOdds Week (10)'!H22/('JuicedOdds Week (10)'!H22+'JuicedOdds Week (10)'!H28)</f>
        <v>0.38356164383561653</v>
      </c>
      <c r="I22" s="1">
        <f>'JuicedOdds Week (10)'!I22/('JuicedOdds Week (10)'!I22+'JuicedOdds Week (10)'!I13)</f>
        <v>0.448558885283451</v>
      </c>
      <c r="J22" s="1">
        <f>'JuicedOdds Week (10)'!J22/('JuicedOdds Week (10)'!J22+'JuicedOdds Week (10)'!J29)</f>
        <v>0.61643835616438358</v>
      </c>
      <c r="K22" s="1">
        <f>'JuicedOdds Week (10)'!K22/('JuicedOdds Week (10)'!K22+'JuicedOdds Week (10)'!K20)</f>
        <v>0.60923623445825936</v>
      </c>
      <c r="L22" s="1">
        <f>'JuicedOdds Week (10)'!L22/('JuicedOdds Week (10)'!L22+'JuicedOdds Week (10)'!L15)</f>
        <v>0.47826086956521741</v>
      </c>
      <c r="M22" s="1">
        <f>'JuicedOdds Week (10)'!M22/('JuicedOdds Week (10)'!M22+'JuicedOdds Week (10)'!M6)</f>
        <v>0.35714285714285704</v>
      </c>
      <c r="N22" s="1">
        <f>'JuicedOdds Week (10)'!N22/('JuicedOdds Week (10)'!N22+'JuicedOdds Week (10)'!N32)</f>
        <v>0.74778270509977829</v>
      </c>
      <c r="O22" s="1">
        <f>'JuicedOdds Week (10)'!O22/('JuicedOdds Week (10)'!O22+'JuicedOdds Week (10)'!O23)</f>
        <v>0.53246753246753253</v>
      </c>
      <c r="P22" s="1">
        <f>'JuicedOdds Week (10)'!P22/('JuicedOdds Week (10)'!P22+'JuicedOdds Week (10)'!P31)</f>
        <v>0.54274353876739567</v>
      </c>
      <c r="Q22" s="1">
        <f>'JuicedOdds Week (10)'!Q22/('JuicedOdds Week (10)'!Q22+'JuicedOdds Week (10)'!Q6)</f>
        <v>0.45725646123260438</v>
      </c>
      <c r="R22" s="1">
        <f>'JuicedOdds Week (10)'!R22/('JuicedOdds Week (10)'!R22+'JuicedOdds Week (10)'!R14)</f>
        <v>0.43795620437956206</v>
      </c>
      <c r="S22" s="1">
        <f>'JuicedOdds Week (10)'!S22/('JuicedOdds Week (10)'!S22+'JuicedOdds Week (10)'!S9)</f>
        <v>0.38596491228070179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ht="14.45">
      <c r="A23" t="s">
        <v>22</v>
      </c>
      <c r="B23" s="1">
        <f>'JuicedOdds Week (10)'!B23/('JuicedOdds Week (10)'!B23+'JuicedOdds Week (10)'!B3)</f>
        <v>0.37753344813882639</v>
      </c>
      <c r="C23" s="1">
        <f>'JuicedOdds Week (10)'!C23/('JuicedOdds Week (10)'!C23+'JuicedOdds Week (10)'!C12)</f>
        <v>0.43650793650793646</v>
      </c>
      <c r="D23" s="1">
        <f>'JuicedOdds Week (10)'!D23/('JuicedOdds Week (10)'!D23+'JuicedOdds Week (10)'!D8)</f>
        <v>0.5720596355604638</v>
      </c>
      <c r="E23" s="1">
        <f>'JuicedOdds Week (10)'!E23/('JuicedOdds Week (10)'!E23+'JuicedOdds Week (10)'!E7)</f>
        <v>0.29045643153526968</v>
      </c>
      <c r="F23" s="1">
        <f>'JuicedOdds Week (10)'!F23/('JuicedOdds Week (10)'!F23+'JuicedOdds Week (10)'!F16)</f>
        <v>0.551441114716549</v>
      </c>
      <c r="G23" s="1">
        <f>'JuicedOdds Week (10)'!G23/('JuicedOdds Week (10)'!G23+'JuicedOdds Week (10)'!G25)</f>
        <v>0.42794036443953615</v>
      </c>
      <c r="H23" s="1">
        <f>'JuicedOdds Week (10)'!H23/('JuicedOdds Week (10)'!H23+'JuicedOdds Week (10)'!H4)</f>
        <v>0.23409789548356585</v>
      </c>
      <c r="I23" s="1">
        <f>'JuicedOdds Week (10)'!I23/('JuicedOdds Week (10)'!I23+'JuicedOdds Week (10)'!I12)</f>
        <v>0.21325648414985587</v>
      </c>
      <c r="J23" s="1">
        <f>'JuicedOdds Week (10)'!J23/('JuicedOdds Week (10)'!J23+'JuicedOdds Week (10)'!J27)</f>
        <v>0.58299264104660675</v>
      </c>
      <c r="K23" s="1">
        <f>'JuicedOdds Week (10)'!K23/('JuicedOdds Week (10)'!K23+'JuicedOdds Week (10)'!K31)</f>
        <v>0.47391341473828025</v>
      </c>
      <c r="L23" s="1"/>
      <c r="M23" s="1">
        <f>'JuicedOdds Week (10)'!M23/('JuicedOdds Week (10)'!M23+'JuicedOdds Week (10)'!M21)</f>
        <v>0.47826086956521741</v>
      </c>
      <c r="N23" s="1">
        <f>'JuicedOdds Week (10)'!N23/('JuicedOdds Week (10)'!N23+'JuicedOdds Week (10)'!N11)</f>
        <v>0.47826086956521741</v>
      </c>
      <c r="O23" s="1">
        <f>'JuicedOdds Week (10)'!O23/('JuicedOdds Week (10)'!O23+'JuicedOdds Week (10)'!O22)</f>
        <v>0.46753246753246752</v>
      </c>
      <c r="P23" s="1">
        <f>'JuicedOdds Week (10)'!P23/('JuicedOdds Week (10)'!P23+'JuicedOdds Week (10)'!P2)</f>
        <v>0.36989795918367352</v>
      </c>
      <c r="Q23" s="1">
        <f>'JuicedOdds Week (10)'!Q23/('JuicedOdds Week (10)'!Q23+'JuicedOdds Week (10)'!Q18)</f>
        <v>0.46753246753246752</v>
      </c>
      <c r="R23" s="1">
        <f>'JuicedOdds Week (10)'!R23/('JuicedOdds Week (10)'!R23+'JuicedOdds Week (10)'!R4)</f>
        <v>0.29983792544570498</v>
      </c>
      <c r="S23" s="1">
        <f>'JuicedOdds Week (10)'!S23/('JuicedOdds Week (10)'!S23+'JuicedOdds Week (10)'!S8)</f>
        <v>0.48916576381365112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ht="14.45">
      <c r="A24" t="s">
        <v>23</v>
      </c>
      <c r="B24" s="1">
        <f>'JuicedOdds Week (10)'!B24/('JuicedOdds Week (10)'!B24+'JuicedOdds Week (10)'!B26)</f>
        <v>0.62246655186117372</v>
      </c>
      <c r="C24" s="1">
        <f>'JuicedOdds Week (10)'!C24/('JuicedOdds Week (10)'!C24+'JuicedOdds Week (10)'!C20)</f>
        <v>0.5720596355604638</v>
      </c>
      <c r="D24" s="1">
        <f>'JuicedOdds Week (10)'!D24/('JuicedOdds Week (10)'!D24+'JuicedOdds Week (10)'!D10)</f>
        <v>0.4170073589533933</v>
      </c>
      <c r="E24" s="1">
        <f>'JuicedOdds Week (10)'!E24/('JuicedOdds Week (10)'!E24+'JuicedOdds Week (10)'!E13)</f>
        <v>0.37753344813882639</v>
      </c>
      <c r="F24" s="1">
        <f>'JuicedOdds Week (10)'!F24/('JuicedOdds Week (10)'!F24+'JuicedOdds Week (10)'!F33)</f>
        <v>0.551441114716549</v>
      </c>
      <c r="G24" s="1">
        <f>'JuicedOdds Week (10)'!G24/('JuicedOdds Week (10)'!G24+'JuicedOdds Week (10)'!G27)</f>
        <v>0.53246753246753253</v>
      </c>
      <c r="H24" s="1">
        <f>'JuicedOdds Week (10)'!H24/('JuicedOdds Week (10)'!H24+'JuicedOdds Week (10)'!H30)</f>
        <v>0.42794036443953615</v>
      </c>
      <c r="I24" s="1">
        <f>'JuicedOdds Week (10)'!I24/('JuicedOdds Week (10)'!I24+'JuicedOdds Week (10)'!I29)</f>
        <v>0.54274353876739567</v>
      </c>
      <c r="J24" s="1">
        <f>'JuicedOdds Week (10)'!J24/('JuicedOdds Week (10)'!J24+'JuicedOdds Week (10)'!J17)</f>
        <v>0.62793733681462138</v>
      </c>
      <c r="K24" s="1">
        <f>'JuicedOdds Week (10)'!K24/('JuicedOdds Week (10)'!K24+'JuicedOdds Week (10)'!K32)</f>
        <v>0.54676952748312446</v>
      </c>
      <c r="L24" s="1"/>
      <c r="M24" s="1">
        <f>'JuicedOdds Week (10)'!M24/('JuicedOdds Week (10)'!M24+'JuicedOdds Week (10)'!M16)</f>
        <v>0.51083423618634893</v>
      </c>
      <c r="N24" s="1">
        <f>'JuicedOdds Week (10)'!N24/('JuicedOdds Week (10)'!N24+'JuicedOdds Week (10)'!N8)</f>
        <v>0.29983792544570498</v>
      </c>
      <c r="O24" s="1">
        <f>'JuicedOdds Week (10)'!O24/('JuicedOdds Week (10)'!O24+'JuicedOdds Week (10)'!O30)</f>
        <v>0.58821154622527261</v>
      </c>
      <c r="P24" s="1">
        <f>'JuicedOdds Week (10)'!P24/('JuicedOdds Week (10)'!P24+'JuicedOdds Week (10)'!P26)</f>
        <v>0.48916576381365112</v>
      </c>
      <c r="Q24" s="1">
        <f>'JuicedOdds Week (10)'!Q24/('JuicedOdds Week (10)'!Q24+'JuicedOdds Week (10)'!Q31)</f>
        <v>0.54274353876739567</v>
      </c>
      <c r="R24" s="1">
        <f>'JuicedOdds Week (10)'!R24/('JuicedOdds Week (10)'!R24+'JuicedOdds Week (10)'!R19)</f>
        <v>0.46753246753246752</v>
      </c>
      <c r="S24" s="1">
        <f>'JuicedOdds Week (10)'!S24/('JuicedOdds Week (10)'!S24+'JuicedOdds Week (10)'!S16)</f>
        <v>0.42888402625820565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ht="14.45">
      <c r="A25" t="s">
        <v>24</v>
      </c>
      <c r="B25" s="1">
        <f>'JuicedOdds Week (10)'!B25/('JuicedOdds Week (10)'!B25+'JuicedOdds Week (10)'!B18)</f>
        <v>0.40036122817579772</v>
      </c>
      <c r="C25" s="1">
        <f>'JuicedOdds Week (10)'!C25/('JuicedOdds Week (10)'!C25+'JuicedOdds Week (10)'!C4)</f>
        <v>0.2491874322860238</v>
      </c>
      <c r="D25" s="1">
        <f>'JuicedOdds Week (10)'!D25/('JuicedOdds Week (10)'!D25+'JuicedOdds Week (10)'!D22)</f>
        <v>0.5720596355604638</v>
      </c>
      <c r="E25" s="1">
        <f>'JuicedOdds Week (10)'!E25/('JuicedOdds Week (10)'!E25+'JuicedOdds Week (10)'!E11)</f>
        <v>0.26645768025078376</v>
      </c>
      <c r="F25" s="1">
        <f>'JuicedOdds Week (10)'!F25/('JuicedOdds Week (10)'!F25+'JuicedOdds Week (10)'!F20)</f>
        <v>0.5260865852617197</v>
      </c>
      <c r="G25" s="1">
        <f>'JuicedOdds Week (10)'!G25/('JuicedOdds Week (10)'!G25+'JuicedOdds Week (10)'!G23)</f>
        <v>0.5720596355604638</v>
      </c>
      <c r="H25" s="1">
        <f>'JuicedOdds Week (10)'!H25/('JuicedOdds Week (10)'!H25+'JuicedOdds Week (10)'!H19)</f>
        <v>0.56349206349206349</v>
      </c>
      <c r="I25" s="1">
        <f>'JuicedOdds Week (10)'!I25/('JuicedOdds Week (10)'!I25+'JuicedOdds Week (10)'!I10)</f>
        <v>0.2491874322860238</v>
      </c>
      <c r="J25" s="1">
        <f>'JuicedOdds Week (10)'!J25/('JuicedOdds Week (10)'!J25+'JuicedOdds Week (10)'!J21)</f>
        <v>0.49567024593003117</v>
      </c>
      <c r="K25" s="1">
        <f>'JuicedOdds Week (10)'!K25/('JuicedOdds Week (10)'!K25+'JuicedOdds Week (10)'!K8)</f>
        <v>0.49567024593003117</v>
      </c>
      <c r="L25" s="1">
        <f>'JuicedOdds Week (10)'!L25/('JuicedOdds Week (10)'!L25+'JuicedOdds Week (10)'!L12)</f>
        <v>0.33635187580853815</v>
      </c>
      <c r="M25" s="1">
        <f>'JuicedOdds Week (10)'!M25/('JuicedOdds Week (10)'!M25+'JuicedOdds Week (10)'!M2)</f>
        <v>0.35527082119976705</v>
      </c>
      <c r="N25" s="1"/>
      <c r="O25" s="1">
        <f>'JuicedOdds Week (10)'!O25/('JuicedOdds Week (10)'!O25+'JuicedOdds Week (10)'!O17)</f>
        <v>0.48916576381365112</v>
      </c>
      <c r="P25" s="1">
        <f>'JuicedOdds Week (10)'!P25/('JuicedOdds Week (10)'!P25+'JuicedOdds Week (10)'!P11)</f>
        <v>0.47826086956521741</v>
      </c>
      <c r="Q25" s="1">
        <f>'JuicedOdds Week (10)'!Q25/('JuicedOdds Week (10)'!Q25+'JuicedOdds Week (10)'!Q2)</f>
        <v>0.23409789548356585</v>
      </c>
      <c r="R25" s="1">
        <f>'JuicedOdds Week (10)'!R25/('JuicedOdds Week (10)'!R25+'JuicedOdds Week (10)'!R31)</f>
        <v>0.53246753246753253</v>
      </c>
      <c r="S25" s="1">
        <f>'JuicedOdds Week (10)'!S25/('JuicedOdds Week (10)'!S25+'JuicedOdds Week (10)'!S18)</f>
        <v>0.48916576381365112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ht="14.45">
      <c r="A26" t="s">
        <v>25</v>
      </c>
      <c r="B26" s="1">
        <f>'JuicedOdds Week (10)'!B26/('JuicedOdds Week (10)'!B26+'JuicedOdds Week (10)'!B24)</f>
        <v>0.37753344813882639</v>
      </c>
      <c r="C26" s="1">
        <f>'JuicedOdds Week (10)'!C26/('JuicedOdds Week (10)'!C26+'JuicedOdds Week (10)'!C16)</f>
        <v>0.4170073589533933</v>
      </c>
      <c r="D26" s="1">
        <f>'JuicedOdds Week (10)'!D26/('JuicedOdds Week (10)'!D26+'JuicedOdds Week (10)'!D14)</f>
        <v>0.33635187580853815</v>
      </c>
      <c r="E26" s="1">
        <f>'JuicedOdds Week (10)'!E26/('JuicedOdds Week (10)'!E26+'JuicedOdds Week (10)'!E17)</f>
        <v>0.33635187580853815</v>
      </c>
      <c r="F26" s="1">
        <f>'JuicedOdds Week (10)'!F26/('JuicedOdds Week (10)'!F26+'JuicedOdds Week (10)'!F10)</f>
        <v>0.21809369951534732</v>
      </c>
      <c r="G26" s="1">
        <f>'JuicedOdds Week (10)'!G26/('JuicedOdds Week (10)'!G26+'JuicedOdds Week (10)'!G12)</f>
        <v>0.12000000000000002</v>
      </c>
      <c r="H26" s="1"/>
      <c r="I26" s="1">
        <f>'JuicedOdds Week (10)'!I26/('JuicedOdds Week (10)'!I26+'JuicedOdds Week (10)'!I33)</f>
        <v>0.40036122817579772</v>
      </c>
      <c r="J26" s="1">
        <f>'JuicedOdds Week (10)'!J26/('JuicedOdds Week (10)'!J26+'JuicedOdds Week (10)'!J31)</f>
        <v>0.46753246753246752</v>
      </c>
      <c r="K26" s="1">
        <f>'JuicedOdds Week (10)'!K26/('JuicedOdds Week (10)'!K26+'JuicedOdds Week (10)'!K19)</f>
        <v>0.38356164383561653</v>
      </c>
      <c r="L26" s="1">
        <f>'JuicedOdds Week (10)'!L26/('JuicedOdds Week (10)'!L26+'JuicedOdds Week (10)'!L7)</f>
        <v>0.38596491228070179</v>
      </c>
      <c r="M26" s="1">
        <f>'JuicedOdds Week (10)'!M26/('JuicedOdds Week (10)'!M26+'JuicedOdds Week (10)'!M29)</f>
        <v>0.48916576381365112</v>
      </c>
      <c r="N26" s="1">
        <f>'JuicedOdds Week (10)'!N26/('JuicedOdds Week (10)'!N26+'JuicedOdds Week (10)'!N30)</f>
        <v>0.48916576381365112</v>
      </c>
      <c r="O26" s="1">
        <f>'JuicedOdds Week (10)'!O26/('JuicedOdds Week (10)'!O26+'JuicedOdds Week (10)'!O16)</f>
        <v>0.40090771558245086</v>
      </c>
      <c r="P26" s="1">
        <f>'JuicedOdds Week (10)'!P26/('JuicedOdds Week (10)'!P26+'JuicedOdds Week (10)'!P24)</f>
        <v>0.51083423618634893</v>
      </c>
      <c r="Q26" s="1">
        <f>'JuicedOdds Week (10)'!Q26/('JuicedOdds Week (10)'!Q26+'JuicedOdds Week (10)'!Q20)</f>
        <v>0.48916576381365112</v>
      </c>
      <c r="R26" s="1">
        <f>'JuicedOdds Week (10)'!R26/('JuicedOdds Week (10)'!R26+'JuicedOdds Week (10)'!R13)</f>
        <v>0.19184290030211482</v>
      </c>
      <c r="S26" s="1">
        <f>'JuicedOdds Week (10)'!S26/('JuicedOdds Week (10)'!S26+'JuicedOdds Week (10)'!S30)</f>
        <v>0.54274353876739567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ht="14.45">
      <c r="A27" t="s">
        <v>26</v>
      </c>
      <c r="B27" s="1">
        <f>'JuicedOdds Week (10)'!B27/('JuicedOdds Week (10)'!B27+'JuicedOdds Week (10)'!B32)</f>
        <v>0.73354231974921635</v>
      </c>
      <c r="C27" s="1">
        <f>'JuicedOdds Week (10)'!C27/('JuicedOdds Week (10)'!C27+'JuicedOdds Week (10)'!C18)</f>
        <v>0.36309581830587778</v>
      </c>
      <c r="D27" s="1">
        <f>'JuicedOdds Week (10)'!D27/('JuicedOdds Week (10)'!D27+'JuicedOdds Week (10)'!D4)</f>
        <v>0.31944444444444442</v>
      </c>
      <c r="E27" s="1">
        <f>'JuicedOdds Week (10)'!E27/('JuicedOdds Week (10)'!E27+'JuicedOdds Week (10)'!E3)</f>
        <v>0.22316684378320936</v>
      </c>
      <c r="F27" s="1">
        <f>'JuicedOdds Week (10)'!F27/('JuicedOdds Week (10)'!F27+'JuicedOdds Week (10)'!F19)</f>
        <v>0.69079288305406805</v>
      </c>
      <c r="G27" s="1">
        <f>'JuicedOdds Week (10)'!G27/('JuicedOdds Week (10)'!G27+'JuicedOdds Week (10)'!G24)</f>
        <v>0.46753246753246752</v>
      </c>
      <c r="H27" s="1">
        <f>'JuicedOdds Week (10)'!H27/('JuicedOdds Week (10)'!H27+'JuicedOdds Week (10)'!H21)</f>
        <v>0.59336975415942395</v>
      </c>
      <c r="I27" s="1">
        <f>'JuicedOdds Week (10)'!I27/('JuicedOdds Week (10)'!I27+'JuicedOdds Week (10)'!I3)</f>
        <v>0.28644876973925815</v>
      </c>
      <c r="J27" s="1">
        <f>'JuicedOdds Week (10)'!J27/('JuicedOdds Week (10)'!J27+'JuicedOdds Week (10)'!J23)</f>
        <v>0.4170073589533933</v>
      </c>
      <c r="K27" s="1">
        <f>'JuicedOdds Week (10)'!K27/('JuicedOdds Week (10)'!K27+'JuicedOdds Week (10)'!K14)</f>
        <v>0.29983792544570498</v>
      </c>
      <c r="L27" s="1">
        <f>'JuicedOdds Week (10)'!L27/('JuicedOdds Week (10)'!L27+'JuicedOdds Week (10)'!L21)</f>
        <v>0.74406901509705248</v>
      </c>
      <c r="M27" s="1">
        <f>'JuicedOdds Week (10)'!M27/('JuicedOdds Week (10)'!M27+'JuicedOdds Week (10)'!M7)</f>
        <v>0.33099297893681046</v>
      </c>
      <c r="N27" s="1">
        <f>'JuicedOdds Week (10)'!N27/('JuicedOdds Week (10)'!N27+'JuicedOdds Week (10)'!N12)</f>
        <v>0.39329934450109244</v>
      </c>
      <c r="O27" s="1"/>
      <c r="P27" s="1">
        <f>'JuicedOdds Week (10)'!P27/('JuicedOdds Week (10)'!P27+'JuicedOdds Week (10)'!P28)</f>
        <v>0.48916576381365112</v>
      </c>
      <c r="Q27" s="1">
        <f>'JuicedOdds Week (10)'!Q27/('JuicedOdds Week (10)'!Q27+'JuicedOdds Week (10)'!Q8)</f>
        <v>0.34252477380439461</v>
      </c>
      <c r="R27" s="1">
        <f>'JuicedOdds Week (10)'!R27/('JuicedOdds Week (10)'!R27+'JuicedOdds Week (10)'!R5)</f>
        <v>0.42016806722689076</v>
      </c>
      <c r="S27" s="1">
        <f>'JuicedOdds Week (10)'!S27/('JuicedOdds Week (10)'!S27+'JuicedOdds Week (10)'!S7)</f>
        <v>0.42016806722689076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ht="14.45">
      <c r="A28" t="s">
        <v>27</v>
      </c>
      <c r="B28" s="1">
        <f>'JuicedOdds Week (10)'!B28/('JuicedOdds Week (10)'!B28+'JuicedOdds Week (10)'!B14)</f>
        <v>0.34252477380439461</v>
      </c>
      <c r="C28" s="1">
        <f>'JuicedOdds Week (10)'!C28/('JuicedOdds Week (10)'!C28+'JuicedOdds Week (10)'!C5)</f>
        <v>0.26645768025078376</v>
      </c>
      <c r="D28" s="1">
        <f>'JuicedOdds Week (10)'!D28/('JuicedOdds Week (10)'!D28+'JuicedOdds Week (10)'!D6)</f>
        <v>0.4170073589533933</v>
      </c>
      <c r="E28" s="1">
        <f>'JuicedOdds Week (10)'!E28/('JuicedOdds Week (10)'!E28+'JuicedOdds Week (10)'!E31)</f>
        <v>0.51083423618634893</v>
      </c>
      <c r="F28" s="1">
        <f>'JuicedOdds Week (10)'!F28/('JuicedOdds Week (10)'!F28+'JuicedOdds Week (10)'!F3)</f>
        <v>0.36309581830587778</v>
      </c>
      <c r="G28" s="1">
        <f>'JuicedOdds Week (10)'!G28/('JuicedOdds Week (10)'!G28+'JuicedOdds Week (10)'!G32)</f>
        <v>0.74406901509705248</v>
      </c>
      <c r="H28" s="1">
        <f>'JuicedOdds Week (10)'!H28/('JuicedOdds Week (10)'!H28+'JuicedOdds Week (10)'!H22)</f>
        <v>0.61643835616438358</v>
      </c>
      <c r="I28" s="1">
        <f>'JuicedOdds Week (10)'!I28/('JuicedOdds Week (10)'!I28+'JuicedOdds Week (10)'!I7)</f>
        <v>0.27424749163879597</v>
      </c>
      <c r="J28" s="1">
        <f>'JuicedOdds Week (10)'!J28/('JuicedOdds Week (10)'!J28+'JuicedOdds Week (10)'!J20)</f>
        <v>0.36309581830587778</v>
      </c>
      <c r="K28" s="1"/>
      <c r="L28" s="1">
        <f>'JuicedOdds Week (10)'!L28/('JuicedOdds Week (10)'!L28+'JuicedOdds Week (10)'!L14)</f>
        <v>0.46753246753246752</v>
      </c>
      <c r="M28" s="1">
        <f>'JuicedOdds Week (10)'!M28/('JuicedOdds Week (10)'!M28+'JuicedOdds Week (10)'!M32)</f>
        <v>0.53246753246753253</v>
      </c>
      <c r="N28" s="1">
        <f>'JuicedOdds Week (10)'!N28/('JuicedOdds Week (10)'!N28+'JuicedOdds Week (10)'!N15)</f>
        <v>0.47826086956521741</v>
      </c>
      <c r="O28" s="1">
        <f>'JuicedOdds Week (10)'!O28/('JuicedOdds Week (10)'!O28+'JuicedOdds Week (10)'!O9)</f>
        <v>0.27424749163879597</v>
      </c>
      <c r="P28" s="1">
        <f>'JuicedOdds Week (10)'!P28/('JuicedOdds Week (10)'!P28+'JuicedOdds Week (10)'!P27)</f>
        <v>0.51083423618634893</v>
      </c>
      <c r="Q28" s="1">
        <f>'JuicedOdds Week (10)'!Q28/('JuicedOdds Week (10)'!Q28+'JuicedOdds Week (10)'!Q16)</f>
        <v>0.48916576381365112</v>
      </c>
      <c r="R28" s="1">
        <f>'JuicedOdds Week (10)'!R28/('JuicedOdds Week (10)'!R28+'JuicedOdds Week (10)'!R21)</f>
        <v>0.40090771558245086</v>
      </c>
      <c r="S28" s="1">
        <f>'JuicedOdds Week (10)'!S28/('JuicedOdds Week (10)'!S28+'JuicedOdds Week (10)'!S5)</f>
        <v>0.28202947845804988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ht="14.45">
      <c r="A29" t="s">
        <v>28</v>
      </c>
      <c r="B29" s="1">
        <f>'JuicedOdds Week (10)'!B29/('JuicedOdds Week (10)'!B29+'JuicedOdds Week (10)'!B16)</f>
        <v>0.42794036443953615</v>
      </c>
      <c r="C29" s="1">
        <f>'JuicedOdds Week (10)'!C29/('JuicedOdds Week (10)'!C29+'JuicedOdds Week (10)'!C11)</f>
        <v>0.42794036443953615</v>
      </c>
      <c r="D29" s="1">
        <f>'JuicedOdds Week (10)'!D29/('JuicedOdds Week (10)'!D29+'JuicedOdds Week (10)'!D15)</f>
        <v>0.40663024584057611</v>
      </c>
      <c r="E29" s="1">
        <f>'JuicedOdds Week (10)'!E29/('JuicedOdds Week (10)'!E29+'JuicedOdds Week (10)'!E6)</f>
        <v>0.40663024584057611</v>
      </c>
      <c r="F29" s="1">
        <f>'JuicedOdds Week (10)'!F29/('JuicedOdds Week (10)'!F29+'JuicedOdds Week (10)'!F31)</f>
        <v>0.551441114716549</v>
      </c>
      <c r="G29" s="1">
        <f>'JuicedOdds Week (10)'!G29/('JuicedOdds Week (10)'!G29+'JuicedOdds Week (10)'!G9)</f>
        <v>0.31460674157303364</v>
      </c>
      <c r="H29" s="1"/>
      <c r="I29" s="1">
        <f>'JuicedOdds Week (10)'!I29/('JuicedOdds Week (10)'!I29+'JuicedOdds Week (10)'!I24)</f>
        <v>0.45725646123260438</v>
      </c>
      <c r="J29" s="1">
        <f>'JuicedOdds Week (10)'!J29/('JuicedOdds Week (10)'!J29+'JuicedOdds Week (10)'!J22)</f>
        <v>0.38356164383561653</v>
      </c>
      <c r="K29" s="1">
        <f>'JuicedOdds Week (10)'!K29/('JuicedOdds Week (10)'!K29+'JuicedOdds Week (10)'!K30)</f>
        <v>0.43650793650793646</v>
      </c>
      <c r="L29" s="1">
        <f>'JuicedOdds Week (10)'!L29/('JuicedOdds Week (10)'!L29+'JuicedOdds Week (10)'!L13)</f>
        <v>0.35527082119976705</v>
      </c>
      <c r="M29" s="1">
        <f>'JuicedOdds Week (10)'!M29/('JuicedOdds Week (10)'!M29+'JuicedOdds Week (10)'!M26)</f>
        <v>0.51083423618634893</v>
      </c>
      <c r="N29" s="1">
        <f>'JuicedOdds Week (10)'!N29/('JuicedOdds Week (10)'!N29+'JuicedOdds Week (10)'!N31)</f>
        <v>0.54274353876739567</v>
      </c>
      <c r="O29" s="1">
        <f>'JuicedOdds Week (10)'!O29/('JuicedOdds Week (10)'!O29+'JuicedOdds Week (10)'!O12)</f>
        <v>0.28202947845804988</v>
      </c>
      <c r="P29" s="1">
        <f>'JuicedOdds Week (10)'!P29/('JuicedOdds Week (10)'!P29+'JuicedOdds Week (10)'!P33)</f>
        <v>0.57983193277310918</v>
      </c>
      <c r="Q29" s="1">
        <f>'JuicedOdds Week (10)'!Q29/('JuicedOdds Week (10)'!Q29+'JuicedOdds Week (10)'!Q14)</f>
        <v>0.46753246753246752</v>
      </c>
      <c r="R29" s="1">
        <f>'JuicedOdds Week (10)'!R29/('JuicedOdds Week (10)'!R29+'JuicedOdds Week (10)'!R33)</f>
        <v>0.51083423618634893</v>
      </c>
      <c r="S29" s="1">
        <f>'JuicedOdds Week (10)'!S29/('JuicedOdds Week (10)'!S29+'JuicedOdds Week (10)'!S13)</f>
        <v>0.44740599714421703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ht="14.45">
      <c r="A30" t="s">
        <v>29</v>
      </c>
      <c r="B30" s="1">
        <f>'JuicedOdds Week (10)'!B30/('JuicedOdds Week (10)'!B30+'JuicedOdds Week (10)'!B17)</f>
        <v>0.34252477380439461</v>
      </c>
      <c r="C30" s="1">
        <f>'JuicedOdds Week (10)'!C30/('JuicedOdds Week (10)'!C30+'JuicedOdds Week (10)'!C19)</f>
        <v>0.53246753246753253</v>
      </c>
      <c r="D30" s="1">
        <f>'JuicedOdds Week (10)'!D30/('JuicedOdds Week (10)'!D30+'JuicedOdds Week (10)'!D3)</f>
        <v>0.31460674157303364</v>
      </c>
      <c r="E30" s="1">
        <f>'JuicedOdds Week (10)'!E30/('JuicedOdds Week (10)'!E30+'JuicedOdds Week (10)'!E16)</f>
        <v>0.34252477380439461</v>
      </c>
      <c r="F30" s="1"/>
      <c r="G30" s="1">
        <f>'JuicedOdds Week (10)'!G30/('JuicedOdds Week (10)'!G30+'JuicedOdds Week (10)'!G10)</f>
        <v>0.40663024584057611</v>
      </c>
      <c r="H30" s="1">
        <f>'JuicedOdds Week (10)'!H30/('JuicedOdds Week (10)'!H30+'JuicedOdds Week (10)'!H24)</f>
        <v>0.5720596355604638</v>
      </c>
      <c r="I30" s="1">
        <f>'JuicedOdds Week (10)'!I30/('JuicedOdds Week (10)'!I30+'JuicedOdds Week (10)'!I4)</f>
        <v>0.19570707070707072</v>
      </c>
      <c r="J30" s="1">
        <f>'JuicedOdds Week (10)'!J30/('JuicedOdds Week (10)'!J30+'JuicedOdds Week (10)'!J33)</f>
        <v>0.42794036443953615</v>
      </c>
      <c r="K30" s="1">
        <f>'JuicedOdds Week (10)'!K30/('JuicedOdds Week (10)'!K30+'JuicedOdds Week (10)'!K29)</f>
        <v>0.56349206349206349</v>
      </c>
      <c r="L30" s="1">
        <f>'JuicedOdds Week (10)'!L30/('JuicedOdds Week (10)'!L30+'JuicedOdds Week (10)'!L5)</f>
        <v>0.25912838633686691</v>
      </c>
      <c r="M30" s="1">
        <f>'JuicedOdds Week (10)'!M30/('JuicedOdds Week (10)'!M30+'JuicedOdds Week (10)'!M31)</f>
        <v>0.48916576381365112</v>
      </c>
      <c r="N30" s="1">
        <f>'JuicedOdds Week (10)'!N30/('JuicedOdds Week (10)'!N30+'JuicedOdds Week (10)'!N26)</f>
        <v>0.51083423618634893</v>
      </c>
      <c r="O30" s="1">
        <f>'JuicedOdds Week (10)'!O30/('JuicedOdds Week (10)'!O30+'JuicedOdds Week (10)'!O24)</f>
        <v>0.4117884537747275</v>
      </c>
      <c r="P30" s="1">
        <f>'JuicedOdds Week (10)'!P30/('JuicedOdds Week (10)'!P30+'JuicedOdds Week (10)'!P20)</f>
        <v>0.39329934450109244</v>
      </c>
      <c r="Q30" s="1">
        <f>'JuicedOdds Week (10)'!Q30/('JuicedOdds Week (10)'!Q30+'JuicedOdds Week (10)'!Q13)</f>
        <v>0.37889039242219219</v>
      </c>
      <c r="R30" s="1">
        <f>'JuicedOdds Week (10)'!R30/('JuicedOdds Week (10)'!R30+'JuicedOdds Week (10)'!R16)</f>
        <v>0.47826086956521741</v>
      </c>
      <c r="S30" s="1">
        <f>'JuicedOdds Week (10)'!S30/('JuicedOdds Week (10)'!S30+'JuicedOdds Week (10)'!S26)</f>
        <v>0.45725646123260438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ht="14.45">
      <c r="A31" t="s">
        <v>30</v>
      </c>
      <c r="B31" s="1">
        <f>'JuicedOdds Week (10)'!B31/('JuicedOdds Week (10)'!B31+'JuicedOdds Week (10)'!B13)</f>
        <v>0.36309581830587778</v>
      </c>
      <c r="C31" s="1">
        <f>'JuicedOdds Week (10)'!C31/('JuicedOdds Week (10)'!C31+'JuicedOdds Week (10)'!C33)</f>
        <v>0.46753246753246752</v>
      </c>
      <c r="D31" s="1">
        <f>'JuicedOdds Week (10)'!D31/('JuicedOdds Week (10)'!D31+'JuicedOdds Week (10)'!D9)</f>
        <v>0.25912838633686691</v>
      </c>
      <c r="E31" s="1">
        <f>'JuicedOdds Week (10)'!E31/('JuicedOdds Week (10)'!E31+'JuicedOdds Week (10)'!E28)</f>
        <v>0.48916576381365112</v>
      </c>
      <c r="F31" s="1">
        <f>'JuicedOdds Week (10)'!F31/('JuicedOdds Week (10)'!F31+'JuicedOdds Week (10)'!F29)</f>
        <v>0.448558885283451</v>
      </c>
      <c r="G31" s="1">
        <f>'JuicedOdds Week (10)'!G31/('JuicedOdds Week (10)'!G31+'JuicedOdds Week (10)'!G13)</f>
        <v>0.35527082119976705</v>
      </c>
      <c r="H31" s="1">
        <f>'JuicedOdds Week (10)'!H31/('JuicedOdds Week (10)'!H31+'JuicedOdds Week (10)'!H15)</f>
        <v>0.3962430290578221</v>
      </c>
      <c r="I31" s="1">
        <f>'JuicedOdds Week (10)'!I31/('JuicedOdds Week (10)'!I31+'JuicedOdds Week (10)'!I16)</f>
        <v>0.45725646123260438</v>
      </c>
      <c r="J31" s="1">
        <f>'JuicedOdds Week (10)'!J31/('JuicedOdds Week (10)'!J31+'JuicedOdds Week (10)'!J26)</f>
        <v>0.53246753246753253</v>
      </c>
      <c r="K31" s="1">
        <f>'JuicedOdds Week (10)'!K31/('JuicedOdds Week (10)'!K31+'JuicedOdds Week (10)'!K23)</f>
        <v>0.5260865852617197</v>
      </c>
      <c r="L31" s="1"/>
      <c r="M31" s="1">
        <f>'JuicedOdds Week (10)'!M31/('JuicedOdds Week (10)'!M31+'JuicedOdds Week (10)'!M30)</f>
        <v>0.51083423618634893</v>
      </c>
      <c r="N31" s="1">
        <f>'JuicedOdds Week (10)'!N31/('JuicedOdds Week (10)'!N31+'JuicedOdds Week (10)'!N29)</f>
        <v>0.45725646123260438</v>
      </c>
      <c r="O31" s="1">
        <f>'JuicedOdds Week (10)'!O31/('JuicedOdds Week (10)'!O31+'JuicedOdds Week (10)'!O6)</f>
        <v>0.23409789548356585</v>
      </c>
      <c r="P31" s="1">
        <f>'JuicedOdds Week (10)'!P31/('JuicedOdds Week (10)'!P31+'JuicedOdds Week (10)'!P22)</f>
        <v>0.45725646123260438</v>
      </c>
      <c r="Q31" s="1">
        <f>'JuicedOdds Week (10)'!Q31/('JuicedOdds Week (10)'!Q31+'JuicedOdds Week (10)'!Q24)</f>
        <v>0.45725646123260438</v>
      </c>
      <c r="R31" s="1">
        <f>'JuicedOdds Week (10)'!R31/('JuicedOdds Week (10)'!R31+'JuicedOdds Week (10)'!R25)</f>
        <v>0.46753246753246752</v>
      </c>
      <c r="S31" s="1">
        <f>'JuicedOdds Week (10)'!S31/('JuicedOdds Week (10)'!S31+'JuicedOdds Week (10)'!S33)</f>
        <v>0.52173913043478259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ht="14.45">
      <c r="A32" t="s">
        <v>31</v>
      </c>
      <c r="B32" s="1">
        <f>'JuicedOdds Week (10)'!B32/('JuicedOdds Week (10)'!B32+'JuicedOdds Week (10)'!B27)</f>
        <v>0.26645768025078376</v>
      </c>
      <c r="C32" s="1">
        <f>'JuicedOdds Week (10)'!C32/('JuicedOdds Week (10)'!C32+'JuicedOdds Week (10)'!C21)</f>
        <v>0.34252477380439461</v>
      </c>
      <c r="D32" s="1">
        <f>'JuicedOdds Week (10)'!D32/('JuicedOdds Week (10)'!D32+'JuicedOdds Week (10)'!D7)</f>
        <v>0.16835016835016833</v>
      </c>
      <c r="E32" s="1">
        <f>'JuicedOdds Week (10)'!E32/('JuicedOdds Week (10)'!E32+'JuicedOdds Week (10)'!E5)</f>
        <v>0.12382234185733514</v>
      </c>
      <c r="F32" s="1">
        <f>'JuicedOdds Week (10)'!F32/('JuicedOdds Week (10)'!F32+'JuicedOdds Week (10)'!F6)</f>
        <v>0.3962430290578221</v>
      </c>
      <c r="G32" s="1">
        <f>'JuicedOdds Week (10)'!G32/('JuicedOdds Week (10)'!G32+'JuicedOdds Week (10)'!G28)</f>
        <v>0.25593098490294752</v>
      </c>
      <c r="H32" s="1">
        <f>'JuicedOdds Week (10)'!H32/('JuicedOdds Week (10)'!H32+'JuicedOdds Week (10)'!H14)</f>
        <v>0.21325648414985587</v>
      </c>
      <c r="I32" s="1">
        <f>'JuicedOdds Week (10)'!I32/('JuicedOdds Week (10)'!I32+'JuicedOdds Week (10)'!I9)</f>
        <v>0.19570707070707072</v>
      </c>
      <c r="J32" s="1">
        <f>'JuicedOdds Week (10)'!J32/('JuicedOdds Week (10)'!J32+'JuicedOdds Week (10)'!J15)</f>
        <v>0.15349887133182846</v>
      </c>
      <c r="K32" s="1">
        <f>'JuicedOdds Week (10)'!K32/('JuicedOdds Week (10)'!K32+'JuicedOdds Week (10)'!K24)</f>
        <v>0.45323047251687559</v>
      </c>
      <c r="L32" s="1">
        <f>'JuicedOdds Week (10)'!L32/('JuicedOdds Week (10)'!L32+'JuicedOdds Week (10)'!L33)</f>
        <v>0.46753246753246752</v>
      </c>
      <c r="M32" s="1">
        <f>'JuicedOdds Week (10)'!M32/('JuicedOdds Week (10)'!M32+'JuicedOdds Week (10)'!M28)</f>
        <v>0.46753246753246752</v>
      </c>
      <c r="N32" s="1">
        <f>'JuicedOdds Week (10)'!N32/('JuicedOdds Week (10)'!N32+'JuicedOdds Week (10)'!N22)</f>
        <v>0.25221729490022171</v>
      </c>
      <c r="O32" s="1"/>
      <c r="P32" s="1">
        <f>'JuicedOdds Week (10)'!P32/('JuicedOdds Week (10)'!P32+'JuicedOdds Week (10)'!P5)</f>
        <v>0.30423004792665137</v>
      </c>
      <c r="Q32" s="1">
        <f>'JuicedOdds Week (10)'!Q32/('JuicedOdds Week (10)'!Q32+'JuicedOdds Week (10)'!Q19)</f>
        <v>0.36341238065906994</v>
      </c>
      <c r="R32" s="1">
        <f>'JuicedOdds Week (10)'!R32/('JuicedOdds Week (10)'!R32+'JuicedOdds Week (10)'!R3)</f>
        <v>0.19184290030211482</v>
      </c>
      <c r="S32" s="1">
        <f>'JuicedOdds Week (10)'!S32/('JuicedOdds Week (10)'!S32+'JuicedOdds Week (10)'!S14)</f>
        <v>0.36341238065906994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38" ht="14.45">
      <c r="A33" t="s">
        <v>32</v>
      </c>
      <c r="B33" s="1">
        <f>'JuicedOdds Week (10)'!B33/('JuicedOdds Week (10)'!B33+'JuicedOdds Week (10)'!B9)</f>
        <v>0.20863836017569545</v>
      </c>
      <c r="C33" s="1">
        <f>'JuicedOdds Week (10)'!C33/('JuicedOdds Week (10)'!C33+'JuicedOdds Week (10)'!C31)</f>
        <v>0.53246753246753253</v>
      </c>
      <c r="D33" s="1">
        <f>'JuicedOdds Week (10)'!D33/('JuicedOdds Week (10)'!D33+'JuicedOdds Week (10)'!D13)</f>
        <v>0.24000000000000005</v>
      </c>
      <c r="E33" s="1">
        <f>'JuicedOdds Week (10)'!E33/('JuicedOdds Week (10)'!E33+'JuicedOdds Week (10)'!E22)</f>
        <v>0.4170073589533933</v>
      </c>
      <c r="F33" s="1">
        <f>'JuicedOdds Week (10)'!F33/('JuicedOdds Week (10)'!F33+'JuicedOdds Week (10)'!F24)</f>
        <v>0.448558885283451</v>
      </c>
      <c r="G33" s="1">
        <f>'JuicedOdds Week (10)'!G33/('JuicedOdds Week (10)'!G33+'JuicedOdds Week (10)'!G16)</f>
        <v>0.45725646123260438</v>
      </c>
      <c r="H33" s="1"/>
      <c r="I33" s="1">
        <f>'JuicedOdds Week (10)'!I33/('JuicedOdds Week (10)'!I33+'JuicedOdds Week (10)'!I26)</f>
        <v>0.59963877182420233</v>
      </c>
      <c r="J33" s="1">
        <f>'JuicedOdds Week (10)'!J33/('JuicedOdds Week (10)'!J33+'JuicedOdds Week (10)'!J30)</f>
        <v>0.5720596355604638</v>
      </c>
      <c r="K33" s="1">
        <f>'JuicedOdds Week (10)'!K33/('JuicedOdds Week (10)'!K33+'JuicedOdds Week (10)'!K6)</f>
        <v>0.31944444444444442</v>
      </c>
      <c r="L33" s="1">
        <f>'JuicedOdds Week (10)'!L33/('JuicedOdds Week (10)'!L33+'JuicedOdds Week (10)'!L32)</f>
        <v>0.53246753246753253</v>
      </c>
      <c r="M33" s="1">
        <f>'JuicedOdds Week (10)'!M33/('JuicedOdds Week (10)'!M33+'JuicedOdds Week (10)'!M13)</f>
        <v>0.36309581830587778</v>
      </c>
      <c r="N33" s="1">
        <f>'JuicedOdds Week (10)'!N33/('JuicedOdds Week (10)'!N33+'JuicedOdds Week (10)'!N18)</f>
        <v>0.37889039242219219</v>
      </c>
      <c r="O33" s="1">
        <f>'JuicedOdds Week (10)'!O33/('JuicedOdds Week (10)'!O33+'JuicedOdds Week (10)'!O8)</f>
        <v>0.2491874322860238</v>
      </c>
      <c r="P33" s="1">
        <f>'JuicedOdds Week (10)'!P33/('JuicedOdds Week (10)'!P33+'JuicedOdds Week (10)'!P29)</f>
        <v>0.42016806722689076</v>
      </c>
      <c r="Q33" s="1">
        <f>'JuicedOdds Week (10)'!Q33/('JuicedOdds Week (10)'!Q33+'JuicedOdds Week (10)'!Q15)</f>
        <v>0.36905965621840248</v>
      </c>
      <c r="R33" s="1">
        <f>'JuicedOdds Week (10)'!R33/('JuicedOdds Week (10)'!R33+'JuicedOdds Week (10)'!R29)</f>
        <v>0.48916576381365112</v>
      </c>
      <c r="S33" s="1">
        <f>'JuicedOdds Week (10)'!S33/('JuicedOdds Week (10)'!S33+'JuicedOdds Week (10)'!S31)</f>
        <v>0.47826086956521741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38" ht="14.45">
      <c r="U34">
        <f>SUM(U2:U33)</f>
        <v>25</v>
      </c>
      <c r="V34">
        <f t="shared" ref="V34:AL34" si="0">SUM(V2:V33)</f>
        <v>25</v>
      </c>
      <c r="W34">
        <f t="shared" si="0"/>
        <v>25</v>
      </c>
      <c r="X34">
        <f t="shared" si="0"/>
        <v>25</v>
      </c>
      <c r="Y34">
        <f t="shared" si="0"/>
        <v>25</v>
      </c>
      <c r="Z34">
        <f t="shared" si="0"/>
        <v>25</v>
      </c>
      <c r="AA34">
        <f t="shared" si="0"/>
        <v>25</v>
      </c>
      <c r="AB34">
        <f t="shared" si="0"/>
        <v>25</v>
      </c>
      <c r="AC34">
        <f t="shared" si="0"/>
        <v>25</v>
      </c>
      <c r="AD34">
        <f t="shared" si="0"/>
        <v>0</v>
      </c>
      <c r="AE34">
        <f t="shared" si="0"/>
        <v>0</v>
      </c>
      <c r="AF34">
        <f t="shared" si="0"/>
        <v>0</v>
      </c>
      <c r="AG34">
        <f t="shared" si="0"/>
        <v>0</v>
      </c>
      <c r="AH34">
        <f t="shared" si="0"/>
        <v>0</v>
      </c>
      <c r="AI34">
        <f t="shared" si="0"/>
        <v>0</v>
      </c>
      <c r="AJ34">
        <f t="shared" si="0"/>
        <v>0</v>
      </c>
      <c r="AK34">
        <f t="shared" si="0"/>
        <v>0</v>
      </c>
      <c r="AL34">
        <f t="shared" si="0"/>
        <v>0</v>
      </c>
    </row>
    <row r="35" spans="1:38" ht="14.45">
      <c r="G35" t="s">
        <v>36</v>
      </c>
      <c r="I35" s="1">
        <f>L10*O6*Q3*R13</f>
        <v>0.37220145611135014</v>
      </c>
    </row>
    <row r="36" spans="1:38">
      <c r="G36" t="s">
        <v>39</v>
      </c>
      <c r="I36" s="1">
        <f>B9*C7*D2*E5*F12*G4*H14*I11*J15</f>
        <v>0.17577993421576152</v>
      </c>
    </row>
    <row r="37" spans="1:38">
      <c r="G37" t="s">
        <v>43</v>
      </c>
      <c r="I37" s="1">
        <f>B9*C7*D2*E5*F12*G4*H14*J15*I11*L10*O6*Q3*R13</f>
        <v>6.5425547470263787E-2</v>
      </c>
    </row>
  </sheetData>
  <conditionalFormatting sqref="B2:S33">
    <cfRule type="cellIs" dxfId="30" priority="2" operator="greaterThan">
      <formula>0.85</formula>
    </cfRule>
    <cfRule type="cellIs" dxfId="29" priority="3" operator="greaterThan">
      <formula>0.8</formula>
    </cfRule>
    <cfRule type="cellIs" dxfId="28" priority="4" operator="between">
      <formula>0.7</formula>
      <formula>0.75</formula>
    </cfRule>
    <cfRule type="cellIs" dxfId="27" priority="5" operator="greaterThanOrEqual">
      <formula>0.75</formula>
    </cfRule>
  </conditionalFormatting>
  <conditionalFormatting sqref="B2:S33">
    <cfRule type="cellIs" dxfId="26" priority="1" operator="greaterThan">
      <formula>0.9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B992-DCCD-4EF7-AD26-7676A595015B}">
  <dimension ref="A1:S33"/>
  <sheetViews>
    <sheetView workbookViewId="0">
      <selection activeCell="H22" sqref="H22"/>
    </sheetView>
  </sheetViews>
  <sheetFormatPr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f>IF('BettingLines Week (10)'!B2&lt;-100,1+100/('BettingLines Week (10)'!B2-100),100/('BettingLines Week (10)'!B2+100))</f>
        <v>0.64285714285714279</v>
      </c>
      <c r="C2">
        <f>IF('BettingLines Week (10)'!C2&lt;-100,1+100/('BettingLines Week (10)'!C2-100),100/('BettingLines Week (10)'!C2+100))</f>
        <v>0.59677419354838712</v>
      </c>
      <c r="D2">
        <f>IF('BettingLines Week (10)'!D2&lt;-100,1+100/('BettingLines Week (10)'!D2-100),100/('BettingLines Week (10)'!D2+100))</f>
        <v>0.88888888888888884</v>
      </c>
      <c r="E2">
        <f>IF('BettingLines Week (10)'!E2&lt;-100,1+100/('BettingLines Week (10)'!E2-100),100/('BettingLines Week (10)'!E2+100))</f>
        <v>0.80952380952380953</v>
      </c>
      <c r="F2">
        <f>IF('BettingLines Week (10)'!F2&lt;-100,1+100/('BettingLines Week (10)'!F2-100),100/('BettingLines Week (10)'!F2+100))</f>
        <v>0.64285714285714279</v>
      </c>
      <c r="G2">
        <f>IF('BettingLines Week (10)'!G2&lt;-100,1+100/('BettingLines Week (10)'!G2-100),100/('BettingLines Week (10)'!G2+100))</f>
        <v>0.8666666666666667</v>
      </c>
      <c r="H2">
        <f>IF('BettingLines Week (10)'!H2&lt;-100,1+100/('BettingLines Week (10)'!H2-100),100/('BettingLines Week (10)'!H2+100))</f>
        <v>0.73544973544973546</v>
      </c>
      <c r="I2">
        <f>IF('BettingLines Week (10)'!I2&lt;-100,1+100/('BettingLines Week (10)'!I2-100),100/('BettingLines Week (10)'!I2+100))</f>
        <v>0.77272727272727271</v>
      </c>
      <c r="J2">
        <f>IF('BettingLines Week (10)'!J2&lt;-100,1+100/('BettingLines Week (10)'!J2-100),100/('BettingLines Week (10)'!J2+100))</f>
        <v>0.50495049504950495</v>
      </c>
      <c r="K2">
        <f>IF('BettingLines Week (10)'!K2&lt;-100,1+100/('BettingLines Week (10)'!K2-100),100/('BettingLines Week (10)'!K2+100))</f>
        <v>1</v>
      </c>
      <c r="L2">
        <f>IF('BettingLines Week (10)'!L2&lt;-100,1+100/('BettingLines Week (10)'!L2-100),100/('BettingLines Week (10)'!L2+100))</f>
        <v>0.60784313725490202</v>
      </c>
      <c r="M2">
        <f>IF('BettingLines Week (10)'!M2&lt;-100,1+100/('BettingLines Week (10)'!M2-100),100/('BettingLines Week (10)'!M2+100))</f>
        <v>0.67213114754098369</v>
      </c>
      <c r="N2">
        <f>IF('BettingLines Week (10)'!N2&lt;-100,1+100/('BettingLines Week (10)'!N2-100),100/('BettingLines Week (10)'!N2+100))</f>
        <v>0.68553459119496862</v>
      </c>
      <c r="O2">
        <f>IF('BettingLines Week (10)'!O2&lt;-100,1+100/('BettingLines Week (10)'!O2-100),100/('BettingLines Week (10)'!O2+100))</f>
        <v>0.64285714285714279</v>
      </c>
      <c r="P2">
        <f>IF('BettingLines Week (10)'!P2&lt;-100,1+100/('BettingLines Week (10)'!P2-100),100/('BettingLines Week (10)'!P2+100))</f>
        <v>0.65517241379310343</v>
      </c>
      <c r="Q2">
        <f>IF('BettingLines Week (10)'!Q2&lt;-100,1+100/('BettingLines Week (10)'!Q2-100),100/('BettingLines Week (10)'!Q2+100))</f>
        <v>0.79797979797979801</v>
      </c>
      <c r="R2">
        <f>IF('BettingLines Week (10)'!R2&lt;-100,1+100/('BettingLines Week (10)'!R2-100),100/('BettingLines Week (10)'!R2+100))</f>
        <v>0.60784313725490202</v>
      </c>
      <c r="S2">
        <f>IF('BettingLines Week (10)'!S2&lt;-100,1+100/('BettingLines Week (10)'!S2-100),100/('BettingLines Week (10)'!S2+100))</f>
        <v>0.55555555555555558</v>
      </c>
    </row>
    <row r="3" spans="1:19" ht="14.45">
      <c r="A3" t="s">
        <v>2</v>
      </c>
      <c r="B3">
        <f>IF('BettingLines Week (10)'!B3&lt;-100,1+100/('BettingLines Week (10)'!B3-100),100/('BettingLines Week (10)'!B3+100))</f>
        <v>0.64912280701754388</v>
      </c>
      <c r="C3">
        <f>IF('BettingLines Week (10)'!C3&lt;-100,1+100/('BettingLines Week (10)'!C3-100),100/('BettingLines Week (10)'!C3+100))</f>
        <v>0.71014492753623193</v>
      </c>
      <c r="D3">
        <f>IF('BettingLines Week (10)'!D3&lt;-100,1+100/('BettingLines Week (10)'!D3-100),100/('BettingLines Week (10)'!D3+100))</f>
        <v>0.7142857142857143</v>
      </c>
      <c r="E3">
        <f>IF('BettingLines Week (10)'!E3&lt;-100,1+100/('BettingLines Week (10)'!E3-100),100/('BettingLines Week (10)'!E3+100))</f>
        <v>0.80952380952380953</v>
      </c>
      <c r="F3">
        <f>IF('BettingLines Week (10)'!F3&lt;-100,1+100/('BettingLines Week (10)'!F3-100),100/('BettingLines Week (10)'!F3+100))</f>
        <v>0.66442953020134232</v>
      </c>
      <c r="G3">
        <f>IF('BettingLines Week (10)'!G3&lt;-100,1+100/('BettingLines Week (10)'!G3-100),100/('BettingLines Week (10)'!G3+100))</f>
        <v>0.75308641975308643</v>
      </c>
      <c r="H3">
        <f>IF('BettingLines Week (10)'!H3&lt;-100,1+100/('BettingLines Week (10)'!H3-100),100/('BettingLines Week (10)'!H3+100))</f>
        <v>0.60784313725490202</v>
      </c>
      <c r="I3">
        <f>IF('BettingLines Week (10)'!I3&lt;-100,1+100/('BettingLines Week (10)'!I3-100),100/('BettingLines Week (10)'!I3+100))</f>
        <v>0.74358974358974361</v>
      </c>
      <c r="J3">
        <f>IF('BettingLines Week (10)'!J3&lt;-100,1+100/('BettingLines Week (10)'!J3-100),100/('BettingLines Week (10)'!J3+100))</f>
        <v>0.63636363636363635</v>
      </c>
      <c r="K3">
        <f>IF('BettingLines Week (10)'!K3&lt;-100,1+100/('BettingLines Week (10)'!K3-100),100/('BettingLines Week (10)'!K3+100))</f>
        <v>1</v>
      </c>
      <c r="L3">
        <f>IF('BettingLines Week (10)'!L3&lt;-100,1+100/('BettingLines Week (10)'!L3-100),100/('BettingLines Week (10)'!L3+100))</f>
        <v>0.42553191489361702</v>
      </c>
      <c r="M3">
        <f>IF('BettingLines Week (10)'!M3&lt;-100,1+100/('BettingLines Week (10)'!M3-100),100/('BettingLines Week (10)'!M3+100))</f>
        <v>0.54545454545454541</v>
      </c>
      <c r="N3">
        <f>IF('BettingLines Week (10)'!N3&lt;-100,1+100/('BettingLines Week (10)'!N3-100),100/('BettingLines Week (10)'!N3+100))</f>
        <v>0.57446808510638303</v>
      </c>
      <c r="O3">
        <f>IF('BettingLines Week (10)'!O3&lt;-100,1+100/('BettingLines Week (10)'!O3-100),100/('BettingLines Week (10)'!O3+100))</f>
        <v>0.51219512195121952</v>
      </c>
      <c r="P3">
        <f>IF('BettingLines Week (10)'!P3&lt;-100,1+100/('BettingLines Week (10)'!P3-100),100/('BettingLines Week (10)'!P3+100))</f>
        <v>0.55555555555555558</v>
      </c>
      <c r="Q3">
        <f>IF('BettingLines Week (10)'!Q3&lt;-100,1+100/('BettingLines Week (10)'!Q3-100),100/('BettingLines Week (10)'!Q3+100))</f>
        <v>0.84251968503937014</v>
      </c>
      <c r="R3">
        <f>IF('BettingLines Week (10)'!R3&lt;-100,1+100/('BettingLines Week (10)'!R3-100),100/('BettingLines Week (10)'!R3+100))</f>
        <v>0.84251968503937014</v>
      </c>
      <c r="S3">
        <f>IF('BettingLines Week (10)'!S3&lt;-100,1+100/('BettingLines Week (10)'!S3-100),100/('BettingLines Week (10)'!S3+100))</f>
        <v>0.56521739130434789</v>
      </c>
    </row>
    <row r="4" spans="1:19" ht="14.45">
      <c r="A4" t="s">
        <v>3</v>
      </c>
      <c r="B4">
        <f>IF('BettingLines Week (10)'!B4&lt;-100,1+100/('BettingLines Week (10)'!B4-100),100/('BettingLines Week (10)'!B4+100))</f>
        <v>0.57446808510638303</v>
      </c>
      <c r="C4">
        <f>IF('BettingLines Week (10)'!C4&lt;-100,1+100/('BettingLines Week (10)'!C4-100),100/('BettingLines Week (10)'!C4+100))</f>
        <v>0.78260869565217395</v>
      </c>
      <c r="D4">
        <f>IF('BettingLines Week (10)'!D4&lt;-100,1+100/('BettingLines Week (10)'!D4-100),100/('BettingLines Week (10)'!D4+100))</f>
        <v>0.71014492753623193</v>
      </c>
      <c r="E4">
        <f>IF('BettingLines Week (10)'!E4&lt;-100,1+100/('BettingLines Week (10)'!E4-100),100/('BettingLines Week (10)'!E4+100))</f>
        <v>0.58677685950413228</v>
      </c>
      <c r="F4">
        <f>IF('BettingLines Week (10)'!F4&lt;-100,1+100/('BettingLines Week (10)'!F4-100),100/('BettingLines Week (10)'!F4+100))</f>
        <v>0.7142857142857143</v>
      </c>
      <c r="G4">
        <f>IF('BettingLines Week (10)'!G4&lt;-100,1+100/('BettingLines Week (10)'!G4-100),100/('BettingLines Week (10)'!G4+100))</f>
        <v>0.92307692307692313</v>
      </c>
      <c r="H4">
        <f>IF('BettingLines Week (10)'!H4&lt;-100,1+100/('BettingLines Week (10)'!H4-100),100/('BettingLines Week (10)'!H4+100))</f>
        <v>0.79797979797979801</v>
      </c>
      <c r="I4">
        <f>IF('BettingLines Week (10)'!I4&lt;-100,1+100/('BettingLines Week (10)'!I4-100),100/('BettingLines Week (10)'!I4+100))</f>
        <v>0.83870967741935487</v>
      </c>
      <c r="J4">
        <f>IF('BettingLines Week (10)'!J4&lt;-100,1+100/('BettingLines Week (10)'!J4-100),100/('BettingLines Week (10)'!J4+100))</f>
        <v>0.48780487804878048</v>
      </c>
      <c r="K4">
        <f>IF('BettingLines Week (10)'!K4&lt;-100,1+100/('BettingLines Week (10)'!K4-100),100/('BettingLines Week (10)'!K4+100))</f>
        <v>0.80392156862745101</v>
      </c>
      <c r="L4">
        <f>IF('BettingLines Week (10)'!L4&lt;-100,1+100/('BettingLines Week (10)'!L4-100),100/('BettingLines Week (10)'!L4+100))</f>
        <v>0.63636363636363635</v>
      </c>
      <c r="M4">
        <f>IF('BettingLines Week (10)'!M4&lt;-100,1+100/('BettingLines Week (10)'!M4-100),100/('BettingLines Week (10)'!M4+100))</f>
        <v>0.5</v>
      </c>
      <c r="N4">
        <f>IF('BettingLines Week (10)'!N4&lt;-100,1+100/('BettingLines Week (10)'!N4-100),100/('BettingLines Week (10)'!N4+100))</f>
        <v>1</v>
      </c>
      <c r="O4">
        <f>IF('BettingLines Week (10)'!O4&lt;-100,1+100/('BettingLines Week (10)'!O4-100),100/('BettingLines Week (10)'!O4+100))</f>
        <v>0.39215686274509803</v>
      </c>
      <c r="P4">
        <f>IF('BettingLines Week (10)'!P4&lt;-100,1+100/('BettingLines Week (10)'!P4-100),100/('BettingLines Week (10)'!P4+100))</f>
        <v>0.65517241379310343</v>
      </c>
      <c r="Q4">
        <f>IF('BettingLines Week (10)'!Q4&lt;-100,1+100/('BettingLines Week (10)'!Q4-100),100/('BettingLines Week (10)'!Q4+100))</f>
        <v>0.53488372093023262</v>
      </c>
      <c r="R4">
        <f>IF('BettingLines Week (10)'!R4&lt;-100,1+100/('BettingLines Week (10)'!R4-100),100/('BettingLines Week (10)'!R4+100))</f>
        <v>0.72972972972972971</v>
      </c>
      <c r="S4">
        <f>IF('BettingLines Week (10)'!S4&lt;-100,1+100/('BettingLines Week (10)'!S4-100),100/('BettingLines Week (10)'!S4+100))</f>
        <v>0.5</v>
      </c>
    </row>
    <row r="5" spans="1:19" ht="14.45">
      <c r="A5" t="s">
        <v>4</v>
      </c>
      <c r="B5">
        <f>IF('BettingLines Week (10)'!B5&lt;-100,1+100/('BettingLines Week (10)'!B5-100),100/('BettingLines Week (10)'!B5+100))</f>
        <v>0.54545454545454541</v>
      </c>
      <c r="C5">
        <f>IF('BettingLines Week (10)'!C5&lt;-100,1+100/('BettingLines Week (10)'!C5-100),100/('BettingLines Week (10)'!C5+100))</f>
        <v>0.76470588235294112</v>
      </c>
      <c r="D5">
        <f>IF('BettingLines Week (10)'!D5&lt;-100,1+100/('BettingLines Week (10)'!D5-100),100/('BettingLines Week (10)'!D5+100))</f>
        <v>0.88235294117647056</v>
      </c>
      <c r="E5">
        <f>IF('BettingLines Week (10)'!E5&lt;-100,1+100/('BettingLines Week (10)'!E5-100),100/('BettingLines Week (10)'!E5+100))</f>
        <v>0.91304347826086962</v>
      </c>
      <c r="F5">
        <f>IF('BettingLines Week (10)'!F5&lt;-100,1+100/('BettingLines Week (10)'!F5-100),100/('BettingLines Week (10)'!F5+100))</f>
        <v>0.63636363636363635</v>
      </c>
      <c r="G5">
        <f>IF('BettingLines Week (10)'!G5&lt;-100,1+100/('BettingLines Week (10)'!G5-100),100/('BettingLines Week (10)'!G5+100))</f>
        <v>0.82456140350877194</v>
      </c>
      <c r="H5">
        <f>IF('BettingLines Week (10)'!H5&lt;-100,1+100/('BettingLines Week (10)'!H5-100),100/('BettingLines Week (10)'!H5+100))</f>
        <v>0.75609756097560976</v>
      </c>
      <c r="I5">
        <f>IF('BettingLines Week (10)'!I5&lt;-100,1+100/('BettingLines Week (10)'!I5-100),100/('BettingLines Week (10)'!I5+100))</f>
        <v>0.68553459119496862</v>
      </c>
      <c r="J5">
        <f>IF('BettingLines Week (10)'!J5&lt;-100,1+100/('BettingLines Week (10)'!J5-100),100/('BettingLines Week (10)'!J5+100))</f>
        <v>1</v>
      </c>
      <c r="K5">
        <f>IF('BettingLines Week (10)'!K5&lt;-100,1+100/('BettingLines Week (10)'!K5-100),100/('BettingLines Week (10)'!K5+100))</f>
        <v>0.61832061068702293</v>
      </c>
      <c r="L5">
        <f>IF('BettingLines Week (10)'!L5&lt;-100,1+100/('BettingLines Week (10)'!L5-100),100/('BettingLines Week (10)'!L5+100))</f>
        <v>0.77272727272727271</v>
      </c>
      <c r="M5">
        <f>IF('BettingLines Week (10)'!M5&lt;-100,1+100/('BettingLines Week (10)'!M5-100),100/('BettingLines Week (10)'!M5+100))</f>
        <v>0.54545454545454541</v>
      </c>
      <c r="N5">
        <f>IF('BettingLines Week (10)'!N5&lt;-100,1+100/('BettingLines Week (10)'!N5-100),100/('BettingLines Week (10)'!N5+100))</f>
        <v>0.46511627906976744</v>
      </c>
      <c r="O5">
        <f>IF('BettingLines Week (10)'!O5&lt;-100,1+100/('BettingLines Week (10)'!O5-100),100/('BettingLines Week (10)'!O5+100))</f>
        <v>0.63636363636363635</v>
      </c>
      <c r="P5">
        <f>IF('BettingLines Week (10)'!P5&lt;-100,1+100/('BettingLines Week (10)'!P5-100),100/('BettingLines Week (10)'!P5+100))</f>
        <v>0.72602739726027399</v>
      </c>
      <c r="Q5">
        <f>IF('BettingLines Week (10)'!Q5&lt;-100,1+100/('BettingLines Week (10)'!Q5-100),100/('BettingLines Week (10)'!Q5+100))</f>
        <v>0.6</v>
      </c>
      <c r="R5">
        <f>IF('BettingLines Week (10)'!R5&lt;-100,1+100/('BettingLines Week (10)'!R5-100),100/('BettingLines Week (10)'!R5+100))</f>
        <v>0.6</v>
      </c>
      <c r="S5">
        <f>IF('BettingLines Week (10)'!S5&lt;-100,1+100/('BettingLines Week (10)'!S5-100),100/('BettingLines Week (10)'!S5+100))</f>
        <v>0.74874371859296485</v>
      </c>
    </row>
    <row r="6" spans="1:19" ht="14.45">
      <c r="A6" t="s">
        <v>5</v>
      </c>
      <c r="B6">
        <f>IF('BettingLines Week (10)'!B6&lt;-100,1+100/('BettingLines Week (10)'!B6-100),100/('BettingLines Week (10)'!B6+100))</f>
        <v>0.52830188679245282</v>
      </c>
      <c r="C6">
        <f>IF('BettingLines Week (10)'!C6&lt;-100,1+100/('BettingLines Week (10)'!C6-100),100/('BettingLines Week (10)'!C6+100))</f>
        <v>0.63636363636363635</v>
      </c>
      <c r="D6">
        <f>IF('BettingLines Week (10)'!D6&lt;-100,1+100/('BettingLines Week (10)'!D6-100),100/('BettingLines Week (10)'!D6+100))</f>
        <v>0.60784313725490202</v>
      </c>
      <c r="E6">
        <f>IF('BettingLines Week (10)'!E6&lt;-100,1+100/('BettingLines Week (10)'!E6-100),100/('BettingLines Week (10)'!E6+100))</f>
        <v>0.61832061068702293</v>
      </c>
      <c r="F6">
        <f>IF('BettingLines Week (10)'!F6&lt;-100,1+100/('BettingLines Week (10)'!F6-100),100/('BettingLines Week (10)'!F6+100))</f>
        <v>0.62962962962962965</v>
      </c>
      <c r="G6">
        <f>IF('BettingLines Week (10)'!G6&lt;-100,1+100/('BettingLines Week (10)'!G6-100),100/('BettingLines Week (10)'!G6+100))</f>
        <v>0.60784313725490202</v>
      </c>
      <c r="H6">
        <f>IF('BettingLines Week (10)'!H6&lt;-100,1+100/('BettingLines Week (10)'!H6-100),100/('BettingLines Week (10)'!H6+100))</f>
        <v>1</v>
      </c>
      <c r="I6">
        <f>IF('BettingLines Week (10)'!I6&lt;-100,1+100/('BettingLines Week (10)'!I6-100),100/('BettingLines Week (10)'!I6+100))</f>
        <v>0.35714285714285715</v>
      </c>
      <c r="J6">
        <f>IF('BettingLines Week (10)'!J6&lt;-100,1+100/('BettingLines Week (10)'!J6-100),100/('BettingLines Week (10)'!J6+100))</f>
        <v>0.55555555555555558</v>
      </c>
      <c r="K6">
        <f>IF('BettingLines Week (10)'!K6&lt;-100,1+100/('BettingLines Week (10)'!K6-100),100/('BettingLines Week (10)'!K6+100))</f>
        <v>0.71014492753623193</v>
      </c>
      <c r="L6">
        <f>IF('BettingLines Week (10)'!L6&lt;-100,1+100/('BettingLines Week (10)'!L6-100),100/('BettingLines Week (10)'!L6+100))</f>
        <v>0.53488372093023262</v>
      </c>
      <c r="M6">
        <f>IF('BettingLines Week (10)'!M6&lt;-100,1+100/('BettingLines Week (10)'!M6-100),100/('BettingLines Week (10)'!M6+100))</f>
        <v>0.66666666666666674</v>
      </c>
      <c r="N6">
        <f>IF('BettingLines Week (10)'!N6&lt;-100,1+100/('BettingLines Week (10)'!N6-100),100/('BettingLines Week (10)'!N6+100))</f>
        <v>0.53488372093023262</v>
      </c>
      <c r="O6">
        <f>IF('BettingLines Week (10)'!O6&lt;-100,1+100/('BettingLines Week (10)'!O6-100),100/('BettingLines Week (10)'!O6+100))</f>
        <v>0.79797979797979801</v>
      </c>
      <c r="P6">
        <f>IF('BettingLines Week (10)'!P6&lt;-100,1+100/('BettingLines Week (10)'!P6-100),100/('BettingLines Week (10)'!P6+100))</f>
        <v>0.78021978021978022</v>
      </c>
      <c r="Q6">
        <f>IF('BettingLines Week (10)'!Q6&lt;-100,1+100/('BettingLines Week (10)'!Q6-100),100/('BettingLines Week (10)'!Q6+100))</f>
        <v>0.56521739130434789</v>
      </c>
      <c r="R6">
        <f>IF('BettingLines Week (10)'!R6&lt;-100,1+100/('BettingLines Week (10)'!R6-100),100/('BettingLines Week (10)'!R6+100))</f>
        <v>0.42553191489361702</v>
      </c>
      <c r="S6">
        <f>IF('BettingLines Week (10)'!S6&lt;-100,1+100/('BettingLines Week (10)'!S6-100),100/('BettingLines Week (10)'!S6+100))</f>
        <v>0.63636363636363635</v>
      </c>
    </row>
    <row r="7" spans="1:19" ht="14.45">
      <c r="A7" t="s">
        <v>6</v>
      </c>
      <c r="B7">
        <f>IF('BettingLines Week (10)'!B7&lt;-100,1+100/('BettingLines Week (10)'!B7-100),100/('BettingLines Week (10)'!B7+100))</f>
        <v>0.62962962962962965</v>
      </c>
      <c r="C7">
        <f>IF('BettingLines Week (10)'!C7&lt;-100,1+100/('BettingLines Week (10)'!C7-100),100/('BettingLines Week (10)'!C7+100))</f>
        <v>0.79166666666666663</v>
      </c>
      <c r="D7">
        <f>IF('BettingLines Week (10)'!D7&lt;-100,1+100/('BettingLines Week (10)'!D7-100),100/('BettingLines Week (10)'!D7+100))</f>
        <v>0.8666666666666667</v>
      </c>
      <c r="E7">
        <f>IF('BettingLines Week (10)'!E7&lt;-100,1+100/('BettingLines Week (10)'!E7-100),100/('BettingLines Week (10)'!E7+100))</f>
        <v>0.74025974025974028</v>
      </c>
      <c r="F7">
        <f>IF('BettingLines Week (10)'!F7&lt;-100,1+100/('BettingLines Week (10)'!F7-100),100/('BettingLines Week (10)'!F7+100))</f>
        <v>0.40816326530612246</v>
      </c>
      <c r="G7">
        <f>IF('BettingLines Week (10)'!G7&lt;-100,1+100/('BettingLines Week (10)'!G7-100),100/('BettingLines Week (10)'!G7+100))</f>
        <v>0.55555555555555558</v>
      </c>
      <c r="H7">
        <f>IF('BettingLines Week (10)'!H7&lt;-100,1+100/('BettingLines Week (10)'!H7-100),100/('BettingLines Week (10)'!H7+100))</f>
        <v>1</v>
      </c>
      <c r="I7">
        <f>IF('BettingLines Week (10)'!I7&lt;-100,1+100/('BettingLines Week (10)'!I7-100),100/('BettingLines Week (10)'!I7+100))</f>
        <v>0.75609756097560976</v>
      </c>
      <c r="J7">
        <f>IF('BettingLines Week (10)'!J7&lt;-100,1+100/('BettingLines Week (10)'!J7-100),100/('BettingLines Week (10)'!J7+100))</f>
        <v>0.40816326530612246</v>
      </c>
      <c r="K7">
        <f>IF('BettingLines Week (10)'!K7&lt;-100,1+100/('BettingLines Week (10)'!K7-100),100/('BettingLines Week (10)'!K7+100))</f>
        <v>0.96</v>
      </c>
      <c r="L7">
        <f>IF('BettingLines Week (10)'!L7&lt;-100,1+100/('BettingLines Week (10)'!L7-100),100/('BettingLines Week (10)'!L7+100))</f>
        <v>0.63636363636363635</v>
      </c>
      <c r="M7">
        <f>IF('BettingLines Week (10)'!M7&lt;-100,1+100/('BettingLines Week (10)'!M7-100),100/('BettingLines Week (10)'!M7+100))</f>
        <v>0.69696969696969702</v>
      </c>
      <c r="N7">
        <f>IF('BettingLines Week (10)'!N7&lt;-100,1+100/('BettingLines Week (10)'!N7-100),100/('BettingLines Week (10)'!N7+100))</f>
        <v>0.62962962962962965</v>
      </c>
      <c r="O7">
        <f>IF('BettingLines Week (10)'!O7&lt;-100,1+100/('BettingLines Week (10)'!O7-100),100/('BettingLines Week (10)'!O7+100))</f>
        <v>0.53488372093023262</v>
      </c>
      <c r="P7">
        <f>IF('BettingLines Week (10)'!P7&lt;-100,1+100/('BettingLines Week (10)'!P7-100),100/('BettingLines Week (10)'!P7+100))</f>
        <v>0.38461538461538464</v>
      </c>
      <c r="Q7">
        <f>IF('BettingLines Week (10)'!Q7&lt;-100,1+100/('BettingLines Week (10)'!Q7-100),100/('BettingLines Week (10)'!Q7+100))</f>
        <v>0.43478260869565216</v>
      </c>
      <c r="R7">
        <f>IF('BettingLines Week (10)'!R7&lt;-100,1+100/('BettingLines Week (10)'!R7-100),100/('BettingLines Week (10)'!R7+100))</f>
        <v>0.6</v>
      </c>
      <c r="S7">
        <f>IF('BettingLines Week (10)'!S7&lt;-100,1+100/('BettingLines Week (10)'!S7-100),100/('BettingLines Week (10)'!S7+100))</f>
        <v>0.6</v>
      </c>
    </row>
    <row r="8" spans="1:19" ht="14.45">
      <c r="A8" t="s">
        <v>7</v>
      </c>
      <c r="B8">
        <f>IF('BettingLines Week (10)'!B8&lt;-100,1+100/('BettingLines Week (10)'!B8-100),100/('BettingLines Week (10)'!B8+100))</f>
        <v>0.46728971962616822</v>
      </c>
      <c r="C8">
        <f>IF('BettingLines Week (10)'!C8&lt;-100,1+100/('BettingLines Week (10)'!C8-100),100/('BettingLines Week (10)'!C8+100))</f>
        <v>0.25</v>
      </c>
      <c r="D8">
        <f>IF('BettingLines Week (10)'!D8&lt;-100,1+100/('BettingLines Week (10)'!D8-100),100/('BettingLines Week (10)'!D8+100))</f>
        <v>0.44642857142857145</v>
      </c>
      <c r="E8">
        <f>IF('BettingLines Week (10)'!E8&lt;-100,1+100/('BettingLines Week (10)'!E8-100),100/('BettingLines Week (10)'!E8+100))</f>
        <v>0.23255813953488372</v>
      </c>
      <c r="F8">
        <f>IF('BettingLines Week (10)'!F8&lt;-100,1+100/('BettingLines Week (10)'!F8-100),100/('BettingLines Week (10)'!F8+100))</f>
        <v>0.46728971962616822</v>
      </c>
      <c r="G8">
        <f>IF('BettingLines Week (10)'!G8&lt;-100,1+100/('BettingLines Week (10)'!G8-100),100/('BettingLines Week (10)'!G8+100))</f>
        <v>0.28985507246376813</v>
      </c>
      <c r="H8">
        <f>IF('BettingLines Week (10)'!H8&lt;-100,1+100/('BettingLines Week (10)'!H8-100),100/('BettingLines Week (10)'!H8+100))</f>
        <v>1</v>
      </c>
      <c r="I8">
        <f>IF('BettingLines Week (10)'!I8&lt;-100,1+100/('BettingLines Week (10)'!I8-100),100/('BettingLines Week (10)'!I8+100))</f>
        <v>0.61832061068702293</v>
      </c>
      <c r="J8">
        <f>IF('BettingLines Week (10)'!J8&lt;-100,1+100/('BettingLines Week (10)'!J8-100),100/('BettingLines Week (10)'!J8+100))</f>
        <v>0.40816326530612246</v>
      </c>
      <c r="K8">
        <f>IF('BettingLines Week (10)'!K8&lt;-100,1+100/('BettingLines Week (10)'!K8-100),100/('BettingLines Week (10)'!K8+100))</f>
        <v>0.52830188679245282</v>
      </c>
      <c r="L8">
        <f>IF('BettingLines Week (10)'!L8&lt;-100,1+100/('BettingLines Week (10)'!L8-100),100/('BettingLines Week (10)'!L8+100))</f>
        <v>0.4</v>
      </c>
      <c r="M8">
        <f>IF('BettingLines Week (10)'!M8&lt;-100,1+100/('BettingLines Week (10)'!M8-100),100/('BettingLines Week (10)'!M8+100))</f>
        <v>0.57446808510638303</v>
      </c>
      <c r="N8">
        <f>IF('BettingLines Week (10)'!N8&lt;-100,1+100/('BettingLines Week (10)'!N8-100),100/('BettingLines Week (10)'!N8+100))</f>
        <v>0.72972972972972971</v>
      </c>
      <c r="O8">
        <f>IF('BettingLines Week (10)'!O8&lt;-100,1+100/('BettingLines Week (10)'!O8-100),100/('BettingLines Week (10)'!O8+100))</f>
        <v>0.78260869565217395</v>
      </c>
      <c r="P8">
        <f>IF('BettingLines Week (10)'!P8&lt;-100,1+100/('BettingLines Week (10)'!P8-100),100/('BettingLines Week (10)'!P8+100))</f>
        <v>0.5</v>
      </c>
      <c r="Q8">
        <f>IF('BettingLines Week (10)'!Q8&lt;-100,1+100/('BettingLines Week (10)'!Q8-100),100/('BettingLines Week (10)'!Q8+100))</f>
        <v>0.68553459119496862</v>
      </c>
      <c r="R8">
        <f>IF('BettingLines Week (10)'!R8&lt;-100,1+100/('BettingLines Week (10)'!R8-100),100/('BettingLines Week (10)'!R8+100))</f>
        <v>0.53488372093023262</v>
      </c>
      <c r="S8">
        <f>IF('BettingLines Week (10)'!S8&lt;-100,1+100/('BettingLines Week (10)'!S8-100),100/('BettingLines Week (10)'!S8+100))</f>
        <v>0.53488372093023262</v>
      </c>
    </row>
    <row r="9" spans="1:19" ht="14.45">
      <c r="A9" t="s">
        <v>8</v>
      </c>
      <c r="B9">
        <f>IF('BettingLines Week (10)'!B9&lt;-100,1+100/('BettingLines Week (10)'!B9-100),100/('BettingLines Week (10)'!B9+100))</f>
        <v>0.82456140350877194</v>
      </c>
      <c r="C9">
        <f>IF('BettingLines Week (10)'!C9&lt;-100,1+100/('BettingLines Week (10)'!C9-100),100/('BettingLines Week (10)'!C9+100))</f>
        <v>0.40816326530612246</v>
      </c>
      <c r="D9">
        <f>IF('BettingLines Week (10)'!D9&lt;-100,1+100/('BettingLines Week (10)'!D9-100),100/('BettingLines Week (10)'!D9+100))</f>
        <v>0.77272727272727271</v>
      </c>
      <c r="E9">
        <f>IF('BettingLines Week (10)'!E9&lt;-100,1+100/('BettingLines Week (10)'!E9-100),100/('BettingLines Week (10)'!E9+100))</f>
        <v>0.40816326530612246</v>
      </c>
      <c r="F9">
        <f>IF('BettingLines Week (10)'!F9&lt;-100,1+100/('BettingLines Week (10)'!F9-100),100/('BettingLines Week (10)'!F9+100))</f>
        <v>0.69696969696969702</v>
      </c>
      <c r="G9">
        <f>IF('BettingLines Week (10)'!G9&lt;-100,1+100/('BettingLines Week (10)'!G9-100),100/('BettingLines Week (10)'!G9+100))</f>
        <v>0.7142857142857143</v>
      </c>
      <c r="H9">
        <f>IF('BettingLines Week (10)'!H9&lt;-100,1+100/('BettingLines Week (10)'!H9-100),100/('BettingLines Week (10)'!H9+100))</f>
        <v>0.60784313725490202</v>
      </c>
      <c r="I9">
        <f>IF('BettingLines Week (10)'!I9&lt;-100,1+100/('BettingLines Week (10)'!I9-100),100/('BettingLines Week (10)'!I9+100))</f>
        <v>0.83870967741935487</v>
      </c>
      <c r="J9">
        <f>IF('BettingLines Week (10)'!J9&lt;-100,1+100/('BettingLines Week (10)'!J9-100),100/('BettingLines Week (10)'!J9+100))</f>
        <v>0.71014492753623193</v>
      </c>
      <c r="K9">
        <f>IF('BettingLines Week (10)'!K9&lt;-100,1+100/('BettingLines Week (10)'!K9-100),100/('BettingLines Week (10)'!K9+100))</f>
        <v>0.72067039106145248</v>
      </c>
      <c r="L9">
        <f>IF('BettingLines Week (10)'!L9&lt;-100,1+100/('BettingLines Week (10)'!L9-100),100/('BettingLines Week (10)'!L9+100))</f>
        <v>0.51219512195121952</v>
      </c>
      <c r="M9">
        <f>IF('BettingLines Week (10)'!M9&lt;-100,1+100/('BettingLines Week (10)'!M9-100),100/('BettingLines Week (10)'!M9+100))</f>
        <v>0.47619047619047616</v>
      </c>
      <c r="N9">
        <f>IF('BettingLines Week (10)'!N9&lt;-100,1+100/('BettingLines Week (10)'!N9-100),100/('BettingLines Week (10)'!N9+100))</f>
        <v>1</v>
      </c>
      <c r="O9">
        <f>IF('BettingLines Week (10)'!O9&lt;-100,1+100/('BettingLines Week (10)'!O9-100),100/('BettingLines Week (10)'!O9+100))</f>
        <v>0.75609756097560976</v>
      </c>
      <c r="P9">
        <f>IF('BettingLines Week (10)'!P9&lt;-100,1+100/('BettingLines Week (10)'!P9-100),100/('BettingLines Week (10)'!P9+100))</f>
        <v>0.51219512195121952</v>
      </c>
      <c r="Q9">
        <f>IF('BettingLines Week (10)'!Q9&lt;-100,1+100/('BettingLines Week (10)'!Q9-100),100/('BettingLines Week (10)'!Q9+100))</f>
        <v>0.48780487804878048</v>
      </c>
      <c r="R9">
        <f>IF('BettingLines Week (10)'!R9&lt;-100,1+100/('BettingLines Week (10)'!R9-100),100/('BettingLines Week (10)'!R9+100))</f>
        <v>0.52380952380952384</v>
      </c>
      <c r="S9">
        <f>IF('BettingLines Week (10)'!S9&lt;-100,1+100/('BettingLines Week (10)'!S9-100),100/('BettingLines Week (10)'!S9+100))</f>
        <v>0.63636363636363635</v>
      </c>
    </row>
    <row r="10" spans="1:19" ht="14.45">
      <c r="A10" t="s">
        <v>9</v>
      </c>
      <c r="B10">
        <f>IF('BettingLines Week (10)'!B10&lt;-100,1+100/('BettingLines Week (10)'!B10-100),100/('BettingLines Week (10)'!B10+100))</f>
        <v>0.4</v>
      </c>
      <c r="C10">
        <f>IF('BettingLines Week (10)'!C10&lt;-100,1+100/('BettingLines Week (10)'!C10-100),100/('BettingLines Week (10)'!C10+100))</f>
        <v>0.68553459119496862</v>
      </c>
      <c r="D10">
        <f>IF('BettingLines Week (10)'!D10&lt;-100,1+100/('BettingLines Week (10)'!D10-100),100/('BettingLines Week (10)'!D10+100))</f>
        <v>0.60784313725490202</v>
      </c>
      <c r="E10">
        <f>IF('BettingLines Week (10)'!E10&lt;-100,1+100/('BettingLines Week (10)'!E10-100),100/('BettingLines Week (10)'!E10+100))</f>
        <v>0.58677685950413228</v>
      </c>
      <c r="F10">
        <f>IF('BettingLines Week (10)'!F10&lt;-100,1+100/('BettingLines Week (10)'!F10-100),100/('BettingLines Week (10)'!F10+100))</f>
        <v>0.81481481481481488</v>
      </c>
      <c r="G10">
        <f>IF('BettingLines Week (10)'!G10&lt;-100,1+100/('BettingLines Week (10)'!G10-100),100/('BettingLines Week (10)'!G10+100))</f>
        <v>0.61832061068702293</v>
      </c>
      <c r="H10">
        <f>IF('BettingLines Week (10)'!H10&lt;-100,1+100/('BettingLines Week (10)'!H10-100),100/('BettingLines Week (10)'!H10+100))</f>
        <v>0.43478260869565216</v>
      </c>
      <c r="I10">
        <f>IF('BettingLines Week (10)'!I10&lt;-100,1+100/('BettingLines Week (10)'!I10-100),100/('BettingLines Week (10)'!I10+100))</f>
        <v>0.78260869565217395</v>
      </c>
      <c r="J10">
        <f>IF('BettingLines Week (10)'!J10&lt;-100,1+100/('BettingLines Week (10)'!J10-100),100/('BettingLines Week (10)'!J10+100))</f>
        <v>1</v>
      </c>
      <c r="K10">
        <f>IF('BettingLines Week (10)'!K10&lt;-100,1+100/('BettingLines Week (10)'!K10-100),100/('BettingLines Week (10)'!K10+100))</f>
        <v>0.57446808510638303</v>
      </c>
      <c r="L10">
        <f>IF('BettingLines Week (10)'!L10&lt;-100,1+100/('BettingLines Week (10)'!L10-100),100/('BettingLines Week (10)'!L10+100))</f>
        <v>0.7752808988764045</v>
      </c>
      <c r="M10">
        <f>IF('BettingLines Week (10)'!M10&lt;-100,1+100/('BettingLines Week (10)'!M10-100),100/('BettingLines Week (10)'!M10+100))</f>
        <v>0.65517241379310343</v>
      </c>
      <c r="N10">
        <f>IF('BettingLines Week (10)'!N10&lt;-100,1+100/('BettingLines Week (10)'!N10-100),100/('BettingLines Week (10)'!N10+100))</f>
        <v>0.52380952380952384</v>
      </c>
      <c r="O10">
        <f>IF('BettingLines Week (10)'!O10&lt;-100,1+100/('BettingLines Week (10)'!O10-100),100/('BettingLines Week (10)'!O10+100))</f>
        <v>0.55555555555555558</v>
      </c>
      <c r="P10">
        <f>IF('BettingLines Week (10)'!P10&lt;-100,1+100/('BettingLines Week (10)'!P10-100),100/('BettingLines Week (10)'!P10+100))</f>
        <v>0.56521739130434789</v>
      </c>
      <c r="Q10">
        <f>IF('BettingLines Week (10)'!Q10&lt;-100,1+100/('BettingLines Week (10)'!Q10-100),100/('BettingLines Week (10)'!Q10+100))</f>
        <v>0.51219512195121952</v>
      </c>
      <c r="R10">
        <f>IF('BettingLines Week (10)'!R10&lt;-100,1+100/('BettingLines Week (10)'!R10-100),100/('BettingLines Week (10)'!R10+100))</f>
        <v>0.43478260869565216</v>
      </c>
      <c r="S10">
        <f>IF('BettingLines Week (10)'!S10&lt;-100,1+100/('BettingLines Week (10)'!S10-100),100/('BettingLines Week (10)'!S10+100))</f>
        <v>0.58333333333333326</v>
      </c>
    </row>
    <row r="11" spans="1:19" ht="14.45">
      <c r="A11" t="s">
        <v>10</v>
      </c>
      <c r="B11">
        <f>IF('BettingLines Week (10)'!B11&lt;-100,1+100/('BettingLines Week (10)'!B11-100),100/('BettingLines Week (10)'!B11+100))</f>
        <v>0.61832061068702293</v>
      </c>
      <c r="C11">
        <f>IF('BettingLines Week (10)'!C11&lt;-100,1+100/('BettingLines Week (10)'!C11-100),100/('BettingLines Week (10)'!C11+100))</f>
        <v>0.59677419354838712</v>
      </c>
      <c r="D11">
        <f>IF('BettingLines Week (10)'!D11&lt;-100,1+100/('BettingLines Week (10)'!D11-100),100/('BettingLines Week (10)'!D11+100))</f>
        <v>0.51923076923076916</v>
      </c>
      <c r="E11">
        <f>IF('BettingLines Week (10)'!E11&lt;-100,1+100/('BettingLines Week (10)'!E11-100),100/('BettingLines Week (10)'!E11+100))</f>
        <v>0.76470588235294112</v>
      </c>
      <c r="F11">
        <f>IF('BettingLines Week (10)'!F11&lt;-100,1+100/('BettingLines Week (10)'!F11-100),100/('BettingLines Week (10)'!F11+100))</f>
        <v>1</v>
      </c>
      <c r="G11">
        <f>IF('BettingLines Week (10)'!G11&lt;-100,1+100/('BettingLines Week (10)'!G11-100),100/('BettingLines Week (10)'!G11+100))</f>
        <v>0.48780487804878048</v>
      </c>
      <c r="H11">
        <f>IF('BettingLines Week (10)'!H11&lt;-100,1+100/('BettingLines Week (10)'!H11-100),100/('BettingLines Week (10)'!H11+100))</f>
        <v>0.30769230769230771</v>
      </c>
      <c r="I11">
        <f>IF('BettingLines Week (10)'!I11&lt;-100,1+100/('BettingLines Week (10)'!I11-100),100/('BettingLines Week (10)'!I11+100))</f>
        <v>0.82456140350877194</v>
      </c>
      <c r="J11">
        <f>IF('BettingLines Week (10)'!J11&lt;-100,1+100/('BettingLines Week (10)'!J11-100),100/('BettingLines Week (10)'!J11+100))</f>
        <v>0.63636363636363635</v>
      </c>
      <c r="K11">
        <f>IF('BettingLines Week (10)'!K11&lt;-100,1+100/('BettingLines Week (10)'!K11-100),100/('BettingLines Week (10)'!K11+100))</f>
        <v>0.46728971962616822</v>
      </c>
      <c r="L11">
        <f>IF('BettingLines Week (10)'!L11&lt;-100,1+100/('BettingLines Week (10)'!L11-100),100/('BettingLines Week (10)'!L11+100))</f>
        <v>0.56521739130434789</v>
      </c>
      <c r="M11">
        <f>IF('BettingLines Week (10)'!M11&lt;-100,1+100/('BettingLines Week (10)'!M11-100),100/('BettingLines Week (10)'!M11+100))</f>
        <v>0.56521739130434789</v>
      </c>
      <c r="N11">
        <f>IF('BettingLines Week (10)'!N11&lt;-100,1+100/('BettingLines Week (10)'!N11-100),100/('BettingLines Week (10)'!N11+100))</f>
        <v>0.54545454545454541</v>
      </c>
      <c r="O11">
        <f>IF('BettingLines Week (10)'!O11&lt;-100,1+100/('BettingLines Week (10)'!O11-100),100/('BettingLines Week (10)'!O11+100))</f>
        <v>0.6</v>
      </c>
      <c r="P11">
        <f>IF('BettingLines Week (10)'!P11&lt;-100,1+100/('BettingLines Week (10)'!P11-100),100/('BettingLines Week (10)'!P11+100))</f>
        <v>0.54545454545454541</v>
      </c>
      <c r="Q11">
        <f>IF('BettingLines Week (10)'!Q11&lt;-100,1+100/('BettingLines Week (10)'!Q11-100),100/('BettingLines Week (10)'!Q11+100))</f>
        <v>0.51219512195121952</v>
      </c>
      <c r="R11">
        <f>IF('BettingLines Week (10)'!R11&lt;-100,1+100/('BettingLines Week (10)'!R11-100),100/('BettingLines Week (10)'!R11+100))</f>
        <v>0.51219512195121952</v>
      </c>
      <c r="S11">
        <f>IF('BettingLines Week (10)'!S11&lt;-100,1+100/('BettingLines Week (10)'!S11-100),100/('BettingLines Week (10)'!S11+100))</f>
        <v>0.48780487804878048</v>
      </c>
    </row>
    <row r="12" spans="1:19" ht="14.45">
      <c r="A12" t="s">
        <v>11</v>
      </c>
      <c r="B12">
        <f>IF('BettingLines Week (10)'!B12&lt;-100,1+100/('BettingLines Week (10)'!B12-100),100/('BettingLines Week (10)'!B12+100))</f>
        <v>0.42372881355932202</v>
      </c>
      <c r="C12">
        <f>IF('BettingLines Week (10)'!C12&lt;-100,1+100/('BettingLines Week (10)'!C12-100),100/('BettingLines Week (10)'!C12+100))</f>
        <v>0.58677685950413228</v>
      </c>
      <c r="D12">
        <f>IF('BettingLines Week (10)'!D12&lt;-100,1+100/('BettingLines Week (10)'!D12-100),100/('BettingLines Week (10)'!D12+100))</f>
        <v>0.74358974358974361</v>
      </c>
      <c r="E12">
        <f>IF('BettingLines Week (10)'!E12&lt;-100,1+100/('BettingLines Week (10)'!E12-100),100/('BettingLines Week (10)'!E12+100))</f>
        <v>0.45454545454545453</v>
      </c>
      <c r="F12">
        <f>IF('BettingLines Week (10)'!F12&lt;-100,1+100/('BettingLines Week (10)'!F12-100),100/('BettingLines Week (10)'!F12+100))</f>
        <v>0.87096774193548387</v>
      </c>
      <c r="G12">
        <f>IF('BettingLines Week (10)'!G12&lt;-100,1+100/('BettingLines Week (10)'!G12-100),100/('BettingLines Week (10)'!G12+100))</f>
        <v>0.91666666666666663</v>
      </c>
      <c r="H12">
        <f>IF('BettingLines Week (10)'!H12&lt;-100,1+100/('BettingLines Week (10)'!H12-100),100/('BettingLines Week (10)'!H12+100))</f>
        <v>0.43478260869565216</v>
      </c>
      <c r="I12">
        <f>IF('BettingLines Week (10)'!I12&lt;-100,1+100/('BettingLines Week (10)'!I12-100),100/('BettingLines Week (10)'!I12+100))</f>
        <v>0.81981981981981988</v>
      </c>
      <c r="J12">
        <f>IF('BettingLines Week (10)'!J12&lt;-100,1+100/('BettingLines Week (10)'!J12-100),100/('BettingLines Week (10)'!J12+100))</f>
        <v>0.54128440366972475</v>
      </c>
      <c r="K12">
        <f>IF('BettingLines Week (10)'!K12&lt;-100,1+100/('BettingLines Week (10)'!K12-100),100/('BettingLines Week (10)'!K12+100))</f>
        <v>1</v>
      </c>
      <c r="L12">
        <f>IF('BettingLines Week (10)'!L12&lt;-100,1+100/('BettingLines Week (10)'!L12-100),100/('BettingLines Week (10)'!L12+100))</f>
        <v>0.69230769230769229</v>
      </c>
      <c r="M12">
        <f>IF('BettingLines Week (10)'!M12&lt;-100,1+100/('BettingLines Week (10)'!M12-100),100/('BettingLines Week (10)'!M12+100))</f>
        <v>0.46511627906976744</v>
      </c>
      <c r="N12">
        <f>IF('BettingLines Week (10)'!N12&lt;-100,1+100/('BettingLines Week (10)'!N12-100),100/('BettingLines Week (10)'!N12+100))</f>
        <v>0.62962962962962965</v>
      </c>
      <c r="O12">
        <f>IF('BettingLines Week (10)'!O12&lt;-100,1+100/('BettingLines Week (10)'!O12-100),100/('BettingLines Week (10)'!O12+100))</f>
        <v>0.74874371859296485</v>
      </c>
      <c r="P12">
        <f>IF('BettingLines Week (10)'!P12&lt;-100,1+100/('BettingLines Week (10)'!P12-100),100/('BettingLines Week (10)'!P12+100))</f>
        <v>0.54545454545454541</v>
      </c>
      <c r="Q12">
        <f>IF('BettingLines Week (10)'!Q12&lt;-100,1+100/('BettingLines Week (10)'!Q12-100),100/('BettingLines Week (10)'!Q12+100))</f>
        <v>0.55555555555555558</v>
      </c>
      <c r="R12">
        <f>IF('BettingLines Week (10)'!R12&lt;-100,1+100/('BettingLines Week (10)'!R12-100),100/('BettingLines Week (10)'!R12+100))</f>
        <v>0.52380952380952384</v>
      </c>
      <c r="S12">
        <f>IF('BettingLines Week (10)'!S12&lt;-100,1+100/('BettingLines Week (10)'!S12-100),100/('BettingLines Week (10)'!S12+100))</f>
        <v>0.54545454545454541</v>
      </c>
    </row>
    <row r="13" spans="1:19" ht="14.45">
      <c r="A13" t="s">
        <v>12</v>
      </c>
      <c r="B13">
        <f>IF('BettingLines Week (10)'!B13&lt;-100,1+100/('BettingLines Week (10)'!B13-100),100/('BettingLines Week (10)'!B13+100))</f>
        <v>0.66442953020134232</v>
      </c>
      <c r="C13">
        <f>IF('BettingLines Week (10)'!C13&lt;-100,1+100/('BettingLines Week (10)'!C13-100),100/('BettingLines Week (10)'!C13+100))</f>
        <v>0.44642857142857145</v>
      </c>
      <c r="D13">
        <f>IF('BettingLines Week (10)'!D13&lt;-100,1+100/('BettingLines Week (10)'!D13-100),100/('BettingLines Week (10)'!D13+100))</f>
        <v>0.79166666666666663</v>
      </c>
      <c r="E13">
        <f>IF('BettingLines Week (10)'!E13&lt;-100,1+100/('BettingLines Week (10)'!E13-100),100/('BettingLines Week (10)'!E13+100))</f>
        <v>0.64912280701754388</v>
      </c>
      <c r="F13">
        <f>IF('BettingLines Week (10)'!F13&lt;-100,1+100/('BettingLines Week (10)'!F13-100),100/('BettingLines Week (10)'!F13+100))</f>
        <v>0.32786885245901637</v>
      </c>
      <c r="G13">
        <f>IF('BettingLines Week (10)'!G13&lt;-100,1+100/('BettingLines Week (10)'!G13-100),100/('BettingLines Week (10)'!G13+100))</f>
        <v>0.67213114754098369</v>
      </c>
      <c r="H13">
        <f>IF('BettingLines Week (10)'!H13&lt;-100,1+100/('BettingLines Week (10)'!H13-100),100/('BettingLines Week (10)'!H13+100))</f>
        <v>0.51219512195121952</v>
      </c>
      <c r="I13">
        <f>IF('BettingLines Week (10)'!I13&lt;-100,1+100/('BettingLines Week (10)'!I13-100),100/('BettingLines Week (10)'!I13+100))</f>
        <v>0.57446808510638303</v>
      </c>
      <c r="J13">
        <f>IF('BettingLines Week (10)'!J13&lt;-100,1+100/('BettingLines Week (10)'!J13-100),100/('BettingLines Week (10)'!J13+100))</f>
        <v>1</v>
      </c>
      <c r="K13">
        <f>IF('BettingLines Week (10)'!K13&lt;-100,1+100/('BettingLines Week (10)'!K13-100),100/('BettingLines Week (10)'!K13+100))</f>
        <v>0.42372881355932202</v>
      </c>
      <c r="L13">
        <f>IF('BettingLines Week (10)'!L13&lt;-100,1+100/('BettingLines Week (10)'!L13-100),100/('BettingLines Week (10)'!L13+100))</f>
        <v>0.67213114754098369</v>
      </c>
      <c r="M13">
        <f>IF('BettingLines Week (10)'!M13&lt;-100,1+100/('BettingLines Week (10)'!M13-100),100/('BettingLines Week (10)'!M13+100))</f>
        <v>0.66442953020134232</v>
      </c>
      <c r="N13">
        <f>IF('BettingLines Week (10)'!N13&lt;-100,1+100/('BettingLines Week (10)'!N13-100),100/('BettingLines Week (10)'!N13+100))</f>
        <v>0.51219512195121952</v>
      </c>
      <c r="O13">
        <f>IF('BettingLines Week (10)'!O13&lt;-100,1+100/('BettingLines Week (10)'!O13-100),100/('BettingLines Week (10)'!O13+100))</f>
        <v>0.51219512195121952</v>
      </c>
      <c r="P13">
        <f>IF('BettingLines Week (10)'!P13&lt;-100,1+100/('BettingLines Week (10)'!P13-100),100/('BettingLines Week (10)'!P13+100))</f>
        <v>0.53488372093023262</v>
      </c>
      <c r="Q13">
        <f>IF('BettingLines Week (10)'!Q13&lt;-100,1+100/('BettingLines Week (10)'!Q13-100),100/('BettingLines Week (10)'!Q13+100))</f>
        <v>0.64285714285714279</v>
      </c>
      <c r="R13">
        <f>IF('BettingLines Week (10)'!R13&lt;-100,1+100/('BettingLines Week (10)'!R13-100),100/('BettingLines Week (10)'!R13+100))</f>
        <v>0.84251968503937014</v>
      </c>
      <c r="S13">
        <f>IF('BettingLines Week (10)'!S13&lt;-100,1+100/('BettingLines Week (10)'!S13-100),100/('BettingLines Week (10)'!S13+100))</f>
        <v>0.57446808510638303</v>
      </c>
    </row>
    <row r="14" spans="1:19" ht="14.45">
      <c r="A14" t="s">
        <v>13</v>
      </c>
      <c r="B14">
        <f>IF('BettingLines Week (10)'!B14&lt;-100,1+100/('BettingLines Week (10)'!B14-100),100/('BettingLines Week (10)'!B14+100))</f>
        <v>0.68553459119496862</v>
      </c>
      <c r="C14">
        <f>IF('BettingLines Week (10)'!C14&lt;-100,1+100/('BettingLines Week (10)'!C14-100),100/('BettingLines Week (10)'!C14+100))</f>
        <v>0.35714285714285715</v>
      </c>
      <c r="D14">
        <f>IF('BettingLines Week (10)'!D14&lt;-100,1+100/('BettingLines Week (10)'!D14-100),100/('BettingLines Week (10)'!D14+100))</f>
        <v>0.69230769230769229</v>
      </c>
      <c r="E14">
        <f>IF('BettingLines Week (10)'!E14&lt;-100,1+100/('BettingLines Week (10)'!E14-100),100/('BettingLines Week (10)'!E14+100))</f>
        <v>0.58677685950413228</v>
      </c>
      <c r="F14">
        <f>IF('BettingLines Week (10)'!F14&lt;-100,1+100/('BettingLines Week (10)'!F14-100),100/('BettingLines Week (10)'!F14+100))</f>
        <v>1</v>
      </c>
      <c r="G14">
        <f>IF('BettingLines Week (10)'!G14&lt;-100,1+100/('BettingLines Week (10)'!G14-100),100/('BettingLines Week (10)'!G14+100))</f>
        <v>0.43478260869565216</v>
      </c>
      <c r="H14">
        <f>IF('BettingLines Week (10)'!H14&lt;-100,1+100/('BettingLines Week (10)'!H14-100),100/('BettingLines Week (10)'!H14+100))</f>
        <v>0.81981981981981988</v>
      </c>
      <c r="I14">
        <f>IF('BettingLines Week (10)'!I14&lt;-100,1+100/('BettingLines Week (10)'!I14-100),100/('BettingLines Week (10)'!I14+100))</f>
        <v>0.67213114754098369</v>
      </c>
      <c r="J14">
        <f>IF('BettingLines Week (10)'!J14&lt;-100,1+100/('BettingLines Week (10)'!J14-100),100/('BettingLines Week (10)'!J14+100))</f>
        <v>0.33333333333333331</v>
      </c>
      <c r="K14">
        <f>IF('BettingLines Week (10)'!K14&lt;-100,1+100/('BettingLines Week (10)'!K14-100),100/('BettingLines Week (10)'!K14+100))</f>
        <v>0.72972972972972971</v>
      </c>
      <c r="L14">
        <f>IF('BettingLines Week (10)'!L14&lt;-100,1+100/('BettingLines Week (10)'!L14-100),100/('BettingLines Week (10)'!L14+100))</f>
        <v>0.55555555555555558</v>
      </c>
      <c r="M14">
        <f>IF('BettingLines Week (10)'!M14&lt;-100,1+100/('BettingLines Week (10)'!M14-100),100/('BettingLines Week (10)'!M14+100))</f>
        <v>0.5</v>
      </c>
      <c r="N14">
        <f>IF('BettingLines Week (10)'!N14&lt;-100,1+100/('BettingLines Week (10)'!N14-100),100/('BettingLines Week (10)'!N14+100))</f>
        <v>0.40816326530612246</v>
      </c>
      <c r="O14">
        <f>IF('BettingLines Week (10)'!O14&lt;-100,1+100/('BettingLines Week (10)'!O14-100),100/('BettingLines Week (10)'!O14+100))</f>
        <v>0.4</v>
      </c>
      <c r="P14">
        <f>IF('BettingLines Week (10)'!P14&lt;-100,1+100/('BettingLines Week (10)'!P14-100),100/('BettingLines Week (10)'!P14+100))</f>
        <v>0.48780487804878048</v>
      </c>
      <c r="Q14">
        <f>IF('BettingLines Week (10)'!Q14&lt;-100,1+100/('BettingLines Week (10)'!Q14-100),100/('BettingLines Week (10)'!Q14+100))</f>
        <v>0.55555555555555558</v>
      </c>
      <c r="R14">
        <f>IF('BettingLines Week (10)'!R14&lt;-100,1+100/('BettingLines Week (10)'!R14-100),100/('BettingLines Week (10)'!R14+100))</f>
        <v>0.58333333333333326</v>
      </c>
      <c r="S14">
        <f>IF('BettingLines Week (10)'!S14&lt;-100,1+100/('BettingLines Week (10)'!S14-100),100/('BettingLines Week (10)'!S14+100))</f>
        <v>0.66101694915254239</v>
      </c>
    </row>
    <row r="15" spans="1:19" ht="14.45">
      <c r="A15" t="s">
        <v>14</v>
      </c>
      <c r="B15">
        <f>IF('BettingLines Week (10)'!B15&lt;-100,1+100/('BettingLines Week (10)'!B15-100),100/('BettingLines Week (10)'!B15+100))</f>
        <v>0.51923076923076916</v>
      </c>
      <c r="C15">
        <f>IF('BettingLines Week (10)'!C15&lt;-100,1+100/('BettingLines Week (10)'!C15-100),100/('BettingLines Week (10)'!C15+100))</f>
        <v>0.57446808510638303</v>
      </c>
      <c r="D15">
        <f>IF('BettingLines Week (10)'!D15&lt;-100,1+100/('BettingLines Week (10)'!D15-100),100/('BettingLines Week (10)'!D15+100))</f>
        <v>0.61832061068702293</v>
      </c>
      <c r="E15">
        <f>IF('BettingLines Week (10)'!E15&lt;-100,1+100/('BettingLines Week (10)'!E15-100),100/('BettingLines Week (10)'!E15+100))</f>
        <v>0.63636363636363635</v>
      </c>
      <c r="F15">
        <f>IF('BettingLines Week (10)'!F15&lt;-100,1+100/('BettingLines Week (10)'!F15-100),100/('BettingLines Week (10)'!F15+100))</f>
        <v>1</v>
      </c>
      <c r="G15">
        <f>IF('BettingLines Week (10)'!G15&lt;-100,1+100/('BettingLines Week (10)'!G15-100),100/('BettingLines Week (10)'!G15+100))</f>
        <v>0.21739130434782608</v>
      </c>
      <c r="H15">
        <f>IF('BettingLines Week (10)'!H15&lt;-100,1+100/('BettingLines Week (10)'!H15-100),100/('BettingLines Week (10)'!H15+100))</f>
        <v>0.62962962962962965</v>
      </c>
      <c r="I15">
        <f>IF('BettingLines Week (10)'!I15&lt;-100,1+100/('BettingLines Week (10)'!I15-100),100/('BettingLines Week (10)'!I15+100))</f>
        <v>0.37037037037037035</v>
      </c>
      <c r="J15">
        <f>IF('BettingLines Week (10)'!J15&lt;-100,1+100/('BettingLines Week (10)'!J15-100),100/('BettingLines Week (10)'!J15+100))</f>
        <v>0.88235294117647056</v>
      </c>
      <c r="K15">
        <f>IF('BettingLines Week (10)'!K15&lt;-100,1+100/('BettingLines Week (10)'!K15-100),100/('BettingLines Week (10)'!K15+100))</f>
        <v>0.32258064516129031</v>
      </c>
      <c r="L15">
        <f>IF('BettingLines Week (10)'!L15&lt;-100,1+100/('BettingLines Week (10)'!L15-100),100/('BettingLines Week (10)'!L15+100))</f>
        <v>0.54545454545454541</v>
      </c>
      <c r="M15">
        <f>IF('BettingLines Week (10)'!M15&lt;-100,1+100/('BettingLines Week (10)'!M15-100),100/('BettingLines Week (10)'!M15+100))</f>
        <v>0.51219512195121952</v>
      </c>
      <c r="N15">
        <f>IF('BettingLines Week (10)'!N15&lt;-100,1+100/('BettingLines Week (10)'!N15-100),100/('BettingLines Week (10)'!N15+100))</f>
        <v>0.54545454545454541</v>
      </c>
      <c r="O15">
        <f>IF('BettingLines Week (10)'!O15&lt;-100,1+100/('BettingLines Week (10)'!O15-100),100/('BettingLines Week (10)'!O15+100))</f>
        <v>0.53488372093023262</v>
      </c>
      <c r="P15">
        <f>IF('BettingLines Week (10)'!P15&lt;-100,1+100/('BettingLines Week (10)'!P15-100),100/('BettingLines Week (10)'!P15+100))</f>
        <v>0.78021978021978022</v>
      </c>
      <c r="Q15">
        <f>IF('BettingLines Week (10)'!Q15&lt;-100,1+100/('BettingLines Week (10)'!Q15-100),100/('BettingLines Week (10)'!Q15+100))</f>
        <v>0.65753424657534243</v>
      </c>
      <c r="R15">
        <f>IF('BettingLines Week (10)'!R15&lt;-100,1+100/('BettingLines Week (10)'!R15-100),100/('BettingLines Week (10)'!R15+100))</f>
        <v>0.51219512195121952</v>
      </c>
      <c r="S15">
        <f>IF('BettingLines Week (10)'!S15&lt;-100,1+100/('BettingLines Week (10)'!S15-100),100/('BettingLines Week (10)'!S15+100))</f>
        <v>0.4</v>
      </c>
    </row>
    <row r="16" spans="1:19" ht="14.45">
      <c r="A16" t="s">
        <v>15</v>
      </c>
      <c r="B16">
        <f>IF('BettingLines Week (10)'!B16&lt;-100,1+100/('BettingLines Week (10)'!B16-100),100/('BettingLines Week (10)'!B16+100))</f>
        <v>0.59677419354838712</v>
      </c>
      <c r="C16">
        <f>IF('BettingLines Week (10)'!C16&lt;-100,1+100/('BettingLines Week (10)'!C16-100),100/('BettingLines Week (10)'!C16+100))</f>
        <v>0.60784313725490202</v>
      </c>
      <c r="D16">
        <f>IF('BettingLines Week (10)'!D16&lt;-100,1+100/('BettingLines Week (10)'!D16-100),100/('BettingLines Week (10)'!D16+100))</f>
        <v>0.54954954954954949</v>
      </c>
      <c r="E16">
        <f>IF('BettingLines Week (10)'!E16&lt;-100,1+100/('BettingLines Week (10)'!E16-100),100/('BettingLines Week (10)'!E16+100))</f>
        <v>0.68553459119496862</v>
      </c>
      <c r="F16">
        <f>IF('BettingLines Week (10)'!F16&lt;-100,1+100/('BettingLines Week (10)'!F16-100),100/('BettingLines Week (10)'!F16+100))</f>
        <v>0.46728971962616822</v>
      </c>
      <c r="G16">
        <f>IF('BettingLines Week (10)'!G16&lt;-100,1+100/('BettingLines Week (10)'!G16-100),100/('BettingLines Week (10)'!G16+100))</f>
        <v>0.56521739130434789</v>
      </c>
      <c r="H16">
        <f>IF('BettingLines Week (10)'!H16&lt;-100,1+100/('BettingLines Week (10)'!H16-100),100/('BettingLines Week (10)'!H16+100))</f>
        <v>0.53488372093023262</v>
      </c>
      <c r="I16">
        <f>IF('BettingLines Week (10)'!I16&lt;-100,1+100/('BettingLines Week (10)'!I16-100),100/('BettingLines Week (10)'!I16+100))</f>
        <v>0.56521739130434789</v>
      </c>
      <c r="J16">
        <f>IF('BettingLines Week (10)'!J16&lt;-100,1+100/('BettingLines Week (10)'!J16-100),100/('BettingLines Week (10)'!J16+100))</f>
        <v>0.81481481481481488</v>
      </c>
      <c r="K16">
        <f>IF('BettingLines Week (10)'!K16&lt;-100,1+100/('BettingLines Week (10)'!K16-100),100/('BettingLines Week (10)'!K16+100))</f>
        <v>0.59677419354838712</v>
      </c>
      <c r="L16">
        <f>IF('BettingLines Week (10)'!L16&lt;-100,1+100/('BettingLines Week (10)'!L16-100),100/('BettingLines Week (10)'!L16+100))</f>
        <v>1</v>
      </c>
      <c r="M16">
        <f>IF('BettingLines Week (10)'!M16&lt;-100,1+100/('BettingLines Week (10)'!M16-100),100/('BettingLines Week (10)'!M16+100))</f>
        <v>0.51219512195121952</v>
      </c>
      <c r="N16">
        <f>IF('BettingLines Week (10)'!N16&lt;-100,1+100/('BettingLines Week (10)'!N16-100),100/('BettingLines Week (10)'!N16+100))</f>
        <v>0.52380952380952384</v>
      </c>
      <c r="O16">
        <f>IF('BettingLines Week (10)'!O16&lt;-100,1+100/('BettingLines Week (10)'!O16-100),100/('BettingLines Week (10)'!O16+100))</f>
        <v>0.62264150943396224</v>
      </c>
      <c r="P16">
        <f>IF('BettingLines Week (10)'!P16&lt;-100,1+100/('BettingLines Week (10)'!P16-100),100/('BettingLines Week (10)'!P16+100))</f>
        <v>0.78021978021978022</v>
      </c>
      <c r="Q16">
        <f>IF('BettingLines Week (10)'!Q16&lt;-100,1+100/('BettingLines Week (10)'!Q16-100),100/('BettingLines Week (10)'!Q16+100))</f>
        <v>0.53488372093023262</v>
      </c>
      <c r="R16">
        <f>IF('BettingLines Week (10)'!R16&lt;-100,1+100/('BettingLines Week (10)'!R16-100),100/('BettingLines Week (10)'!R16+100))</f>
        <v>0.54545454545454541</v>
      </c>
      <c r="S16">
        <f>IF('BettingLines Week (10)'!S16&lt;-100,1+100/('BettingLines Week (10)'!S16-100),100/('BettingLines Week (10)'!S16+100))</f>
        <v>0.59183673469387754</v>
      </c>
    </row>
    <row r="17" spans="1:19" ht="14.45">
      <c r="A17" t="s">
        <v>16</v>
      </c>
      <c r="B17">
        <f>IF('BettingLines Week (10)'!B17&lt;-100,1+100/('BettingLines Week (10)'!B17-100),100/('BettingLines Week (10)'!B17+100))</f>
        <v>0.68553459119496862</v>
      </c>
      <c r="C17">
        <f>IF('BettingLines Week (10)'!C17&lt;-100,1+100/('BettingLines Week (10)'!C17-100),100/('BettingLines Week (10)'!C17+100))</f>
        <v>0.33333333333333331</v>
      </c>
      <c r="D17">
        <f>IF('BettingLines Week (10)'!D17&lt;-100,1+100/('BettingLines Week (10)'!D17-100),100/('BettingLines Week (10)'!D17+100))</f>
        <v>0.52830188679245282</v>
      </c>
      <c r="E17">
        <f>IF('BettingLines Week (10)'!E17&lt;-100,1+100/('BettingLines Week (10)'!E17-100),100/('BettingLines Week (10)'!E17+100))</f>
        <v>0.69230769230769229</v>
      </c>
      <c r="F17">
        <f>IF('BettingLines Week (10)'!F17&lt;-100,1+100/('BettingLines Week (10)'!F17-100),100/('BettingLines Week (10)'!F17+100))</f>
        <v>0.4</v>
      </c>
      <c r="G17">
        <f>IF('BettingLines Week (10)'!G17&lt;-100,1+100/('BettingLines Week (10)'!G17-100),100/('BettingLines Week (10)'!G17+100))</f>
        <v>0.62406015037593987</v>
      </c>
      <c r="H17">
        <f>IF('BettingLines Week (10)'!H17&lt;-100,1+100/('BettingLines Week (10)'!H17-100),100/('BettingLines Week (10)'!H17+100))</f>
        <v>0.2857142857142857</v>
      </c>
      <c r="I17">
        <f>IF('BettingLines Week (10)'!I17&lt;-100,1+100/('BettingLines Week (10)'!I17-100),100/('BettingLines Week (10)'!I17+100))</f>
        <v>0.52830188679245282</v>
      </c>
      <c r="J17">
        <f>IF('BettingLines Week (10)'!J17&lt;-100,1+100/('BettingLines Week (10)'!J17-100),100/('BettingLines Week (10)'!J17+100))</f>
        <v>0.38461538461538464</v>
      </c>
      <c r="K17">
        <f>IF('BettingLines Week (10)'!K17&lt;-100,1+100/('BettingLines Week (10)'!K17-100),100/('BettingLines Week (10)'!K17+100))</f>
        <v>0.44642857142857145</v>
      </c>
      <c r="L17">
        <f>IF('BettingLines Week (10)'!L17&lt;-100,1+100/('BettingLines Week (10)'!L17-100),100/('BettingLines Week (10)'!L17+100))</f>
        <v>0.48780487804878048</v>
      </c>
      <c r="M17">
        <f>IF('BettingLines Week (10)'!M17&lt;-100,1+100/('BettingLines Week (10)'!M17-100),100/('BettingLines Week (10)'!M17+100))</f>
        <v>0.73821989528795817</v>
      </c>
      <c r="N17">
        <f>IF('BettingLines Week (10)'!N17&lt;-100,1+100/('BettingLines Week (10)'!N17-100),100/('BettingLines Week (10)'!N17+100))</f>
        <v>1</v>
      </c>
      <c r="O17">
        <f>IF('BettingLines Week (10)'!O17&lt;-100,1+100/('BettingLines Week (10)'!O17-100),100/('BettingLines Week (10)'!O17+100))</f>
        <v>0.53488372093023262</v>
      </c>
      <c r="P17">
        <f>IF('BettingLines Week (10)'!P17&lt;-100,1+100/('BettingLines Week (10)'!P17-100),100/('BettingLines Week (10)'!P17+100))</f>
        <v>0.26315789473684209</v>
      </c>
      <c r="Q17">
        <f>IF('BettingLines Week (10)'!Q17&lt;-100,1+100/('BettingLines Week (10)'!Q17-100),100/('BettingLines Week (10)'!Q17+100))</f>
        <v>0.53488372093023262</v>
      </c>
      <c r="R17">
        <f>IF('BettingLines Week (10)'!R17&lt;-100,1+100/('BettingLines Week (10)'!R17-100),100/('BettingLines Week (10)'!R17+100))</f>
        <v>0.56521739130434789</v>
      </c>
      <c r="S17">
        <f>IF('BettingLines Week (10)'!S17&lt;-100,1+100/('BettingLines Week (10)'!S17-100),100/('BettingLines Week (10)'!S17+100))</f>
        <v>0.45454545454545453</v>
      </c>
    </row>
    <row r="18" spans="1:19" ht="14.45">
      <c r="A18" t="s">
        <v>17</v>
      </c>
      <c r="B18">
        <f>IF('BettingLines Week (10)'!B18&lt;-100,1+100/('BettingLines Week (10)'!B18-100),100/('BettingLines Week (10)'!B18+100))</f>
        <v>0.62406015037593987</v>
      </c>
      <c r="C18">
        <f>IF('BettingLines Week (10)'!C18&lt;-100,1+100/('BettingLines Week (10)'!C18-100),100/('BettingLines Week (10)'!C18+100))</f>
        <v>0.66442953020134232</v>
      </c>
      <c r="D18">
        <f>IF('BettingLines Week (10)'!D18&lt;-100,1+100/('BettingLines Week (10)'!D18-100),100/('BettingLines Week (10)'!D18+100))</f>
        <v>0.29850746268656714</v>
      </c>
      <c r="E18">
        <f>IF('BettingLines Week (10)'!E18&lt;-100,1+100/('BettingLines Week (10)'!E18-100),100/('BettingLines Week (10)'!E18+100))</f>
        <v>0.61832061068702293</v>
      </c>
      <c r="F18">
        <f>IF('BettingLines Week (10)'!F18&lt;-100,1+100/('BettingLines Week (10)'!F18-100),100/('BettingLines Week (10)'!F18+100))</f>
        <v>0.57446808510638303</v>
      </c>
      <c r="G18">
        <f>IF('BettingLines Week (10)'!G18&lt;-100,1+100/('BettingLines Week (10)'!G18-100),100/('BettingLines Week (10)'!G18+100))</f>
        <v>0.17543859649122806</v>
      </c>
      <c r="H18">
        <f>IF('BettingLines Week (10)'!H18&lt;-100,1+100/('BettingLines Week (10)'!H18-100),100/('BettingLines Week (10)'!H18+100))</f>
        <v>0.55555555555555558</v>
      </c>
      <c r="I18">
        <f>IF('BettingLines Week (10)'!I18&lt;-100,1+100/('BettingLines Week (10)'!I18-100),100/('BettingLines Week (10)'!I18+100))</f>
        <v>0.27027027027027029</v>
      </c>
      <c r="J18">
        <f>IF('BettingLines Week (10)'!J18&lt;-100,1+100/('BettingLines Week (10)'!J18-100),100/('BettingLines Week (10)'!J18+100))</f>
        <v>1</v>
      </c>
      <c r="K18">
        <f>IF('BettingLines Week (10)'!K18&lt;-100,1+100/('BettingLines Week (10)'!K18-100),100/('BettingLines Week (10)'!K18+100))</f>
        <v>0.23809523809523808</v>
      </c>
      <c r="L18">
        <f>IF('BettingLines Week (10)'!L18&lt;-100,1+100/('BettingLines Week (10)'!L18-100),100/('BettingLines Week (10)'!L18+100))</f>
        <v>0.55555555555555558</v>
      </c>
      <c r="M18">
        <f>IF('BettingLines Week (10)'!M18&lt;-100,1+100/('BettingLines Week (10)'!M18-100),100/('BettingLines Week (10)'!M18+100))</f>
        <v>0.53488372093023262</v>
      </c>
      <c r="N18">
        <f>IF('BettingLines Week (10)'!N18&lt;-100,1+100/('BettingLines Week (10)'!N18-100),100/('BettingLines Week (10)'!N18+100))</f>
        <v>0.64285714285714279</v>
      </c>
      <c r="O18">
        <f>IF('BettingLines Week (10)'!O18&lt;-100,1+100/('BettingLines Week (10)'!O18-100),100/('BettingLines Week (10)'!O18+100))</f>
        <v>0.43478260869565216</v>
      </c>
      <c r="P18">
        <f>IF('BettingLines Week (10)'!P18&lt;-100,1+100/('BettingLines Week (10)'!P18-100),100/('BettingLines Week (10)'!P18+100))</f>
        <v>0.47619047619047616</v>
      </c>
      <c r="Q18">
        <f>IF('BettingLines Week (10)'!Q18&lt;-100,1+100/('BettingLines Week (10)'!Q18-100),100/('BettingLines Week (10)'!Q18+100))</f>
        <v>0.55555555555555558</v>
      </c>
      <c r="R18">
        <f>IF('BettingLines Week (10)'!R18&lt;-100,1+100/('BettingLines Week (10)'!R18-100),100/('BettingLines Week (10)'!R18+100))</f>
        <v>0.53488372093023262</v>
      </c>
      <c r="S18">
        <f>IF('BettingLines Week (10)'!S18&lt;-100,1+100/('BettingLines Week (10)'!S18-100),100/('BettingLines Week (10)'!S18+100))</f>
        <v>0.53488372093023262</v>
      </c>
    </row>
    <row r="19" spans="1:19" ht="14.45">
      <c r="A19" t="s">
        <v>18</v>
      </c>
      <c r="B19">
        <f>IF('BettingLines Week (10)'!B19&lt;-100,1+100/('BettingLines Week (10)'!B19-100),100/('BettingLines Week (10)'!B19+100))</f>
        <v>0.54128440366972475</v>
      </c>
      <c r="C19">
        <f>IF('BettingLines Week (10)'!C19&lt;-100,1+100/('BettingLines Week (10)'!C19-100),100/('BettingLines Week (10)'!C19+100))</f>
        <v>0.48780487804878048</v>
      </c>
      <c r="D19">
        <f>IF('BettingLines Week (10)'!D19&lt;-100,1+100/('BettingLines Week (10)'!D19-100),100/('BettingLines Week (10)'!D19+100))</f>
        <v>0.15384615384615385</v>
      </c>
      <c r="E19">
        <f>IF('BettingLines Week (10)'!E19&lt;-100,1+100/('BettingLines Week (10)'!E19-100),100/('BettingLines Week (10)'!E19+100))</f>
        <v>0.42372881355932202</v>
      </c>
      <c r="F19">
        <f>IF('BettingLines Week (10)'!F19&lt;-100,1+100/('BettingLines Week (10)'!F19-100),100/('BettingLines Week (10)'!F19+100))</f>
        <v>0.32258064516129031</v>
      </c>
      <c r="G19">
        <f>IF('BettingLines Week (10)'!G19&lt;-100,1+100/('BettingLines Week (10)'!G19-100),100/('BettingLines Week (10)'!G19+100))</f>
        <v>0.41666666666666669</v>
      </c>
      <c r="H19">
        <f>IF('BettingLines Week (10)'!H19&lt;-100,1+100/('BettingLines Week (10)'!H19-100),100/('BettingLines Week (10)'!H19+100))</f>
        <v>0.45454545454545453</v>
      </c>
      <c r="I19">
        <f>IF('BettingLines Week (10)'!I19&lt;-100,1+100/('BettingLines Week (10)'!I19-100),100/('BettingLines Week (10)'!I19+100))</f>
        <v>0.21739130434782608</v>
      </c>
      <c r="J19">
        <f>IF('BettingLines Week (10)'!J19&lt;-100,1+100/('BettingLines Week (10)'!J19-100),100/('BettingLines Week (10)'!J19+100))</f>
        <v>0.22727272727272727</v>
      </c>
      <c r="K19">
        <f>IF('BettingLines Week (10)'!K19&lt;-100,1+100/('BettingLines Week (10)'!K19-100),100/('BettingLines Week (10)'!K19+100))</f>
        <v>0.64285714285714279</v>
      </c>
      <c r="L19">
        <f>IF('BettingLines Week (10)'!L19&lt;-100,1+100/('BettingLines Week (10)'!L19-100),100/('BettingLines Week (10)'!L19+100))</f>
        <v>0.26666666666666666</v>
      </c>
      <c r="M19">
        <f>IF('BettingLines Week (10)'!M19&lt;-100,1+100/('BettingLines Week (10)'!M19-100),100/('BettingLines Week (10)'!M19+100))</f>
        <v>0.30864197530864196</v>
      </c>
      <c r="N19">
        <f>IF('BettingLines Week (10)'!N19&lt;-100,1+100/('BettingLines Week (10)'!N19-100),100/('BettingLines Week (10)'!N19+100))</f>
        <v>1</v>
      </c>
      <c r="O19">
        <f>IF('BettingLines Week (10)'!O19&lt;-100,1+100/('BettingLines Week (10)'!O19-100),100/('BettingLines Week (10)'!O19+100))</f>
        <v>0.48780487804878048</v>
      </c>
      <c r="P19">
        <f>IF('BettingLines Week (10)'!P19&lt;-100,1+100/('BettingLines Week (10)'!P19-100),100/('BettingLines Week (10)'!P19+100))</f>
        <v>0.26315789473684209</v>
      </c>
      <c r="Q19">
        <f>IF('BettingLines Week (10)'!Q19&lt;-100,1+100/('BettingLines Week (10)'!Q19-100),100/('BettingLines Week (10)'!Q19+100))</f>
        <v>0.66101694915254239</v>
      </c>
      <c r="R19">
        <f>IF('BettingLines Week (10)'!R19&lt;-100,1+100/('BettingLines Week (10)'!R19-100),100/('BettingLines Week (10)'!R19+100))</f>
        <v>0.55555555555555558</v>
      </c>
      <c r="S19">
        <f>IF('BettingLines Week (10)'!S19&lt;-100,1+100/('BettingLines Week (10)'!S19-100),100/('BettingLines Week (10)'!S19+100))</f>
        <v>0.48780487804878048</v>
      </c>
    </row>
    <row r="20" spans="1:19" ht="14.45">
      <c r="A20" t="s">
        <v>19</v>
      </c>
      <c r="B20">
        <f>IF('BettingLines Week (10)'!B20&lt;-100,1+100/('BettingLines Week (10)'!B20-100),100/('BettingLines Week (10)'!B20+100))</f>
        <v>0.50495049504950495</v>
      </c>
      <c r="C20">
        <f>IF('BettingLines Week (10)'!C20&lt;-100,1+100/('BettingLines Week (10)'!C20-100),100/('BettingLines Week (10)'!C20+100))</f>
        <v>0.44642857142857145</v>
      </c>
      <c r="D20">
        <f>IF('BettingLines Week (10)'!D20&lt;-100,1+100/('BettingLines Week (10)'!D20-100),100/('BettingLines Week (10)'!D20+100))</f>
        <v>0.49504950495049505</v>
      </c>
      <c r="E20">
        <f>IF('BettingLines Week (10)'!E20&lt;-100,1+100/('BettingLines Week (10)'!E20-100),100/('BettingLines Week (10)'!E20+100))</f>
        <v>0.45454545454545453</v>
      </c>
      <c r="F20">
        <f>IF('BettingLines Week (10)'!F20&lt;-100,1+100/('BettingLines Week (10)'!F20-100),100/('BettingLines Week (10)'!F20+100))</f>
        <v>0.49504950495049505</v>
      </c>
      <c r="G20">
        <f>IF('BettingLines Week (10)'!G20&lt;-100,1+100/('BettingLines Week (10)'!G20-100),100/('BettingLines Week (10)'!G20+100))</f>
        <v>1</v>
      </c>
      <c r="H20">
        <f>IF('BettingLines Week (10)'!H20&lt;-100,1+100/('BettingLines Week (10)'!H20-100),100/('BettingLines Week (10)'!H20+100))</f>
        <v>0.48780487804878048</v>
      </c>
      <c r="I20">
        <f>IF('BettingLines Week (10)'!I20&lt;-100,1+100/('BettingLines Week (10)'!I20-100),100/('BettingLines Week (10)'!I20+100))</f>
        <v>0.51923076923076916</v>
      </c>
      <c r="J20">
        <f>IF('BettingLines Week (10)'!J20&lt;-100,1+100/('BettingLines Week (10)'!J20-100),100/('BettingLines Week (10)'!J20+100))</f>
        <v>0.66442953020134232</v>
      </c>
      <c r="K20">
        <f>IF('BettingLines Week (10)'!K20&lt;-100,1+100/('BettingLines Week (10)'!K20-100),100/('BettingLines Week (10)'!K20+100))</f>
        <v>0.40816326530612246</v>
      </c>
      <c r="L20">
        <f>IF('BettingLines Week (10)'!L20&lt;-100,1+100/('BettingLines Week (10)'!L20-100),100/('BettingLines Week (10)'!L20+100))</f>
        <v>0.47619047619047616</v>
      </c>
      <c r="M20">
        <f>IF('BettingLines Week (10)'!M20&lt;-100,1+100/('BettingLines Week (10)'!M20-100),100/('BettingLines Week (10)'!M20+100))</f>
        <v>0.38461538461538464</v>
      </c>
      <c r="N20">
        <f>IF('BettingLines Week (10)'!N20&lt;-100,1+100/('BettingLines Week (10)'!N20-100),100/('BettingLines Week (10)'!N20+100))</f>
        <v>0.35714285714285715</v>
      </c>
      <c r="O20">
        <f>IF('BettingLines Week (10)'!O20&lt;-100,1+100/('BettingLines Week (10)'!O20-100),100/('BettingLines Week (10)'!O20+100))</f>
        <v>0.56521739130434789</v>
      </c>
      <c r="P20">
        <f>IF('BettingLines Week (10)'!P20&lt;-100,1+100/('BettingLines Week (10)'!P20-100),100/('BettingLines Week (10)'!P20+100))</f>
        <v>0.62962962962962965</v>
      </c>
      <c r="Q20">
        <f>IF('BettingLines Week (10)'!Q20&lt;-100,1+100/('BettingLines Week (10)'!Q20-100),100/('BettingLines Week (10)'!Q20+100))</f>
        <v>0.53488372093023262</v>
      </c>
      <c r="R20">
        <f>IF('BettingLines Week (10)'!R20&lt;-100,1+100/('BettingLines Week (10)'!R20-100),100/('BettingLines Week (10)'!R20+100))</f>
        <v>0.47619047619047616</v>
      </c>
      <c r="S20">
        <f>IF('BettingLines Week (10)'!S20&lt;-100,1+100/('BettingLines Week (10)'!S20-100),100/('BettingLines Week (10)'!S20+100))</f>
        <v>0.55555555555555558</v>
      </c>
    </row>
    <row r="21" spans="1:19" ht="14.45">
      <c r="A21" t="s">
        <v>20</v>
      </c>
      <c r="B21">
        <f>IF('BettingLines Week (10)'!B21&lt;-100,1+100/('BettingLines Week (10)'!B21-100),100/('BettingLines Week (10)'!B21+100))</f>
        <v>0.41322314049586778</v>
      </c>
      <c r="C21">
        <f>IF('BettingLines Week (10)'!C21&lt;-100,1+100/('BettingLines Week (10)'!C21-100),100/('BettingLines Week (10)'!C21+100))</f>
        <v>0.68553459119496862</v>
      </c>
      <c r="D21">
        <f>IF('BettingLines Week (10)'!D21&lt;-100,1+100/('BettingLines Week (10)'!D21-100),100/('BettingLines Week (10)'!D21+100))</f>
        <v>0.16</v>
      </c>
      <c r="E21">
        <f>IF('BettingLines Week (10)'!E21&lt;-100,1+100/('BettingLines Week (10)'!E21-100),100/('BettingLines Week (10)'!E21+100))</f>
        <v>0.45454545454545453</v>
      </c>
      <c r="F21">
        <f>IF('BettingLines Week (10)'!F21&lt;-100,1+100/('BettingLines Week (10)'!F21-100),100/('BettingLines Week (10)'!F21+100))</f>
        <v>0.16949152542372881</v>
      </c>
      <c r="G21">
        <f>IF('BettingLines Week (10)'!G21&lt;-100,1+100/('BettingLines Week (10)'!G21-100),100/('BettingLines Week (10)'!G21+100))</f>
        <v>0.11764705882352941</v>
      </c>
      <c r="H21">
        <f>IF('BettingLines Week (10)'!H21&lt;-100,1+100/('BettingLines Week (10)'!H21-100),100/('BettingLines Week (10)'!H21+100))</f>
        <v>0.42372881355932202</v>
      </c>
      <c r="I21">
        <f>IF('BettingLines Week (10)'!I21&lt;-100,1+100/('BettingLines Week (10)'!I21-100),100/('BettingLines Week (10)'!I21+100))</f>
        <v>0.42372881355932202</v>
      </c>
      <c r="J21">
        <f>IF('BettingLines Week (10)'!J21&lt;-100,1+100/('BettingLines Week (10)'!J21-100),100/('BettingLines Week (10)'!J21+100))</f>
        <v>0.52830188679245282</v>
      </c>
      <c r="K21">
        <f>IF('BettingLines Week (10)'!K21&lt;-100,1+100/('BettingLines Week (10)'!K21-100),100/('BettingLines Week (10)'!K21+100))</f>
        <v>7.6923076923076927E-2</v>
      </c>
      <c r="L21">
        <f>IF('BettingLines Week (10)'!L21&lt;-100,1+100/('BettingLines Week (10)'!L21-100),100/('BettingLines Week (10)'!L21+100))</f>
        <v>0.26666666666666666</v>
      </c>
      <c r="M21">
        <f>IF('BettingLines Week (10)'!M21&lt;-100,1+100/('BettingLines Week (10)'!M21-100),100/('BettingLines Week (10)'!M21+100))</f>
        <v>0.54545454545454541</v>
      </c>
      <c r="N21">
        <f>IF('BettingLines Week (10)'!N21&lt;-100,1+100/('BettingLines Week (10)'!N21-100),100/('BettingLines Week (10)'!N21+100))</f>
        <v>1</v>
      </c>
      <c r="O21">
        <f>IF('BettingLines Week (10)'!O21&lt;-100,1+100/('BettingLines Week (10)'!O21-100),100/('BettingLines Week (10)'!O21+100))</f>
        <v>0.47619047619047616</v>
      </c>
      <c r="P21">
        <f>IF('BettingLines Week (10)'!P21&lt;-100,1+100/('BettingLines Week (10)'!P21-100),100/('BettingLines Week (10)'!P21+100))</f>
        <v>0.26315789473684209</v>
      </c>
      <c r="Q21">
        <f>IF('BettingLines Week (10)'!Q21&lt;-100,1+100/('BettingLines Week (10)'!Q21-100),100/('BettingLines Week (10)'!Q21+100))</f>
        <v>0.2</v>
      </c>
      <c r="R21">
        <f>IF('BettingLines Week (10)'!R21&lt;-100,1+100/('BettingLines Week (10)'!R21-100),100/('BettingLines Week (10)'!R21+100))</f>
        <v>0.62264150943396224</v>
      </c>
      <c r="S21">
        <f>IF('BettingLines Week (10)'!S21&lt;-100,1+100/('BettingLines Week (10)'!S21-100),100/('BettingLines Week (10)'!S21+100))</f>
        <v>0.47619047619047616</v>
      </c>
    </row>
    <row r="22" spans="1:19" ht="14.45">
      <c r="A22" t="s">
        <v>21</v>
      </c>
      <c r="B22">
        <f>IF('BettingLines Week (10)'!B22&lt;-100,1+100/('BettingLines Week (10)'!B22-100),100/('BettingLines Week (10)'!B22+100))</f>
        <v>0.5</v>
      </c>
      <c r="C22">
        <f>IF('BettingLines Week (10)'!C22&lt;-100,1+100/('BettingLines Week (10)'!C22-100),100/('BettingLines Week (10)'!C22+100))</f>
        <v>0.46728971962616822</v>
      </c>
      <c r="D22">
        <f>IF('BettingLines Week (10)'!D22&lt;-100,1+100/('BettingLines Week (10)'!D22-100),100/('BettingLines Week (10)'!D22+100))</f>
        <v>0.44642857142857145</v>
      </c>
      <c r="E22">
        <f>IF('BettingLines Week (10)'!E22&lt;-100,1+100/('BettingLines Week (10)'!E22-100),100/('BettingLines Week (10)'!E22+100))</f>
        <v>0.60784313725490202</v>
      </c>
      <c r="F22">
        <f>IF('BettingLines Week (10)'!F22&lt;-100,1+100/('BettingLines Week (10)'!F22-100),100/('BettingLines Week (10)'!F22+100))</f>
        <v>0.34482758620689657</v>
      </c>
      <c r="G22">
        <f>IF('BettingLines Week (10)'!G22&lt;-100,1+100/('BettingLines Week (10)'!G22-100),100/('BettingLines Week (10)'!G22+100))</f>
        <v>1</v>
      </c>
      <c r="H22">
        <f>IF('BettingLines Week (10)'!H22&lt;-100,1+100/('BettingLines Week (10)'!H22-100),100/('BettingLines Week (10)'!H22+100))</f>
        <v>0.4</v>
      </c>
      <c r="I22">
        <f>IF('BettingLines Week (10)'!I22&lt;-100,1+100/('BettingLines Week (10)'!I22-100),100/('BettingLines Week (10)'!I22+100))</f>
        <v>0.46728971962616822</v>
      </c>
      <c r="J22">
        <f>IF('BettingLines Week (10)'!J22&lt;-100,1+100/('BettingLines Week (10)'!J22-100),100/('BettingLines Week (10)'!J22+100))</f>
        <v>0.64285714285714279</v>
      </c>
      <c r="K22">
        <f>IF('BettingLines Week (10)'!K22&lt;-100,1+100/('BettingLines Week (10)'!K22-100),100/('BettingLines Week (10)'!K22+100))</f>
        <v>0.63636363636363635</v>
      </c>
      <c r="L22">
        <f>IF('BettingLines Week (10)'!L22&lt;-100,1+100/('BettingLines Week (10)'!L22-100),100/('BettingLines Week (10)'!L22+100))</f>
        <v>0.5</v>
      </c>
      <c r="M22">
        <f>IF('BettingLines Week (10)'!M22&lt;-100,1+100/('BettingLines Week (10)'!M22-100),100/('BettingLines Week (10)'!M22+100))</f>
        <v>0.37037037037037035</v>
      </c>
      <c r="N22">
        <f>IF('BettingLines Week (10)'!N22&lt;-100,1+100/('BettingLines Week (10)'!N22-100),100/('BettingLines Week (10)'!N22+100))</f>
        <v>0.78021978021978022</v>
      </c>
      <c r="O22">
        <f>IF('BettingLines Week (10)'!O22&lt;-100,1+100/('BettingLines Week (10)'!O22-100),100/('BettingLines Week (10)'!O22+100))</f>
        <v>0.55555555555555558</v>
      </c>
      <c r="P22">
        <f>IF('BettingLines Week (10)'!P22&lt;-100,1+100/('BettingLines Week (10)'!P22-100),100/('BettingLines Week (10)'!P22+100))</f>
        <v>0.56521739130434789</v>
      </c>
      <c r="Q22">
        <f>IF('BettingLines Week (10)'!Q22&lt;-100,1+100/('BettingLines Week (10)'!Q22-100),100/('BettingLines Week (10)'!Q22+100))</f>
        <v>0.47619047619047616</v>
      </c>
      <c r="R22">
        <f>IF('BettingLines Week (10)'!R22&lt;-100,1+100/('BettingLines Week (10)'!R22-100),100/('BettingLines Week (10)'!R22+100))</f>
        <v>0.45454545454545453</v>
      </c>
      <c r="S22">
        <f>IF('BettingLines Week (10)'!S22&lt;-100,1+100/('BettingLines Week (10)'!S22-100),100/('BettingLines Week (10)'!S22+100))</f>
        <v>0.4</v>
      </c>
    </row>
    <row r="23" spans="1:19" ht="14.45">
      <c r="A23" t="s">
        <v>22</v>
      </c>
      <c r="B23">
        <f>IF('BettingLines Week (10)'!B23&lt;-100,1+100/('BettingLines Week (10)'!B23-100),100/('BettingLines Week (10)'!B23+100))</f>
        <v>0.39370078740157483</v>
      </c>
      <c r="C23">
        <f>IF('BettingLines Week (10)'!C23&lt;-100,1+100/('BettingLines Week (10)'!C23-100),100/('BettingLines Week (10)'!C23+100))</f>
        <v>0.45454545454545453</v>
      </c>
      <c r="D23">
        <f>IF('BettingLines Week (10)'!D23&lt;-100,1+100/('BettingLines Week (10)'!D23-100),100/('BettingLines Week (10)'!D23+100))</f>
        <v>0.59677419354838712</v>
      </c>
      <c r="E23">
        <f>IF('BettingLines Week (10)'!E23&lt;-100,1+100/('BettingLines Week (10)'!E23-100),100/('BettingLines Week (10)'!E23+100))</f>
        <v>0.30303030303030304</v>
      </c>
      <c r="F23">
        <f>IF('BettingLines Week (10)'!F23&lt;-100,1+100/('BettingLines Week (10)'!F23-100),100/('BettingLines Week (10)'!F23+100))</f>
        <v>0.57446808510638303</v>
      </c>
      <c r="G23">
        <f>IF('BettingLines Week (10)'!G23&lt;-100,1+100/('BettingLines Week (10)'!G23-100),100/('BettingLines Week (10)'!G23+100))</f>
        <v>0.44642857142857145</v>
      </c>
      <c r="H23">
        <f>IF('BettingLines Week (10)'!H23&lt;-100,1+100/('BettingLines Week (10)'!H23-100),100/('BettingLines Week (10)'!H23+100))</f>
        <v>0.24390243902439024</v>
      </c>
      <c r="I23">
        <f>IF('BettingLines Week (10)'!I23&lt;-100,1+100/('BettingLines Week (10)'!I23-100),100/('BettingLines Week (10)'!I23+100))</f>
        <v>0.22222222222222221</v>
      </c>
      <c r="J23">
        <f>IF('BettingLines Week (10)'!J23&lt;-100,1+100/('BettingLines Week (10)'!J23-100),100/('BettingLines Week (10)'!J23+100))</f>
        <v>0.60784313725490202</v>
      </c>
      <c r="K23">
        <f>IF('BettingLines Week (10)'!K23&lt;-100,1+100/('BettingLines Week (10)'!K23-100),100/('BettingLines Week (10)'!K23+100))</f>
        <v>0.49504950495049505</v>
      </c>
      <c r="L23">
        <f>IF('BettingLines Week (10)'!L23&lt;-100,1+100/('BettingLines Week (10)'!L23-100),100/('BettingLines Week (10)'!L23+100))</f>
        <v>1</v>
      </c>
      <c r="M23">
        <f>IF('BettingLines Week (10)'!M23&lt;-100,1+100/('BettingLines Week (10)'!M23-100),100/('BettingLines Week (10)'!M23+100))</f>
        <v>0.5</v>
      </c>
      <c r="N23">
        <f>IF('BettingLines Week (10)'!N23&lt;-100,1+100/('BettingLines Week (10)'!N23-100),100/('BettingLines Week (10)'!N23+100))</f>
        <v>0.5</v>
      </c>
      <c r="O23">
        <f>IF('BettingLines Week (10)'!O23&lt;-100,1+100/('BettingLines Week (10)'!O23-100),100/('BettingLines Week (10)'!O23+100))</f>
        <v>0.48780487804878048</v>
      </c>
      <c r="P23">
        <f>IF('BettingLines Week (10)'!P23&lt;-100,1+100/('BettingLines Week (10)'!P23-100),100/('BettingLines Week (10)'!P23+100))</f>
        <v>0.38461538461538464</v>
      </c>
      <c r="Q23">
        <f>IF('BettingLines Week (10)'!Q23&lt;-100,1+100/('BettingLines Week (10)'!Q23-100),100/('BettingLines Week (10)'!Q23+100))</f>
        <v>0.48780487804878048</v>
      </c>
      <c r="R23">
        <f>IF('BettingLines Week (10)'!R23&lt;-100,1+100/('BettingLines Week (10)'!R23-100),100/('BettingLines Week (10)'!R23+100))</f>
        <v>0.3125</v>
      </c>
      <c r="S23">
        <f>IF('BettingLines Week (10)'!S23&lt;-100,1+100/('BettingLines Week (10)'!S23-100),100/('BettingLines Week (10)'!S23+100))</f>
        <v>0.51219512195121952</v>
      </c>
    </row>
    <row r="24" spans="1:19" ht="14.45">
      <c r="A24" t="s">
        <v>23</v>
      </c>
      <c r="B24">
        <f>IF('BettingLines Week (10)'!B24&lt;-100,1+100/('BettingLines Week (10)'!B24-100),100/('BettingLines Week (10)'!B24+100))</f>
        <v>0.64912280701754388</v>
      </c>
      <c r="C24">
        <f>IF('BettingLines Week (10)'!C24&lt;-100,1+100/('BettingLines Week (10)'!C24-100),100/('BettingLines Week (10)'!C24+100))</f>
        <v>0.59677419354838712</v>
      </c>
      <c r="D24">
        <f>IF('BettingLines Week (10)'!D24&lt;-100,1+100/('BettingLines Week (10)'!D24-100),100/('BettingLines Week (10)'!D24+100))</f>
        <v>0.43478260869565216</v>
      </c>
      <c r="E24">
        <f>IF('BettingLines Week (10)'!E24&lt;-100,1+100/('BettingLines Week (10)'!E24-100),100/('BettingLines Week (10)'!E24+100))</f>
        <v>0.39370078740157483</v>
      </c>
      <c r="F24">
        <f>IF('BettingLines Week (10)'!F24&lt;-100,1+100/('BettingLines Week (10)'!F24-100),100/('BettingLines Week (10)'!F24+100))</f>
        <v>0.57446808510638303</v>
      </c>
      <c r="G24">
        <f>IF('BettingLines Week (10)'!G24&lt;-100,1+100/('BettingLines Week (10)'!G24-100),100/('BettingLines Week (10)'!G24+100))</f>
        <v>0.55555555555555558</v>
      </c>
      <c r="H24">
        <f>IF('BettingLines Week (10)'!H24&lt;-100,1+100/('BettingLines Week (10)'!H24-100),100/('BettingLines Week (10)'!H24+100))</f>
        <v>0.44642857142857145</v>
      </c>
      <c r="I24">
        <f>IF('BettingLines Week (10)'!I24&lt;-100,1+100/('BettingLines Week (10)'!I24-100),100/('BettingLines Week (10)'!I24+100))</f>
        <v>0.56521739130434789</v>
      </c>
      <c r="J24">
        <f>IF('BettingLines Week (10)'!J24&lt;-100,1+100/('BettingLines Week (10)'!J24-100),100/('BettingLines Week (10)'!J24+100))</f>
        <v>0.64912280701754388</v>
      </c>
      <c r="K24">
        <f>IF('BettingLines Week (10)'!K24&lt;-100,1+100/('BettingLines Week (10)'!K24-100),100/('BettingLines Week (10)'!K24+100))</f>
        <v>0.57446808510638303</v>
      </c>
      <c r="L24">
        <f>IF('BettingLines Week (10)'!L24&lt;-100,1+100/('BettingLines Week (10)'!L24-100),100/('BettingLines Week (10)'!L24+100))</f>
        <v>1</v>
      </c>
      <c r="M24">
        <f>IF('BettingLines Week (10)'!M24&lt;-100,1+100/('BettingLines Week (10)'!M24-100),100/('BettingLines Week (10)'!M24+100))</f>
        <v>0.53488372093023262</v>
      </c>
      <c r="N24">
        <f>IF('BettingLines Week (10)'!N24&lt;-100,1+100/('BettingLines Week (10)'!N24-100),100/('BettingLines Week (10)'!N24+100))</f>
        <v>0.3125</v>
      </c>
      <c r="O24">
        <f>IF('BettingLines Week (10)'!O24&lt;-100,1+100/('BettingLines Week (10)'!O24-100),100/('BettingLines Week (10)'!O24+100))</f>
        <v>0.60784313725490202</v>
      </c>
      <c r="P24">
        <f>IF('BettingLines Week (10)'!P24&lt;-100,1+100/('BettingLines Week (10)'!P24-100),100/('BettingLines Week (10)'!P24+100))</f>
        <v>0.51219512195121952</v>
      </c>
      <c r="Q24">
        <f>IF('BettingLines Week (10)'!Q24&lt;-100,1+100/('BettingLines Week (10)'!Q24-100),100/('BettingLines Week (10)'!Q24+100))</f>
        <v>0.56521739130434789</v>
      </c>
      <c r="R24">
        <f>IF('BettingLines Week (10)'!R24&lt;-100,1+100/('BettingLines Week (10)'!R24-100),100/('BettingLines Week (10)'!R24+100))</f>
        <v>0.48780487804878048</v>
      </c>
      <c r="S24">
        <f>IF('BettingLines Week (10)'!S24&lt;-100,1+100/('BettingLines Week (10)'!S24-100),100/('BettingLines Week (10)'!S24+100))</f>
        <v>0.44444444444444442</v>
      </c>
    </row>
    <row r="25" spans="1:19" ht="14.45">
      <c r="A25" t="s">
        <v>24</v>
      </c>
      <c r="B25">
        <f>IF('BettingLines Week (10)'!B25&lt;-100,1+100/('BettingLines Week (10)'!B25-100),100/('BettingLines Week (10)'!B25+100))</f>
        <v>0.41666666666666669</v>
      </c>
      <c r="C25">
        <f>IF('BettingLines Week (10)'!C25&lt;-100,1+100/('BettingLines Week (10)'!C25-100),100/('BettingLines Week (10)'!C25+100))</f>
        <v>0.25974025974025972</v>
      </c>
      <c r="D25">
        <f>IF('BettingLines Week (10)'!D25&lt;-100,1+100/('BettingLines Week (10)'!D25-100),100/('BettingLines Week (10)'!D25+100))</f>
        <v>0.59677419354838712</v>
      </c>
      <c r="E25">
        <f>IF('BettingLines Week (10)'!E25&lt;-100,1+100/('BettingLines Week (10)'!E25-100),100/('BettingLines Week (10)'!E25+100))</f>
        <v>0.27777777777777779</v>
      </c>
      <c r="F25">
        <f>IF('BettingLines Week (10)'!F25&lt;-100,1+100/('BettingLines Week (10)'!F25-100),100/('BettingLines Week (10)'!F25+100))</f>
        <v>0.54954954954954949</v>
      </c>
      <c r="G25">
        <f>IF('BettingLines Week (10)'!G25&lt;-100,1+100/('BettingLines Week (10)'!G25-100),100/('BettingLines Week (10)'!G25+100))</f>
        <v>0.59677419354838712</v>
      </c>
      <c r="H25">
        <f>IF('BettingLines Week (10)'!H25&lt;-100,1+100/('BettingLines Week (10)'!H25-100),100/('BettingLines Week (10)'!H25+100))</f>
        <v>0.58677685950413228</v>
      </c>
      <c r="I25">
        <f>IF('BettingLines Week (10)'!I25&lt;-100,1+100/('BettingLines Week (10)'!I25-100),100/('BettingLines Week (10)'!I25+100))</f>
        <v>0.25974025974025972</v>
      </c>
      <c r="J25">
        <f>IF('BettingLines Week (10)'!J25&lt;-100,1+100/('BettingLines Week (10)'!J25-100),100/('BettingLines Week (10)'!J25+100))</f>
        <v>0.51923076923076916</v>
      </c>
      <c r="K25">
        <f>IF('BettingLines Week (10)'!K25&lt;-100,1+100/('BettingLines Week (10)'!K25-100),100/('BettingLines Week (10)'!K25+100))</f>
        <v>0.51923076923076916</v>
      </c>
      <c r="L25">
        <f>IF('BettingLines Week (10)'!L25&lt;-100,1+100/('BettingLines Week (10)'!L25-100),100/('BettingLines Week (10)'!L25+100))</f>
        <v>0.35087719298245612</v>
      </c>
      <c r="M25">
        <f>IF('BettingLines Week (10)'!M25&lt;-100,1+100/('BettingLines Week (10)'!M25-100),100/('BettingLines Week (10)'!M25+100))</f>
        <v>0.37037037037037035</v>
      </c>
      <c r="N25">
        <f>IF('BettingLines Week (10)'!N25&lt;-100,1+100/('BettingLines Week (10)'!N25-100),100/('BettingLines Week (10)'!N25+100))</f>
        <v>1</v>
      </c>
      <c r="O25">
        <f>IF('BettingLines Week (10)'!O25&lt;-100,1+100/('BettingLines Week (10)'!O25-100),100/('BettingLines Week (10)'!O25+100))</f>
        <v>0.51219512195121952</v>
      </c>
      <c r="P25">
        <f>IF('BettingLines Week (10)'!P25&lt;-100,1+100/('BettingLines Week (10)'!P25-100),100/('BettingLines Week (10)'!P25+100))</f>
        <v>0.5</v>
      </c>
      <c r="Q25">
        <f>IF('BettingLines Week (10)'!Q25&lt;-100,1+100/('BettingLines Week (10)'!Q25-100),100/('BettingLines Week (10)'!Q25+100))</f>
        <v>0.24390243902439024</v>
      </c>
      <c r="R25">
        <f>IF('BettingLines Week (10)'!R25&lt;-100,1+100/('BettingLines Week (10)'!R25-100),100/('BettingLines Week (10)'!R25+100))</f>
        <v>0.55555555555555558</v>
      </c>
      <c r="S25">
        <f>IF('BettingLines Week (10)'!S25&lt;-100,1+100/('BettingLines Week (10)'!S25-100),100/('BettingLines Week (10)'!S25+100))</f>
        <v>0.51219512195121952</v>
      </c>
    </row>
    <row r="26" spans="1:19" ht="14.45">
      <c r="A26" t="s">
        <v>25</v>
      </c>
      <c r="B26">
        <f>IF('BettingLines Week (10)'!B26&lt;-100,1+100/('BettingLines Week (10)'!B26-100),100/('BettingLines Week (10)'!B26+100))</f>
        <v>0.39370078740157483</v>
      </c>
      <c r="C26">
        <f>IF('BettingLines Week (10)'!C26&lt;-100,1+100/('BettingLines Week (10)'!C26-100),100/('BettingLines Week (10)'!C26+100))</f>
        <v>0.43478260869565216</v>
      </c>
      <c r="D26">
        <f>IF('BettingLines Week (10)'!D26&lt;-100,1+100/('BettingLines Week (10)'!D26-100),100/('BettingLines Week (10)'!D26+100))</f>
        <v>0.35087719298245612</v>
      </c>
      <c r="E26">
        <f>IF('BettingLines Week (10)'!E26&lt;-100,1+100/('BettingLines Week (10)'!E26-100),100/('BettingLines Week (10)'!E26+100))</f>
        <v>0.35087719298245612</v>
      </c>
      <c r="F26">
        <f>IF('BettingLines Week (10)'!F26&lt;-100,1+100/('BettingLines Week (10)'!F26-100),100/('BettingLines Week (10)'!F26+100))</f>
        <v>0.22727272727272727</v>
      </c>
      <c r="G26">
        <f>IF('BettingLines Week (10)'!G26&lt;-100,1+100/('BettingLines Week (10)'!G26-100),100/('BettingLines Week (10)'!G26+100))</f>
        <v>0.125</v>
      </c>
      <c r="H26">
        <f>IF('BettingLines Week (10)'!H26&lt;-100,1+100/('BettingLines Week (10)'!H26-100),100/('BettingLines Week (10)'!H26+100))</f>
        <v>1</v>
      </c>
      <c r="I26">
        <f>IF('BettingLines Week (10)'!I26&lt;-100,1+100/('BettingLines Week (10)'!I26-100),100/('BettingLines Week (10)'!I26+100))</f>
        <v>0.41666666666666669</v>
      </c>
      <c r="J26">
        <f>IF('BettingLines Week (10)'!J26&lt;-100,1+100/('BettingLines Week (10)'!J26-100),100/('BettingLines Week (10)'!J26+100))</f>
        <v>0.48780487804878048</v>
      </c>
      <c r="K26">
        <f>IF('BettingLines Week (10)'!K26&lt;-100,1+100/('BettingLines Week (10)'!K26-100),100/('BettingLines Week (10)'!K26+100))</f>
        <v>0.4</v>
      </c>
      <c r="L26">
        <f>IF('BettingLines Week (10)'!L26&lt;-100,1+100/('BettingLines Week (10)'!L26-100),100/('BettingLines Week (10)'!L26+100))</f>
        <v>0.4</v>
      </c>
      <c r="M26">
        <f>IF('BettingLines Week (10)'!M26&lt;-100,1+100/('BettingLines Week (10)'!M26-100),100/('BettingLines Week (10)'!M26+100))</f>
        <v>0.51219512195121952</v>
      </c>
      <c r="N26">
        <f>IF('BettingLines Week (10)'!N26&lt;-100,1+100/('BettingLines Week (10)'!N26-100),100/('BettingLines Week (10)'!N26+100))</f>
        <v>0.51219512195121952</v>
      </c>
      <c r="O26">
        <f>IF('BettingLines Week (10)'!O26&lt;-100,1+100/('BettingLines Week (10)'!O26-100),100/('BettingLines Week (10)'!O26+100))</f>
        <v>0.41666666666666669</v>
      </c>
      <c r="P26">
        <f>IF('BettingLines Week (10)'!P26&lt;-100,1+100/('BettingLines Week (10)'!P26-100),100/('BettingLines Week (10)'!P26+100))</f>
        <v>0.53488372093023262</v>
      </c>
      <c r="Q26">
        <f>IF('BettingLines Week (10)'!Q26&lt;-100,1+100/('BettingLines Week (10)'!Q26-100),100/('BettingLines Week (10)'!Q26+100))</f>
        <v>0.51219512195121952</v>
      </c>
      <c r="R26">
        <f>IF('BettingLines Week (10)'!R26&lt;-100,1+100/('BettingLines Week (10)'!R26-100),100/('BettingLines Week (10)'!R26+100))</f>
        <v>0.2</v>
      </c>
      <c r="S26">
        <f>IF('BettingLines Week (10)'!S26&lt;-100,1+100/('BettingLines Week (10)'!S26-100),100/('BettingLines Week (10)'!S26+100))</f>
        <v>0.56521739130434789</v>
      </c>
    </row>
    <row r="27" spans="1:19" ht="14.45">
      <c r="A27" t="s">
        <v>26</v>
      </c>
      <c r="B27">
        <f>IF('BettingLines Week (10)'!B27&lt;-100,1+100/('BettingLines Week (10)'!B27-100),100/('BettingLines Week (10)'!B27+100))</f>
        <v>0.76470588235294112</v>
      </c>
      <c r="C27">
        <f>IF('BettingLines Week (10)'!C27&lt;-100,1+100/('BettingLines Week (10)'!C27-100),100/('BettingLines Week (10)'!C27+100))</f>
        <v>0.37878787878787878</v>
      </c>
      <c r="D27">
        <f>IF('BettingLines Week (10)'!D27&lt;-100,1+100/('BettingLines Week (10)'!D27-100),100/('BettingLines Week (10)'!D27+100))</f>
        <v>0.33333333333333331</v>
      </c>
      <c r="E27">
        <f>IF('BettingLines Week (10)'!E27&lt;-100,1+100/('BettingLines Week (10)'!E27-100),100/('BettingLines Week (10)'!E27+100))</f>
        <v>0.23255813953488372</v>
      </c>
      <c r="F27">
        <f>IF('BettingLines Week (10)'!F27&lt;-100,1+100/('BettingLines Week (10)'!F27-100),100/('BettingLines Week (10)'!F27+100))</f>
        <v>0.72067039106145248</v>
      </c>
      <c r="G27">
        <f>IF('BettingLines Week (10)'!G27&lt;-100,1+100/('BettingLines Week (10)'!G27-100),100/('BettingLines Week (10)'!G27+100))</f>
        <v>0.48780487804878048</v>
      </c>
      <c r="H27">
        <f>IF('BettingLines Week (10)'!H27&lt;-100,1+100/('BettingLines Week (10)'!H27-100),100/('BettingLines Week (10)'!H27+100))</f>
        <v>0.61832061068702293</v>
      </c>
      <c r="I27">
        <f>IF('BettingLines Week (10)'!I27&lt;-100,1+100/('BettingLines Week (10)'!I27-100),100/('BettingLines Week (10)'!I27+100))</f>
        <v>0.29850746268656714</v>
      </c>
      <c r="J27">
        <f>IF('BettingLines Week (10)'!J27&lt;-100,1+100/('BettingLines Week (10)'!J27-100),100/('BettingLines Week (10)'!J27+100))</f>
        <v>0.43478260869565216</v>
      </c>
      <c r="K27">
        <f>IF('BettingLines Week (10)'!K27&lt;-100,1+100/('BettingLines Week (10)'!K27-100),100/('BettingLines Week (10)'!K27+100))</f>
        <v>0.3125</v>
      </c>
      <c r="L27">
        <f>IF('BettingLines Week (10)'!L27&lt;-100,1+100/('BettingLines Week (10)'!L27-100),100/('BettingLines Week (10)'!L27+100))</f>
        <v>0.7752808988764045</v>
      </c>
      <c r="M27">
        <f>IF('BettingLines Week (10)'!M27&lt;-100,1+100/('BettingLines Week (10)'!M27-100),100/('BettingLines Week (10)'!M27+100))</f>
        <v>0.34482758620689657</v>
      </c>
      <c r="N27">
        <f>IF('BettingLines Week (10)'!N27&lt;-100,1+100/('BettingLines Week (10)'!N27-100),100/('BettingLines Week (10)'!N27+100))</f>
        <v>0.40816326530612246</v>
      </c>
      <c r="O27">
        <f>IF('BettingLines Week (10)'!O27&lt;-100,1+100/('BettingLines Week (10)'!O27-100),100/('BettingLines Week (10)'!O27+100))</f>
        <v>1</v>
      </c>
      <c r="P27">
        <f>IF('BettingLines Week (10)'!P27&lt;-100,1+100/('BettingLines Week (10)'!P27-100),100/('BettingLines Week (10)'!P27+100))</f>
        <v>0.51219512195121952</v>
      </c>
      <c r="Q27">
        <f>IF('BettingLines Week (10)'!Q27&lt;-100,1+100/('BettingLines Week (10)'!Q27-100),100/('BettingLines Week (10)'!Q27+100))</f>
        <v>0.35714285714285715</v>
      </c>
      <c r="R27">
        <f>IF('BettingLines Week (10)'!R27&lt;-100,1+100/('BettingLines Week (10)'!R27-100),100/('BettingLines Week (10)'!R27+100))</f>
        <v>0.43478260869565216</v>
      </c>
      <c r="S27">
        <f>IF('BettingLines Week (10)'!S27&lt;-100,1+100/('BettingLines Week (10)'!S27-100),100/('BettingLines Week (10)'!S27+100))</f>
        <v>0.43478260869565216</v>
      </c>
    </row>
    <row r="28" spans="1:19" ht="14.45">
      <c r="A28" t="s">
        <v>27</v>
      </c>
      <c r="B28">
        <f>IF('BettingLines Week (10)'!B28&lt;-100,1+100/('BettingLines Week (10)'!B28-100),100/('BettingLines Week (10)'!B28+100))</f>
        <v>0.35714285714285715</v>
      </c>
      <c r="C28">
        <f>IF('BettingLines Week (10)'!C28&lt;-100,1+100/('BettingLines Week (10)'!C28-100),100/('BettingLines Week (10)'!C28+100))</f>
        <v>0.27777777777777779</v>
      </c>
      <c r="D28">
        <f>IF('BettingLines Week (10)'!D28&lt;-100,1+100/('BettingLines Week (10)'!D28-100),100/('BettingLines Week (10)'!D28+100))</f>
        <v>0.43478260869565216</v>
      </c>
      <c r="E28">
        <f>IF('BettingLines Week (10)'!E28&lt;-100,1+100/('BettingLines Week (10)'!E28-100),100/('BettingLines Week (10)'!E28+100))</f>
        <v>0.53488372093023262</v>
      </c>
      <c r="F28">
        <f>IF('BettingLines Week (10)'!F28&lt;-100,1+100/('BettingLines Week (10)'!F28-100),100/('BettingLines Week (10)'!F28+100))</f>
        <v>0.37878787878787878</v>
      </c>
      <c r="G28">
        <f>IF('BettingLines Week (10)'!G28&lt;-100,1+100/('BettingLines Week (10)'!G28-100),100/('BettingLines Week (10)'!G28+100))</f>
        <v>0.7752808988764045</v>
      </c>
      <c r="H28">
        <f>IF('BettingLines Week (10)'!H28&lt;-100,1+100/('BettingLines Week (10)'!H28-100),100/('BettingLines Week (10)'!H28+100))</f>
        <v>0.64285714285714279</v>
      </c>
      <c r="I28">
        <f>IF('BettingLines Week (10)'!I28&lt;-100,1+100/('BettingLines Week (10)'!I28-100),100/('BettingLines Week (10)'!I28+100))</f>
        <v>0.2857142857142857</v>
      </c>
      <c r="J28">
        <f>IF('BettingLines Week (10)'!J28&lt;-100,1+100/('BettingLines Week (10)'!J28-100),100/('BettingLines Week (10)'!J28+100))</f>
        <v>0.37878787878787878</v>
      </c>
      <c r="K28">
        <f>IF('BettingLines Week (10)'!K28&lt;-100,1+100/('BettingLines Week (10)'!K28-100),100/('BettingLines Week (10)'!K28+100))</f>
        <v>1</v>
      </c>
      <c r="L28">
        <f>IF('BettingLines Week (10)'!L28&lt;-100,1+100/('BettingLines Week (10)'!L28-100),100/('BettingLines Week (10)'!L28+100))</f>
        <v>0.48780487804878048</v>
      </c>
      <c r="M28">
        <f>IF('BettingLines Week (10)'!M28&lt;-100,1+100/('BettingLines Week (10)'!M28-100),100/('BettingLines Week (10)'!M28+100))</f>
        <v>0.55555555555555558</v>
      </c>
      <c r="N28">
        <f>IF('BettingLines Week (10)'!N28&lt;-100,1+100/('BettingLines Week (10)'!N28-100),100/('BettingLines Week (10)'!N28+100))</f>
        <v>0.5</v>
      </c>
      <c r="O28">
        <f>IF('BettingLines Week (10)'!O28&lt;-100,1+100/('BettingLines Week (10)'!O28-100),100/('BettingLines Week (10)'!O28+100))</f>
        <v>0.2857142857142857</v>
      </c>
      <c r="P28">
        <f>IF('BettingLines Week (10)'!P28&lt;-100,1+100/('BettingLines Week (10)'!P28-100),100/('BettingLines Week (10)'!P28+100))</f>
        <v>0.53488372093023262</v>
      </c>
      <c r="Q28">
        <f>IF('BettingLines Week (10)'!Q28&lt;-100,1+100/('BettingLines Week (10)'!Q28-100),100/('BettingLines Week (10)'!Q28+100))</f>
        <v>0.51219512195121952</v>
      </c>
      <c r="R28">
        <f>IF('BettingLines Week (10)'!R28&lt;-100,1+100/('BettingLines Week (10)'!R28-100),100/('BettingLines Week (10)'!R28+100))</f>
        <v>0.41666666666666669</v>
      </c>
      <c r="S28">
        <f>IF('BettingLines Week (10)'!S28&lt;-100,1+100/('BettingLines Week (10)'!S28-100),100/('BettingLines Week (10)'!S28+100))</f>
        <v>0.29411764705882354</v>
      </c>
    </row>
    <row r="29" spans="1:19" ht="14.45">
      <c r="A29" t="s">
        <v>28</v>
      </c>
      <c r="B29">
        <f>IF('BettingLines Week (10)'!B29&lt;-100,1+100/('BettingLines Week (10)'!B29-100),100/('BettingLines Week (10)'!B29+100))</f>
        <v>0.44642857142857145</v>
      </c>
      <c r="C29">
        <f>IF('BettingLines Week (10)'!C29&lt;-100,1+100/('BettingLines Week (10)'!C29-100),100/('BettingLines Week (10)'!C29+100))</f>
        <v>0.44642857142857145</v>
      </c>
      <c r="D29">
        <f>IF('BettingLines Week (10)'!D29&lt;-100,1+100/('BettingLines Week (10)'!D29-100),100/('BettingLines Week (10)'!D29+100))</f>
        <v>0.42372881355932202</v>
      </c>
      <c r="E29">
        <f>IF('BettingLines Week (10)'!E29&lt;-100,1+100/('BettingLines Week (10)'!E29-100),100/('BettingLines Week (10)'!E29+100))</f>
        <v>0.42372881355932202</v>
      </c>
      <c r="F29">
        <f>IF('BettingLines Week (10)'!F29&lt;-100,1+100/('BettingLines Week (10)'!F29-100),100/('BettingLines Week (10)'!F29+100))</f>
        <v>0.57446808510638303</v>
      </c>
      <c r="G29">
        <f>IF('BettingLines Week (10)'!G29&lt;-100,1+100/('BettingLines Week (10)'!G29-100),100/('BettingLines Week (10)'!G29+100))</f>
        <v>0.32786885245901637</v>
      </c>
      <c r="H29">
        <f>IF('BettingLines Week (10)'!H29&lt;-100,1+100/('BettingLines Week (10)'!H29-100),100/('BettingLines Week (10)'!H29+100))</f>
        <v>1</v>
      </c>
      <c r="I29">
        <f>IF('BettingLines Week (10)'!I29&lt;-100,1+100/('BettingLines Week (10)'!I29-100),100/('BettingLines Week (10)'!I29+100))</f>
        <v>0.47619047619047616</v>
      </c>
      <c r="J29">
        <f>IF('BettingLines Week (10)'!J29&lt;-100,1+100/('BettingLines Week (10)'!J29-100),100/('BettingLines Week (10)'!J29+100))</f>
        <v>0.4</v>
      </c>
      <c r="K29">
        <f>IF('BettingLines Week (10)'!K29&lt;-100,1+100/('BettingLines Week (10)'!K29-100),100/('BettingLines Week (10)'!K29+100))</f>
        <v>0.45454545454545453</v>
      </c>
      <c r="L29">
        <f>IF('BettingLines Week (10)'!L29&lt;-100,1+100/('BettingLines Week (10)'!L29-100),100/('BettingLines Week (10)'!L29+100))</f>
        <v>0.37037037037037035</v>
      </c>
      <c r="M29">
        <f>IF('BettingLines Week (10)'!M29&lt;-100,1+100/('BettingLines Week (10)'!M29-100),100/('BettingLines Week (10)'!M29+100))</f>
        <v>0.53488372093023262</v>
      </c>
      <c r="N29">
        <f>IF('BettingLines Week (10)'!N29&lt;-100,1+100/('BettingLines Week (10)'!N29-100),100/('BettingLines Week (10)'!N29+100))</f>
        <v>0.56521739130434789</v>
      </c>
      <c r="O29">
        <f>IF('BettingLines Week (10)'!O29&lt;-100,1+100/('BettingLines Week (10)'!O29-100),100/('BettingLines Week (10)'!O29+100))</f>
        <v>0.29411764705882354</v>
      </c>
      <c r="P29">
        <f>IF('BettingLines Week (10)'!P29&lt;-100,1+100/('BettingLines Week (10)'!P29-100),100/('BettingLines Week (10)'!P29+100))</f>
        <v>0.6</v>
      </c>
      <c r="Q29">
        <f>IF('BettingLines Week (10)'!Q29&lt;-100,1+100/('BettingLines Week (10)'!Q29-100),100/('BettingLines Week (10)'!Q29+100))</f>
        <v>0.48780487804878048</v>
      </c>
      <c r="R29">
        <f>IF('BettingLines Week (10)'!R29&lt;-100,1+100/('BettingLines Week (10)'!R29-100),100/('BettingLines Week (10)'!R29+100))</f>
        <v>0.53488372093023262</v>
      </c>
      <c r="S29">
        <f>IF('BettingLines Week (10)'!S29&lt;-100,1+100/('BettingLines Week (10)'!S29-100),100/('BettingLines Week (10)'!S29+100))</f>
        <v>0.46511627906976744</v>
      </c>
    </row>
    <row r="30" spans="1:19" ht="14.45">
      <c r="A30" t="s">
        <v>29</v>
      </c>
      <c r="B30">
        <f>IF('BettingLines Week (10)'!B30&lt;-100,1+100/('BettingLines Week (10)'!B30-100),100/('BettingLines Week (10)'!B30+100))</f>
        <v>0.35714285714285715</v>
      </c>
      <c r="C30">
        <f>IF('BettingLines Week (10)'!C30&lt;-100,1+100/('BettingLines Week (10)'!C30-100),100/('BettingLines Week (10)'!C30+100))</f>
        <v>0.55555555555555558</v>
      </c>
      <c r="D30">
        <f>IF('BettingLines Week (10)'!D30&lt;-100,1+100/('BettingLines Week (10)'!D30-100),100/('BettingLines Week (10)'!D30+100))</f>
        <v>0.32786885245901637</v>
      </c>
      <c r="E30">
        <f>IF('BettingLines Week (10)'!E30&lt;-100,1+100/('BettingLines Week (10)'!E30-100),100/('BettingLines Week (10)'!E30+100))</f>
        <v>0.35714285714285715</v>
      </c>
      <c r="F30">
        <f>IF('BettingLines Week (10)'!F30&lt;-100,1+100/('BettingLines Week (10)'!F30-100),100/('BettingLines Week (10)'!F30+100))</f>
        <v>1</v>
      </c>
      <c r="G30">
        <f>IF('BettingLines Week (10)'!G30&lt;-100,1+100/('BettingLines Week (10)'!G30-100),100/('BettingLines Week (10)'!G30+100))</f>
        <v>0.42372881355932202</v>
      </c>
      <c r="H30">
        <f>IF('BettingLines Week (10)'!H30&lt;-100,1+100/('BettingLines Week (10)'!H30-100),100/('BettingLines Week (10)'!H30+100))</f>
        <v>0.59677419354838712</v>
      </c>
      <c r="I30">
        <f>IF('BettingLines Week (10)'!I30&lt;-100,1+100/('BettingLines Week (10)'!I30-100),100/('BettingLines Week (10)'!I30+100))</f>
        <v>0.20408163265306123</v>
      </c>
      <c r="J30">
        <f>IF('BettingLines Week (10)'!J30&lt;-100,1+100/('BettingLines Week (10)'!J30-100),100/('BettingLines Week (10)'!J30+100))</f>
        <v>0.44642857142857145</v>
      </c>
      <c r="K30">
        <f>IF('BettingLines Week (10)'!K30&lt;-100,1+100/('BettingLines Week (10)'!K30-100),100/('BettingLines Week (10)'!K30+100))</f>
        <v>0.58677685950413228</v>
      </c>
      <c r="L30">
        <f>IF('BettingLines Week (10)'!L30&lt;-100,1+100/('BettingLines Week (10)'!L30-100),100/('BettingLines Week (10)'!L30+100))</f>
        <v>0.27027027027027029</v>
      </c>
      <c r="M30">
        <f>IF('BettingLines Week (10)'!M30&lt;-100,1+100/('BettingLines Week (10)'!M30-100),100/('BettingLines Week (10)'!M30+100))</f>
        <v>0.51219512195121952</v>
      </c>
      <c r="N30">
        <f>IF('BettingLines Week (10)'!N30&lt;-100,1+100/('BettingLines Week (10)'!N30-100),100/('BettingLines Week (10)'!N30+100))</f>
        <v>0.53488372093023262</v>
      </c>
      <c r="O30">
        <f>IF('BettingLines Week (10)'!O30&lt;-100,1+100/('BettingLines Week (10)'!O30-100),100/('BettingLines Week (10)'!O30+100))</f>
        <v>0.42553191489361702</v>
      </c>
      <c r="P30">
        <f>IF('BettingLines Week (10)'!P30&lt;-100,1+100/('BettingLines Week (10)'!P30-100),100/('BettingLines Week (10)'!P30+100))</f>
        <v>0.40816326530612246</v>
      </c>
      <c r="Q30">
        <f>IF('BettingLines Week (10)'!Q30&lt;-100,1+100/('BettingLines Week (10)'!Q30-100),100/('BettingLines Week (10)'!Q30+100))</f>
        <v>0.39215686274509803</v>
      </c>
      <c r="R30">
        <f>IF('BettingLines Week (10)'!R30&lt;-100,1+100/('BettingLines Week (10)'!R30-100),100/('BettingLines Week (10)'!R30+100))</f>
        <v>0.5</v>
      </c>
      <c r="S30">
        <f>IF('BettingLines Week (10)'!S30&lt;-100,1+100/('BettingLines Week (10)'!S30-100),100/('BettingLines Week (10)'!S30+100))</f>
        <v>0.47619047619047616</v>
      </c>
    </row>
    <row r="31" spans="1:19" ht="14.45">
      <c r="A31" t="s">
        <v>30</v>
      </c>
      <c r="B31">
        <f>IF('BettingLines Week (10)'!B31&lt;-100,1+100/('BettingLines Week (10)'!B31-100),100/('BettingLines Week (10)'!B31+100))</f>
        <v>0.37878787878787878</v>
      </c>
      <c r="C31">
        <f>IF('BettingLines Week (10)'!C31&lt;-100,1+100/('BettingLines Week (10)'!C31-100),100/('BettingLines Week (10)'!C31+100))</f>
        <v>0.48780487804878048</v>
      </c>
      <c r="D31">
        <f>IF('BettingLines Week (10)'!D31&lt;-100,1+100/('BettingLines Week (10)'!D31-100),100/('BettingLines Week (10)'!D31+100))</f>
        <v>0.27027027027027029</v>
      </c>
      <c r="E31">
        <f>IF('BettingLines Week (10)'!E31&lt;-100,1+100/('BettingLines Week (10)'!E31-100),100/('BettingLines Week (10)'!E31+100))</f>
        <v>0.51219512195121952</v>
      </c>
      <c r="F31">
        <f>IF('BettingLines Week (10)'!F31&lt;-100,1+100/('BettingLines Week (10)'!F31-100),100/('BettingLines Week (10)'!F31+100))</f>
        <v>0.46728971962616822</v>
      </c>
      <c r="G31">
        <f>IF('BettingLines Week (10)'!G31&lt;-100,1+100/('BettingLines Week (10)'!G31-100),100/('BettingLines Week (10)'!G31+100))</f>
        <v>0.37037037037037035</v>
      </c>
      <c r="H31">
        <f>IF('BettingLines Week (10)'!H31&lt;-100,1+100/('BettingLines Week (10)'!H31-100),100/('BettingLines Week (10)'!H31+100))</f>
        <v>0.41322314049586778</v>
      </c>
      <c r="I31">
        <f>IF('BettingLines Week (10)'!I31&lt;-100,1+100/('BettingLines Week (10)'!I31-100),100/('BettingLines Week (10)'!I31+100))</f>
        <v>0.47619047619047616</v>
      </c>
      <c r="J31">
        <f>IF('BettingLines Week (10)'!J31&lt;-100,1+100/('BettingLines Week (10)'!J31-100),100/('BettingLines Week (10)'!J31+100))</f>
        <v>0.55555555555555558</v>
      </c>
      <c r="K31">
        <f>IF('BettingLines Week (10)'!K31&lt;-100,1+100/('BettingLines Week (10)'!K31-100),100/('BettingLines Week (10)'!K31+100))</f>
        <v>0.54954954954954949</v>
      </c>
      <c r="L31">
        <f>IF('BettingLines Week (10)'!L31&lt;-100,1+100/('BettingLines Week (10)'!L31-100),100/('BettingLines Week (10)'!L31+100))</f>
        <v>1</v>
      </c>
      <c r="M31">
        <f>IF('BettingLines Week (10)'!M31&lt;-100,1+100/('BettingLines Week (10)'!M31-100),100/('BettingLines Week (10)'!M31+100))</f>
        <v>0.53488372093023262</v>
      </c>
      <c r="N31">
        <f>IF('BettingLines Week (10)'!N31&lt;-100,1+100/('BettingLines Week (10)'!N31-100),100/('BettingLines Week (10)'!N31+100))</f>
        <v>0.47619047619047616</v>
      </c>
      <c r="O31">
        <f>IF('BettingLines Week (10)'!O31&lt;-100,1+100/('BettingLines Week (10)'!O31-100),100/('BettingLines Week (10)'!O31+100))</f>
        <v>0.24390243902439024</v>
      </c>
      <c r="P31">
        <f>IF('BettingLines Week (10)'!P31&lt;-100,1+100/('BettingLines Week (10)'!P31-100),100/('BettingLines Week (10)'!P31+100))</f>
        <v>0.47619047619047616</v>
      </c>
      <c r="Q31">
        <f>IF('BettingLines Week (10)'!Q31&lt;-100,1+100/('BettingLines Week (10)'!Q31-100),100/('BettingLines Week (10)'!Q31+100))</f>
        <v>0.47619047619047616</v>
      </c>
      <c r="R31">
        <f>IF('BettingLines Week (10)'!R31&lt;-100,1+100/('BettingLines Week (10)'!R31-100),100/('BettingLines Week (10)'!R31+100))</f>
        <v>0.48780487804878048</v>
      </c>
      <c r="S31">
        <f>IF('BettingLines Week (10)'!S31&lt;-100,1+100/('BettingLines Week (10)'!S31-100),100/('BettingLines Week (10)'!S31+100))</f>
        <v>0.54545454545454541</v>
      </c>
    </row>
    <row r="32" spans="1:19" ht="14.45">
      <c r="A32" t="s">
        <v>31</v>
      </c>
      <c r="B32">
        <f>IF('BettingLines Week (10)'!B32&lt;-100,1+100/('BettingLines Week (10)'!B32-100),100/('BettingLines Week (10)'!B32+100))</f>
        <v>0.27777777777777779</v>
      </c>
      <c r="C32">
        <f>IF('BettingLines Week (10)'!C32&lt;-100,1+100/('BettingLines Week (10)'!C32-100),100/('BettingLines Week (10)'!C32+100))</f>
        <v>0.35714285714285715</v>
      </c>
      <c r="D32">
        <f>IF('BettingLines Week (10)'!D32&lt;-100,1+100/('BettingLines Week (10)'!D32-100),100/('BettingLines Week (10)'!D32+100))</f>
        <v>0.17543859649122806</v>
      </c>
      <c r="E32">
        <f>IF('BettingLines Week (10)'!E32&lt;-100,1+100/('BettingLines Week (10)'!E32-100),100/('BettingLines Week (10)'!E32+100))</f>
        <v>0.12903225806451613</v>
      </c>
      <c r="F32">
        <f>IF('BettingLines Week (10)'!F32&lt;-100,1+100/('BettingLines Week (10)'!F32-100),100/('BettingLines Week (10)'!F32+100))</f>
        <v>0.41322314049586778</v>
      </c>
      <c r="G32">
        <f>IF('BettingLines Week (10)'!G32&lt;-100,1+100/('BettingLines Week (10)'!G32-100),100/('BettingLines Week (10)'!G32+100))</f>
        <v>0.26666666666666666</v>
      </c>
      <c r="H32">
        <f>IF('BettingLines Week (10)'!H32&lt;-100,1+100/('BettingLines Week (10)'!H32-100),100/('BettingLines Week (10)'!H32+100))</f>
        <v>0.22222222222222221</v>
      </c>
      <c r="I32">
        <f>IF('BettingLines Week (10)'!I32&lt;-100,1+100/('BettingLines Week (10)'!I32-100),100/('BettingLines Week (10)'!I32+100))</f>
        <v>0.20408163265306123</v>
      </c>
      <c r="J32">
        <f>IF('BettingLines Week (10)'!J32&lt;-100,1+100/('BettingLines Week (10)'!J32-100),100/('BettingLines Week (10)'!J32+100))</f>
        <v>0.16</v>
      </c>
      <c r="K32">
        <f>IF('BettingLines Week (10)'!K32&lt;-100,1+100/('BettingLines Week (10)'!K32-100),100/('BettingLines Week (10)'!K32+100))</f>
        <v>0.47619047619047616</v>
      </c>
      <c r="L32">
        <f>IF('BettingLines Week (10)'!L32&lt;-100,1+100/('BettingLines Week (10)'!L32-100),100/('BettingLines Week (10)'!L32+100))</f>
        <v>0.48780487804878048</v>
      </c>
      <c r="M32">
        <f>IF('BettingLines Week (10)'!M32&lt;-100,1+100/('BettingLines Week (10)'!M32-100),100/('BettingLines Week (10)'!M32+100))</f>
        <v>0.48780487804878048</v>
      </c>
      <c r="N32">
        <f>IF('BettingLines Week (10)'!N32&lt;-100,1+100/('BettingLines Week (10)'!N32-100),100/('BettingLines Week (10)'!N32+100))</f>
        <v>0.26315789473684209</v>
      </c>
      <c r="O32">
        <f>IF('BettingLines Week (10)'!O32&lt;-100,1+100/('BettingLines Week (10)'!O32-100),100/('BettingLines Week (10)'!O32+100))</f>
        <v>1</v>
      </c>
      <c r="P32">
        <f>IF('BettingLines Week (10)'!P32&lt;-100,1+100/('BettingLines Week (10)'!P32-100),100/('BettingLines Week (10)'!P32+100))</f>
        <v>0.31746031746031744</v>
      </c>
      <c r="Q32">
        <f>IF('BettingLines Week (10)'!Q32&lt;-100,1+100/('BettingLines Week (10)'!Q32-100),100/('BettingLines Week (10)'!Q32+100))</f>
        <v>0.37735849056603776</v>
      </c>
      <c r="R32">
        <f>IF('BettingLines Week (10)'!R32&lt;-100,1+100/('BettingLines Week (10)'!R32-100),100/('BettingLines Week (10)'!R32+100))</f>
        <v>0.2</v>
      </c>
      <c r="S32">
        <f>IF('BettingLines Week (10)'!S32&lt;-100,1+100/('BettingLines Week (10)'!S32-100),100/('BettingLines Week (10)'!S32+100))</f>
        <v>0.37735849056603776</v>
      </c>
    </row>
    <row r="33" spans="1:19" ht="14.45">
      <c r="A33" t="s">
        <v>32</v>
      </c>
      <c r="B33">
        <f>IF('BettingLines Week (10)'!B33&lt;-100,1+100/('BettingLines Week (10)'!B33-100),100/('BettingLines Week (10)'!B33+100))</f>
        <v>0.21739130434782608</v>
      </c>
      <c r="C33">
        <f>IF('BettingLines Week (10)'!C33&lt;-100,1+100/('BettingLines Week (10)'!C33-100),100/('BettingLines Week (10)'!C33+100))</f>
        <v>0.55555555555555558</v>
      </c>
      <c r="D33">
        <f>IF('BettingLines Week (10)'!D33&lt;-100,1+100/('BettingLines Week (10)'!D33-100),100/('BettingLines Week (10)'!D33+100))</f>
        <v>0.25</v>
      </c>
      <c r="E33">
        <f>IF('BettingLines Week (10)'!E33&lt;-100,1+100/('BettingLines Week (10)'!E33-100),100/('BettingLines Week (10)'!E33+100))</f>
        <v>0.43478260869565216</v>
      </c>
      <c r="F33">
        <f>IF('BettingLines Week (10)'!F33&lt;-100,1+100/('BettingLines Week (10)'!F33-100),100/('BettingLines Week (10)'!F33+100))</f>
        <v>0.46728971962616822</v>
      </c>
      <c r="G33">
        <f>IF('BettingLines Week (10)'!G33&lt;-100,1+100/('BettingLines Week (10)'!G33-100),100/('BettingLines Week (10)'!G33+100))</f>
        <v>0.47619047619047616</v>
      </c>
      <c r="H33">
        <f>IF('BettingLines Week (10)'!H33&lt;-100,1+100/('BettingLines Week (10)'!H33-100),100/('BettingLines Week (10)'!H33+100))</f>
        <v>1</v>
      </c>
      <c r="I33">
        <f>IF('BettingLines Week (10)'!I33&lt;-100,1+100/('BettingLines Week (10)'!I33-100),100/('BettingLines Week (10)'!I33+100))</f>
        <v>0.62406015037593987</v>
      </c>
      <c r="J33">
        <f>IF('BettingLines Week (10)'!J33&lt;-100,1+100/('BettingLines Week (10)'!J33-100),100/('BettingLines Week (10)'!J33+100))</f>
        <v>0.59677419354838712</v>
      </c>
      <c r="K33">
        <f>IF('BettingLines Week (10)'!K33&lt;-100,1+100/('BettingLines Week (10)'!K33-100),100/('BettingLines Week (10)'!K33+100))</f>
        <v>0.33333333333333331</v>
      </c>
      <c r="L33">
        <f>IF('BettingLines Week (10)'!L33&lt;-100,1+100/('BettingLines Week (10)'!L33-100),100/('BettingLines Week (10)'!L33+100))</f>
        <v>0.55555555555555558</v>
      </c>
      <c r="M33">
        <f>IF('BettingLines Week (10)'!M33&lt;-100,1+100/('BettingLines Week (10)'!M33-100),100/('BettingLines Week (10)'!M33+100))</f>
        <v>0.37878787878787878</v>
      </c>
      <c r="N33">
        <f>IF('BettingLines Week (10)'!N33&lt;-100,1+100/('BettingLines Week (10)'!N33-100),100/('BettingLines Week (10)'!N33+100))</f>
        <v>0.39215686274509803</v>
      </c>
      <c r="O33">
        <f>IF('BettingLines Week (10)'!O33&lt;-100,1+100/('BettingLines Week (10)'!O33-100),100/('BettingLines Week (10)'!O33+100))</f>
        <v>0.25974025974025972</v>
      </c>
      <c r="P33">
        <f>IF('BettingLines Week (10)'!P33&lt;-100,1+100/('BettingLines Week (10)'!P33-100),100/('BettingLines Week (10)'!P33+100))</f>
        <v>0.43478260869565216</v>
      </c>
      <c r="Q33">
        <f>IF('BettingLines Week (10)'!Q33&lt;-100,1+100/('BettingLines Week (10)'!Q33-100),100/('BettingLines Week (10)'!Q33+100))</f>
        <v>0.38461538461538464</v>
      </c>
      <c r="R33">
        <f>IF('BettingLines Week (10)'!R33&lt;-100,1+100/('BettingLines Week (10)'!R33-100),100/('BettingLines Week (10)'!R33+100))</f>
        <v>0.51219512195121952</v>
      </c>
      <c r="S33">
        <f>IF('BettingLines Week (10)'!S33&lt;-100,1+100/('BettingLines Week (10)'!S33-100),100/('BettingLines Week (10)'!S33+100))</f>
        <v>0.5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7A62-49A1-43F1-AD51-B1CE1633A0DE}">
  <dimension ref="A1:S33"/>
  <sheetViews>
    <sheetView workbookViewId="0">
      <selection activeCell="K19" sqref="K19"/>
    </sheetView>
  </sheetViews>
  <sheetFormatPr defaultColWidth="5"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v>-180</v>
      </c>
      <c r="C2">
        <v>-148</v>
      </c>
      <c r="D2">
        <v>-800</v>
      </c>
      <c r="E2">
        <v>-425</v>
      </c>
      <c r="F2">
        <v>-180</v>
      </c>
      <c r="G2">
        <v>-650</v>
      </c>
      <c r="H2">
        <v>-278</v>
      </c>
      <c r="I2">
        <v>-340</v>
      </c>
      <c r="J2">
        <v>-102</v>
      </c>
      <c r="L2">
        <v>-155</v>
      </c>
      <c r="M2">
        <v>-205</v>
      </c>
      <c r="N2">
        <v>-218</v>
      </c>
      <c r="O2">
        <v>-180</v>
      </c>
      <c r="P2">
        <v>-190</v>
      </c>
      <c r="Q2">
        <v>-395</v>
      </c>
      <c r="R2">
        <v>-155</v>
      </c>
      <c r="S2">
        <v>-125</v>
      </c>
    </row>
    <row r="3" spans="1:19" ht="14.45">
      <c r="A3" t="s">
        <v>2</v>
      </c>
      <c r="B3">
        <v>-185</v>
      </c>
      <c r="C3">
        <v>-245</v>
      </c>
      <c r="D3">
        <v>-250</v>
      </c>
      <c r="E3">
        <v>-425</v>
      </c>
      <c r="F3">
        <v>-198</v>
      </c>
      <c r="G3">
        <v>-305</v>
      </c>
      <c r="H3">
        <v>-155</v>
      </c>
      <c r="I3">
        <v>-290</v>
      </c>
      <c r="J3">
        <v>-175</v>
      </c>
      <c r="L3">
        <v>135</v>
      </c>
      <c r="M3">
        <v>-120</v>
      </c>
      <c r="N3">
        <v>-135</v>
      </c>
      <c r="O3">
        <v>-105</v>
      </c>
      <c r="P3">
        <v>-125</v>
      </c>
      <c r="Q3">
        <v>-535</v>
      </c>
      <c r="R3">
        <v>-535</v>
      </c>
      <c r="S3">
        <v>-130</v>
      </c>
    </row>
    <row r="4" spans="1:19" ht="14.45">
      <c r="A4" t="s">
        <v>3</v>
      </c>
      <c r="B4">
        <v>-135</v>
      </c>
      <c r="C4">
        <v>-360</v>
      </c>
      <c r="D4">
        <v>-245</v>
      </c>
      <c r="E4">
        <v>-142</v>
      </c>
      <c r="F4">
        <v>-250</v>
      </c>
      <c r="G4">
        <v>-1200</v>
      </c>
      <c r="H4">
        <v>-395</v>
      </c>
      <c r="I4">
        <v>-520</v>
      </c>
      <c r="J4">
        <v>105</v>
      </c>
      <c r="K4">
        <v>-410</v>
      </c>
      <c r="L4">
        <v>-175</v>
      </c>
      <c r="M4">
        <v>100</v>
      </c>
      <c r="O4">
        <v>155</v>
      </c>
      <c r="P4">
        <v>-190</v>
      </c>
      <c r="Q4">
        <v>-115</v>
      </c>
      <c r="R4">
        <v>-270</v>
      </c>
      <c r="S4">
        <v>100</v>
      </c>
    </row>
    <row r="5" spans="1:19" ht="14.45">
      <c r="A5" t="s">
        <v>4</v>
      </c>
      <c r="B5">
        <v>-120</v>
      </c>
      <c r="C5">
        <v>-325</v>
      </c>
      <c r="D5">
        <v>-750</v>
      </c>
      <c r="E5">
        <v>-1050</v>
      </c>
      <c r="F5">
        <v>-175</v>
      </c>
      <c r="G5">
        <v>-470</v>
      </c>
      <c r="H5">
        <v>-310</v>
      </c>
      <c r="I5">
        <v>-218</v>
      </c>
      <c r="K5">
        <v>-162</v>
      </c>
      <c r="L5">
        <v>-340</v>
      </c>
      <c r="M5">
        <v>-120</v>
      </c>
      <c r="N5">
        <v>115</v>
      </c>
      <c r="O5">
        <v>-175</v>
      </c>
      <c r="P5">
        <v>-265</v>
      </c>
      <c r="Q5">
        <v>-150</v>
      </c>
      <c r="R5">
        <v>-150</v>
      </c>
      <c r="S5">
        <v>-298</v>
      </c>
    </row>
    <row r="6" spans="1:19" ht="14.45">
      <c r="A6" t="s">
        <v>5</v>
      </c>
      <c r="B6">
        <v>-112</v>
      </c>
      <c r="C6">
        <v>-175</v>
      </c>
      <c r="D6">
        <v>-155</v>
      </c>
      <c r="E6">
        <v>-162</v>
      </c>
      <c r="F6">
        <v>-170</v>
      </c>
      <c r="G6">
        <v>-155</v>
      </c>
      <c r="I6">
        <v>180</v>
      </c>
      <c r="J6">
        <v>-125</v>
      </c>
      <c r="K6">
        <v>-245</v>
      </c>
      <c r="L6">
        <v>-115</v>
      </c>
      <c r="M6">
        <v>-200</v>
      </c>
      <c r="N6">
        <v>-115</v>
      </c>
      <c r="O6">
        <v>-395</v>
      </c>
      <c r="P6">
        <v>-355</v>
      </c>
      <c r="Q6">
        <v>-130</v>
      </c>
      <c r="R6">
        <v>135</v>
      </c>
      <c r="S6">
        <v>-175</v>
      </c>
    </row>
    <row r="7" spans="1:19" ht="14.45">
      <c r="A7" t="s">
        <v>6</v>
      </c>
      <c r="B7">
        <v>-170</v>
      </c>
      <c r="C7">
        <v>-380</v>
      </c>
      <c r="D7">
        <v>-650</v>
      </c>
      <c r="E7">
        <v>-285</v>
      </c>
      <c r="F7">
        <v>145</v>
      </c>
      <c r="G7">
        <v>-125</v>
      </c>
      <c r="I7">
        <v>-310</v>
      </c>
      <c r="J7">
        <v>145</v>
      </c>
      <c r="K7">
        <v>-2400</v>
      </c>
      <c r="L7">
        <v>-175</v>
      </c>
      <c r="M7">
        <v>-230</v>
      </c>
      <c r="N7">
        <v>-170</v>
      </c>
      <c r="O7">
        <v>-115</v>
      </c>
      <c r="P7">
        <v>160</v>
      </c>
      <c r="Q7">
        <v>130</v>
      </c>
      <c r="R7">
        <v>-150</v>
      </c>
      <c r="S7">
        <v>-150</v>
      </c>
    </row>
    <row r="8" spans="1:19" ht="14.45">
      <c r="A8" t="s">
        <v>7</v>
      </c>
      <c r="B8">
        <v>114</v>
      </c>
      <c r="C8">
        <v>300</v>
      </c>
      <c r="D8">
        <v>124</v>
      </c>
      <c r="E8">
        <v>330</v>
      </c>
      <c r="F8">
        <v>114</v>
      </c>
      <c r="G8">
        <v>245</v>
      </c>
      <c r="I8">
        <v>-162</v>
      </c>
      <c r="J8">
        <v>145</v>
      </c>
      <c r="K8">
        <v>-112</v>
      </c>
      <c r="L8">
        <v>150</v>
      </c>
      <c r="M8">
        <v>-135</v>
      </c>
      <c r="N8">
        <v>-270</v>
      </c>
      <c r="O8">
        <v>-360</v>
      </c>
      <c r="P8">
        <v>100</v>
      </c>
      <c r="Q8">
        <v>-218</v>
      </c>
      <c r="R8">
        <v>-115</v>
      </c>
      <c r="S8">
        <v>-115</v>
      </c>
    </row>
    <row r="9" spans="1:19" ht="14.45">
      <c r="A9" t="s">
        <v>8</v>
      </c>
      <c r="B9">
        <v>-470</v>
      </c>
      <c r="C9">
        <v>145</v>
      </c>
      <c r="D9">
        <v>-340</v>
      </c>
      <c r="E9">
        <v>145</v>
      </c>
      <c r="F9">
        <v>-230</v>
      </c>
      <c r="G9">
        <v>-250</v>
      </c>
      <c r="H9">
        <v>-155</v>
      </c>
      <c r="I9">
        <v>-520</v>
      </c>
      <c r="J9">
        <v>-245</v>
      </c>
      <c r="K9">
        <v>-258</v>
      </c>
      <c r="L9">
        <v>-105</v>
      </c>
      <c r="M9">
        <v>110</v>
      </c>
      <c r="O9">
        <v>-310</v>
      </c>
      <c r="P9">
        <v>-105</v>
      </c>
      <c r="Q9">
        <v>105</v>
      </c>
      <c r="R9">
        <v>-110</v>
      </c>
      <c r="S9">
        <v>-175</v>
      </c>
    </row>
    <row r="10" spans="1:19" ht="14.45">
      <c r="A10" t="s">
        <v>9</v>
      </c>
      <c r="B10">
        <v>150</v>
      </c>
      <c r="C10">
        <v>-218</v>
      </c>
      <c r="D10">
        <v>-155</v>
      </c>
      <c r="E10">
        <v>-142</v>
      </c>
      <c r="F10">
        <v>-440</v>
      </c>
      <c r="G10">
        <v>-162</v>
      </c>
      <c r="H10">
        <v>130</v>
      </c>
      <c r="I10">
        <v>-360</v>
      </c>
      <c r="K10">
        <v>-135</v>
      </c>
      <c r="L10">
        <v>-345</v>
      </c>
      <c r="M10">
        <v>-190</v>
      </c>
      <c r="N10">
        <v>-110</v>
      </c>
      <c r="O10">
        <v>-125</v>
      </c>
      <c r="P10">
        <v>-130</v>
      </c>
      <c r="Q10">
        <v>-105</v>
      </c>
      <c r="R10">
        <v>130</v>
      </c>
      <c r="S10">
        <v>-140</v>
      </c>
    </row>
    <row r="11" spans="1:19" ht="14.45">
      <c r="A11" t="s">
        <v>10</v>
      </c>
      <c r="B11">
        <v>-162</v>
      </c>
      <c r="C11">
        <v>-148</v>
      </c>
      <c r="D11">
        <v>-108</v>
      </c>
      <c r="E11">
        <v>-325</v>
      </c>
      <c r="G11">
        <v>105</v>
      </c>
      <c r="H11">
        <v>225</v>
      </c>
      <c r="I11">
        <v>-470</v>
      </c>
      <c r="J11">
        <v>-175</v>
      </c>
      <c r="K11">
        <v>114</v>
      </c>
      <c r="L11">
        <v>-130</v>
      </c>
      <c r="M11">
        <v>-130</v>
      </c>
      <c r="N11">
        <v>-120</v>
      </c>
      <c r="O11">
        <v>-150</v>
      </c>
      <c r="P11">
        <v>-120</v>
      </c>
      <c r="Q11">
        <v>-105</v>
      </c>
      <c r="R11">
        <v>-105</v>
      </c>
      <c r="S11">
        <v>105</v>
      </c>
    </row>
    <row r="12" spans="1:19" ht="14.45">
      <c r="A12" t="s">
        <v>11</v>
      </c>
      <c r="B12">
        <v>136</v>
      </c>
      <c r="C12">
        <v>-142</v>
      </c>
      <c r="D12">
        <v>-290</v>
      </c>
      <c r="E12">
        <v>120</v>
      </c>
      <c r="F12">
        <v>-675</v>
      </c>
      <c r="G12">
        <v>-1100</v>
      </c>
      <c r="H12">
        <v>130</v>
      </c>
      <c r="I12">
        <v>-455</v>
      </c>
      <c r="J12">
        <v>-118</v>
      </c>
      <c r="L12">
        <v>-225</v>
      </c>
      <c r="M12">
        <v>115</v>
      </c>
      <c r="N12">
        <v>-170</v>
      </c>
      <c r="O12">
        <v>-298</v>
      </c>
      <c r="P12">
        <v>-120</v>
      </c>
      <c r="Q12">
        <v>-125</v>
      </c>
      <c r="R12">
        <v>-110</v>
      </c>
      <c r="S12">
        <v>-120</v>
      </c>
    </row>
    <row r="13" spans="1:19" ht="14.45">
      <c r="A13" t="s">
        <v>12</v>
      </c>
      <c r="B13">
        <v>-198</v>
      </c>
      <c r="C13">
        <v>124</v>
      </c>
      <c r="D13">
        <v>-380</v>
      </c>
      <c r="E13">
        <v>-185</v>
      </c>
      <c r="F13">
        <v>205</v>
      </c>
      <c r="G13">
        <v>-205</v>
      </c>
      <c r="H13">
        <v>-105</v>
      </c>
      <c r="I13">
        <v>-135</v>
      </c>
      <c r="K13">
        <v>136</v>
      </c>
      <c r="L13">
        <v>-205</v>
      </c>
      <c r="M13">
        <v>-198</v>
      </c>
      <c r="N13">
        <v>-105</v>
      </c>
      <c r="O13">
        <v>-105</v>
      </c>
      <c r="P13">
        <v>-115</v>
      </c>
      <c r="Q13">
        <v>-180</v>
      </c>
      <c r="R13">
        <v>-535</v>
      </c>
      <c r="S13">
        <v>-135</v>
      </c>
    </row>
    <row r="14" spans="1:19" ht="14.45">
      <c r="A14" t="s">
        <v>13</v>
      </c>
      <c r="B14">
        <v>-218</v>
      </c>
      <c r="C14">
        <v>180</v>
      </c>
      <c r="D14">
        <v>-225</v>
      </c>
      <c r="E14">
        <v>-142</v>
      </c>
      <c r="G14">
        <v>130</v>
      </c>
      <c r="H14">
        <v>-455</v>
      </c>
      <c r="I14">
        <v>-205</v>
      </c>
      <c r="J14">
        <v>200</v>
      </c>
      <c r="K14">
        <v>-270</v>
      </c>
      <c r="L14">
        <v>-125</v>
      </c>
      <c r="M14">
        <v>100</v>
      </c>
      <c r="N14">
        <v>145</v>
      </c>
      <c r="O14">
        <v>150</v>
      </c>
      <c r="P14">
        <v>105</v>
      </c>
      <c r="Q14">
        <v>-125</v>
      </c>
      <c r="R14">
        <v>-140</v>
      </c>
      <c r="S14">
        <v>-195</v>
      </c>
    </row>
    <row r="15" spans="1:19" ht="14.45">
      <c r="A15" t="s">
        <v>14</v>
      </c>
      <c r="B15">
        <v>-108</v>
      </c>
      <c r="C15">
        <v>-135</v>
      </c>
      <c r="D15">
        <v>-162</v>
      </c>
      <c r="E15">
        <v>-175</v>
      </c>
      <c r="G15">
        <v>360</v>
      </c>
      <c r="H15">
        <v>-170</v>
      </c>
      <c r="I15">
        <v>170</v>
      </c>
      <c r="J15">
        <v>-750</v>
      </c>
      <c r="K15">
        <v>210</v>
      </c>
      <c r="L15">
        <v>-120</v>
      </c>
      <c r="M15">
        <v>-105</v>
      </c>
      <c r="N15">
        <v>-120</v>
      </c>
      <c r="O15">
        <v>-115</v>
      </c>
      <c r="P15">
        <v>-355</v>
      </c>
      <c r="Q15">
        <v>-192</v>
      </c>
      <c r="R15">
        <v>-105</v>
      </c>
      <c r="S15">
        <v>150</v>
      </c>
    </row>
    <row r="16" spans="1:19" ht="14.45">
      <c r="A16" t="s">
        <v>15</v>
      </c>
      <c r="B16">
        <v>-148</v>
      </c>
      <c r="C16">
        <v>-155</v>
      </c>
      <c r="D16">
        <v>-122</v>
      </c>
      <c r="E16">
        <v>-218</v>
      </c>
      <c r="F16">
        <v>114</v>
      </c>
      <c r="G16">
        <v>-130</v>
      </c>
      <c r="H16">
        <v>-115</v>
      </c>
      <c r="I16">
        <v>-130</v>
      </c>
      <c r="J16">
        <v>-440</v>
      </c>
      <c r="K16">
        <v>-148</v>
      </c>
      <c r="M16">
        <v>-105</v>
      </c>
      <c r="N16">
        <v>-110</v>
      </c>
      <c r="O16">
        <v>-165</v>
      </c>
      <c r="P16">
        <v>-355</v>
      </c>
      <c r="Q16">
        <v>-115</v>
      </c>
      <c r="R16">
        <v>-120</v>
      </c>
      <c r="S16">
        <v>-145</v>
      </c>
    </row>
    <row r="17" spans="1:19" ht="14.45">
      <c r="A17" t="s">
        <v>16</v>
      </c>
      <c r="B17">
        <v>-218</v>
      </c>
      <c r="C17">
        <v>200</v>
      </c>
      <c r="D17">
        <v>-112</v>
      </c>
      <c r="E17">
        <v>-225</v>
      </c>
      <c r="F17">
        <v>150</v>
      </c>
      <c r="G17">
        <v>-166</v>
      </c>
      <c r="H17">
        <v>250</v>
      </c>
      <c r="I17">
        <v>-112</v>
      </c>
      <c r="J17">
        <v>160</v>
      </c>
      <c r="K17">
        <v>124</v>
      </c>
      <c r="L17">
        <v>105</v>
      </c>
      <c r="M17">
        <v>-282</v>
      </c>
      <c r="O17">
        <v>-115</v>
      </c>
      <c r="P17">
        <v>280</v>
      </c>
      <c r="Q17">
        <v>-115</v>
      </c>
      <c r="R17">
        <v>-130</v>
      </c>
      <c r="S17">
        <v>120</v>
      </c>
    </row>
    <row r="18" spans="1:19" ht="14.45">
      <c r="A18" t="s">
        <v>17</v>
      </c>
      <c r="B18">
        <v>-166</v>
      </c>
      <c r="C18">
        <v>-198</v>
      </c>
      <c r="D18">
        <v>235</v>
      </c>
      <c r="E18">
        <v>-162</v>
      </c>
      <c r="F18">
        <v>-135</v>
      </c>
      <c r="G18">
        <v>470</v>
      </c>
      <c r="H18">
        <v>-125</v>
      </c>
      <c r="I18">
        <v>270</v>
      </c>
      <c r="K18">
        <v>320</v>
      </c>
      <c r="L18">
        <v>-125</v>
      </c>
      <c r="M18">
        <v>-115</v>
      </c>
      <c r="N18">
        <v>-180</v>
      </c>
      <c r="O18">
        <v>130</v>
      </c>
      <c r="P18">
        <v>110</v>
      </c>
      <c r="Q18">
        <v>-125</v>
      </c>
      <c r="R18">
        <v>-115</v>
      </c>
      <c r="S18">
        <v>-115</v>
      </c>
    </row>
    <row r="19" spans="1:19" ht="14.45">
      <c r="A19" t="s">
        <v>18</v>
      </c>
      <c r="B19">
        <v>-118</v>
      </c>
      <c r="C19">
        <v>105</v>
      </c>
      <c r="D19">
        <v>550</v>
      </c>
      <c r="E19">
        <v>136</v>
      </c>
      <c r="F19">
        <v>210</v>
      </c>
      <c r="G19">
        <v>140</v>
      </c>
      <c r="H19">
        <v>120</v>
      </c>
      <c r="I19">
        <v>360</v>
      </c>
      <c r="J19">
        <v>340</v>
      </c>
      <c r="K19">
        <v>-180</v>
      </c>
      <c r="L19">
        <v>275</v>
      </c>
      <c r="M19">
        <v>224</v>
      </c>
      <c r="O19">
        <v>105</v>
      </c>
      <c r="P19">
        <v>280</v>
      </c>
      <c r="Q19">
        <v>-195</v>
      </c>
      <c r="R19">
        <v>-125</v>
      </c>
      <c r="S19">
        <v>105</v>
      </c>
    </row>
    <row r="20" spans="1:19" ht="14.45">
      <c r="A20" t="s">
        <v>19</v>
      </c>
      <c r="B20">
        <v>-102</v>
      </c>
      <c r="C20">
        <v>124</v>
      </c>
      <c r="D20">
        <v>102</v>
      </c>
      <c r="E20">
        <v>120</v>
      </c>
      <c r="F20">
        <v>102</v>
      </c>
      <c r="H20">
        <v>105</v>
      </c>
      <c r="I20">
        <v>-108</v>
      </c>
      <c r="J20">
        <v>-198</v>
      </c>
      <c r="K20">
        <v>145</v>
      </c>
      <c r="L20">
        <v>110</v>
      </c>
      <c r="M20">
        <v>160</v>
      </c>
      <c r="N20">
        <v>180</v>
      </c>
      <c r="O20">
        <v>-130</v>
      </c>
      <c r="P20">
        <v>-170</v>
      </c>
      <c r="Q20">
        <v>-115</v>
      </c>
      <c r="R20">
        <v>110</v>
      </c>
      <c r="S20">
        <v>-125</v>
      </c>
    </row>
    <row r="21" spans="1:19" ht="14.45">
      <c r="A21" t="s">
        <v>20</v>
      </c>
      <c r="B21">
        <v>142</v>
      </c>
      <c r="C21">
        <v>-218</v>
      </c>
      <c r="D21">
        <v>525</v>
      </c>
      <c r="E21">
        <v>120</v>
      </c>
      <c r="F21">
        <v>490</v>
      </c>
      <c r="G21">
        <v>750</v>
      </c>
      <c r="H21">
        <v>136</v>
      </c>
      <c r="I21">
        <v>136</v>
      </c>
      <c r="J21">
        <v>-112</v>
      </c>
      <c r="K21">
        <v>1200</v>
      </c>
      <c r="L21">
        <v>275</v>
      </c>
      <c r="M21">
        <v>-120</v>
      </c>
      <c r="O21">
        <v>110</v>
      </c>
      <c r="P21">
        <v>280</v>
      </c>
      <c r="Q21">
        <v>400</v>
      </c>
      <c r="R21">
        <v>-165</v>
      </c>
      <c r="S21">
        <v>110</v>
      </c>
    </row>
    <row r="22" spans="1:19" ht="14.45">
      <c r="A22" t="s">
        <v>21</v>
      </c>
      <c r="B22">
        <v>100</v>
      </c>
      <c r="C22">
        <v>114</v>
      </c>
      <c r="D22">
        <v>124</v>
      </c>
      <c r="E22">
        <v>-155</v>
      </c>
      <c r="F22">
        <v>190</v>
      </c>
      <c r="H22">
        <v>150</v>
      </c>
      <c r="I22">
        <v>114</v>
      </c>
      <c r="J22">
        <v>-180</v>
      </c>
      <c r="K22">
        <v>-175</v>
      </c>
      <c r="L22">
        <v>100</v>
      </c>
      <c r="M22">
        <v>170</v>
      </c>
      <c r="N22">
        <v>-355</v>
      </c>
      <c r="O22">
        <v>-125</v>
      </c>
      <c r="P22">
        <v>-130</v>
      </c>
      <c r="Q22">
        <v>110</v>
      </c>
      <c r="R22">
        <v>120</v>
      </c>
      <c r="S22">
        <v>150</v>
      </c>
    </row>
    <row r="23" spans="1:19" ht="14.45">
      <c r="A23" t="s">
        <v>22</v>
      </c>
      <c r="B23">
        <v>154</v>
      </c>
      <c r="C23">
        <v>120</v>
      </c>
      <c r="D23">
        <v>-148</v>
      </c>
      <c r="E23">
        <v>230</v>
      </c>
      <c r="F23">
        <v>-135</v>
      </c>
      <c r="G23">
        <v>124</v>
      </c>
      <c r="H23">
        <v>310</v>
      </c>
      <c r="I23">
        <v>350</v>
      </c>
      <c r="J23">
        <v>-155</v>
      </c>
      <c r="K23">
        <v>102</v>
      </c>
      <c r="M23">
        <v>100</v>
      </c>
      <c r="N23">
        <v>100</v>
      </c>
      <c r="O23">
        <v>105</v>
      </c>
      <c r="P23">
        <v>160</v>
      </c>
      <c r="Q23">
        <v>105</v>
      </c>
      <c r="R23">
        <v>220</v>
      </c>
      <c r="S23">
        <v>-105</v>
      </c>
    </row>
    <row r="24" spans="1:19" ht="14.45">
      <c r="A24" t="s">
        <v>23</v>
      </c>
      <c r="B24">
        <v>-185</v>
      </c>
      <c r="C24">
        <v>-148</v>
      </c>
      <c r="D24">
        <v>130</v>
      </c>
      <c r="E24">
        <v>154</v>
      </c>
      <c r="F24">
        <v>-135</v>
      </c>
      <c r="G24">
        <v>-125</v>
      </c>
      <c r="H24">
        <v>124</v>
      </c>
      <c r="I24">
        <v>-130</v>
      </c>
      <c r="J24">
        <v>-185</v>
      </c>
      <c r="K24">
        <v>-135</v>
      </c>
      <c r="M24">
        <v>-115</v>
      </c>
      <c r="N24">
        <v>220</v>
      </c>
      <c r="O24">
        <v>-155</v>
      </c>
      <c r="P24">
        <v>-105</v>
      </c>
      <c r="Q24">
        <v>-130</v>
      </c>
      <c r="R24">
        <v>105</v>
      </c>
      <c r="S24">
        <v>125</v>
      </c>
    </row>
    <row r="25" spans="1:19" ht="14.45">
      <c r="A25" t="s">
        <v>24</v>
      </c>
      <c r="B25">
        <v>140</v>
      </c>
      <c r="C25">
        <v>285</v>
      </c>
      <c r="D25">
        <v>-148</v>
      </c>
      <c r="E25">
        <v>260</v>
      </c>
      <c r="F25">
        <v>-122</v>
      </c>
      <c r="G25">
        <v>-148</v>
      </c>
      <c r="H25">
        <v>-142</v>
      </c>
      <c r="I25">
        <v>285</v>
      </c>
      <c r="J25">
        <v>-108</v>
      </c>
      <c r="K25">
        <v>-108</v>
      </c>
      <c r="L25">
        <v>185</v>
      </c>
      <c r="M25">
        <v>170</v>
      </c>
      <c r="O25">
        <v>-105</v>
      </c>
      <c r="P25">
        <v>100</v>
      </c>
      <c r="Q25">
        <v>310</v>
      </c>
      <c r="R25">
        <v>-125</v>
      </c>
      <c r="S25">
        <v>-105</v>
      </c>
    </row>
    <row r="26" spans="1:19" ht="14.45">
      <c r="A26" t="s">
        <v>25</v>
      </c>
      <c r="B26">
        <v>154</v>
      </c>
      <c r="C26">
        <v>130</v>
      </c>
      <c r="D26">
        <v>185</v>
      </c>
      <c r="E26">
        <v>185</v>
      </c>
      <c r="F26">
        <v>340</v>
      </c>
      <c r="G26">
        <v>700</v>
      </c>
      <c r="I26">
        <v>140</v>
      </c>
      <c r="J26">
        <v>105</v>
      </c>
      <c r="K26">
        <v>150</v>
      </c>
      <c r="L26">
        <v>150</v>
      </c>
      <c r="M26">
        <v>-105</v>
      </c>
      <c r="N26">
        <v>-105</v>
      </c>
      <c r="O26">
        <v>140</v>
      </c>
      <c r="P26">
        <v>-115</v>
      </c>
      <c r="Q26">
        <v>-105</v>
      </c>
      <c r="R26">
        <v>400</v>
      </c>
      <c r="S26">
        <v>-130</v>
      </c>
    </row>
    <row r="27" spans="1:19" ht="14.45">
      <c r="A27" t="s">
        <v>26</v>
      </c>
      <c r="B27">
        <v>-325</v>
      </c>
      <c r="C27">
        <v>164</v>
      </c>
      <c r="D27">
        <v>200</v>
      </c>
      <c r="E27">
        <v>330</v>
      </c>
      <c r="F27">
        <v>-258</v>
      </c>
      <c r="G27">
        <v>105</v>
      </c>
      <c r="H27">
        <v>-162</v>
      </c>
      <c r="I27">
        <v>235</v>
      </c>
      <c r="J27">
        <v>130</v>
      </c>
      <c r="K27">
        <v>220</v>
      </c>
      <c r="L27">
        <v>-345</v>
      </c>
      <c r="M27">
        <v>190</v>
      </c>
      <c r="N27">
        <v>145</v>
      </c>
      <c r="P27">
        <v>-105</v>
      </c>
      <c r="Q27">
        <v>180</v>
      </c>
      <c r="R27">
        <v>130</v>
      </c>
      <c r="S27">
        <v>130</v>
      </c>
    </row>
    <row r="28" spans="1:19" ht="14.45">
      <c r="A28" t="s">
        <v>27</v>
      </c>
      <c r="B28">
        <v>180</v>
      </c>
      <c r="C28">
        <v>260</v>
      </c>
      <c r="D28">
        <v>130</v>
      </c>
      <c r="E28">
        <v>-115</v>
      </c>
      <c r="F28">
        <v>164</v>
      </c>
      <c r="G28">
        <v>-345</v>
      </c>
      <c r="H28">
        <v>-180</v>
      </c>
      <c r="I28">
        <v>250</v>
      </c>
      <c r="J28">
        <v>164</v>
      </c>
      <c r="L28">
        <v>105</v>
      </c>
      <c r="M28">
        <v>-125</v>
      </c>
      <c r="N28">
        <v>100</v>
      </c>
      <c r="O28">
        <v>250</v>
      </c>
      <c r="P28">
        <v>-115</v>
      </c>
      <c r="Q28">
        <v>-105</v>
      </c>
      <c r="R28">
        <v>140</v>
      </c>
      <c r="S28">
        <v>240</v>
      </c>
    </row>
    <row r="29" spans="1:19" ht="14.45">
      <c r="A29" t="s">
        <v>28</v>
      </c>
      <c r="B29">
        <v>124</v>
      </c>
      <c r="C29">
        <v>124</v>
      </c>
      <c r="D29">
        <v>136</v>
      </c>
      <c r="E29">
        <v>136</v>
      </c>
      <c r="F29">
        <v>-135</v>
      </c>
      <c r="G29">
        <v>205</v>
      </c>
      <c r="I29">
        <v>110</v>
      </c>
      <c r="J29">
        <v>150</v>
      </c>
      <c r="K29">
        <v>120</v>
      </c>
      <c r="L29">
        <v>170</v>
      </c>
      <c r="M29">
        <v>-115</v>
      </c>
      <c r="N29">
        <v>-130</v>
      </c>
      <c r="O29">
        <v>240</v>
      </c>
      <c r="P29">
        <v>-150</v>
      </c>
      <c r="Q29">
        <v>105</v>
      </c>
      <c r="R29">
        <v>-115</v>
      </c>
      <c r="S29">
        <v>115</v>
      </c>
    </row>
    <row r="30" spans="1:19" ht="14.45">
      <c r="A30" t="s">
        <v>29</v>
      </c>
      <c r="B30">
        <v>180</v>
      </c>
      <c r="C30">
        <v>-125</v>
      </c>
      <c r="D30">
        <v>205</v>
      </c>
      <c r="E30">
        <v>180</v>
      </c>
      <c r="G30">
        <v>136</v>
      </c>
      <c r="H30">
        <v>-148</v>
      </c>
      <c r="I30">
        <v>390</v>
      </c>
      <c r="J30">
        <v>124</v>
      </c>
      <c r="K30">
        <v>-142</v>
      </c>
      <c r="L30">
        <v>270</v>
      </c>
      <c r="M30">
        <v>-105</v>
      </c>
      <c r="N30">
        <v>-115</v>
      </c>
      <c r="O30">
        <v>135</v>
      </c>
      <c r="P30">
        <v>145</v>
      </c>
      <c r="Q30">
        <v>155</v>
      </c>
      <c r="R30">
        <v>100</v>
      </c>
      <c r="S30">
        <v>110</v>
      </c>
    </row>
    <row r="31" spans="1:19" ht="14.45">
      <c r="A31" t="s">
        <v>30</v>
      </c>
      <c r="B31">
        <v>164</v>
      </c>
      <c r="C31">
        <v>105</v>
      </c>
      <c r="D31">
        <v>270</v>
      </c>
      <c r="E31">
        <v>-105</v>
      </c>
      <c r="F31">
        <v>114</v>
      </c>
      <c r="G31">
        <v>170</v>
      </c>
      <c r="H31">
        <v>142</v>
      </c>
      <c r="I31">
        <v>110</v>
      </c>
      <c r="J31">
        <v>-125</v>
      </c>
      <c r="K31">
        <v>-122</v>
      </c>
      <c r="M31">
        <v>-115</v>
      </c>
      <c r="N31">
        <v>110</v>
      </c>
      <c r="O31">
        <v>310</v>
      </c>
      <c r="P31">
        <v>110</v>
      </c>
      <c r="Q31">
        <v>110</v>
      </c>
      <c r="R31">
        <v>105</v>
      </c>
      <c r="S31">
        <v>-120</v>
      </c>
    </row>
    <row r="32" spans="1:19" ht="14.45">
      <c r="A32" t="s">
        <v>31</v>
      </c>
      <c r="B32">
        <v>260</v>
      </c>
      <c r="C32">
        <v>180</v>
      </c>
      <c r="D32">
        <v>470</v>
      </c>
      <c r="E32">
        <v>675</v>
      </c>
      <c r="F32">
        <v>142</v>
      </c>
      <c r="G32">
        <v>275</v>
      </c>
      <c r="H32">
        <v>350</v>
      </c>
      <c r="I32">
        <v>390</v>
      </c>
      <c r="J32">
        <v>525</v>
      </c>
      <c r="K32">
        <v>110</v>
      </c>
      <c r="L32">
        <v>105</v>
      </c>
      <c r="M32">
        <v>105</v>
      </c>
      <c r="N32">
        <v>280</v>
      </c>
      <c r="P32">
        <v>215</v>
      </c>
      <c r="Q32">
        <v>165</v>
      </c>
      <c r="R32">
        <v>400</v>
      </c>
      <c r="S32">
        <v>165</v>
      </c>
    </row>
    <row r="33" spans="1:19" ht="14.45">
      <c r="A33" t="s">
        <v>32</v>
      </c>
      <c r="B33">
        <v>360</v>
      </c>
      <c r="C33">
        <v>-125</v>
      </c>
      <c r="D33">
        <v>300</v>
      </c>
      <c r="E33">
        <v>130</v>
      </c>
      <c r="F33">
        <v>114</v>
      </c>
      <c r="G33">
        <v>110</v>
      </c>
      <c r="I33">
        <v>-166</v>
      </c>
      <c r="J33">
        <v>-148</v>
      </c>
      <c r="K33">
        <v>200</v>
      </c>
      <c r="L33">
        <v>-125</v>
      </c>
      <c r="M33">
        <v>164</v>
      </c>
      <c r="N33">
        <v>155</v>
      </c>
      <c r="O33">
        <v>285</v>
      </c>
      <c r="P33">
        <v>130</v>
      </c>
      <c r="Q33">
        <v>160</v>
      </c>
      <c r="R33">
        <v>-105</v>
      </c>
      <c r="S33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D968-250D-4A4B-917C-27EDD45AB5E7}">
  <dimension ref="A1:AL37"/>
  <sheetViews>
    <sheetView workbookViewId="0">
      <selection activeCell="L10" sqref="L10"/>
    </sheetView>
  </sheetViews>
  <sheetFormatPr defaultColWidth="7.140625" defaultRowHeight="15"/>
  <cols>
    <col min="1" max="1" width="4.5703125" customWidth="1"/>
    <col min="2" max="19" width="7.140625" customWidth="1"/>
    <col min="20" max="20" width="4.28515625" customWidth="1"/>
  </cols>
  <sheetData>
    <row r="1" spans="1:38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</row>
    <row r="2" spans="1:38">
      <c r="A2" t="s">
        <v>1</v>
      </c>
      <c r="B2" s="1">
        <f>'JuicedOdds Week (9)'!B2/('JuicedOdds Week (9)'!B2+'JuicedOdds Week (9)'!B10)</f>
        <v>0.61643835616438358</v>
      </c>
      <c r="C2" s="1">
        <f>'JuicedOdds Week (9)'!C2/('JuicedOdds Week (9)'!C2+'JuicedOdds Week (9)'!C13)</f>
        <v>0.5720596355604638</v>
      </c>
      <c r="D2" s="3">
        <f>'JuicedOdds Week (9)'!D2/('JuicedOdds Week (9)'!D2+'JuicedOdds Week (9)'!D19)</f>
        <v>0.85245901639344268</v>
      </c>
      <c r="E2" s="1">
        <f>'JuicedOdds Week (9)'!E2/('JuicedOdds Week (9)'!E2+'JuicedOdds Week (9)'!E8)</f>
        <v>0.77683315621679072</v>
      </c>
      <c r="F2" s="1">
        <f>'JuicedOdds Week (9)'!F2/('JuicedOdds Week (9)'!F2+'JuicedOdds Week (9)'!F17)</f>
        <v>0.61643835616438358</v>
      </c>
      <c r="G2" s="1">
        <f>'JuicedOdds Week (9)'!G2/('JuicedOdds Week (9)'!G2+'JuicedOdds Week (9)'!G18)</f>
        <v>0.83164983164983153</v>
      </c>
      <c r="H2" s="1">
        <f>'JuicedOdds Week (9)'!H2/('JuicedOdds Week (9)'!H2+'JuicedOdds Week (9)'!H11)</f>
        <v>0.70503316426063201</v>
      </c>
      <c r="I2" s="1">
        <f>'JuicedOdds Week (9)'!I2/('JuicedOdds Week (9)'!I2+'JuicedOdds Week (9)'!I18)</f>
        <v>0.74087161366313303</v>
      </c>
      <c r="J2" s="1">
        <f>'JuicedOdds Week (9)'!J2/('JuicedOdds Week (9)'!J2+'JuicedOdds Week (9)'!J12)</f>
        <v>0.48263587428372978</v>
      </c>
      <c r="K2" s="1"/>
      <c r="L2" s="1">
        <f>'JuicedOdds Week (9)'!L2/('JuicedOdds Week (9)'!L2+'JuicedOdds Week (9)'!L3)</f>
        <v>0.58821154622527261</v>
      </c>
      <c r="M2" s="1">
        <f>'JuicedOdds Week (9)'!M2/('JuicedOdds Week (9)'!M2+'JuicedOdds Week (9)'!M25)</f>
        <v>0.64472917880023306</v>
      </c>
      <c r="N2" s="1">
        <f>'JuicedOdds Week (9)'!N2/('JuicedOdds Week (9)'!N2+'JuicedOdds Week (9)'!N20)</f>
        <v>0.65747522619560528</v>
      </c>
      <c r="O2" s="1">
        <f>'JuicedOdds Week (9)'!O2/('JuicedOdds Week (9)'!O2+'JuicedOdds Week (9)'!O4)</f>
        <v>0.62110960757780787</v>
      </c>
      <c r="P2" s="1">
        <f>'JuicedOdds Week (9)'!P2/('JuicedOdds Week (9)'!P2+'JuicedOdds Week (9)'!P23)</f>
        <v>0.63010204081632659</v>
      </c>
      <c r="Q2" s="1">
        <f>'JuicedOdds Week (9)'!Q2/('JuicedOdds Week (9)'!Q2+'JuicedOdds Week (9)'!Q25)</f>
        <v>0.76590210451643415</v>
      </c>
      <c r="R2" s="1">
        <f>'JuicedOdds Week (9)'!R2/('JuicedOdds Week (9)'!R2+'JuicedOdds Week (9)'!R6)</f>
        <v>0.58821154622527261</v>
      </c>
      <c r="S2" s="1">
        <f>'JuicedOdds Week (9)'!S2/('JuicedOdds Week (9)'!S2+'JuicedOdds Week (9)'!S11)</f>
        <v>0.53246753246753253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  <c r="AA2">
        <v>0</v>
      </c>
      <c r="AB2">
        <v>0</v>
      </c>
    </row>
    <row r="3" spans="1:38" ht="14.45">
      <c r="A3" t="s">
        <v>2</v>
      </c>
      <c r="B3" s="1">
        <f>'JuicedOdds Week (9)'!B3/('JuicedOdds Week (9)'!B3+'JuicedOdds Week (9)'!B23)</f>
        <v>0.62246655186117372</v>
      </c>
      <c r="C3" s="1">
        <f>'JuicedOdds Week (9)'!C3/('JuicedOdds Week (9)'!C3+'JuicedOdds Week (9)'!C17)</f>
        <v>0.68055555555555558</v>
      </c>
      <c r="D3" s="1">
        <f>'JuicedOdds Week (9)'!D3/('JuicedOdds Week (9)'!D3+'JuicedOdds Week (9)'!D30)</f>
        <v>0.6853932584269663</v>
      </c>
      <c r="E3" s="1">
        <f>'JuicedOdds Week (9)'!E3/('JuicedOdds Week (9)'!E3+'JuicedOdds Week (9)'!E27)</f>
        <v>0.77683315621679072</v>
      </c>
      <c r="F3" s="1">
        <f>'JuicedOdds Week (9)'!F3/('JuicedOdds Week (9)'!F3+'JuicedOdds Week (9)'!F28)</f>
        <v>0.63690418169412233</v>
      </c>
      <c r="G3" s="1">
        <f>'JuicedOdds Week (9)'!G3/('JuicedOdds Week (9)'!G3+'JuicedOdds Week (9)'!G8)</f>
        <v>0.72207925887802371</v>
      </c>
      <c r="H3" s="1">
        <f>'JuicedOdds Week (9)'!H3/('JuicedOdds Week (9)'!H3+'JuicedOdds Week (9)'!H12)</f>
        <v>0.58299264104660675</v>
      </c>
      <c r="I3" s="1">
        <f>'JuicedOdds Week (9)'!I3/('JuicedOdds Week (9)'!I3+'JuicedOdds Week (9)'!I27)</f>
        <v>0.71355123026074185</v>
      </c>
      <c r="J3" s="1">
        <f>'JuicedOdds Week (9)'!J3/('JuicedOdds Week (9)'!J3+'JuicedOdds Week (9)'!J7)</f>
        <v>0.60923623445825936</v>
      </c>
      <c r="K3" s="1"/>
      <c r="L3" s="1">
        <f>'JuicedOdds Week (9)'!L3/('JuicedOdds Week (9)'!L3+'JuicedOdds Week (9)'!L2)</f>
        <v>0.4117884537747275</v>
      </c>
      <c r="M3" s="1">
        <f>'JuicedOdds Week (9)'!M3/('JuicedOdds Week (9)'!M3+'JuicedOdds Week (9)'!M4)</f>
        <v>0.52173913043478259</v>
      </c>
      <c r="N3" s="1">
        <f>'JuicedOdds Week (9)'!N3/('JuicedOdds Week (9)'!N3+'JuicedOdds Week (9)'!N5)</f>
        <v>0.55259400285578297</v>
      </c>
      <c r="O3" s="1">
        <f>'JuicedOdds Week (9)'!O3/('JuicedOdds Week (9)'!O3+'JuicedOdds Week (9)'!O7)</f>
        <v>0.48916576381365112</v>
      </c>
      <c r="P3" s="1">
        <f>'JuicedOdds Week (9)'!P3/('JuicedOdds Week (9)'!P3+'JuicedOdds Week (9)'!P14)</f>
        <v>0.53246753246753253</v>
      </c>
      <c r="Q3" s="1">
        <f>'JuicedOdds Week (9)'!Q3/('JuicedOdds Week (9)'!Q3+'JuicedOdds Week (9)'!Q21)</f>
        <v>0.71797052154195007</v>
      </c>
      <c r="R3" s="2">
        <f>'JuicedOdds Week (9)'!R3/('JuicedOdds Week (9)'!R3+'JuicedOdds Week (9)'!R32)</f>
        <v>0.80815709969788529</v>
      </c>
      <c r="S3" s="1">
        <f>'JuicedOdds Week (9)'!S3/('JuicedOdds Week (9)'!S3+'JuicedOdds Week (9)'!S21)</f>
        <v>0.54274353876739567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38">
      <c r="A4" t="s">
        <v>3</v>
      </c>
      <c r="B4" s="1">
        <f>'JuicedOdds Week (9)'!B4/('JuicedOdds Week (9)'!B4+'JuicedOdds Week (9)'!B8)</f>
        <v>0.551441114716549</v>
      </c>
      <c r="C4" s="1">
        <f>'JuicedOdds Week (9)'!C4/('JuicedOdds Week (9)'!C4+'JuicedOdds Week (9)'!C25)</f>
        <v>0.7508125677139762</v>
      </c>
      <c r="D4" s="1">
        <f>'JuicedOdds Week (9)'!D4/('JuicedOdds Week (9)'!D4+'JuicedOdds Week (9)'!D27)</f>
        <v>0.68055555555555558</v>
      </c>
      <c r="E4" s="1">
        <f>'JuicedOdds Week (9)'!E4/('JuicedOdds Week (9)'!E4+'JuicedOdds Week (9)'!E12)</f>
        <v>0.56349206349206349</v>
      </c>
      <c r="F4" s="1">
        <f>'JuicedOdds Week (9)'!F4/('JuicedOdds Week (9)'!F4+'JuicedOdds Week (9)'!F13)</f>
        <v>0.6853932584269663</v>
      </c>
      <c r="G4" s="3">
        <f>'JuicedOdds Week (9)'!G4/('JuicedOdds Week (9)'!G4+'JuicedOdds Week (9)'!G21)</f>
        <v>0.88695652173913042</v>
      </c>
      <c r="H4" s="1">
        <f>'JuicedOdds Week (9)'!H4/('JuicedOdds Week (9)'!H4+'JuicedOdds Week (9)'!H23)</f>
        <v>0.76590210451643415</v>
      </c>
      <c r="I4" s="1">
        <f>'JuicedOdds Week (9)'!I4/('JuicedOdds Week (9)'!I4+'JuicedOdds Week (9)'!I30)</f>
        <v>0.80429292929292939</v>
      </c>
      <c r="J4" s="1">
        <f>'JuicedOdds Week (9)'!J4/('JuicedOdds Week (9)'!J4+'JuicedOdds Week (9)'!J6)</f>
        <v>0.46753246753246752</v>
      </c>
      <c r="K4" s="1">
        <f>'JuicedOdds Week (9)'!K4/('JuicedOdds Week (9)'!K4+'JuicedOdds Week (9)'!K18)</f>
        <v>0.68055555555555558</v>
      </c>
      <c r="L4" s="1">
        <f>'JuicedOdds Week (9)'!L4/('JuicedOdds Week (9)'!L4+'JuicedOdds Week (9)'!L8)</f>
        <v>0.61403508771929827</v>
      </c>
      <c r="M4" s="1">
        <f>'JuicedOdds Week (9)'!M4/('JuicedOdds Week (9)'!M4+'JuicedOdds Week (9)'!M3)</f>
        <v>0.47826086956521741</v>
      </c>
      <c r="N4" s="1"/>
      <c r="O4" s="1">
        <f>'JuicedOdds Week (9)'!O4/('JuicedOdds Week (9)'!O4+'JuicedOdds Week (9)'!O2)</f>
        <v>0.37889039242219219</v>
      </c>
      <c r="P4" s="1">
        <f>'JuicedOdds Week (9)'!P4/('JuicedOdds Week (9)'!P4+'JuicedOdds Week (9)'!P7)</f>
        <v>0.63010204081632659</v>
      </c>
      <c r="Q4" s="1">
        <f>'JuicedOdds Week (9)'!Q4/('JuicedOdds Week (9)'!Q4+'JuicedOdds Week (9)'!Q11)</f>
        <v>0.51083423618634893</v>
      </c>
      <c r="R4" s="1">
        <f>'JuicedOdds Week (9)'!R4/('JuicedOdds Week (9)'!R4+'JuicedOdds Week (9)'!R23)</f>
        <v>0.70016207455429491</v>
      </c>
      <c r="S4" s="1">
        <f>'JuicedOdds Week (9)'!S4/('JuicedOdds Week (9)'!S4+'JuicedOdds Week (9)'!S12)</f>
        <v>0.47826086956521741</v>
      </c>
      <c r="U4">
        <v>0</v>
      </c>
      <c r="V4">
        <v>0</v>
      </c>
      <c r="W4">
        <v>0</v>
      </c>
      <c r="X4">
        <v>0</v>
      </c>
      <c r="Y4">
        <v>0</v>
      </c>
      <c r="Z4">
        <v>25</v>
      </c>
      <c r="AA4">
        <v>0</v>
      </c>
      <c r="AB4">
        <v>0</v>
      </c>
    </row>
    <row r="5" spans="1:38" ht="14.45">
      <c r="A5" t="s">
        <v>4</v>
      </c>
      <c r="B5" s="1">
        <f>'JuicedOdds Week (9)'!B5/('JuicedOdds Week (9)'!B5+'JuicedOdds Week (9)'!B22)</f>
        <v>0.52173913043478259</v>
      </c>
      <c r="C5" s="1">
        <f>'JuicedOdds Week (9)'!C5/('JuicedOdds Week (9)'!C5+'JuicedOdds Week (9)'!C28)</f>
        <v>0.73354231974921635</v>
      </c>
      <c r="D5" s="1">
        <f>'JuicedOdds Week (9)'!D5/('JuicedOdds Week (9)'!D5+'JuicedOdds Week (9)'!D21)</f>
        <v>0.84650112866817162</v>
      </c>
      <c r="E5" s="3">
        <f>'JuicedOdds Week (9)'!E5/('JuicedOdds Week (9)'!E5+'JuicedOdds Week (9)'!E32)</f>
        <v>0.87617765814266502</v>
      </c>
      <c r="F5" s="1">
        <f>'JuicedOdds Week (9)'!F5/('JuicedOdds Week (9)'!F5+'JuicedOdds Week (9)'!F7)</f>
        <v>0.60923623445825936</v>
      </c>
      <c r="G5" s="1">
        <f>'JuicedOdds Week (9)'!G5/('JuicedOdds Week (9)'!G5+'JuicedOdds Week (9)'!G15)</f>
        <v>0.79136163982430452</v>
      </c>
      <c r="H5" s="1">
        <f>'JuicedOdds Week (9)'!H5/('JuicedOdds Week (9)'!H5+'JuicedOdds Week (9)'!H17)</f>
        <v>0.72575250836120397</v>
      </c>
      <c r="I5" s="1">
        <f>'JuicedOdds Week (9)'!I5/('JuicedOdds Week (9)'!I5+'JuicedOdds Week (9)'!I6)</f>
        <v>0.65747522619560528</v>
      </c>
      <c r="J5" s="1"/>
      <c r="K5" s="1">
        <f>'JuicedOdds Week (9)'!K5/('JuicedOdds Week (9)'!K5+'JuicedOdds Week (9)'!K13)</f>
        <v>0.51083423618634893</v>
      </c>
      <c r="L5" s="1">
        <f>'JuicedOdds Week (9)'!L5/('JuicedOdds Week (9)'!L5+'JuicedOdds Week (9)'!L30)</f>
        <v>0.74087161366313303</v>
      </c>
      <c r="M5" s="1">
        <f>'JuicedOdds Week (9)'!M5/('JuicedOdds Week (9)'!M5+'JuicedOdds Week (9)'!M14)</f>
        <v>0.52173913043478259</v>
      </c>
      <c r="N5" s="1">
        <f>'JuicedOdds Week (9)'!N5/('JuicedOdds Week (9)'!N5+'JuicedOdds Week (9)'!N3)</f>
        <v>0.44740599714421703</v>
      </c>
      <c r="O5" s="1">
        <f>'JuicedOdds Week (9)'!O5/('JuicedOdds Week (9)'!O5+'JuicedOdds Week (9)'!O14)</f>
        <v>0.61403508771929827</v>
      </c>
      <c r="P5" s="1">
        <f>'JuicedOdds Week (9)'!P5/('JuicedOdds Week (9)'!P5+'JuicedOdds Week (9)'!P32)</f>
        <v>0.69576995207334869</v>
      </c>
      <c r="Q5" s="1">
        <f>'JuicedOdds Week (9)'!Q5/('JuicedOdds Week (9)'!Q5+'JuicedOdds Week (9)'!Q9)</f>
        <v>0.55156950672645733</v>
      </c>
      <c r="R5" s="1">
        <f>'JuicedOdds Week (9)'!R5/('JuicedOdds Week (9)'!R5+'JuicedOdds Week (9)'!R27)</f>
        <v>0.57983193277310918</v>
      </c>
      <c r="S5" s="1">
        <f>'JuicedOdds Week (9)'!S5/('JuicedOdds Week (9)'!S5+'JuicedOdds Week (9)'!S28)</f>
        <v>0.71797052154195007</v>
      </c>
      <c r="U5">
        <v>0</v>
      </c>
      <c r="V5">
        <v>0</v>
      </c>
      <c r="W5">
        <v>0</v>
      </c>
      <c r="X5">
        <v>25</v>
      </c>
      <c r="Y5">
        <v>0</v>
      </c>
      <c r="Z5">
        <v>0</v>
      </c>
      <c r="AA5">
        <v>0</v>
      </c>
      <c r="AB5">
        <v>0</v>
      </c>
    </row>
    <row r="6" spans="1:38">
      <c r="A6" t="s">
        <v>5</v>
      </c>
      <c r="B6" s="1">
        <f>'JuicedOdds Week (9)'!B6/('JuicedOdds Week (9)'!B6+'JuicedOdds Week (9)'!B15)</f>
        <v>0.50432975406996894</v>
      </c>
      <c r="C6" s="1">
        <f>'JuicedOdds Week (9)'!C6/('JuicedOdds Week (9)'!C6+'JuicedOdds Week (9)'!C9)</f>
        <v>0.60923623445825936</v>
      </c>
      <c r="D6" s="1">
        <f>'JuicedOdds Week (9)'!D6/('JuicedOdds Week (9)'!D6+'JuicedOdds Week (9)'!D28)</f>
        <v>0.58299264104660675</v>
      </c>
      <c r="E6" s="1">
        <f>'JuicedOdds Week (9)'!E6/('JuicedOdds Week (9)'!E6+'JuicedOdds Week (9)'!E29)</f>
        <v>0.59336975415942395</v>
      </c>
      <c r="F6" s="1">
        <f>'JuicedOdds Week (9)'!F6/('JuicedOdds Week (9)'!F6+'JuicedOdds Week (9)'!F32)</f>
        <v>0.60375697094217784</v>
      </c>
      <c r="G6" s="1">
        <f>'JuicedOdds Week (9)'!G6/('JuicedOdds Week (9)'!G6+'JuicedOdds Week (9)'!G14)</f>
        <v>0.58299264104660675</v>
      </c>
      <c r="H6" s="1"/>
      <c r="I6" s="1">
        <f>'JuicedOdds Week (9)'!I6/('JuicedOdds Week (9)'!I6+'JuicedOdds Week (9)'!I5)</f>
        <v>0.34252477380439461</v>
      </c>
      <c r="J6" s="1">
        <f>'JuicedOdds Week (9)'!J6/('JuicedOdds Week (9)'!J6+'JuicedOdds Week (9)'!J4)</f>
        <v>0.53246753246753253</v>
      </c>
      <c r="K6" s="1">
        <f>'JuicedOdds Week (9)'!K6/('JuicedOdds Week (9)'!K6+'JuicedOdds Week (9)'!K33)</f>
        <v>0.7272727272727274</v>
      </c>
      <c r="L6" s="1">
        <f>'JuicedOdds Week (9)'!L6/('JuicedOdds Week (9)'!L6+'JuicedOdds Week (9)'!L9)</f>
        <v>0.51083423618634893</v>
      </c>
      <c r="M6" s="1">
        <f>'JuicedOdds Week (9)'!M6/('JuicedOdds Week (9)'!M6+'JuicedOdds Week (9)'!M22)</f>
        <v>0.64285714285714279</v>
      </c>
      <c r="N6" s="1">
        <f>'JuicedOdds Week (9)'!N6/('JuicedOdds Week (9)'!N6+'JuicedOdds Week (9)'!N13)</f>
        <v>0.51083423618634893</v>
      </c>
      <c r="O6" s="2">
        <f>'JuicedOdds Week (9)'!O6/('JuicedOdds Week (9)'!O6+'JuicedOdds Week (9)'!O31)</f>
        <v>0.76590210451643415</v>
      </c>
      <c r="P6" s="1">
        <f>'JuicedOdds Week (9)'!P6/('JuicedOdds Week (9)'!P6+'JuicedOdds Week (9)'!P17)</f>
        <v>0.74778270509977829</v>
      </c>
      <c r="Q6" s="1">
        <f>'JuicedOdds Week (9)'!Q6/('JuicedOdds Week (9)'!Q6+'JuicedOdds Week (9)'!Q22)</f>
        <v>0.54274353876739567</v>
      </c>
      <c r="R6" s="1">
        <f>'JuicedOdds Week (9)'!R6/('JuicedOdds Week (9)'!R6+'JuicedOdds Week (9)'!R2)</f>
        <v>0.4117884537747275</v>
      </c>
      <c r="S6" s="1">
        <f>'JuicedOdds Week (9)'!S6/('JuicedOdds Week (9)'!S6+'JuicedOdds Week (9)'!S15)</f>
        <v>0.61403508771929827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38">
      <c r="A7" t="s">
        <v>6</v>
      </c>
      <c r="B7" s="1">
        <f>'JuicedOdds Week (9)'!B7/('JuicedOdds Week (9)'!B7+'JuicedOdds Week (9)'!B21)</f>
        <v>0.60375697094217784</v>
      </c>
      <c r="C7" s="3">
        <f>'JuicedOdds Week (9)'!C7/('JuicedOdds Week (9)'!C7+'JuicedOdds Week (9)'!C8)</f>
        <v>0.76000000000000012</v>
      </c>
      <c r="D7" s="1">
        <f>'JuicedOdds Week (9)'!D7/('JuicedOdds Week (9)'!D7+'JuicedOdds Week (9)'!D32)</f>
        <v>0.83164983164983153</v>
      </c>
      <c r="E7" s="1">
        <f>'JuicedOdds Week (9)'!E7/('JuicedOdds Week (9)'!E7+'JuicedOdds Week (9)'!E23)</f>
        <v>0.70954356846473021</v>
      </c>
      <c r="F7" s="1">
        <f>'JuicedOdds Week (9)'!F7/('JuicedOdds Week (9)'!F7+'JuicedOdds Week (9)'!F5)</f>
        <v>0.39076376554174075</v>
      </c>
      <c r="G7" s="1">
        <f>'JuicedOdds Week (9)'!G7/('JuicedOdds Week (9)'!G7+'JuicedOdds Week (9)'!G11)</f>
        <v>0.53246753246753253</v>
      </c>
      <c r="H7" s="1"/>
      <c r="I7" s="1">
        <f>'JuicedOdds Week (9)'!I7/('JuicedOdds Week (9)'!I7+'JuicedOdds Week (9)'!I28)</f>
        <v>0.72575250836120397</v>
      </c>
      <c r="J7" s="1">
        <f>'JuicedOdds Week (9)'!J7/('JuicedOdds Week (9)'!J7+'JuicedOdds Week (9)'!J3)</f>
        <v>0.39076376554174075</v>
      </c>
      <c r="K7" s="1">
        <f>'JuicedOdds Week (9)'!K7/('JuicedOdds Week (9)'!K7+'JuicedOdds Week (9)'!K21)</f>
        <v>0.65747522619560528</v>
      </c>
      <c r="L7" s="1">
        <f>'JuicedOdds Week (9)'!L7/('JuicedOdds Week (9)'!L7+'JuicedOdds Week (9)'!L26)</f>
        <v>0.61403508771929827</v>
      </c>
      <c r="M7" s="1">
        <f>'JuicedOdds Week (9)'!M7/('JuicedOdds Week (9)'!M7+'JuicedOdds Week (9)'!M27)</f>
        <v>0.66900702106318954</v>
      </c>
      <c r="N7" s="1">
        <f>'JuicedOdds Week (9)'!N7/('JuicedOdds Week (9)'!N7+'JuicedOdds Week (9)'!N14)</f>
        <v>0.60670065549890739</v>
      </c>
      <c r="O7" s="1">
        <f>'JuicedOdds Week (9)'!O7/('JuicedOdds Week (9)'!O7+'JuicedOdds Week (9)'!O3)</f>
        <v>0.51083423618634893</v>
      </c>
      <c r="P7" s="1">
        <f>'JuicedOdds Week (9)'!P7/('JuicedOdds Week (9)'!P7+'JuicedOdds Week (9)'!P4)</f>
        <v>0.36989795918367352</v>
      </c>
      <c r="Q7" s="1">
        <f>'JuicedOdds Week (9)'!Q7/('JuicedOdds Week (9)'!Q7+'JuicedOdds Week (9)'!Q12)</f>
        <v>0.43902439024390244</v>
      </c>
      <c r="R7" s="1">
        <f>'JuicedOdds Week (9)'!R7/('JuicedOdds Week (9)'!R7+'JuicedOdds Week (9)'!R10)</f>
        <v>0.57983193277310918</v>
      </c>
      <c r="S7" s="1">
        <f>'JuicedOdds Week (9)'!S7/('JuicedOdds Week (9)'!S7+'JuicedOdds Week (9)'!S27)</f>
        <v>0.57983193277310918</v>
      </c>
      <c r="U7">
        <v>0</v>
      </c>
      <c r="V7">
        <v>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38">
      <c r="A8" t="s">
        <v>7</v>
      </c>
      <c r="B8" s="1">
        <f>'JuicedOdds Week (9)'!B8/('JuicedOdds Week (9)'!B8+'JuicedOdds Week (9)'!B4)</f>
        <v>0.448558885283451</v>
      </c>
      <c r="C8" s="1">
        <f>'JuicedOdds Week (9)'!C8/('JuicedOdds Week (9)'!C8+'JuicedOdds Week (9)'!C7)</f>
        <v>0.24000000000000005</v>
      </c>
      <c r="D8" s="1">
        <f>'JuicedOdds Week (9)'!D8/('JuicedOdds Week (9)'!D8+'JuicedOdds Week (9)'!D23)</f>
        <v>0.42794036443953615</v>
      </c>
      <c r="E8" s="1">
        <f>'JuicedOdds Week (9)'!E8/('JuicedOdds Week (9)'!E8+'JuicedOdds Week (9)'!E2)</f>
        <v>0.22316684378320936</v>
      </c>
      <c r="F8" s="1">
        <f>'JuicedOdds Week (9)'!F8/('JuicedOdds Week (9)'!F8+'JuicedOdds Week (9)'!F18)</f>
        <v>0.448558885283451</v>
      </c>
      <c r="G8" s="1">
        <f>'JuicedOdds Week (9)'!G8/('JuicedOdds Week (9)'!G8+'JuicedOdds Week (9)'!G3)</f>
        <v>0.27792074112197634</v>
      </c>
      <c r="H8" s="1"/>
      <c r="I8" s="1">
        <f>'JuicedOdds Week (9)'!I8/('JuicedOdds Week (9)'!I8+'JuicedOdds Week (9)'!I21)</f>
        <v>0.59336975415942395</v>
      </c>
      <c r="J8" s="1">
        <f>'JuicedOdds Week (9)'!J8/('JuicedOdds Week (9)'!J8+'JuicedOdds Week (9)'!J11)</f>
        <v>0.39076376554174075</v>
      </c>
      <c r="K8" s="1">
        <f>'JuicedOdds Week (9)'!K8/('JuicedOdds Week (9)'!K8+'JuicedOdds Week (9)'!K25)</f>
        <v>0.54274353876739567</v>
      </c>
      <c r="L8" s="1">
        <f>'JuicedOdds Week (9)'!L8/('JuicedOdds Week (9)'!L8+'JuicedOdds Week (9)'!L4)</f>
        <v>0.38596491228070179</v>
      </c>
      <c r="M8" s="1">
        <f>'JuicedOdds Week (9)'!M8/('JuicedOdds Week (9)'!M8+'JuicedOdds Week (9)'!M12)</f>
        <v>0.55259400285578297</v>
      </c>
      <c r="N8" s="1">
        <f>'JuicedOdds Week (9)'!N8/('JuicedOdds Week (9)'!N8+'JuicedOdds Week (9)'!N24)</f>
        <v>0.70016207455429491</v>
      </c>
      <c r="O8" s="1">
        <f>'JuicedOdds Week (9)'!O8/('JuicedOdds Week (9)'!O8+'JuicedOdds Week (9)'!O33)</f>
        <v>0.7508125677139762</v>
      </c>
      <c r="P8" s="1">
        <f>'JuicedOdds Week (9)'!P8/('JuicedOdds Week (9)'!P8+'JuicedOdds Week (9)'!P12)</f>
        <v>0.47826086956521741</v>
      </c>
      <c r="Q8" s="1">
        <f>'JuicedOdds Week (9)'!Q8/('JuicedOdds Week (9)'!Q8+'JuicedOdds Week (9)'!Q27)</f>
        <v>0.65747522619560528</v>
      </c>
      <c r="R8" s="1">
        <f>'JuicedOdds Week (9)'!R8/('JuicedOdds Week (9)'!R8+'JuicedOdds Week (9)'!R15)</f>
        <v>0.51083423618634893</v>
      </c>
      <c r="S8" s="1">
        <f>'JuicedOdds Week (9)'!S8/('JuicedOdds Week (9)'!S8+'JuicedOdds Week (9)'!S23)</f>
        <v>0.51083423618634893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38" ht="14.45">
      <c r="A9" t="s">
        <v>8</v>
      </c>
      <c r="B9" s="3">
        <f>'JuicedOdds Week (9)'!B9/('JuicedOdds Week (9)'!B9+'JuicedOdds Week (9)'!B33)</f>
        <v>0.79136163982430452</v>
      </c>
      <c r="C9" s="1">
        <f>'JuicedOdds Week (9)'!C9/('JuicedOdds Week (9)'!C9+'JuicedOdds Week (9)'!C6)</f>
        <v>0.39076376554174075</v>
      </c>
      <c r="D9" s="1">
        <f>'JuicedOdds Week (9)'!D9/('JuicedOdds Week (9)'!D9+'JuicedOdds Week (9)'!D31)</f>
        <v>0.74087161366313303</v>
      </c>
      <c r="E9" s="1">
        <f>'JuicedOdds Week (9)'!E9/('JuicedOdds Week (9)'!E9+'JuicedOdds Week (9)'!E15)</f>
        <v>0.39076376554174075</v>
      </c>
      <c r="F9" s="1">
        <f>'JuicedOdds Week (9)'!F9/('JuicedOdds Week (9)'!F9+'JuicedOdds Week (9)'!F22)</f>
        <v>0.66900702106318954</v>
      </c>
      <c r="G9" s="1">
        <f>'JuicedOdds Week (9)'!G9/('JuicedOdds Week (9)'!G9+'JuicedOdds Week (9)'!G29)</f>
        <v>0.6853932584269663</v>
      </c>
      <c r="H9" s="1">
        <f>'JuicedOdds Week (9)'!H9/('JuicedOdds Week (9)'!H9+'JuicedOdds Week (9)'!H10)</f>
        <v>0.58299264104660675</v>
      </c>
      <c r="I9" s="1">
        <f>'JuicedOdds Week (9)'!I9/('JuicedOdds Week (9)'!I9+'JuicedOdds Week (9)'!I32)</f>
        <v>0.80429292929292939</v>
      </c>
      <c r="J9" s="1">
        <f>'JuicedOdds Week (9)'!J9/('JuicedOdds Week (9)'!J9+'JuicedOdds Week (9)'!J14)</f>
        <v>0.68055555555555558</v>
      </c>
      <c r="K9" s="1">
        <f>'JuicedOdds Week (9)'!K9/('JuicedOdds Week (9)'!K9+'JuicedOdds Week (9)'!K15)</f>
        <v>0.57983193277310918</v>
      </c>
      <c r="L9" s="1">
        <f>'JuicedOdds Week (9)'!L9/('JuicedOdds Week (9)'!L9+'JuicedOdds Week (9)'!L6)</f>
        <v>0.48916576381365112</v>
      </c>
      <c r="M9" s="1">
        <f>'JuicedOdds Week (9)'!M9/('JuicedOdds Week (9)'!M9+'JuicedOdds Week (9)'!M11)</f>
        <v>0.45725646123260438</v>
      </c>
      <c r="N9" s="1"/>
      <c r="O9" s="1">
        <f>'JuicedOdds Week (9)'!O9/('JuicedOdds Week (9)'!O9+'JuicedOdds Week (9)'!O28)</f>
        <v>0.72575250836120397</v>
      </c>
      <c r="P9" s="1">
        <f>'JuicedOdds Week (9)'!P9/('JuicedOdds Week (9)'!P9+'JuicedOdds Week (9)'!P13)</f>
        <v>0.48916576381365112</v>
      </c>
      <c r="Q9" s="1">
        <f>'JuicedOdds Week (9)'!Q9/('JuicedOdds Week (9)'!Q9+'JuicedOdds Week (9)'!Q5)</f>
        <v>0.44843049327354256</v>
      </c>
      <c r="R9" s="1">
        <f>'JuicedOdds Week (9)'!R9/('JuicedOdds Week (9)'!R9+'JuicedOdds Week (9)'!R12)</f>
        <v>0.5</v>
      </c>
      <c r="S9" s="1">
        <f>'JuicedOdds Week (9)'!S9/('JuicedOdds Week (9)'!S9+'JuicedOdds Week (9)'!S22)</f>
        <v>0.61403508771929827</v>
      </c>
      <c r="U9">
        <v>25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38">
      <c r="A10" t="s">
        <v>9</v>
      </c>
      <c r="B10" s="1">
        <f>'JuicedOdds Week (9)'!B10/('JuicedOdds Week (9)'!B10+'JuicedOdds Week (9)'!B2)</f>
        <v>0.38356164383561653</v>
      </c>
      <c r="C10" s="1">
        <f>'JuicedOdds Week (9)'!C10/('JuicedOdds Week (9)'!C10+'JuicedOdds Week (9)'!C14)</f>
        <v>0.65747522619560528</v>
      </c>
      <c r="D10" s="1">
        <f>'JuicedOdds Week (9)'!D10/('JuicedOdds Week (9)'!D10+'JuicedOdds Week (9)'!D24)</f>
        <v>0.58299264104660675</v>
      </c>
      <c r="E10" s="1">
        <f>'JuicedOdds Week (9)'!E10/('JuicedOdds Week (9)'!E10+'JuicedOdds Week (9)'!E20)</f>
        <v>0.56349206349206349</v>
      </c>
      <c r="F10" s="1">
        <f>'JuicedOdds Week (9)'!F10/('JuicedOdds Week (9)'!F10+'JuicedOdds Week (9)'!F26)</f>
        <v>0.78190630048465271</v>
      </c>
      <c r="G10" s="1">
        <f>'JuicedOdds Week (9)'!G10/('JuicedOdds Week (9)'!G10+'JuicedOdds Week (9)'!G30)</f>
        <v>0.59336975415942395</v>
      </c>
      <c r="H10" s="1">
        <f>'JuicedOdds Week (9)'!H10/('JuicedOdds Week (9)'!H10+'JuicedOdds Week (9)'!H9)</f>
        <v>0.4170073589533933</v>
      </c>
      <c r="I10" s="1">
        <f>'JuicedOdds Week (9)'!I10/('JuicedOdds Week (9)'!I10+'JuicedOdds Week (9)'!I25)</f>
        <v>0.7508125677139762</v>
      </c>
      <c r="J10" s="1"/>
      <c r="K10" s="1">
        <f>'JuicedOdds Week (9)'!K10/('JuicedOdds Week (9)'!K10+'JuicedOdds Week (9)'!K11)</f>
        <v>0.42888402625820565</v>
      </c>
      <c r="L10" s="2">
        <f>'JuicedOdds Week (9)'!L10/('JuicedOdds Week (9)'!L10+'JuicedOdds Week (9)'!L19)</f>
        <v>0.74087161366313303</v>
      </c>
      <c r="M10" s="1">
        <f>'JuicedOdds Week (9)'!M10/('JuicedOdds Week (9)'!M10+'JuicedOdds Week (9)'!M20)</f>
        <v>0.63010204081632659</v>
      </c>
      <c r="N10" s="1">
        <f>'JuicedOdds Week (9)'!N10/('JuicedOdds Week (9)'!N10+'JuicedOdds Week (9)'!N16)</f>
        <v>0.5</v>
      </c>
      <c r="O10" s="1">
        <f>'JuicedOdds Week (9)'!O10/('JuicedOdds Week (9)'!O10+'JuicedOdds Week (9)'!O19)</f>
        <v>0.53246753246753253</v>
      </c>
      <c r="P10" s="1">
        <f>'JuicedOdds Week (9)'!P10/('JuicedOdds Week (9)'!P10+'JuicedOdds Week (9)'!P18)</f>
        <v>0.54274353876739567</v>
      </c>
      <c r="Q10" s="1">
        <f>'JuicedOdds Week (9)'!Q10/('JuicedOdds Week (9)'!Q10+'JuicedOdds Week (9)'!Q17)</f>
        <v>0.48916576381365112</v>
      </c>
      <c r="R10" s="1">
        <f>'JuicedOdds Week (9)'!R10/('JuicedOdds Week (9)'!R10+'JuicedOdds Week (9)'!R7)</f>
        <v>0.42016806722689076</v>
      </c>
      <c r="S10" s="1">
        <f>'JuicedOdds Week (9)'!S10/('JuicedOdds Week (9)'!S10+'JuicedOdds Week (9)'!S17)</f>
        <v>0.56204379562043794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38">
      <c r="A11" t="s">
        <v>10</v>
      </c>
      <c r="B11" s="1">
        <f>'JuicedOdds Week (9)'!B11/('JuicedOdds Week (9)'!B11+'JuicedOdds Week (9)'!B12)</f>
        <v>0.59336975415942395</v>
      </c>
      <c r="C11" s="1">
        <f>'JuicedOdds Week (9)'!C11/('JuicedOdds Week (9)'!C11+'JuicedOdds Week (9)'!C29)</f>
        <v>0.5720596355604638</v>
      </c>
      <c r="D11" s="1">
        <f>'JuicedOdds Week (9)'!D11/('JuicedOdds Week (9)'!D11+'JuicedOdds Week (9)'!D17)</f>
        <v>0.49567024593003117</v>
      </c>
      <c r="E11" s="1">
        <f>'JuicedOdds Week (9)'!E11/('JuicedOdds Week (9)'!E11+'JuicedOdds Week (9)'!E25)</f>
        <v>0.73354231974921635</v>
      </c>
      <c r="F11" s="1"/>
      <c r="G11" s="1">
        <f>'JuicedOdds Week (9)'!G11/('JuicedOdds Week (9)'!G11+'JuicedOdds Week (9)'!G7)</f>
        <v>0.46753246753246752</v>
      </c>
      <c r="H11" s="1">
        <f>'JuicedOdds Week (9)'!H11/('JuicedOdds Week (9)'!H11+'JuicedOdds Week (9)'!H2)</f>
        <v>0.29496683573936788</v>
      </c>
      <c r="I11" s="3">
        <f>'JuicedOdds Week (9)'!I11/('JuicedOdds Week (9)'!I11+'JuicedOdds Week (9)'!I19)</f>
        <v>0.79136163982430452</v>
      </c>
      <c r="J11" s="1">
        <f>'JuicedOdds Week (9)'!J11/('JuicedOdds Week (9)'!J11+'JuicedOdds Week (9)'!J8)</f>
        <v>0.60923623445825936</v>
      </c>
      <c r="K11" s="1">
        <f>'JuicedOdds Week (9)'!K11/('JuicedOdds Week (9)'!K11+'JuicedOdds Week (9)'!K10)</f>
        <v>0.57111597374179435</v>
      </c>
      <c r="L11" s="1">
        <f>'JuicedOdds Week (9)'!L11/('JuicedOdds Week (9)'!L11+'JuicedOdds Week (9)'!L20)</f>
        <v>0.54274353876739567</v>
      </c>
      <c r="M11" s="1">
        <f>'JuicedOdds Week (9)'!M11/('JuicedOdds Week (9)'!M11+'JuicedOdds Week (9)'!M9)</f>
        <v>0.54274353876739567</v>
      </c>
      <c r="N11" s="1">
        <f>'JuicedOdds Week (9)'!N11/('JuicedOdds Week (9)'!N11+'JuicedOdds Week (9)'!N23)</f>
        <v>0.52173913043478259</v>
      </c>
      <c r="O11" s="1">
        <f>'JuicedOdds Week (9)'!O11/('JuicedOdds Week (9)'!O11+'JuicedOdds Week (9)'!O18)</f>
        <v>0.57983193277310918</v>
      </c>
      <c r="P11" s="1">
        <f>'JuicedOdds Week (9)'!P11/('JuicedOdds Week (9)'!P11+'JuicedOdds Week (9)'!P25)</f>
        <v>0.52173913043478259</v>
      </c>
      <c r="Q11" s="1">
        <f>'JuicedOdds Week (9)'!Q11/('JuicedOdds Week (9)'!Q11+'JuicedOdds Week (9)'!Q4)</f>
        <v>0.48916576381365112</v>
      </c>
      <c r="R11" s="1">
        <f>'JuicedOdds Week (9)'!R11/('JuicedOdds Week (9)'!R11+'JuicedOdds Week (9)'!R18)</f>
        <v>0.48916576381365112</v>
      </c>
      <c r="S11" s="1">
        <f>'JuicedOdds Week (9)'!S11/('JuicedOdds Week (9)'!S11+'JuicedOdds Week (9)'!S2)</f>
        <v>0.46753246753246752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</v>
      </c>
    </row>
    <row r="12" spans="1:38">
      <c r="A12" t="s">
        <v>11</v>
      </c>
      <c r="B12" s="1">
        <f>'JuicedOdds Week (9)'!B12/('JuicedOdds Week (9)'!B12+'JuicedOdds Week (9)'!B11)</f>
        <v>0.40663024584057611</v>
      </c>
      <c r="C12" s="1">
        <f>'JuicedOdds Week (9)'!C12/('JuicedOdds Week (9)'!C12+'JuicedOdds Week (9)'!C23)</f>
        <v>0.56349206349206349</v>
      </c>
      <c r="D12" s="1">
        <f>'JuicedOdds Week (9)'!D12/('JuicedOdds Week (9)'!D12+'JuicedOdds Week (9)'!D18)</f>
        <v>0.71355123026074185</v>
      </c>
      <c r="E12" s="1">
        <f>'JuicedOdds Week (9)'!E12/('JuicedOdds Week (9)'!E12+'JuicedOdds Week (9)'!E4)</f>
        <v>0.43650793650793646</v>
      </c>
      <c r="F12" s="3">
        <f>'JuicedOdds Week (9)'!F12/('JuicedOdds Week (9)'!F12+'JuicedOdds Week (9)'!F21)</f>
        <v>0.83709931686810291</v>
      </c>
      <c r="G12" s="1">
        <f>'JuicedOdds Week (9)'!G12/('JuicedOdds Week (9)'!G12+'JuicedOdds Week (9)'!G26)</f>
        <v>0.88000000000000012</v>
      </c>
      <c r="H12" s="1">
        <f>'JuicedOdds Week (9)'!H12/('JuicedOdds Week (9)'!H12+'JuicedOdds Week (9)'!H3)</f>
        <v>0.4170073589533933</v>
      </c>
      <c r="I12" s="1">
        <f>'JuicedOdds Week (9)'!I12/('JuicedOdds Week (9)'!I12+'JuicedOdds Week (9)'!I23)</f>
        <v>0.78674351585014402</v>
      </c>
      <c r="J12" s="1">
        <f>'JuicedOdds Week (9)'!J12/('JuicedOdds Week (9)'!J12+'JuicedOdds Week (9)'!J2)</f>
        <v>0.51736412571627011</v>
      </c>
      <c r="K12" s="1"/>
      <c r="L12" s="1">
        <f>'JuicedOdds Week (9)'!L12/('JuicedOdds Week (9)'!L12+'JuicedOdds Week (9)'!L25)</f>
        <v>0.6636481241914618</v>
      </c>
      <c r="M12" s="1">
        <f>'JuicedOdds Week (9)'!M12/('JuicedOdds Week (9)'!M12+'JuicedOdds Week (9)'!M8)</f>
        <v>0.44740599714421703</v>
      </c>
      <c r="N12" s="1">
        <f>'JuicedOdds Week (9)'!N12/('JuicedOdds Week (9)'!N12+'JuicedOdds Week (9)'!N27)</f>
        <v>0.60670065549890739</v>
      </c>
      <c r="O12" s="1">
        <f>'JuicedOdds Week (9)'!O12/('JuicedOdds Week (9)'!O12+'JuicedOdds Week (9)'!O29)</f>
        <v>0.71797052154195007</v>
      </c>
      <c r="P12" s="1">
        <f>'JuicedOdds Week (9)'!P12/('JuicedOdds Week (9)'!P12+'JuicedOdds Week (9)'!P8)</f>
        <v>0.52173913043478259</v>
      </c>
      <c r="Q12" s="1">
        <f>'JuicedOdds Week (9)'!Q12/('JuicedOdds Week (9)'!Q12+'JuicedOdds Week (9)'!Q7)</f>
        <v>0.56097560975609762</v>
      </c>
      <c r="R12" s="1">
        <f>'JuicedOdds Week (9)'!R12/('JuicedOdds Week (9)'!R12+'JuicedOdds Week (9)'!R9)</f>
        <v>0.5</v>
      </c>
      <c r="S12" s="1">
        <f>'JuicedOdds Week (9)'!S12/('JuicedOdds Week (9)'!S12+'JuicedOdds Week (9)'!S4)</f>
        <v>0.52173913043478259</v>
      </c>
      <c r="U12">
        <v>0</v>
      </c>
      <c r="V12">
        <v>0</v>
      </c>
      <c r="W12">
        <v>0</v>
      </c>
      <c r="X12">
        <v>0</v>
      </c>
      <c r="Y12">
        <v>25</v>
      </c>
      <c r="Z12">
        <v>0</v>
      </c>
      <c r="AA12">
        <v>0</v>
      </c>
      <c r="AB12">
        <v>0</v>
      </c>
    </row>
    <row r="13" spans="1:38">
      <c r="A13" t="s">
        <v>12</v>
      </c>
      <c r="B13" s="1">
        <f>'JuicedOdds Week (9)'!B13/('JuicedOdds Week (9)'!B13+'JuicedOdds Week (9)'!B31)</f>
        <v>0.63690418169412233</v>
      </c>
      <c r="C13" s="1">
        <f>'JuicedOdds Week (9)'!C13/('JuicedOdds Week (9)'!C13+'JuicedOdds Week (9)'!C2)</f>
        <v>0.42794036443953615</v>
      </c>
      <c r="D13" s="1">
        <f>'JuicedOdds Week (9)'!D13/('JuicedOdds Week (9)'!D13+'JuicedOdds Week (9)'!D33)</f>
        <v>0.76000000000000012</v>
      </c>
      <c r="E13" s="1">
        <f>'JuicedOdds Week (9)'!E13/('JuicedOdds Week (9)'!E13+'JuicedOdds Week (9)'!E24)</f>
        <v>0.62246655186117372</v>
      </c>
      <c r="F13" s="1">
        <f>'JuicedOdds Week (9)'!F13/('JuicedOdds Week (9)'!F13+'JuicedOdds Week (9)'!F4)</f>
        <v>0.31460674157303364</v>
      </c>
      <c r="G13" s="1">
        <f>'JuicedOdds Week (9)'!G13/('JuicedOdds Week (9)'!G13+'JuicedOdds Week (9)'!G31)</f>
        <v>0.64472917880023306</v>
      </c>
      <c r="H13" s="1">
        <f>'JuicedOdds Week (9)'!H13/('JuicedOdds Week (9)'!H13+'JuicedOdds Week (9)'!H16)</f>
        <v>0.48916576381365112</v>
      </c>
      <c r="I13" s="1">
        <f>'JuicedOdds Week (9)'!I13/('JuicedOdds Week (9)'!I13+'JuicedOdds Week (9)'!I22)</f>
        <v>0.551441114716549</v>
      </c>
      <c r="J13" s="1"/>
      <c r="K13" s="1">
        <f>'JuicedOdds Week (9)'!K13/('JuicedOdds Week (9)'!K13+'JuicedOdds Week (9)'!K5)</f>
        <v>0.48916576381365112</v>
      </c>
      <c r="L13" s="1">
        <f>'JuicedOdds Week (9)'!L13/('JuicedOdds Week (9)'!L13+'JuicedOdds Week (9)'!L29)</f>
        <v>0.64472917880023306</v>
      </c>
      <c r="M13" s="1">
        <f>'JuicedOdds Week (9)'!M13/('JuicedOdds Week (9)'!M13+'JuicedOdds Week (9)'!M33)</f>
        <v>0.63690418169412233</v>
      </c>
      <c r="N13" s="1">
        <f>'JuicedOdds Week (9)'!N13/('JuicedOdds Week (9)'!N13+'JuicedOdds Week (9)'!N6)</f>
        <v>0.48916576381365112</v>
      </c>
      <c r="O13" s="1">
        <f>'JuicedOdds Week (9)'!O13/('JuicedOdds Week (9)'!O13+'JuicedOdds Week (9)'!O15)</f>
        <v>0.48916576381365112</v>
      </c>
      <c r="P13" s="1">
        <f>'JuicedOdds Week (9)'!P13/('JuicedOdds Week (9)'!P13+'JuicedOdds Week (9)'!P9)</f>
        <v>0.51083423618634893</v>
      </c>
      <c r="Q13" s="1">
        <f>'JuicedOdds Week (9)'!Q13/('JuicedOdds Week (9)'!Q13+'JuicedOdds Week (9)'!Q30)</f>
        <v>0.62110960757780787</v>
      </c>
      <c r="R13" s="1">
        <f>'JuicedOdds Week (9)'!R13/('JuicedOdds Week (9)'!R13+'JuicedOdds Week (9)'!R26)</f>
        <v>0.69576995207334869</v>
      </c>
      <c r="S13" s="1">
        <f>'JuicedOdds Week (9)'!S13/('JuicedOdds Week (9)'!S13+'JuicedOdds Week (9)'!S29)</f>
        <v>0.55259400285578297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38" ht="14.45">
      <c r="A14" t="s">
        <v>13</v>
      </c>
      <c r="B14" s="1">
        <f>'JuicedOdds Week (9)'!B14/('JuicedOdds Week (9)'!B14+'JuicedOdds Week (9)'!B28)</f>
        <v>0.65747522619560528</v>
      </c>
      <c r="C14" s="1">
        <f>'JuicedOdds Week (9)'!C14/('JuicedOdds Week (9)'!C14+'JuicedOdds Week (9)'!C10)</f>
        <v>0.34252477380439461</v>
      </c>
      <c r="D14" s="1">
        <f>'JuicedOdds Week (9)'!D14/('JuicedOdds Week (9)'!D14+'JuicedOdds Week (9)'!D26)</f>
        <v>0.6636481241914618</v>
      </c>
      <c r="E14" s="1">
        <f>'JuicedOdds Week (9)'!E14/('JuicedOdds Week (9)'!E14+'JuicedOdds Week (9)'!E21)</f>
        <v>0.56349206349206349</v>
      </c>
      <c r="F14" s="1"/>
      <c r="G14" s="1">
        <f>'JuicedOdds Week (9)'!G14/('JuicedOdds Week (9)'!G14+'JuicedOdds Week (9)'!G6)</f>
        <v>0.4170073589533933</v>
      </c>
      <c r="H14" s="3">
        <f>'JuicedOdds Week (9)'!H14/('JuicedOdds Week (9)'!H14+'JuicedOdds Week (9)'!H32)</f>
        <v>0.78674351585014402</v>
      </c>
      <c r="I14" s="1">
        <f>'JuicedOdds Week (9)'!I14/('JuicedOdds Week (9)'!I14+'JuicedOdds Week (9)'!I15)</f>
        <v>0.64472917880023306</v>
      </c>
      <c r="J14" s="1">
        <f>'JuicedOdds Week (9)'!J14/('JuicedOdds Week (9)'!J14+'JuicedOdds Week (9)'!J9)</f>
        <v>0.31944444444444442</v>
      </c>
      <c r="K14" s="1">
        <f>'JuicedOdds Week (9)'!K14/('JuicedOdds Week (9)'!K14+'JuicedOdds Week (9)'!K27)</f>
        <v>0.63010204081632659</v>
      </c>
      <c r="L14" s="1">
        <f>'JuicedOdds Week (9)'!L14/('JuicedOdds Week (9)'!L14+'JuicedOdds Week (9)'!L28)</f>
        <v>0.53246753246753253</v>
      </c>
      <c r="M14" s="1">
        <f>'JuicedOdds Week (9)'!M14/('JuicedOdds Week (9)'!M14+'JuicedOdds Week (9)'!M5)</f>
        <v>0.47826086956521741</v>
      </c>
      <c r="N14" s="1">
        <f>'JuicedOdds Week (9)'!N14/('JuicedOdds Week (9)'!N14+'JuicedOdds Week (9)'!N7)</f>
        <v>0.39329934450109244</v>
      </c>
      <c r="O14" s="1">
        <f>'JuicedOdds Week (9)'!O14/('JuicedOdds Week (9)'!O14+'JuicedOdds Week (9)'!O5)</f>
        <v>0.38596491228070179</v>
      </c>
      <c r="P14" s="1">
        <f>'JuicedOdds Week (9)'!P14/('JuicedOdds Week (9)'!P14+'JuicedOdds Week (9)'!P3)</f>
        <v>0.46753246753246752</v>
      </c>
      <c r="Q14" s="1">
        <f>'JuicedOdds Week (9)'!Q14/('JuicedOdds Week (9)'!Q14+'JuicedOdds Week (9)'!Q29)</f>
        <v>0.53246753246753253</v>
      </c>
      <c r="R14" s="1">
        <f>'JuicedOdds Week (9)'!R14/('JuicedOdds Week (9)'!R14+'JuicedOdds Week (9)'!R22)</f>
        <v>0.56204379562043794</v>
      </c>
      <c r="S14" s="1">
        <f>'JuicedOdds Week (9)'!S14/('JuicedOdds Week (9)'!S14+'JuicedOdds Week (9)'!S32)</f>
        <v>0.63658761934093011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</row>
    <row r="15" spans="1:38">
      <c r="A15" t="s">
        <v>14</v>
      </c>
      <c r="B15" s="1">
        <f>'JuicedOdds Week (9)'!B15/('JuicedOdds Week (9)'!B15+'JuicedOdds Week (9)'!B6)</f>
        <v>0.49567024593003117</v>
      </c>
      <c r="C15" s="1">
        <f>'JuicedOdds Week (9)'!C15/('JuicedOdds Week (9)'!C15+'JuicedOdds Week (9)'!C22)</f>
        <v>0.551441114716549</v>
      </c>
      <c r="D15" s="1">
        <f>'JuicedOdds Week (9)'!D15/('JuicedOdds Week (9)'!D15+'JuicedOdds Week (9)'!D29)</f>
        <v>0.59336975415942395</v>
      </c>
      <c r="E15" s="1">
        <f>'JuicedOdds Week (9)'!E15/('JuicedOdds Week (9)'!E15+'JuicedOdds Week (9)'!E9)</f>
        <v>0.60923623445825936</v>
      </c>
      <c r="F15" s="1"/>
      <c r="G15" s="1">
        <f>'JuicedOdds Week (9)'!G15/('JuicedOdds Week (9)'!G15+'JuicedOdds Week (9)'!G5)</f>
        <v>0.20863836017569545</v>
      </c>
      <c r="H15" s="1">
        <f>'JuicedOdds Week (9)'!H15/('JuicedOdds Week (9)'!H15+'JuicedOdds Week (9)'!H31)</f>
        <v>0.60375697094217784</v>
      </c>
      <c r="I15" s="1">
        <f>'JuicedOdds Week (9)'!I15/('JuicedOdds Week (9)'!I15+'JuicedOdds Week (9)'!I14)</f>
        <v>0.35527082119976705</v>
      </c>
      <c r="J15" s="2">
        <f>'JuicedOdds Week (9)'!J15/('JuicedOdds Week (9)'!J15+'JuicedOdds Week (9)'!J32)</f>
        <v>0.84650112866817162</v>
      </c>
      <c r="K15" s="1">
        <f>'JuicedOdds Week (9)'!K15/('JuicedOdds Week (9)'!K15+'JuicedOdds Week (9)'!K9)</f>
        <v>0.42016806722689076</v>
      </c>
      <c r="L15" s="1">
        <f>'JuicedOdds Week (9)'!L15/('JuicedOdds Week (9)'!L15+'JuicedOdds Week (9)'!L22)</f>
        <v>0.52173913043478259</v>
      </c>
      <c r="M15" s="1">
        <f>'JuicedOdds Week (9)'!M15/('JuicedOdds Week (9)'!M15+'JuicedOdds Week (9)'!M18)</f>
        <v>0.48916576381365112</v>
      </c>
      <c r="N15" s="1">
        <f>'JuicedOdds Week (9)'!N15/('JuicedOdds Week (9)'!N15+'JuicedOdds Week (9)'!N28)</f>
        <v>0.52173913043478259</v>
      </c>
      <c r="O15" s="1">
        <f>'JuicedOdds Week (9)'!O15/('JuicedOdds Week (9)'!O15+'JuicedOdds Week (9)'!O13)</f>
        <v>0.51083423618634893</v>
      </c>
      <c r="P15" s="1">
        <f>'JuicedOdds Week (9)'!P15/('JuicedOdds Week (9)'!P15+'JuicedOdds Week (9)'!P19)</f>
        <v>0.74778270509977829</v>
      </c>
      <c r="Q15" s="1">
        <f>'JuicedOdds Week (9)'!Q15/('JuicedOdds Week (9)'!Q15+'JuicedOdds Week (9)'!Q33)</f>
        <v>0.63094034378159758</v>
      </c>
      <c r="R15" s="1">
        <f>'JuicedOdds Week (9)'!R15/('JuicedOdds Week (9)'!R15+'JuicedOdds Week (9)'!R8)</f>
        <v>0.48916576381365112</v>
      </c>
      <c r="S15" s="1">
        <f>'JuicedOdds Week (9)'!S15/('JuicedOdds Week (9)'!S15+'JuicedOdds Week (9)'!S6)</f>
        <v>0.38596491228070179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38">
      <c r="A16" t="s">
        <v>15</v>
      </c>
      <c r="B16" s="1">
        <f>'JuicedOdds Week (9)'!B16/('JuicedOdds Week (9)'!B16+'JuicedOdds Week (9)'!B29)</f>
        <v>0.5720596355604638</v>
      </c>
      <c r="C16" s="1">
        <f>'JuicedOdds Week (9)'!C16/('JuicedOdds Week (9)'!C16+'JuicedOdds Week (9)'!C26)</f>
        <v>0.58299264104660675</v>
      </c>
      <c r="D16" s="1">
        <f>'JuicedOdds Week (9)'!D16/('JuicedOdds Week (9)'!D16+'JuicedOdds Week (9)'!D20)</f>
        <v>0.5260865852617197</v>
      </c>
      <c r="E16" s="1">
        <f>'JuicedOdds Week (9)'!E16/('JuicedOdds Week (9)'!E16+'JuicedOdds Week (9)'!E30)</f>
        <v>0.65747522619560528</v>
      </c>
      <c r="F16" s="1">
        <f>'JuicedOdds Week (9)'!F16/('JuicedOdds Week (9)'!F16+'JuicedOdds Week (9)'!F23)</f>
        <v>0.448558885283451</v>
      </c>
      <c r="G16" s="1">
        <f>'JuicedOdds Week (9)'!G16/('JuicedOdds Week (9)'!G16+'JuicedOdds Week (9)'!G33)</f>
        <v>0.54274353876739567</v>
      </c>
      <c r="H16" s="1">
        <f>'JuicedOdds Week (9)'!H16/('JuicedOdds Week (9)'!H16+'JuicedOdds Week (9)'!H13)</f>
        <v>0.51083423618634893</v>
      </c>
      <c r="I16" s="1">
        <f>'JuicedOdds Week (9)'!I16/('JuicedOdds Week (9)'!I16+'JuicedOdds Week (9)'!I31)</f>
        <v>0.54274353876739567</v>
      </c>
      <c r="J16" s="1">
        <f>'JuicedOdds Week (9)'!J16/('JuicedOdds Week (9)'!J16+'JuicedOdds Week (9)'!J19)</f>
        <v>0.78190630048465271</v>
      </c>
      <c r="K16" s="1">
        <f>'JuicedOdds Week (9)'!K16/('JuicedOdds Week (9)'!K16+'JuicedOdds Week (9)'!K17)</f>
        <v>0.45725646123260438</v>
      </c>
      <c r="L16" s="1"/>
      <c r="M16" s="1">
        <f>'JuicedOdds Week (9)'!M16/('JuicedOdds Week (9)'!M16+'JuicedOdds Week (9)'!M24)</f>
        <v>0.48916576381365112</v>
      </c>
      <c r="N16" s="1">
        <f>'JuicedOdds Week (9)'!N16/('JuicedOdds Week (9)'!N16+'JuicedOdds Week (9)'!N10)</f>
        <v>0.5</v>
      </c>
      <c r="O16" s="1">
        <f>'JuicedOdds Week (9)'!O16/('JuicedOdds Week (9)'!O16+'JuicedOdds Week (9)'!O26)</f>
        <v>0.59909228441754914</v>
      </c>
      <c r="P16" s="2">
        <f>'JuicedOdds Week (9)'!P16/('JuicedOdds Week (9)'!P16+'JuicedOdds Week (9)'!P21)</f>
        <v>0.74778270509977829</v>
      </c>
      <c r="Q16" s="1">
        <f>'JuicedOdds Week (9)'!Q16/('JuicedOdds Week (9)'!Q16+'JuicedOdds Week (9)'!Q28)</f>
        <v>0.51083423618634893</v>
      </c>
      <c r="R16" s="1">
        <f>'JuicedOdds Week (9)'!R16/('JuicedOdds Week (9)'!R16+'JuicedOdds Week (9)'!R30)</f>
        <v>0.52173913043478259</v>
      </c>
      <c r="S16" s="1">
        <f>'JuicedOdds Week (9)'!S16/('JuicedOdds Week (9)'!S16+'JuicedOdds Week (9)'!S24)</f>
        <v>0.57111597374179435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16</v>
      </c>
      <c r="B17" s="1">
        <f>'JuicedOdds Week (9)'!B17/('JuicedOdds Week (9)'!B17+'JuicedOdds Week (9)'!B30)</f>
        <v>0.65747522619560528</v>
      </c>
      <c r="C17" s="1">
        <f>'JuicedOdds Week (9)'!C17/('JuicedOdds Week (9)'!C17+'JuicedOdds Week (9)'!C3)</f>
        <v>0.31944444444444442</v>
      </c>
      <c r="D17" s="1">
        <f>'JuicedOdds Week (9)'!D17/('JuicedOdds Week (9)'!D17+'JuicedOdds Week (9)'!D11)</f>
        <v>0.50432975406996894</v>
      </c>
      <c r="E17" s="1">
        <f>'JuicedOdds Week (9)'!E17/('JuicedOdds Week (9)'!E17+'JuicedOdds Week (9)'!E26)</f>
        <v>0.6636481241914618</v>
      </c>
      <c r="F17" s="1">
        <f>'JuicedOdds Week (9)'!F17/('JuicedOdds Week (9)'!F17+'JuicedOdds Week (9)'!F2)</f>
        <v>0.38356164383561653</v>
      </c>
      <c r="G17" s="1">
        <f>'JuicedOdds Week (9)'!G17/('JuicedOdds Week (9)'!G17+'JuicedOdds Week (9)'!G19)</f>
        <v>0.59963877182420233</v>
      </c>
      <c r="H17" s="1">
        <f>'JuicedOdds Week (9)'!H17/('JuicedOdds Week (9)'!H17+'JuicedOdds Week (9)'!H5)</f>
        <v>0.27424749163879597</v>
      </c>
      <c r="I17" s="1">
        <f>'JuicedOdds Week (9)'!I17/('JuicedOdds Week (9)'!I17+'JuicedOdds Week (9)'!I20)</f>
        <v>0.50432975406996894</v>
      </c>
      <c r="J17" s="1">
        <f>'JuicedOdds Week (9)'!J17/('JuicedOdds Week (9)'!J17+'JuicedOdds Week (9)'!J24)</f>
        <v>0.37206266318537862</v>
      </c>
      <c r="K17" s="1">
        <f>'JuicedOdds Week (9)'!K17/('JuicedOdds Week (9)'!K17+'JuicedOdds Week (9)'!K16)</f>
        <v>0.54274353876739567</v>
      </c>
      <c r="L17" s="1">
        <f>'JuicedOdds Week (9)'!L17/('JuicedOdds Week (9)'!L17+'JuicedOdds Week (9)'!L18)</f>
        <v>0.46753246753246752</v>
      </c>
      <c r="M17" s="1">
        <f>'JuicedOdds Week (9)'!M17/('JuicedOdds Week (9)'!M17+'JuicedOdds Week (9)'!M19)</f>
        <v>0.70517411706594224</v>
      </c>
      <c r="N17" s="1"/>
      <c r="O17" s="1">
        <f>'JuicedOdds Week (9)'!O17/('JuicedOdds Week (9)'!O17+'JuicedOdds Week (9)'!O25)</f>
        <v>0.51083423618634893</v>
      </c>
      <c r="P17" s="1">
        <f>'JuicedOdds Week (9)'!P17/('JuicedOdds Week (9)'!P17+'JuicedOdds Week (9)'!P6)</f>
        <v>0.25221729490022171</v>
      </c>
      <c r="Q17" s="1">
        <f>'JuicedOdds Week (9)'!Q17/('JuicedOdds Week (9)'!Q17+'JuicedOdds Week (9)'!Q10)</f>
        <v>0.51083423618634893</v>
      </c>
      <c r="R17" s="1">
        <f>'JuicedOdds Week (9)'!R17/('JuicedOdds Week (9)'!R17+'JuicedOdds Week (9)'!R20)</f>
        <v>0.54274353876739567</v>
      </c>
      <c r="S17" s="1">
        <f>'JuicedOdds Week (9)'!S17/('JuicedOdds Week (9)'!S17+'JuicedOdds Week (9)'!S10)</f>
        <v>0.43795620437956206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ht="14.45">
      <c r="A18" t="s">
        <v>17</v>
      </c>
      <c r="B18" s="1">
        <f>'JuicedOdds Week (9)'!B18/('JuicedOdds Week (9)'!B18+'JuicedOdds Week (9)'!B25)</f>
        <v>0.59963877182420233</v>
      </c>
      <c r="C18" s="1">
        <f>'JuicedOdds Week (9)'!C18/('JuicedOdds Week (9)'!C18+'JuicedOdds Week (9)'!C27)</f>
        <v>0.63690418169412233</v>
      </c>
      <c r="D18" s="1">
        <f>'JuicedOdds Week (9)'!D18/('JuicedOdds Week (9)'!D18+'JuicedOdds Week (9)'!D12)</f>
        <v>0.28644876973925815</v>
      </c>
      <c r="E18" s="1">
        <f>'JuicedOdds Week (9)'!E18/('JuicedOdds Week (9)'!E18+'JuicedOdds Week (9)'!E19)</f>
        <v>0.59336975415942395</v>
      </c>
      <c r="F18" s="1">
        <f>'JuicedOdds Week (9)'!F18/('JuicedOdds Week (9)'!F18+'JuicedOdds Week (9)'!F8)</f>
        <v>0.551441114716549</v>
      </c>
      <c r="G18" s="1">
        <f>'JuicedOdds Week (9)'!G18/('JuicedOdds Week (9)'!G18+'JuicedOdds Week (9)'!G2)</f>
        <v>0.16835016835016833</v>
      </c>
      <c r="H18" s="1">
        <f>'JuicedOdds Week (9)'!H18/('JuicedOdds Week (9)'!H18+'JuicedOdds Week (9)'!H20)</f>
        <v>0.53246753246753253</v>
      </c>
      <c r="I18" s="1">
        <f>'JuicedOdds Week (9)'!I18/('JuicedOdds Week (9)'!I18+'JuicedOdds Week (9)'!I2)</f>
        <v>0.25912838633686691</v>
      </c>
      <c r="J18" s="1"/>
      <c r="K18" s="1">
        <f>'JuicedOdds Week (9)'!K18/('JuicedOdds Week (9)'!K18+'JuicedOdds Week (9)'!K4)</f>
        <v>0.31944444444444442</v>
      </c>
      <c r="L18" s="1">
        <f>'JuicedOdds Week (9)'!L18/('JuicedOdds Week (9)'!L18+'JuicedOdds Week (9)'!L17)</f>
        <v>0.53246753246753253</v>
      </c>
      <c r="M18" s="1">
        <f>'JuicedOdds Week (9)'!M18/('JuicedOdds Week (9)'!M18+'JuicedOdds Week (9)'!M15)</f>
        <v>0.51083423618634893</v>
      </c>
      <c r="N18" s="1">
        <f>'JuicedOdds Week (9)'!N18/('JuicedOdds Week (9)'!N18+'JuicedOdds Week (9)'!N33)</f>
        <v>0.62110960757780787</v>
      </c>
      <c r="O18" s="1">
        <f>'JuicedOdds Week (9)'!O18/('JuicedOdds Week (9)'!O18+'JuicedOdds Week (9)'!O11)</f>
        <v>0.42016806722689076</v>
      </c>
      <c r="P18" s="1">
        <f>'JuicedOdds Week (9)'!P18/('JuicedOdds Week (9)'!P18+'JuicedOdds Week (9)'!P10)</f>
        <v>0.45725646123260438</v>
      </c>
      <c r="Q18" s="1">
        <f>'JuicedOdds Week (9)'!Q18/('JuicedOdds Week (9)'!Q18+'JuicedOdds Week (9)'!Q23)</f>
        <v>0.53246753246753253</v>
      </c>
      <c r="R18" s="1">
        <f>'JuicedOdds Week (9)'!R18/('JuicedOdds Week (9)'!R18+'JuicedOdds Week (9)'!R11)</f>
        <v>0.51083423618634893</v>
      </c>
      <c r="S18" s="1">
        <f>'JuicedOdds Week (9)'!S18/('JuicedOdds Week (9)'!S18+'JuicedOdds Week (9)'!S25)</f>
        <v>0.51083423618634893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ht="14.45">
      <c r="A19" t="s">
        <v>18</v>
      </c>
      <c r="B19" s="1">
        <f>'JuicedOdds Week (9)'!B19/('JuicedOdds Week (9)'!B19+'JuicedOdds Week (9)'!B20)</f>
        <v>0.51736412571627011</v>
      </c>
      <c r="C19" s="1">
        <f>'JuicedOdds Week (9)'!C19/('JuicedOdds Week (9)'!C19+'JuicedOdds Week (9)'!C30)</f>
        <v>0.46753246753246752</v>
      </c>
      <c r="D19" s="1">
        <f>'JuicedOdds Week (9)'!D19/('JuicedOdds Week (9)'!D19+'JuicedOdds Week (9)'!D2)</f>
        <v>0.1475409836065574</v>
      </c>
      <c r="E19" s="1">
        <f>'JuicedOdds Week (9)'!E19/('JuicedOdds Week (9)'!E19+'JuicedOdds Week (9)'!E18)</f>
        <v>0.40663024584057611</v>
      </c>
      <c r="F19" s="1">
        <f>'JuicedOdds Week (9)'!F19/('JuicedOdds Week (9)'!F19+'JuicedOdds Week (9)'!F27)</f>
        <v>0.30920711694593195</v>
      </c>
      <c r="G19" s="1">
        <f>'JuicedOdds Week (9)'!G19/('JuicedOdds Week (9)'!G19+'JuicedOdds Week (9)'!G17)</f>
        <v>0.40036122817579772</v>
      </c>
      <c r="H19" s="1">
        <f>'JuicedOdds Week (9)'!H19/('JuicedOdds Week (9)'!H19+'JuicedOdds Week (9)'!H25)</f>
        <v>0.43650793650793646</v>
      </c>
      <c r="I19" s="1">
        <f>'JuicedOdds Week (9)'!I19/('JuicedOdds Week (9)'!I19+'JuicedOdds Week (9)'!I11)</f>
        <v>0.20863836017569545</v>
      </c>
      <c r="J19" s="1">
        <f>'JuicedOdds Week (9)'!J19/('JuicedOdds Week (9)'!J19+'JuicedOdds Week (9)'!J16)</f>
        <v>0.21809369951534732</v>
      </c>
      <c r="K19" s="1">
        <f>'JuicedOdds Week (9)'!K19/('JuicedOdds Week (9)'!K19+'JuicedOdds Week (9)'!K26)</f>
        <v>0.53246753246753253</v>
      </c>
      <c r="L19" s="1">
        <f>'JuicedOdds Week (9)'!L19/('JuicedOdds Week (9)'!L19+'JuicedOdds Week (9)'!L10)</f>
        <v>0.25912838633686691</v>
      </c>
      <c r="M19" s="1">
        <f>'JuicedOdds Week (9)'!M19/('JuicedOdds Week (9)'!M19+'JuicedOdds Week (9)'!M17)</f>
        <v>0.29482588293405776</v>
      </c>
      <c r="N19" s="1"/>
      <c r="O19" s="1">
        <f>'JuicedOdds Week (9)'!O19/('JuicedOdds Week (9)'!O19+'JuicedOdds Week (9)'!O10)</f>
        <v>0.46753246753246752</v>
      </c>
      <c r="P19" s="1">
        <f>'JuicedOdds Week (9)'!P19/('JuicedOdds Week (9)'!P19+'JuicedOdds Week (9)'!P15)</f>
        <v>0.25221729490022171</v>
      </c>
      <c r="Q19" s="1">
        <f>'JuicedOdds Week (9)'!Q19/('JuicedOdds Week (9)'!Q19+'JuicedOdds Week (9)'!Q32)</f>
        <v>0.63658761934093011</v>
      </c>
      <c r="R19" s="1">
        <f>'JuicedOdds Week (9)'!R19/('JuicedOdds Week (9)'!R19+'JuicedOdds Week (9)'!R24)</f>
        <v>0.53246753246753253</v>
      </c>
      <c r="S19" s="1">
        <f>'JuicedOdds Week (9)'!S19/('JuicedOdds Week (9)'!S19+'JuicedOdds Week (9)'!S20)</f>
        <v>0.46753246753246752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ht="14.45">
      <c r="A20" t="s">
        <v>19</v>
      </c>
      <c r="B20" s="1">
        <f>'JuicedOdds Week (9)'!B20/('JuicedOdds Week (9)'!B20+'JuicedOdds Week (9)'!B19)</f>
        <v>0.48263587428372978</v>
      </c>
      <c r="C20" s="1">
        <f>'JuicedOdds Week (9)'!C20/('JuicedOdds Week (9)'!C20+'JuicedOdds Week (9)'!C24)</f>
        <v>0.42794036443953615</v>
      </c>
      <c r="D20" s="1">
        <f>'JuicedOdds Week (9)'!D20/('JuicedOdds Week (9)'!D20+'JuicedOdds Week (9)'!D16)</f>
        <v>0.47391341473828025</v>
      </c>
      <c r="E20" s="1">
        <f>'JuicedOdds Week (9)'!E20/('JuicedOdds Week (9)'!E20+'JuicedOdds Week (9)'!E10)</f>
        <v>0.43650793650793646</v>
      </c>
      <c r="F20" s="1">
        <f>'JuicedOdds Week (9)'!F20/('JuicedOdds Week (9)'!F20+'JuicedOdds Week (9)'!F25)</f>
        <v>0.47391341473828025</v>
      </c>
      <c r="G20" s="1"/>
      <c r="H20" s="1">
        <f>'JuicedOdds Week (9)'!H20/('JuicedOdds Week (9)'!H20+'JuicedOdds Week (9)'!H18)</f>
        <v>0.46753246753246752</v>
      </c>
      <c r="I20" s="1">
        <f>'JuicedOdds Week (9)'!I20/('JuicedOdds Week (9)'!I20+'JuicedOdds Week (9)'!I17)</f>
        <v>0.49567024593003117</v>
      </c>
      <c r="J20" s="1">
        <f>'JuicedOdds Week (9)'!J20/('JuicedOdds Week (9)'!J20+'JuicedOdds Week (9)'!J28)</f>
        <v>0.63690418169412233</v>
      </c>
      <c r="K20" s="1">
        <f>'JuicedOdds Week (9)'!K20/('JuicedOdds Week (9)'!K20+'JuicedOdds Week (9)'!K22)</f>
        <v>0.42016806722689076</v>
      </c>
      <c r="L20" s="1">
        <f>'JuicedOdds Week (9)'!L20/('JuicedOdds Week (9)'!L20+'JuicedOdds Week (9)'!L11)</f>
        <v>0.45725646123260438</v>
      </c>
      <c r="M20" s="1">
        <f>'JuicedOdds Week (9)'!M20/('JuicedOdds Week (9)'!M20+'JuicedOdds Week (9)'!M10)</f>
        <v>0.36989795918367352</v>
      </c>
      <c r="N20" s="1">
        <f>'JuicedOdds Week (9)'!N20/('JuicedOdds Week (9)'!N20+'JuicedOdds Week (9)'!N2)</f>
        <v>0.34252477380439461</v>
      </c>
      <c r="O20" s="1">
        <f>'JuicedOdds Week (9)'!O20/('JuicedOdds Week (9)'!O20+'JuicedOdds Week (9)'!O21)</f>
        <v>0.54274353876739567</v>
      </c>
      <c r="P20" s="1">
        <f>'JuicedOdds Week (9)'!P20/('JuicedOdds Week (9)'!P20+'JuicedOdds Week (9)'!P30)</f>
        <v>0.60670065549890739</v>
      </c>
      <c r="Q20" s="1">
        <f>'JuicedOdds Week (9)'!Q20/('JuicedOdds Week (9)'!Q20+'JuicedOdds Week (9)'!Q26)</f>
        <v>0.51083423618634893</v>
      </c>
      <c r="R20" s="1">
        <f>'JuicedOdds Week (9)'!R20/('JuicedOdds Week (9)'!R20+'JuicedOdds Week (9)'!R17)</f>
        <v>0.45725646123260438</v>
      </c>
      <c r="S20" s="1">
        <f>'JuicedOdds Week (9)'!S20/('JuicedOdds Week (9)'!S20+'JuicedOdds Week (9)'!S19)</f>
        <v>0.53246753246753253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ht="14.45">
      <c r="A21" t="s">
        <v>20</v>
      </c>
      <c r="B21" s="1">
        <f>'JuicedOdds Week (9)'!B21/('JuicedOdds Week (9)'!B21+'JuicedOdds Week (9)'!B7)</f>
        <v>0.3962430290578221</v>
      </c>
      <c r="C21" s="1">
        <f>'JuicedOdds Week (9)'!C21/('JuicedOdds Week (9)'!C21+'JuicedOdds Week (9)'!C32)</f>
        <v>0.65747522619560528</v>
      </c>
      <c r="D21" s="1">
        <f>'JuicedOdds Week (9)'!D21/('JuicedOdds Week (9)'!D21+'JuicedOdds Week (9)'!D5)</f>
        <v>0.15349887133182846</v>
      </c>
      <c r="E21" s="1">
        <f>'JuicedOdds Week (9)'!E21/('JuicedOdds Week (9)'!E21+'JuicedOdds Week (9)'!E14)</f>
        <v>0.43650793650793646</v>
      </c>
      <c r="F21" s="1">
        <f>'JuicedOdds Week (9)'!F21/('JuicedOdds Week (9)'!F21+'JuicedOdds Week (9)'!F12)</f>
        <v>0.16290068313189698</v>
      </c>
      <c r="G21" s="1">
        <f>'JuicedOdds Week (9)'!G21/('JuicedOdds Week (9)'!G21+'JuicedOdds Week (9)'!G4)</f>
        <v>0.11304347826086955</v>
      </c>
      <c r="H21" s="1">
        <f>'JuicedOdds Week (9)'!H21/('JuicedOdds Week (9)'!H21+'JuicedOdds Week (9)'!H27)</f>
        <v>0.40663024584057611</v>
      </c>
      <c r="I21" s="1">
        <f>'JuicedOdds Week (9)'!I21/('JuicedOdds Week (9)'!I21+'JuicedOdds Week (9)'!I8)</f>
        <v>0.40663024584057611</v>
      </c>
      <c r="J21" s="1">
        <f>'JuicedOdds Week (9)'!J21/('JuicedOdds Week (9)'!J21+'JuicedOdds Week (9)'!J25)</f>
        <v>0.50432975406996894</v>
      </c>
      <c r="K21" s="1">
        <f>'JuicedOdds Week (9)'!K21/('JuicedOdds Week (9)'!K21+'JuicedOdds Week (9)'!K7)</f>
        <v>0.34252477380439461</v>
      </c>
      <c r="L21" s="1">
        <f>'JuicedOdds Week (9)'!L21/('JuicedOdds Week (9)'!L21+'JuicedOdds Week (9)'!L27)</f>
        <v>0.52173913043478259</v>
      </c>
      <c r="M21" s="1">
        <f>'JuicedOdds Week (9)'!M21/('JuicedOdds Week (9)'!M21+'JuicedOdds Week (9)'!M23)</f>
        <v>0.52173913043478259</v>
      </c>
      <c r="N21" s="1"/>
      <c r="O21" s="1">
        <f>'JuicedOdds Week (9)'!O21/('JuicedOdds Week (9)'!O21+'JuicedOdds Week (9)'!O20)</f>
        <v>0.45725646123260438</v>
      </c>
      <c r="P21" s="1">
        <f>'JuicedOdds Week (9)'!P21/('JuicedOdds Week (9)'!P21+'JuicedOdds Week (9)'!P16)</f>
        <v>0.25221729490022171</v>
      </c>
      <c r="Q21" s="1">
        <f>'JuicedOdds Week (9)'!Q21/('JuicedOdds Week (9)'!Q21+'JuicedOdds Week (9)'!Q3)</f>
        <v>0.28202947845804988</v>
      </c>
      <c r="R21" s="1">
        <f>'JuicedOdds Week (9)'!R21/('JuicedOdds Week (9)'!R21+'JuicedOdds Week (9)'!R28)</f>
        <v>0.59909228441754914</v>
      </c>
      <c r="S21" s="1">
        <f>'JuicedOdds Week (9)'!S21/('JuicedOdds Week (9)'!S21+'JuicedOdds Week (9)'!S3)</f>
        <v>0.45725646123260438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21</v>
      </c>
      <c r="B22" s="1">
        <f>'JuicedOdds Week (9)'!B22/('JuicedOdds Week (9)'!B22+'JuicedOdds Week (9)'!B5)</f>
        <v>0.47826086956521741</v>
      </c>
      <c r="C22" s="1">
        <f>'JuicedOdds Week (9)'!C22/('JuicedOdds Week (9)'!C22+'JuicedOdds Week (9)'!C15)</f>
        <v>0.448558885283451</v>
      </c>
      <c r="D22" s="1">
        <f>'JuicedOdds Week (9)'!D22/('JuicedOdds Week (9)'!D22+'JuicedOdds Week (9)'!D25)</f>
        <v>0.42794036443953615</v>
      </c>
      <c r="E22" s="1">
        <f>'JuicedOdds Week (9)'!E22/('JuicedOdds Week (9)'!E22+'JuicedOdds Week (9)'!E33)</f>
        <v>0.58299264104660675</v>
      </c>
      <c r="F22" s="1">
        <f>'JuicedOdds Week (9)'!F22/('JuicedOdds Week (9)'!F22+'JuicedOdds Week (9)'!F9)</f>
        <v>0.33099297893681046</v>
      </c>
      <c r="G22" s="1"/>
      <c r="H22" s="1">
        <f>'JuicedOdds Week (9)'!H22/('JuicedOdds Week (9)'!H22+'JuicedOdds Week (9)'!H28)</f>
        <v>0.38356164383561653</v>
      </c>
      <c r="I22" s="1">
        <f>'JuicedOdds Week (9)'!I22/('JuicedOdds Week (9)'!I22+'JuicedOdds Week (9)'!I13)</f>
        <v>0.448558885283451</v>
      </c>
      <c r="J22" s="1">
        <f>'JuicedOdds Week (9)'!J22/('JuicedOdds Week (9)'!J22+'JuicedOdds Week (9)'!J29)</f>
        <v>0.61643835616438358</v>
      </c>
      <c r="K22" s="1">
        <f>'JuicedOdds Week (9)'!K22/('JuicedOdds Week (9)'!K22+'JuicedOdds Week (9)'!K20)</f>
        <v>0.57983193277310918</v>
      </c>
      <c r="L22" s="1">
        <f>'JuicedOdds Week (9)'!L22/('JuicedOdds Week (9)'!L22+'JuicedOdds Week (9)'!L15)</f>
        <v>0.47826086956521741</v>
      </c>
      <c r="M22" s="1">
        <f>'JuicedOdds Week (9)'!M22/('JuicedOdds Week (9)'!M22+'JuicedOdds Week (9)'!M6)</f>
        <v>0.35714285714285704</v>
      </c>
      <c r="N22" s="1">
        <f>'JuicedOdds Week (9)'!N22/('JuicedOdds Week (9)'!N22+'JuicedOdds Week (9)'!N32)</f>
        <v>0.74778270509977829</v>
      </c>
      <c r="O22" s="1">
        <f>'JuicedOdds Week (9)'!O22/('JuicedOdds Week (9)'!O22+'JuicedOdds Week (9)'!O23)</f>
        <v>0.53246753246753253</v>
      </c>
      <c r="P22" s="1">
        <f>'JuicedOdds Week (9)'!P22/('JuicedOdds Week (9)'!P22+'JuicedOdds Week (9)'!P31)</f>
        <v>0.54274353876739567</v>
      </c>
      <c r="Q22" s="1">
        <f>'JuicedOdds Week (9)'!Q22/('JuicedOdds Week (9)'!Q22+'JuicedOdds Week (9)'!Q6)</f>
        <v>0.45725646123260438</v>
      </c>
      <c r="R22" s="1">
        <f>'JuicedOdds Week (9)'!R22/('JuicedOdds Week (9)'!R22+'JuicedOdds Week (9)'!R14)</f>
        <v>0.43795620437956206</v>
      </c>
      <c r="S22" s="1">
        <f>'JuicedOdds Week (9)'!S22/('JuicedOdds Week (9)'!S22+'JuicedOdds Week (9)'!S9)</f>
        <v>0.38596491228070179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ht="14.45">
      <c r="A23" t="s">
        <v>22</v>
      </c>
      <c r="B23" s="1">
        <f>'JuicedOdds Week (9)'!B23/('JuicedOdds Week (9)'!B23+'JuicedOdds Week (9)'!B3)</f>
        <v>0.37753344813882639</v>
      </c>
      <c r="C23" s="1">
        <f>'JuicedOdds Week (9)'!C23/('JuicedOdds Week (9)'!C23+'JuicedOdds Week (9)'!C12)</f>
        <v>0.43650793650793646</v>
      </c>
      <c r="D23" s="1">
        <f>'JuicedOdds Week (9)'!D23/('JuicedOdds Week (9)'!D23+'JuicedOdds Week (9)'!D8)</f>
        <v>0.5720596355604638</v>
      </c>
      <c r="E23" s="1">
        <f>'JuicedOdds Week (9)'!E23/('JuicedOdds Week (9)'!E23+'JuicedOdds Week (9)'!E7)</f>
        <v>0.29045643153526968</v>
      </c>
      <c r="F23" s="1">
        <f>'JuicedOdds Week (9)'!F23/('JuicedOdds Week (9)'!F23+'JuicedOdds Week (9)'!F16)</f>
        <v>0.551441114716549</v>
      </c>
      <c r="G23" s="1">
        <f>'JuicedOdds Week (9)'!G23/('JuicedOdds Week (9)'!G23+'JuicedOdds Week (9)'!G25)</f>
        <v>0.42794036443953615</v>
      </c>
      <c r="H23" s="1">
        <f>'JuicedOdds Week (9)'!H23/('JuicedOdds Week (9)'!H23+'JuicedOdds Week (9)'!H4)</f>
        <v>0.23409789548356585</v>
      </c>
      <c r="I23" s="1">
        <f>'JuicedOdds Week (9)'!I23/('JuicedOdds Week (9)'!I23+'JuicedOdds Week (9)'!I12)</f>
        <v>0.21325648414985587</v>
      </c>
      <c r="J23" s="1">
        <f>'JuicedOdds Week (9)'!J23/('JuicedOdds Week (9)'!J23+'JuicedOdds Week (9)'!J27)</f>
        <v>0.58299264104660675</v>
      </c>
      <c r="K23" s="1">
        <f>'JuicedOdds Week (9)'!K23/('JuicedOdds Week (9)'!K23+'JuicedOdds Week (9)'!K31)</f>
        <v>0.63658761934093011</v>
      </c>
      <c r="L23" s="1"/>
      <c r="M23" s="1">
        <f>'JuicedOdds Week (9)'!M23/('JuicedOdds Week (9)'!M23+'JuicedOdds Week (9)'!M21)</f>
        <v>0.47826086956521741</v>
      </c>
      <c r="N23" s="1">
        <f>'JuicedOdds Week (9)'!N23/('JuicedOdds Week (9)'!N23+'JuicedOdds Week (9)'!N11)</f>
        <v>0.47826086956521741</v>
      </c>
      <c r="O23" s="1">
        <f>'JuicedOdds Week (9)'!O23/('JuicedOdds Week (9)'!O23+'JuicedOdds Week (9)'!O22)</f>
        <v>0.46753246753246752</v>
      </c>
      <c r="P23" s="1">
        <f>'JuicedOdds Week (9)'!P23/('JuicedOdds Week (9)'!P23+'JuicedOdds Week (9)'!P2)</f>
        <v>0.36989795918367352</v>
      </c>
      <c r="Q23" s="1">
        <f>'JuicedOdds Week (9)'!Q23/('JuicedOdds Week (9)'!Q23+'JuicedOdds Week (9)'!Q18)</f>
        <v>0.46753246753246752</v>
      </c>
      <c r="R23" s="1">
        <f>'JuicedOdds Week (9)'!R23/('JuicedOdds Week (9)'!R23+'JuicedOdds Week (9)'!R4)</f>
        <v>0.29983792544570498</v>
      </c>
      <c r="S23" s="1">
        <f>'JuicedOdds Week (9)'!S23/('JuicedOdds Week (9)'!S23+'JuicedOdds Week (9)'!S8)</f>
        <v>0.48916576381365112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ht="14.45">
      <c r="A24" t="s">
        <v>23</v>
      </c>
      <c r="B24" s="1">
        <f>'JuicedOdds Week (9)'!B24/('JuicedOdds Week (9)'!B24+'JuicedOdds Week (9)'!B26)</f>
        <v>0.62246655186117372</v>
      </c>
      <c r="C24" s="1">
        <f>'JuicedOdds Week (9)'!C24/('JuicedOdds Week (9)'!C24+'JuicedOdds Week (9)'!C20)</f>
        <v>0.5720596355604638</v>
      </c>
      <c r="D24" s="1">
        <f>'JuicedOdds Week (9)'!D24/('JuicedOdds Week (9)'!D24+'JuicedOdds Week (9)'!D10)</f>
        <v>0.4170073589533933</v>
      </c>
      <c r="E24" s="1">
        <f>'JuicedOdds Week (9)'!E24/('JuicedOdds Week (9)'!E24+'JuicedOdds Week (9)'!E13)</f>
        <v>0.37753344813882639</v>
      </c>
      <c r="F24" s="1">
        <f>'JuicedOdds Week (9)'!F24/('JuicedOdds Week (9)'!F24+'JuicedOdds Week (9)'!F33)</f>
        <v>0.551441114716549</v>
      </c>
      <c r="G24" s="1">
        <f>'JuicedOdds Week (9)'!G24/('JuicedOdds Week (9)'!G24+'JuicedOdds Week (9)'!G27)</f>
        <v>0.53246753246753253</v>
      </c>
      <c r="H24" s="1">
        <f>'JuicedOdds Week (9)'!H24/('JuicedOdds Week (9)'!H24+'JuicedOdds Week (9)'!H30)</f>
        <v>0.42794036443953615</v>
      </c>
      <c r="I24" s="1">
        <f>'JuicedOdds Week (9)'!I24/('JuicedOdds Week (9)'!I24+'JuicedOdds Week (9)'!I29)</f>
        <v>0.54274353876739567</v>
      </c>
      <c r="J24" s="1">
        <f>'JuicedOdds Week (9)'!J24/('JuicedOdds Week (9)'!J24+'JuicedOdds Week (9)'!J17)</f>
        <v>0.62793733681462138</v>
      </c>
      <c r="K24" s="1">
        <f>'JuicedOdds Week (9)'!K24/('JuicedOdds Week (9)'!K24+'JuicedOdds Week (9)'!K32)</f>
        <v>0.56204379562043794</v>
      </c>
      <c r="L24" s="1"/>
      <c r="M24" s="1">
        <f>'JuicedOdds Week (9)'!M24/('JuicedOdds Week (9)'!M24+'JuicedOdds Week (9)'!M16)</f>
        <v>0.51083423618634893</v>
      </c>
      <c r="N24" s="1">
        <f>'JuicedOdds Week (9)'!N24/('JuicedOdds Week (9)'!N24+'JuicedOdds Week (9)'!N8)</f>
        <v>0.29983792544570498</v>
      </c>
      <c r="O24" s="1">
        <f>'JuicedOdds Week (9)'!O24/('JuicedOdds Week (9)'!O24+'JuicedOdds Week (9)'!O30)</f>
        <v>0.58821154622527261</v>
      </c>
      <c r="P24" s="1">
        <f>'JuicedOdds Week (9)'!P24/('JuicedOdds Week (9)'!P24+'JuicedOdds Week (9)'!P26)</f>
        <v>0.48916576381365112</v>
      </c>
      <c r="Q24" s="1">
        <f>'JuicedOdds Week (9)'!Q24/('JuicedOdds Week (9)'!Q24+'JuicedOdds Week (9)'!Q31)</f>
        <v>0.54274353876739567</v>
      </c>
      <c r="R24" s="1">
        <f>'JuicedOdds Week (9)'!R24/('JuicedOdds Week (9)'!R24+'JuicedOdds Week (9)'!R19)</f>
        <v>0.46753246753246752</v>
      </c>
      <c r="S24" s="1">
        <f>'JuicedOdds Week (9)'!S24/('JuicedOdds Week (9)'!S24+'JuicedOdds Week (9)'!S16)</f>
        <v>0.42888402625820565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ht="14.45">
      <c r="A25" t="s">
        <v>24</v>
      </c>
      <c r="B25" s="1">
        <f>'JuicedOdds Week (9)'!B25/('JuicedOdds Week (9)'!B25+'JuicedOdds Week (9)'!B18)</f>
        <v>0.40036122817579772</v>
      </c>
      <c r="C25" s="1">
        <f>'JuicedOdds Week (9)'!C25/('JuicedOdds Week (9)'!C25+'JuicedOdds Week (9)'!C4)</f>
        <v>0.2491874322860238</v>
      </c>
      <c r="D25" s="1">
        <f>'JuicedOdds Week (9)'!D25/('JuicedOdds Week (9)'!D25+'JuicedOdds Week (9)'!D22)</f>
        <v>0.5720596355604638</v>
      </c>
      <c r="E25" s="1">
        <f>'JuicedOdds Week (9)'!E25/('JuicedOdds Week (9)'!E25+'JuicedOdds Week (9)'!E11)</f>
        <v>0.26645768025078376</v>
      </c>
      <c r="F25" s="1">
        <f>'JuicedOdds Week (9)'!F25/('JuicedOdds Week (9)'!F25+'JuicedOdds Week (9)'!F20)</f>
        <v>0.5260865852617197</v>
      </c>
      <c r="G25" s="1">
        <f>'JuicedOdds Week (9)'!G25/('JuicedOdds Week (9)'!G25+'JuicedOdds Week (9)'!G23)</f>
        <v>0.5720596355604638</v>
      </c>
      <c r="H25" s="1">
        <f>'JuicedOdds Week (9)'!H25/('JuicedOdds Week (9)'!H25+'JuicedOdds Week (9)'!H19)</f>
        <v>0.56349206349206349</v>
      </c>
      <c r="I25" s="1">
        <f>'JuicedOdds Week (9)'!I25/('JuicedOdds Week (9)'!I25+'JuicedOdds Week (9)'!I10)</f>
        <v>0.2491874322860238</v>
      </c>
      <c r="J25" s="1">
        <f>'JuicedOdds Week (9)'!J25/('JuicedOdds Week (9)'!J25+'JuicedOdds Week (9)'!J21)</f>
        <v>0.49567024593003117</v>
      </c>
      <c r="K25" s="1">
        <f>'JuicedOdds Week (9)'!K25/('JuicedOdds Week (9)'!K25+'JuicedOdds Week (9)'!K8)</f>
        <v>0.45725646123260438</v>
      </c>
      <c r="L25" s="1">
        <f>'JuicedOdds Week (9)'!L25/('JuicedOdds Week (9)'!L25+'JuicedOdds Week (9)'!L12)</f>
        <v>0.33635187580853815</v>
      </c>
      <c r="M25" s="1">
        <f>'JuicedOdds Week (9)'!M25/('JuicedOdds Week (9)'!M25+'JuicedOdds Week (9)'!M2)</f>
        <v>0.35527082119976705</v>
      </c>
      <c r="N25" s="1"/>
      <c r="O25" s="1">
        <f>'JuicedOdds Week (9)'!O25/('JuicedOdds Week (9)'!O25+'JuicedOdds Week (9)'!O17)</f>
        <v>0.48916576381365112</v>
      </c>
      <c r="P25" s="1">
        <f>'JuicedOdds Week (9)'!P25/('JuicedOdds Week (9)'!P25+'JuicedOdds Week (9)'!P11)</f>
        <v>0.47826086956521741</v>
      </c>
      <c r="Q25" s="1">
        <f>'JuicedOdds Week (9)'!Q25/('JuicedOdds Week (9)'!Q25+'JuicedOdds Week (9)'!Q2)</f>
        <v>0.23409789548356585</v>
      </c>
      <c r="R25" s="1">
        <f>'JuicedOdds Week (9)'!R25/('JuicedOdds Week (9)'!R25+'JuicedOdds Week (9)'!R31)</f>
        <v>0.53246753246753253</v>
      </c>
      <c r="S25" s="1">
        <f>'JuicedOdds Week (9)'!S25/('JuicedOdds Week (9)'!S25+'JuicedOdds Week (9)'!S18)</f>
        <v>0.48916576381365112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ht="14.45">
      <c r="A26" t="s">
        <v>25</v>
      </c>
      <c r="B26" s="1">
        <f>'JuicedOdds Week (9)'!B26/('JuicedOdds Week (9)'!B26+'JuicedOdds Week (9)'!B24)</f>
        <v>0.37753344813882639</v>
      </c>
      <c r="C26" s="1">
        <f>'JuicedOdds Week (9)'!C26/('JuicedOdds Week (9)'!C26+'JuicedOdds Week (9)'!C16)</f>
        <v>0.4170073589533933</v>
      </c>
      <c r="D26" s="1">
        <f>'JuicedOdds Week (9)'!D26/('JuicedOdds Week (9)'!D26+'JuicedOdds Week (9)'!D14)</f>
        <v>0.33635187580853815</v>
      </c>
      <c r="E26" s="1">
        <f>'JuicedOdds Week (9)'!E26/('JuicedOdds Week (9)'!E26+'JuicedOdds Week (9)'!E17)</f>
        <v>0.33635187580853815</v>
      </c>
      <c r="F26" s="1">
        <f>'JuicedOdds Week (9)'!F26/('JuicedOdds Week (9)'!F26+'JuicedOdds Week (9)'!F10)</f>
        <v>0.21809369951534732</v>
      </c>
      <c r="G26" s="1">
        <f>'JuicedOdds Week (9)'!G26/('JuicedOdds Week (9)'!G26+'JuicedOdds Week (9)'!G12)</f>
        <v>0.12000000000000002</v>
      </c>
      <c r="H26" s="1"/>
      <c r="I26" s="1">
        <f>'JuicedOdds Week (9)'!I26/('JuicedOdds Week (9)'!I26+'JuicedOdds Week (9)'!I33)</f>
        <v>0.40036122817579772</v>
      </c>
      <c r="J26" s="1">
        <f>'JuicedOdds Week (9)'!J26/('JuicedOdds Week (9)'!J26+'JuicedOdds Week (9)'!J31)</f>
        <v>0.46753246753246752</v>
      </c>
      <c r="K26" s="1">
        <f>'JuicedOdds Week (9)'!K26/('JuicedOdds Week (9)'!K26+'JuicedOdds Week (9)'!K19)</f>
        <v>0.46753246753246752</v>
      </c>
      <c r="L26" s="1">
        <f>'JuicedOdds Week (9)'!L26/('JuicedOdds Week (9)'!L26+'JuicedOdds Week (9)'!L7)</f>
        <v>0.38596491228070179</v>
      </c>
      <c r="M26" s="1">
        <f>'JuicedOdds Week (9)'!M26/('JuicedOdds Week (9)'!M26+'JuicedOdds Week (9)'!M29)</f>
        <v>0.48916576381365112</v>
      </c>
      <c r="N26" s="1">
        <f>'JuicedOdds Week (9)'!N26/('JuicedOdds Week (9)'!N26+'JuicedOdds Week (9)'!N30)</f>
        <v>0.48916576381365112</v>
      </c>
      <c r="O26" s="1">
        <f>'JuicedOdds Week (9)'!O26/('JuicedOdds Week (9)'!O26+'JuicedOdds Week (9)'!O16)</f>
        <v>0.40090771558245086</v>
      </c>
      <c r="P26" s="1">
        <f>'JuicedOdds Week (9)'!P26/('JuicedOdds Week (9)'!P26+'JuicedOdds Week (9)'!P24)</f>
        <v>0.51083423618634893</v>
      </c>
      <c r="Q26" s="1">
        <f>'JuicedOdds Week (9)'!Q26/('JuicedOdds Week (9)'!Q26+'JuicedOdds Week (9)'!Q20)</f>
        <v>0.48916576381365112</v>
      </c>
      <c r="R26" s="1">
        <f>'JuicedOdds Week (9)'!R26/('JuicedOdds Week (9)'!R26+'JuicedOdds Week (9)'!R13)</f>
        <v>0.30423004792665137</v>
      </c>
      <c r="S26" s="1">
        <f>'JuicedOdds Week (9)'!S26/('JuicedOdds Week (9)'!S26+'JuicedOdds Week (9)'!S30)</f>
        <v>0.54274353876739567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ht="14.45">
      <c r="A27" t="s">
        <v>26</v>
      </c>
      <c r="B27" s="1">
        <f>'JuicedOdds Week (9)'!B27/('JuicedOdds Week (9)'!B27+'JuicedOdds Week (9)'!B32)</f>
        <v>0.73354231974921635</v>
      </c>
      <c r="C27" s="1">
        <f>'JuicedOdds Week (9)'!C27/('JuicedOdds Week (9)'!C27+'JuicedOdds Week (9)'!C18)</f>
        <v>0.36309581830587778</v>
      </c>
      <c r="D27" s="1">
        <f>'JuicedOdds Week (9)'!D27/('JuicedOdds Week (9)'!D27+'JuicedOdds Week (9)'!D4)</f>
        <v>0.31944444444444442</v>
      </c>
      <c r="E27" s="1">
        <f>'JuicedOdds Week (9)'!E27/('JuicedOdds Week (9)'!E27+'JuicedOdds Week (9)'!E3)</f>
        <v>0.22316684378320936</v>
      </c>
      <c r="F27" s="1">
        <f>'JuicedOdds Week (9)'!F27/('JuicedOdds Week (9)'!F27+'JuicedOdds Week (9)'!F19)</f>
        <v>0.69079288305406805</v>
      </c>
      <c r="G27" s="1">
        <f>'JuicedOdds Week (9)'!G27/('JuicedOdds Week (9)'!G27+'JuicedOdds Week (9)'!G24)</f>
        <v>0.46753246753246752</v>
      </c>
      <c r="H27" s="1">
        <f>'JuicedOdds Week (9)'!H27/('JuicedOdds Week (9)'!H27+'JuicedOdds Week (9)'!H21)</f>
        <v>0.59336975415942395</v>
      </c>
      <c r="I27" s="1">
        <f>'JuicedOdds Week (9)'!I27/('JuicedOdds Week (9)'!I27+'JuicedOdds Week (9)'!I3)</f>
        <v>0.28644876973925815</v>
      </c>
      <c r="J27" s="1">
        <f>'JuicedOdds Week (9)'!J27/('JuicedOdds Week (9)'!J27+'JuicedOdds Week (9)'!J23)</f>
        <v>0.4170073589533933</v>
      </c>
      <c r="K27" s="1">
        <f>'JuicedOdds Week (9)'!K27/('JuicedOdds Week (9)'!K27+'JuicedOdds Week (9)'!K14)</f>
        <v>0.36989795918367352</v>
      </c>
      <c r="L27" s="1">
        <f>'JuicedOdds Week (9)'!L27/('JuicedOdds Week (9)'!L27+'JuicedOdds Week (9)'!L21)</f>
        <v>0.47826086956521741</v>
      </c>
      <c r="M27" s="1">
        <f>'JuicedOdds Week (9)'!M27/('JuicedOdds Week (9)'!M27+'JuicedOdds Week (9)'!M7)</f>
        <v>0.33099297893681046</v>
      </c>
      <c r="N27" s="1">
        <f>'JuicedOdds Week (9)'!N27/('JuicedOdds Week (9)'!N27+'JuicedOdds Week (9)'!N12)</f>
        <v>0.39329934450109244</v>
      </c>
      <c r="O27" s="1"/>
      <c r="P27" s="1">
        <f>'JuicedOdds Week (9)'!P27/('JuicedOdds Week (9)'!P27+'JuicedOdds Week (9)'!P28)</f>
        <v>0.48916576381365112</v>
      </c>
      <c r="Q27" s="1">
        <f>'JuicedOdds Week (9)'!Q27/('JuicedOdds Week (9)'!Q27+'JuicedOdds Week (9)'!Q8)</f>
        <v>0.34252477380439461</v>
      </c>
      <c r="R27" s="1">
        <f>'JuicedOdds Week (9)'!R27/('JuicedOdds Week (9)'!R27+'JuicedOdds Week (9)'!R5)</f>
        <v>0.42016806722689076</v>
      </c>
      <c r="S27" s="1">
        <f>'JuicedOdds Week (9)'!S27/('JuicedOdds Week (9)'!S27+'JuicedOdds Week (9)'!S7)</f>
        <v>0.42016806722689076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ht="14.45">
      <c r="A28" t="s">
        <v>27</v>
      </c>
      <c r="B28" s="1">
        <f>'JuicedOdds Week (9)'!B28/('JuicedOdds Week (9)'!B28+'JuicedOdds Week (9)'!B14)</f>
        <v>0.34252477380439461</v>
      </c>
      <c r="C28" s="1">
        <f>'JuicedOdds Week (9)'!C28/('JuicedOdds Week (9)'!C28+'JuicedOdds Week (9)'!C5)</f>
        <v>0.26645768025078376</v>
      </c>
      <c r="D28" s="1">
        <f>'JuicedOdds Week (9)'!D28/('JuicedOdds Week (9)'!D28+'JuicedOdds Week (9)'!D6)</f>
        <v>0.4170073589533933</v>
      </c>
      <c r="E28" s="1">
        <f>'JuicedOdds Week (9)'!E28/('JuicedOdds Week (9)'!E28+'JuicedOdds Week (9)'!E31)</f>
        <v>0.51083423618634893</v>
      </c>
      <c r="F28" s="1">
        <f>'JuicedOdds Week (9)'!F28/('JuicedOdds Week (9)'!F28+'JuicedOdds Week (9)'!F3)</f>
        <v>0.36309581830587778</v>
      </c>
      <c r="G28" s="1">
        <f>'JuicedOdds Week (9)'!G28/('JuicedOdds Week (9)'!G28+'JuicedOdds Week (9)'!G32)</f>
        <v>0.74406901509705248</v>
      </c>
      <c r="H28" s="1">
        <f>'JuicedOdds Week (9)'!H28/('JuicedOdds Week (9)'!H28+'JuicedOdds Week (9)'!H22)</f>
        <v>0.61643835616438358</v>
      </c>
      <c r="I28" s="1">
        <f>'JuicedOdds Week (9)'!I28/('JuicedOdds Week (9)'!I28+'JuicedOdds Week (9)'!I7)</f>
        <v>0.27424749163879597</v>
      </c>
      <c r="J28" s="1">
        <f>'JuicedOdds Week (9)'!J28/('JuicedOdds Week (9)'!J28+'JuicedOdds Week (9)'!J20)</f>
        <v>0.36309581830587778</v>
      </c>
      <c r="K28" s="1"/>
      <c r="L28" s="1">
        <f>'JuicedOdds Week (9)'!L28/('JuicedOdds Week (9)'!L28+'JuicedOdds Week (9)'!L14)</f>
        <v>0.46753246753246752</v>
      </c>
      <c r="M28" s="1">
        <f>'JuicedOdds Week (9)'!M28/('JuicedOdds Week (9)'!M28+'JuicedOdds Week (9)'!M32)</f>
        <v>0.53246753246753253</v>
      </c>
      <c r="N28" s="1">
        <f>'JuicedOdds Week (9)'!N28/('JuicedOdds Week (9)'!N28+'JuicedOdds Week (9)'!N15)</f>
        <v>0.47826086956521741</v>
      </c>
      <c r="O28" s="1">
        <f>'JuicedOdds Week (9)'!O28/('JuicedOdds Week (9)'!O28+'JuicedOdds Week (9)'!O9)</f>
        <v>0.27424749163879597</v>
      </c>
      <c r="P28" s="1">
        <f>'JuicedOdds Week (9)'!P28/('JuicedOdds Week (9)'!P28+'JuicedOdds Week (9)'!P27)</f>
        <v>0.51083423618634893</v>
      </c>
      <c r="Q28" s="1">
        <f>'JuicedOdds Week (9)'!Q28/('JuicedOdds Week (9)'!Q28+'JuicedOdds Week (9)'!Q16)</f>
        <v>0.48916576381365112</v>
      </c>
      <c r="R28" s="1">
        <f>'JuicedOdds Week (9)'!R28/('JuicedOdds Week (9)'!R28+'JuicedOdds Week (9)'!R21)</f>
        <v>0.40090771558245086</v>
      </c>
      <c r="S28" s="1">
        <f>'JuicedOdds Week (9)'!S28/('JuicedOdds Week (9)'!S28+'JuicedOdds Week (9)'!S5)</f>
        <v>0.28202947845804988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ht="14.45">
      <c r="A29" t="s">
        <v>28</v>
      </c>
      <c r="B29" s="1">
        <f>'JuicedOdds Week (9)'!B29/('JuicedOdds Week (9)'!B29+'JuicedOdds Week (9)'!B16)</f>
        <v>0.42794036443953615</v>
      </c>
      <c r="C29" s="1">
        <f>'JuicedOdds Week (9)'!C29/('JuicedOdds Week (9)'!C29+'JuicedOdds Week (9)'!C11)</f>
        <v>0.42794036443953615</v>
      </c>
      <c r="D29" s="1">
        <f>'JuicedOdds Week (9)'!D29/('JuicedOdds Week (9)'!D29+'JuicedOdds Week (9)'!D15)</f>
        <v>0.40663024584057611</v>
      </c>
      <c r="E29" s="1">
        <f>'JuicedOdds Week (9)'!E29/('JuicedOdds Week (9)'!E29+'JuicedOdds Week (9)'!E6)</f>
        <v>0.40663024584057611</v>
      </c>
      <c r="F29" s="1">
        <f>'JuicedOdds Week (9)'!F29/('JuicedOdds Week (9)'!F29+'JuicedOdds Week (9)'!F31)</f>
        <v>0.551441114716549</v>
      </c>
      <c r="G29" s="1">
        <f>'JuicedOdds Week (9)'!G29/('JuicedOdds Week (9)'!G29+'JuicedOdds Week (9)'!G9)</f>
        <v>0.31460674157303364</v>
      </c>
      <c r="H29" s="1"/>
      <c r="I29" s="1">
        <f>'JuicedOdds Week (9)'!I29/('JuicedOdds Week (9)'!I29+'JuicedOdds Week (9)'!I24)</f>
        <v>0.45725646123260438</v>
      </c>
      <c r="J29" s="1">
        <f>'JuicedOdds Week (9)'!J29/('JuicedOdds Week (9)'!J29+'JuicedOdds Week (9)'!J22)</f>
        <v>0.38356164383561653</v>
      </c>
      <c r="K29" s="1">
        <f>'JuicedOdds Week (9)'!K29/('JuicedOdds Week (9)'!K29+'JuicedOdds Week (9)'!K30)</f>
        <v>0.51083423618634893</v>
      </c>
      <c r="L29" s="1">
        <f>'JuicedOdds Week (9)'!L29/('JuicedOdds Week (9)'!L29+'JuicedOdds Week (9)'!L13)</f>
        <v>0.35527082119976705</v>
      </c>
      <c r="M29" s="1">
        <f>'JuicedOdds Week (9)'!M29/('JuicedOdds Week (9)'!M29+'JuicedOdds Week (9)'!M26)</f>
        <v>0.51083423618634893</v>
      </c>
      <c r="N29" s="1">
        <f>'JuicedOdds Week (9)'!N29/('JuicedOdds Week (9)'!N29+'JuicedOdds Week (9)'!N31)</f>
        <v>0.54274353876739567</v>
      </c>
      <c r="O29" s="1">
        <f>'JuicedOdds Week (9)'!O29/('JuicedOdds Week (9)'!O29+'JuicedOdds Week (9)'!O12)</f>
        <v>0.28202947845804988</v>
      </c>
      <c r="P29" s="1">
        <f>'JuicedOdds Week (9)'!P29/('JuicedOdds Week (9)'!P29+'JuicedOdds Week (9)'!P33)</f>
        <v>0.57983193277310918</v>
      </c>
      <c r="Q29" s="1">
        <f>'JuicedOdds Week (9)'!Q29/('JuicedOdds Week (9)'!Q29+'JuicedOdds Week (9)'!Q14)</f>
        <v>0.46753246753246752</v>
      </c>
      <c r="R29" s="1">
        <f>'JuicedOdds Week (9)'!R29/('JuicedOdds Week (9)'!R29+'JuicedOdds Week (9)'!R33)</f>
        <v>0.51083423618634893</v>
      </c>
      <c r="S29" s="1">
        <f>'JuicedOdds Week (9)'!S29/('JuicedOdds Week (9)'!S29+'JuicedOdds Week (9)'!S13)</f>
        <v>0.44740599714421703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ht="14.45">
      <c r="A30" t="s">
        <v>29</v>
      </c>
      <c r="B30" s="1">
        <f>'JuicedOdds Week (9)'!B30/('JuicedOdds Week (9)'!B30+'JuicedOdds Week (9)'!B17)</f>
        <v>0.34252477380439461</v>
      </c>
      <c r="C30" s="1">
        <f>'JuicedOdds Week (9)'!C30/('JuicedOdds Week (9)'!C30+'JuicedOdds Week (9)'!C19)</f>
        <v>0.53246753246753253</v>
      </c>
      <c r="D30" s="1">
        <f>'JuicedOdds Week (9)'!D30/('JuicedOdds Week (9)'!D30+'JuicedOdds Week (9)'!D3)</f>
        <v>0.31460674157303364</v>
      </c>
      <c r="E30" s="1">
        <f>'JuicedOdds Week (9)'!E30/('JuicedOdds Week (9)'!E30+'JuicedOdds Week (9)'!E16)</f>
        <v>0.34252477380439461</v>
      </c>
      <c r="F30" s="1"/>
      <c r="G30" s="1">
        <f>'JuicedOdds Week (9)'!G30/('JuicedOdds Week (9)'!G30+'JuicedOdds Week (9)'!G10)</f>
        <v>0.40663024584057611</v>
      </c>
      <c r="H30" s="1">
        <f>'JuicedOdds Week (9)'!H30/('JuicedOdds Week (9)'!H30+'JuicedOdds Week (9)'!H24)</f>
        <v>0.5720596355604638</v>
      </c>
      <c r="I30" s="1">
        <f>'JuicedOdds Week (9)'!I30/('JuicedOdds Week (9)'!I30+'JuicedOdds Week (9)'!I4)</f>
        <v>0.19570707070707072</v>
      </c>
      <c r="J30" s="1">
        <f>'JuicedOdds Week (9)'!J30/('JuicedOdds Week (9)'!J30+'JuicedOdds Week (9)'!J33)</f>
        <v>0.42794036443953615</v>
      </c>
      <c r="K30" s="1">
        <f>'JuicedOdds Week (9)'!K30/('JuicedOdds Week (9)'!K30+'JuicedOdds Week (9)'!K29)</f>
        <v>0.48916576381365112</v>
      </c>
      <c r="L30" s="1">
        <f>'JuicedOdds Week (9)'!L30/('JuicedOdds Week (9)'!L30+'JuicedOdds Week (9)'!L5)</f>
        <v>0.25912838633686691</v>
      </c>
      <c r="M30" s="1">
        <f>'JuicedOdds Week (9)'!M30/('JuicedOdds Week (9)'!M30+'JuicedOdds Week (9)'!M31)</f>
        <v>0.48916576381365112</v>
      </c>
      <c r="N30" s="1">
        <f>'JuicedOdds Week (9)'!N30/('JuicedOdds Week (9)'!N30+'JuicedOdds Week (9)'!N26)</f>
        <v>0.51083423618634893</v>
      </c>
      <c r="O30" s="1">
        <f>'JuicedOdds Week (9)'!O30/('JuicedOdds Week (9)'!O30+'JuicedOdds Week (9)'!O24)</f>
        <v>0.4117884537747275</v>
      </c>
      <c r="P30" s="1">
        <f>'JuicedOdds Week (9)'!P30/('JuicedOdds Week (9)'!P30+'JuicedOdds Week (9)'!P20)</f>
        <v>0.39329934450109244</v>
      </c>
      <c r="Q30" s="1">
        <f>'JuicedOdds Week (9)'!Q30/('JuicedOdds Week (9)'!Q30+'JuicedOdds Week (9)'!Q13)</f>
        <v>0.37889039242219219</v>
      </c>
      <c r="R30" s="1">
        <f>'JuicedOdds Week (9)'!R30/('JuicedOdds Week (9)'!R30+'JuicedOdds Week (9)'!R16)</f>
        <v>0.47826086956521741</v>
      </c>
      <c r="S30" s="1">
        <f>'JuicedOdds Week (9)'!S30/('JuicedOdds Week (9)'!S30+'JuicedOdds Week (9)'!S26)</f>
        <v>0.45725646123260438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ht="14.45">
      <c r="A31" t="s">
        <v>30</v>
      </c>
      <c r="B31" s="1">
        <f>'JuicedOdds Week (9)'!B31/('JuicedOdds Week (9)'!B31+'JuicedOdds Week (9)'!B13)</f>
        <v>0.36309581830587778</v>
      </c>
      <c r="C31" s="1">
        <f>'JuicedOdds Week (9)'!C31/('JuicedOdds Week (9)'!C31+'JuicedOdds Week (9)'!C33)</f>
        <v>0.46753246753246752</v>
      </c>
      <c r="D31" s="1">
        <f>'JuicedOdds Week (9)'!D31/('JuicedOdds Week (9)'!D31+'JuicedOdds Week (9)'!D9)</f>
        <v>0.25912838633686691</v>
      </c>
      <c r="E31" s="1">
        <f>'JuicedOdds Week (9)'!E31/('JuicedOdds Week (9)'!E31+'JuicedOdds Week (9)'!E28)</f>
        <v>0.48916576381365112</v>
      </c>
      <c r="F31" s="1">
        <f>'JuicedOdds Week (9)'!F31/('JuicedOdds Week (9)'!F31+'JuicedOdds Week (9)'!F29)</f>
        <v>0.448558885283451</v>
      </c>
      <c r="G31" s="1">
        <f>'JuicedOdds Week (9)'!G31/('JuicedOdds Week (9)'!G31+'JuicedOdds Week (9)'!G13)</f>
        <v>0.35527082119976705</v>
      </c>
      <c r="H31" s="1">
        <f>'JuicedOdds Week (9)'!H31/('JuicedOdds Week (9)'!H31+'JuicedOdds Week (9)'!H15)</f>
        <v>0.3962430290578221</v>
      </c>
      <c r="I31" s="1">
        <f>'JuicedOdds Week (9)'!I31/('JuicedOdds Week (9)'!I31+'JuicedOdds Week (9)'!I16)</f>
        <v>0.45725646123260438</v>
      </c>
      <c r="J31" s="1">
        <f>'JuicedOdds Week (9)'!J31/('JuicedOdds Week (9)'!J31+'JuicedOdds Week (9)'!J26)</f>
        <v>0.53246753246753253</v>
      </c>
      <c r="K31" s="1">
        <f>'JuicedOdds Week (9)'!K31/('JuicedOdds Week (9)'!K31+'JuicedOdds Week (9)'!K23)</f>
        <v>0.36341238065906994</v>
      </c>
      <c r="L31" s="1"/>
      <c r="M31" s="1">
        <f>'JuicedOdds Week (9)'!M31/('JuicedOdds Week (9)'!M31+'JuicedOdds Week (9)'!M30)</f>
        <v>0.51083423618634893</v>
      </c>
      <c r="N31" s="1">
        <f>'JuicedOdds Week (9)'!N31/('JuicedOdds Week (9)'!N31+'JuicedOdds Week (9)'!N29)</f>
        <v>0.45725646123260438</v>
      </c>
      <c r="O31" s="1">
        <f>'JuicedOdds Week (9)'!O31/('JuicedOdds Week (9)'!O31+'JuicedOdds Week (9)'!O6)</f>
        <v>0.23409789548356585</v>
      </c>
      <c r="P31" s="1">
        <f>'JuicedOdds Week (9)'!P31/('JuicedOdds Week (9)'!P31+'JuicedOdds Week (9)'!P22)</f>
        <v>0.45725646123260438</v>
      </c>
      <c r="Q31" s="1">
        <f>'JuicedOdds Week (9)'!Q31/('JuicedOdds Week (9)'!Q31+'JuicedOdds Week (9)'!Q24)</f>
        <v>0.45725646123260438</v>
      </c>
      <c r="R31" s="1">
        <f>'JuicedOdds Week (9)'!R31/('JuicedOdds Week (9)'!R31+'JuicedOdds Week (9)'!R25)</f>
        <v>0.46753246753246752</v>
      </c>
      <c r="S31" s="1">
        <f>'JuicedOdds Week (9)'!S31/('JuicedOdds Week (9)'!S31+'JuicedOdds Week (9)'!S33)</f>
        <v>0.52173913043478259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ht="14.45">
      <c r="A32" t="s">
        <v>31</v>
      </c>
      <c r="B32" s="1">
        <f>'JuicedOdds Week (9)'!B32/('JuicedOdds Week (9)'!B32+'JuicedOdds Week (9)'!B27)</f>
        <v>0.26645768025078376</v>
      </c>
      <c r="C32" s="1">
        <f>'JuicedOdds Week (9)'!C32/('JuicedOdds Week (9)'!C32+'JuicedOdds Week (9)'!C21)</f>
        <v>0.34252477380439461</v>
      </c>
      <c r="D32" s="1">
        <f>'JuicedOdds Week (9)'!D32/('JuicedOdds Week (9)'!D32+'JuicedOdds Week (9)'!D7)</f>
        <v>0.16835016835016833</v>
      </c>
      <c r="E32" s="1">
        <f>'JuicedOdds Week (9)'!E32/('JuicedOdds Week (9)'!E32+'JuicedOdds Week (9)'!E5)</f>
        <v>0.12382234185733514</v>
      </c>
      <c r="F32" s="1">
        <f>'JuicedOdds Week (9)'!F32/('JuicedOdds Week (9)'!F32+'JuicedOdds Week (9)'!F6)</f>
        <v>0.3962430290578221</v>
      </c>
      <c r="G32" s="1">
        <f>'JuicedOdds Week (9)'!G32/('JuicedOdds Week (9)'!G32+'JuicedOdds Week (9)'!G28)</f>
        <v>0.25593098490294752</v>
      </c>
      <c r="H32" s="1">
        <f>'JuicedOdds Week (9)'!H32/('JuicedOdds Week (9)'!H32+'JuicedOdds Week (9)'!H14)</f>
        <v>0.21325648414985587</v>
      </c>
      <c r="I32" s="1">
        <f>'JuicedOdds Week (9)'!I32/('JuicedOdds Week (9)'!I32+'JuicedOdds Week (9)'!I9)</f>
        <v>0.19570707070707072</v>
      </c>
      <c r="J32" s="1">
        <f>'JuicedOdds Week (9)'!J32/('JuicedOdds Week (9)'!J32+'JuicedOdds Week (9)'!J15)</f>
        <v>0.15349887133182846</v>
      </c>
      <c r="K32" s="1">
        <f>'JuicedOdds Week (9)'!K32/('JuicedOdds Week (9)'!K32+'JuicedOdds Week (9)'!K24)</f>
        <v>0.43795620437956206</v>
      </c>
      <c r="L32" s="1">
        <f>'JuicedOdds Week (9)'!L32/('JuicedOdds Week (9)'!L32+'JuicedOdds Week (9)'!L33)</f>
        <v>0.46753246753246752</v>
      </c>
      <c r="M32" s="1">
        <f>'JuicedOdds Week (9)'!M32/('JuicedOdds Week (9)'!M32+'JuicedOdds Week (9)'!M28)</f>
        <v>0.46753246753246752</v>
      </c>
      <c r="N32" s="1">
        <f>'JuicedOdds Week (9)'!N32/('JuicedOdds Week (9)'!N32+'JuicedOdds Week (9)'!N22)</f>
        <v>0.25221729490022171</v>
      </c>
      <c r="O32" s="1"/>
      <c r="P32" s="1">
        <f>'JuicedOdds Week (9)'!P32/('JuicedOdds Week (9)'!P32+'JuicedOdds Week (9)'!P5)</f>
        <v>0.30423004792665137</v>
      </c>
      <c r="Q32" s="1">
        <f>'JuicedOdds Week (9)'!Q32/('JuicedOdds Week (9)'!Q32+'JuicedOdds Week (9)'!Q19)</f>
        <v>0.36341238065906994</v>
      </c>
      <c r="R32" s="1">
        <f>'JuicedOdds Week (9)'!R32/('JuicedOdds Week (9)'!R32+'JuicedOdds Week (9)'!R3)</f>
        <v>0.19184290030211482</v>
      </c>
      <c r="S32" s="1">
        <f>'JuicedOdds Week (9)'!S32/('JuicedOdds Week (9)'!S32+'JuicedOdds Week (9)'!S14)</f>
        <v>0.36341238065906994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38" ht="14.45">
      <c r="A33" t="s">
        <v>32</v>
      </c>
      <c r="B33" s="1">
        <f>'JuicedOdds Week (9)'!B33/('JuicedOdds Week (9)'!B33+'JuicedOdds Week (9)'!B9)</f>
        <v>0.20863836017569545</v>
      </c>
      <c r="C33" s="1">
        <f>'JuicedOdds Week (9)'!C33/('JuicedOdds Week (9)'!C33+'JuicedOdds Week (9)'!C31)</f>
        <v>0.53246753246753253</v>
      </c>
      <c r="D33" s="1">
        <f>'JuicedOdds Week (9)'!D33/('JuicedOdds Week (9)'!D33+'JuicedOdds Week (9)'!D13)</f>
        <v>0.24000000000000005</v>
      </c>
      <c r="E33" s="1">
        <f>'JuicedOdds Week (9)'!E33/('JuicedOdds Week (9)'!E33+'JuicedOdds Week (9)'!E22)</f>
        <v>0.4170073589533933</v>
      </c>
      <c r="F33" s="1">
        <f>'JuicedOdds Week (9)'!F33/('JuicedOdds Week (9)'!F33+'JuicedOdds Week (9)'!F24)</f>
        <v>0.448558885283451</v>
      </c>
      <c r="G33" s="1">
        <f>'JuicedOdds Week (9)'!G33/('JuicedOdds Week (9)'!G33+'JuicedOdds Week (9)'!G16)</f>
        <v>0.45725646123260438</v>
      </c>
      <c r="H33" s="1"/>
      <c r="I33" s="1">
        <f>'JuicedOdds Week (9)'!I33/('JuicedOdds Week (9)'!I33+'JuicedOdds Week (9)'!I26)</f>
        <v>0.59963877182420233</v>
      </c>
      <c r="J33" s="1">
        <f>'JuicedOdds Week (9)'!J33/('JuicedOdds Week (9)'!J33+'JuicedOdds Week (9)'!J30)</f>
        <v>0.5720596355604638</v>
      </c>
      <c r="K33" s="1">
        <f>'JuicedOdds Week (9)'!K33/('JuicedOdds Week (9)'!K33+'JuicedOdds Week (9)'!K6)</f>
        <v>0.27272727272727276</v>
      </c>
      <c r="L33" s="1">
        <f>'JuicedOdds Week (9)'!L33/('JuicedOdds Week (9)'!L33+'JuicedOdds Week (9)'!L32)</f>
        <v>0.53246753246753253</v>
      </c>
      <c r="M33" s="1">
        <f>'JuicedOdds Week (9)'!M33/('JuicedOdds Week (9)'!M33+'JuicedOdds Week (9)'!M13)</f>
        <v>0.36309581830587778</v>
      </c>
      <c r="N33" s="1">
        <f>'JuicedOdds Week (9)'!N33/('JuicedOdds Week (9)'!N33+'JuicedOdds Week (9)'!N18)</f>
        <v>0.37889039242219219</v>
      </c>
      <c r="O33" s="1">
        <f>'JuicedOdds Week (9)'!O33/('JuicedOdds Week (9)'!O33+'JuicedOdds Week (9)'!O8)</f>
        <v>0.2491874322860238</v>
      </c>
      <c r="P33" s="1">
        <f>'JuicedOdds Week (9)'!P33/('JuicedOdds Week (9)'!P33+'JuicedOdds Week (9)'!P29)</f>
        <v>0.42016806722689076</v>
      </c>
      <c r="Q33" s="1">
        <f>'JuicedOdds Week (9)'!Q33/('JuicedOdds Week (9)'!Q33+'JuicedOdds Week (9)'!Q15)</f>
        <v>0.36905965621840248</v>
      </c>
      <c r="R33" s="1">
        <f>'JuicedOdds Week (9)'!R33/('JuicedOdds Week (9)'!R33+'JuicedOdds Week (9)'!R29)</f>
        <v>0.48916576381365112</v>
      </c>
      <c r="S33" s="1">
        <f>'JuicedOdds Week (9)'!S33/('JuicedOdds Week (9)'!S33+'JuicedOdds Week (9)'!S31)</f>
        <v>0.47826086956521741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38" ht="14.45">
      <c r="U34">
        <f>SUM(U2:U33)</f>
        <v>25</v>
      </c>
      <c r="V34">
        <f t="shared" ref="V34:AL34" si="0">SUM(V2:V33)</f>
        <v>25</v>
      </c>
      <c r="W34">
        <f t="shared" si="0"/>
        <v>25</v>
      </c>
      <c r="X34">
        <f t="shared" si="0"/>
        <v>25</v>
      </c>
      <c r="Y34">
        <f t="shared" si="0"/>
        <v>25</v>
      </c>
      <c r="Z34">
        <f t="shared" si="0"/>
        <v>25</v>
      </c>
      <c r="AA34">
        <f t="shared" si="0"/>
        <v>25</v>
      </c>
      <c r="AB34">
        <f t="shared" si="0"/>
        <v>25</v>
      </c>
      <c r="AC34">
        <f t="shared" si="0"/>
        <v>0</v>
      </c>
      <c r="AD34">
        <f t="shared" si="0"/>
        <v>0</v>
      </c>
      <c r="AE34">
        <f t="shared" si="0"/>
        <v>0</v>
      </c>
      <c r="AF34">
        <f t="shared" si="0"/>
        <v>0</v>
      </c>
      <c r="AG34">
        <f t="shared" si="0"/>
        <v>0</v>
      </c>
      <c r="AH34">
        <f t="shared" si="0"/>
        <v>0</v>
      </c>
      <c r="AI34">
        <f t="shared" si="0"/>
        <v>0</v>
      </c>
      <c r="AJ34">
        <f t="shared" si="0"/>
        <v>0</v>
      </c>
      <c r="AK34">
        <f t="shared" si="0"/>
        <v>0</v>
      </c>
      <c r="AL34">
        <f t="shared" si="0"/>
        <v>0</v>
      </c>
    </row>
    <row r="35" spans="1:38" ht="14.45">
      <c r="G35" t="s">
        <v>36</v>
      </c>
      <c r="I35" s="1">
        <f>J15*L10*O6*P16*R3</f>
        <v>0.29027856576768207</v>
      </c>
    </row>
    <row r="36" spans="1:38">
      <c r="G36" t="s">
        <v>39</v>
      </c>
      <c r="I36" s="1">
        <f>B9*C7*D2*E5*F12*G4*H14*I11</f>
        <v>0.2076546956202196</v>
      </c>
    </row>
    <row r="37" spans="1:38">
      <c r="G37" t="s">
        <v>43</v>
      </c>
      <c r="I37" s="1">
        <f>B9*C7*D2*E5*F12*G4*H14*J15*I11*L10*O6*P16*R3</f>
        <v>6.0277707219561931E-2</v>
      </c>
    </row>
  </sheetData>
  <conditionalFormatting sqref="B2:S33">
    <cfRule type="cellIs" dxfId="25" priority="1" operator="greaterThan">
      <formula>0.85</formula>
    </cfRule>
    <cfRule type="cellIs" dxfId="24" priority="2" operator="greaterThan">
      <formula>0.8</formula>
    </cfRule>
    <cfRule type="cellIs" dxfId="23" priority="3" operator="between">
      <formula>0.7</formula>
      <formula>0.75</formula>
    </cfRule>
    <cfRule type="cellIs" dxfId="22" priority="4" operator="greaterThanOrEqual">
      <formula>0.75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53BA-6719-41A0-8543-FC40FA242353}">
  <dimension ref="A1:S33"/>
  <sheetViews>
    <sheetView workbookViewId="0">
      <selection activeCell="B2" sqref="B2"/>
    </sheetView>
  </sheetViews>
  <sheetFormatPr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f>IF('BettingLines Week (9)'!B2&lt;-100,1+100/('BettingLines Week (9)'!B2-100),100/('BettingLines Week (9)'!B2+100))</f>
        <v>0.64285714285714279</v>
      </c>
      <c r="C2">
        <f>IF('BettingLines Week (9)'!C2&lt;-100,1+100/('BettingLines Week (9)'!C2-100),100/('BettingLines Week (9)'!C2+100))</f>
        <v>0.59677419354838712</v>
      </c>
      <c r="D2">
        <f>IF('BettingLines Week (9)'!D2&lt;-100,1+100/('BettingLines Week (9)'!D2-100),100/('BettingLines Week (9)'!D2+100))</f>
        <v>0.88888888888888884</v>
      </c>
      <c r="E2">
        <f>IF('BettingLines Week (9)'!E2&lt;-100,1+100/('BettingLines Week (9)'!E2-100),100/('BettingLines Week (9)'!E2+100))</f>
        <v>0.80952380952380953</v>
      </c>
      <c r="F2">
        <f>IF('BettingLines Week (9)'!F2&lt;-100,1+100/('BettingLines Week (9)'!F2-100),100/('BettingLines Week (9)'!F2+100))</f>
        <v>0.64285714285714279</v>
      </c>
      <c r="G2">
        <f>IF('BettingLines Week (9)'!G2&lt;-100,1+100/('BettingLines Week (9)'!G2-100),100/('BettingLines Week (9)'!G2+100))</f>
        <v>0.8666666666666667</v>
      </c>
      <c r="H2">
        <f>IF('BettingLines Week (9)'!H2&lt;-100,1+100/('BettingLines Week (9)'!H2-100),100/('BettingLines Week (9)'!H2+100))</f>
        <v>0.73544973544973546</v>
      </c>
      <c r="I2">
        <f>IF('BettingLines Week (9)'!I2&lt;-100,1+100/('BettingLines Week (9)'!I2-100),100/('BettingLines Week (9)'!I2+100))</f>
        <v>0.77272727272727271</v>
      </c>
      <c r="J2">
        <f>IF('BettingLines Week (9)'!J2&lt;-100,1+100/('BettingLines Week (9)'!J2-100),100/('BettingLines Week (9)'!J2+100))</f>
        <v>0.50495049504950495</v>
      </c>
      <c r="K2">
        <f>IF('BettingLines Week (9)'!K2&lt;-100,1+100/('BettingLines Week (9)'!K2-100),100/('BettingLines Week (9)'!K2+100))</f>
        <v>1</v>
      </c>
      <c r="L2">
        <f>IF('BettingLines Week (9)'!L2&lt;-100,1+100/('BettingLines Week (9)'!L2-100),100/('BettingLines Week (9)'!L2+100))</f>
        <v>0.60784313725490202</v>
      </c>
      <c r="M2">
        <f>IF('BettingLines Week (9)'!M2&lt;-100,1+100/('BettingLines Week (9)'!M2-100),100/('BettingLines Week (9)'!M2+100))</f>
        <v>0.67213114754098369</v>
      </c>
      <c r="N2">
        <f>IF('BettingLines Week (9)'!N2&lt;-100,1+100/('BettingLines Week (9)'!N2-100),100/('BettingLines Week (9)'!N2+100))</f>
        <v>0.68553459119496862</v>
      </c>
      <c r="O2">
        <f>IF('BettingLines Week (9)'!O2&lt;-100,1+100/('BettingLines Week (9)'!O2-100),100/('BettingLines Week (9)'!O2+100))</f>
        <v>0.64285714285714279</v>
      </c>
      <c r="P2">
        <f>IF('BettingLines Week (9)'!P2&lt;-100,1+100/('BettingLines Week (9)'!P2-100),100/('BettingLines Week (9)'!P2+100))</f>
        <v>0.65517241379310343</v>
      </c>
      <c r="Q2">
        <f>IF('BettingLines Week (9)'!Q2&lt;-100,1+100/('BettingLines Week (9)'!Q2-100),100/('BettingLines Week (9)'!Q2+100))</f>
        <v>0.79797979797979801</v>
      </c>
      <c r="R2">
        <f>IF('BettingLines Week (9)'!R2&lt;-100,1+100/('BettingLines Week (9)'!R2-100),100/('BettingLines Week (9)'!R2+100))</f>
        <v>0.60784313725490202</v>
      </c>
      <c r="S2">
        <f>IF('BettingLines Week (9)'!S2&lt;-100,1+100/('BettingLines Week (9)'!S2-100),100/('BettingLines Week (9)'!S2+100))</f>
        <v>0.55555555555555558</v>
      </c>
    </row>
    <row r="3" spans="1:19" ht="14.45">
      <c r="A3" t="s">
        <v>2</v>
      </c>
      <c r="B3">
        <f>IF('BettingLines Week (9)'!B3&lt;-100,1+100/('BettingLines Week (9)'!B3-100),100/('BettingLines Week (9)'!B3+100))</f>
        <v>0.64912280701754388</v>
      </c>
      <c r="C3">
        <f>IF('BettingLines Week (9)'!C3&lt;-100,1+100/('BettingLines Week (9)'!C3-100),100/('BettingLines Week (9)'!C3+100))</f>
        <v>0.71014492753623193</v>
      </c>
      <c r="D3">
        <f>IF('BettingLines Week (9)'!D3&lt;-100,1+100/('BettingLines Week (9)'!D3-100),100/('BettingLines Week (9)'!D3+100))</f>
        <v>0.7142857142857143</v>
      </c>
      <c r="E3">
        <f>IF('BettingLines Week (9)'!E3&lt;-100,1+100/('BettingLines Week (9)'!E3-100),100/('BettingLines Week (9)'!E3+100))</f>
        <v>0.80952380952380953</v>
      </c>
      <c r="F3">
        <f>IF('BettingLines Week (9)'!F3&lt;-100,1+100/('BettingLines Week (9)'!F3-100),100/('BettingLines Week (9)'!F3+100))</f>
        <v>0.66442953020134232</v>
      </c>
      <c r="G3">
        <f>IF('BettingLines Week (9)'!G3&lt;-100,1+100/('BettingLines Week (9)'!G3-100),100/('BettingLines Week (9)'!G3+100))</f>
        <v>0.75308641975308643</v>
      </c>
      <c r="H3">
        <f>IF('BettingLines Week (9)'!H3&lt;-100,1+100/('BettingLines Week (9)'!H3-100),100/('BettingLines Week (9)'!H3+100))</f>
        <v>0.60784313725490202</v>
      </c>
      <c r="I3">
        <f>IF('BettingLines Week (9)'!I3&lt;-100,1+100/('BettingLines Week (9)'!I3-100),100/('BettingLines Week (9)'!I3+100))</f>
        <v>0.74358974358974361</v>
      </c>
      <c r="J3">
        <f>IF('BettingLines Week (9)'!J3&lt;-100,1+100/('BettingLines Week (9)'!J3-100),100/('BettingLines Week (9)'!J3+100))</f>
        <v>0.63636363636363635</v>
      </c>
      <c r="K3">
        <f>IF('BettingLines Week (9)'!K3&lt;-100,1+100/('BettingLines Week (9)'!K3-100),100/('BettingLines Week (9)'!K3+100))</f>
        <v>1</v>
      </c>
      <c r="L3">
        <f>IF('BettingLines Week (9)'!L3&lt;-100,1+100/('BettingLines Week (9)'!L3-100),100/('BettingLines Week (9)'!L3+100))</f>
        <v>0.42553191489361702</v>
      </c>
      <c r="M3">
        <f>IF('BettingLines Week (9)'!M3&lt;-100,1+100/('BettingLines Week (9)'!M3-100),100/('BettingLines Week (9)'!M3+100))</f>
        <v>0.54545454545454541</v>
      </c>
      <c r="N3">
        <f>IF('BettingLines Week (9)'!N3&lt;-100,1+100/('BettingLines Week (9)'!N3-100),100/('BettingLines Week (9)'!N3+100))</f>
        <v>0.57446808510638303</v>
      </c>
      <c r="O3">
        <f>IF('BettingLines Week (9)'!O3&lt;-100,1+100/('BettingLines Week (9)'!O3-100),100/('BettingLines Week (9)'!O3+100))</f>
        <v>0.51219512195121952</v>
      </c>
      <c r="P3">
        <f>IF('BettingLines Week (9)'!P3&lt;-100,1+100/('BettingLines Week (9)'!P3-100),100/('BettingLines Week (9)'!P3+100))</f>
        <v>0.55555555555555558</v>
      </c>
      <c r="Q3">
        <f>IF('BettingLines Week (9)'!Q3&lt;-100,1+100/('BettingLines Week (9)'!Q3-100),100/('BettingLines Week (9)'!Q3+100))</f>
        <v>0.74874371859296485</v>
      </c>
      <c r="R3">
        <f>IF('BettingLines Week (9)'!R3&lt;-100,1+100/('BettingLines Week (9)'!R3-100),100/('BettingLines Week (9)'!R3+100))</f>
        <v>0.84251968503937014</v>
      </c>
      <c r="S3">
        <f>IF('BettingLines Week (9)'!S3&lt;-100,1+100/('BettingLines Week (9)'!S3-100),100/('BettingLines Week (9)'!S3+100))</f>
        <v>0.56521739130434789</v>
      </c>
    </row>
    <row r="4" spans="1:19" ht="14.45">
      <c r="A4" t="s">
        <v>3</v>
      </c>
      <c r="B4">
        <f>IF('BettingLines Week (9)'!B4&lt;-100,1+100/('BettingLines Week (9)'!B4-100),100/('BettingLines Week (9)'!B4+100))</f>
        <v>0.57446808510638303</v>
      </c>
      <c r="C4">
        <f>IF('BettingLines Week (9)'!C4&lt;-100,1+100/('BettingLines Week (9)'!C4-100),100/('BettingLines Week (9)'!C4+100))</f>
        <v>0.78260869565217395</v>
      </c>
      <c r="D4">
        <f>IF('BettingLines Week (9)'!D4&lt;-100,1+100/('BettingLines Week (9)'!D4-100),100/('BettingLines Week (9)'!D4+100))</f>
        <v>0.71014492753623193</v>
      </c>
      <c r="E4">
        <f>IF('BettingLines Week (9)'!E4&lt;-100,1+100/('BettingLines Week (9)'!E4-100),100/('BettingLines Week (9)'!E4+100))</f>
        <v>0.58677685950413228</v>
      </c>
      <c r="F4">
        <f>IF('BettingLines Week (9)'!F4&lt;-100,1+100/('BettingLines Week (9)'!F4-100),100/('BettingLines Week (9)'!F4+100))</f>
        <v>0.7142857142857143</v>
      </c>
      <c r="G4">
        <f>IF('BettingLines Week (9)'!G4&lt;-100,1+100/('BettingLines Week (9)'!G4-100),100/('BettingLines Week (9)'!G4+100))</f>
        <v>0.92307692307692313</v>
      </c>
      <c r="H4">
        <f>IF('BettingLines Week (9)'!H4&lt;-100,1+100/('BettingLines Week (9)'!H4-100),100/('BettingLines Week (9)'!H4+100))</f>
        <v>0.79797979797979801</v>
      </c>
      <c r="I4">
        <f>IF('BettingLines Week (9)'!I4&lt;-100,1+100/('BettingLines Week (9)'!I4-100),100/('BettingLines Week (9)'!I4+100))</f>
        <v>0.83870967741935487</v>
      </c>
      <c r="J4">
        <f>IF('BettingLines Week (9)'!J4&lt;-100,1+100/('BettingLines Week (9)'!J4-100),100/('BettingLines Week (9)'!J4+100))</f>
        <v>0.48780487804878048</v>
      </c>
      <c r="K4">
        <f>IF('BettingLines Week (9)'!K4&lt;-100,1+100/('BettingLines Week (9)'!K4-100),100/('BettingLines Week (9)'!K4+100))</f>
        <v>0.71014492753623193</v>
      </c>
      <c r="L4">
        <f>IF('BettingLines Week (9)'!L4&lt;-100,1+100/('BettingLines Week (9)'!L4-100),100/('BettingLines Week (9)'!L4+100))</f>
        <v>0.63636363636363635</v>
      </c>
      <c r="M4">
        <f>IF('BettingLines Week (9)'!M4&lt;-100,1+100/('BettingLines Week (9)'!M4-100),100/('BettingLines Week (9)'!M4+100))</f>
        <v>0.5</v>
      </c>
      <c r="N4">
        <f>IF('BettingLines Week (9)'!N4&lt;-100,1+100/('BettingLines Week (9)'!N4-100),100/('BettingLines Week (9)'!N4+100))</f>
        <v>1</v>
      </c>
      <c r="O4">
        <f>IF('BettingLines Week (9)'!O4&lt;-100,1+100/('BettingLines Week (9)'!O4-100),100/('BettingLines Week (9)'!O4+100))</f>
        <v>0.39215686274509803</v>
      </c>
      <c r="P4">
        <f>IF('BettingLines Week (9)'!P4&lt;-100,1+100/('BettingLines Week (9)'!P4-100),100/('BettingLines Week (9)'!P4+100))</f>
        <v>0.65517241379310343</v>
      </c>
      <c r="Q4">
        <f>IF('BettingLines Week (9)'!Q4&lt;-100,1+100/('BettingLines Week (9)'!Q4-100),100/('BettingLines Week (9)'!Q4+100))</f>
        <v>0.53488372093023262</v>
      </c>
      <c r="R4">
        <f>IF('BettingLines Week (9)'!R4&lt;-100,1+100/('BettingLines Week (9)'!R4-100),100/('BettingLines Week (9)'!R4+100))</f>
        <v>0.72972972972972971</v>
      </c>
      <c r="S4">
        <f>IF('BettingLines Week (9)'!S4&lt;-100,1+100/('BettingLines Week (9)'!S4-100),100/('BettingLines Week (9)'!S4+100))</f>
        <v>0.5</v>
      </c>
    </row>
    <row r="5" spans="1:19" ht="14.45">
      <c r="A5" t="s">
        <v>4</v>
      </c>
      <c r="B5">
        <f>IF('BettingLines Week (9)'!B5&lt;-100,1+100/('BettingLines Week (9)'!B5-100),100/('BettingLines Week (9)'!B5+100))</f>
        <v>0.54545454545454541</v>
      </c>
      <c r="C5">
        <f>IF('BettingLines Week (9)'!C5&lt;-100,1+100/('BettingLines Week (9)'!C5-100),100/('BettingLines Week (9)'!C5+100))</f>
        <v>0.76470588235294112</v>
      </c>
      <c r="D5">
        <f>IF('BettingLines Week (9)'!D5&lt;-100,1+100/('BettingLines Week (9)'!D5-100),100/('BettingLines Week (9)'!D5+100))</f>
        <v>0.88235294117647056</v>
      </c>
      <c r="E5">
        <f>IF('BettingLines Week (9)'!E5&lt;-100,1+100/('BettingLines Week (9)'!E5-100),100/('BettingLines Week (9)'!E5+100))</f>
        <v>0.91304347826086962</v>
      </c>
      <c r="F5">
        <f>IF('BettingLines Week (9)'!F5&lt;-100,1+100/('BettingLines Week (9)'!F5-100),100/('BettingLines Week (9)'!F5+100))</f>
        <v>0.63636363636363635</v>
      </c>
      <c r="G5">
        <f>IF('BettingLines Week (9)'!G5&lt;-100,1+100/('BettingLines Week (9)'!G5-100),100/('BettingLines Week (9)'!G5+100))</f>
        <v>0.82456140350877194</v>
      </c>
      <c r="H5">
        <f>IF('BettingLines Week (9)'!H5&lt;-100,1+100/('BettingLines Week (9)'!H5-100),100/('BettingLines Week (9)'!H5+100))</f>
        <v>0.75609756097560976</v>
      </c>
      <c r="I5">
        <f>IF('BettingLines Week (9)'!I5&lt;-100,1+100/('BettingLines Week (9)'!I5-100),100/('BettingLines Week (9)'!I5+100))</f>
        <v>0.68553459119496862</v>
      </c>
      <c r="J5">
        <f>IF('BettingLines Week (9)'!J5&lt;-100,1+100/('BettingLines Week (9)'!J5-100),100/('BettingLines Week (9)'!J5+100))</f>
        <v>1</v>
      </c>
      <c r="K5">
        <f>IF('BettingLines Week (9)'!K5&lt;-100,1+100/('BettingLines Week (9)'!K5-100),100/('BettingLines Week (9)'!K5+100))</f>
        <v>0.53488372093023262</v>
      </c>
      <c r="L5">
        <f>IF('BettingLines Week (9)'!L5&lt;-100,1+100/('BettingLines Week (9)'!L5-100),100/('BettingLines Week (9)'!L5+100))</f>
        <v>0.77272727272727271</v>
      </c>
      <c r="M5">
        <f>IF('BettingLines Week (9)'!M5&lt;-100,1+100/('BettingLines Week (9)'!M5-100),100/('BettingLines Week (9)'!M5+100))</f>
        <v>0.54545454545454541</v>
      </c>
      <c r="N5">
        <f>IF('BettingLines Week (9)'!N5&lt;-100,1+100/('BettingLines Week (9)'!N5-100),100/('BettingLines Week (9)'!N5+100))</f>
        <v>0.46511627906976744</v>
      </c>
      <c r="O5">
        <f>IF('BettingLines Week (9)'!O5&lt;-100,1+100/('BettingLines Week (9)'!O5-100),100/('BettingLines Week (9)'!O5+100))</f>
        <v>0.63636363636363635</v>
      </c>
      <c r="P5">
        <f>IF('BettingLines Week (9)'!P5&lt;-100,1+100/('BettingLines Week (9)'!P5-100),100/('BettingLines Week (9)'!P5+100))</f>
        <v>0.72602739726027399</v>
      </c>
      <c r="Q5">
        <f>IF('BettingLines Week (9)'!Q5&lt;-100,1+100/('BettingLines Week (9)'!Q5-100),100/('BettingLines Week (9)'!Q5+100))</f>
        <v>0.6</v>
      </c>
      <c r="R5">
        <f>IF('BettingLines Week (9)'!R5&lt;-100,1+100/('BettingLines Week (9)'!R5-100),100/('BettingLines Week (9)'!R5+100))</f>
        <v>0.6</v>
      </c>
      <c r="S5">
        <f>IF('BettingLines Week (9)'!S5&lt;-100,1+100/('BettingLines Week (9)'!S5-100),100/('BettingLines Week (9)'!S5+100))</f>
        <v>0.74874371859296485</v>
      </c>
    </row>
    <row r="6" spans="1:19" ht="14.45">
      <c r="A6" t="s">
        <v>5</v>
      </c>
      <c r="B6">
        <f>IF('BettingLines Week (9)'!B6&lt;-100,1+100/('BettingLines Week (9)'!B6-100),100/('BettingLines Week (9)'!B6+100))</f>
        <v>0.52830188679245282</v>
      </c>
      <c r="C6">
        <f>IF('BettingLines Week (9)'!C6&lt;-100,1+100/('BettingLines Week (9)'!C6-100),100/('BettingLines Week (9)'!C6+100))</f>
        <v>0.63636363636363635</v>
      </c>
      <c r="D6">
        <f>IF('BettingLines Week (9)'!D6&lt;-100,1+100/('BettingLines Week (9)'!D6-100),100/('BettingLines Week (9)'!D6+100))</f>
        <v>0.60784313725490202</v>
      </c>
      <c r="E6">
        <f>IF('BettingLines Week (9)'!E6&lt;-100,1+100/('BettingLines Week (9)'!E6-100),100/('BettingLines Week (9)'!E6+100))</f>
        <v>0.61832061068702293</v>
      </c>
      <c r="F6">
        <f>IF('BettingLines Week (9)'!F6&lt;-100,1+100/('BettingLines Week (9)'!F6-100),100/('BettingLines Week (9)'!F6+100))</f>
        <v>0.62962962962962965</v>
      </c>
      <c r="G6">
        <f>IF('BettingLines Week (9)'!G6&lt;-100,1+100/('BettingLines Week (9)'!G6-100),100/('BettingLines Week (9)'!G6+100))</f>
        <v>0.60784313725490202</v>
      </c>
      <c r="H6">
        <f>IF('BettingLines Week (9)'!H6&lt;-100,1+100/('BettingLines Week (9)'!H6-100),100/('BettingLines Week (9)'!H6+100))</f>
        <v>1</v>
      </c>
      <c r="I6">
        <f>IF('BettingLines Week (9)'!I6&lt;-100,1+100/('BettingLines Week (9)'!I6-100),100/('BettingLines Week (9)'!I6+100))</f>
        <v>0.35714285714285715</v>
      </c>
      <c r="J6">
        <f>IF('BettingLines Week (9)'!J6&lt;-100,1+100/('BettingLines Week (9)'!J6-100),100/('BettingLines Week (9)'!J6+100))</f>
        <v>0.55555555555555558</v>
      </c>
      <c r="K6">
        <f>IF('BettingLines Week (9)'!K6&lt;-100,1+100/('BettingLines Week (9)'!K6-100),100/('BettingLines Week (9)'!K6+100))</f>
        <v>0.76190476190476186</v>
      </c>
      <c r="L6">
        <f>IF('BettingLines Week (9)'!L6&lt;-100,1+100/('BettingLines Week (9)'!L6-100),100/('BettingLines Week (9)'!L6+100))</f>
        <v>0.53488372093023262</v>
      </c>
      <c r="M6">
        <f>IF('BettingLines Week (9)'!M6&lt;-100,1+100/('BettingLines Week (9)'!M6-100),100/('BettingLines Week (9)'!M6+100))</f>
        <v>0.66666666666666674</v>
      </c>
      <c r="N6">
        <f>IF('BettingLines Week (9)'!N6&lt;-100,1+100/('BettingLines Week (9)'!N6-100),100/('BettingLines Week (9)'!N6+100))</f>
        <v>0.53488372093023262</v>
      </c>
      <c r="O6">
        <f>IF('BettingLines Week (9)'!O6&lt;-100,1+100/('BettingLines Week (9)'!O6-100),100/('BettingLines Week (9)'!O6+100))</f>
        <v>0.79797979797979801</v>
      </c>
      <c r="P6">
        <f>IF('BettingLines Week (9)'!P6&lt;-100,1+100/('BettingLines Week (9)'!P6-100),100/('BettingLines Week (9)'!P6+100))</f>
        <v>0.78021978021978022</v>
      </c>
      <c r="Q6">
        <f>IF('BettingLines Week (9)'!Q6&lt;-100,1+100/('BettingLines Week (9)'!Q6-100),100/('BettingLines Week (9)'!Q6+100))</f>
        <v>0.56521739130434789</v>
      </c>
      <c r="R6">
        <f>IF('BettingLines Week (9)'!R6&lt;-100,1+100/('BettingLines Week (9)'!R6-100),100/('BettingLines Week (9)'!R6+100))</f>
        <v>0.42553191489361702</v>
      </c>
      <c r="S6">
        <f>IF('BettingLines Week (9)'!S6&lt;-100,1+100/('BettingLines Week (9)'!S6-100),100/('BettingLines Week (9)'!S6+100))</f>
        <v>0.63636363636363635</v>
      </c>
    </row>
    <row r="7" spans="1:19" ht="14.45">
      <c r="A7" t="s">
        <v>6</v>
      </c>
      <c r="B7">
        <f>IF('BettingLines Week (9)'!B7&lt;-100,1+100/('BettingLines Week (9)'!B7-100),100/('BettingLines Week (9)'!B7+100))</f>
        <v>0.62962962962962965</v>
      </c>
      <c r="C7">
        <f>IF('BettingLines Week (9)'!C7&lt;-100,1+100/('BettingLines Week (9)'!C7-100),100/('BettingLines Week (9)'!C7+100))</f>
        <v>0.79166666666666663</v>
      </c>
      <c r="D7">
        <f>IF('BettingLines Week (9)'!D7&lt;-100,1+100/('BettingLines Week (9)'!D7-100),100/('BettingLines Week (9)'!D7+100))</f>
        <v>0.8666666666666667</v>
      </c>
      <c r="E7">
        <f>IF('BettingLines Week (9)'!E7&lt;-100,1+100/('BettingLines Week (9)'!E7-100),100/('BettingLines Week (9)'!E7+100))</f>
        <v>0.74025974025974028</v>
      </c>
      <c r="F7">
        <f>IF('BettingLines Week (9)'!F7&lt;-100,1+100/('BettingLines Week (9)'!F7-100),100/('BettingLines Week (9)'!F7+100))</f>
        <v>0.40816326530612246</v>
      </c>
      <c r="G7">
        <f>IF('BettingLines Week (9)'!G7&lt;-100,1+100/('BettingLines Week (9)'!G7-100),100/('BettingLines Week (9)'!G7+100))</f>
        <v>0.55555555555555558</v>
      </c>
      <c r="H7">
        <f>IF('BettingLines Week (9)'!H7&lt;-100,1+100/('BettingLines Week (9)'!H7-100),100/('BettingLines Week (9)'!H7+100))</f>
        <v>1</v>
      </c>
      <c r="I7">
        <f>IF('BettingLines Week (9)'!I7&lt;-100,1+100/('BettingLines Week (9)'!I7-100),100/('BettingLines Week (9)'!I7+100))</f>
        <v>0.75609756097560976</v>
      </c>
      <c r="J7">
        <f>IF('BettingLines Week (9)'!J7&lt;-100,1+100/('BettingLines Week (9)'!J7-100),100/('BettingLines Week (9)'!J7+100))</f>
        <v>0.40816326530612246</v>
      </c>
      <c r="K7">
        <f>IF('BettingLines Week (9)'!K7&lt;-100,1+100/('BettingLines Week (9)'!K7-100),100/('BettingLines Week (9)'!K7+100))</f>
        <v>0.68553459119496862</v>
      </c>
      <c r="L7">
        <f>IF('BettingLines Week (9)'!L7&lt;-100,1+100/('BettingLines Week (9)'!L7-100),100/('BettingLines Week (9)'!L7+100))</f>
        <v>0.63636363636363635</v>
      </c>
      <c r="M7">
        <f>IF('BettingLines Week (9)'!M7&lt;-100,1+100/('BettingLines Week (9)'!M7-100),100/('BettingLines Week (9)'!M7+100))</f>
        <v>0.69696969696969702</v>
      </c>
      <c r="N7">
        <f>IF('BettingLines Week (9)'!N7&lt;-100,1+100/('BettingLines Week (9)'!N7-100),100/('BettingLines Week (9)'!N7+100))</f>
        <v>0.62962962962962965</v>
      </c>
      <c r="O7">
        <f>IF('BettingLines Week (9)'!O7&lt;-100,1+100/('BettingLines Week (9)'!O7-100),100/('BettingLines Week (9)'!O7+100))</f>
        <v>0.53488372093023262</v>
      </c>
      <c r="P7">
        <f>IF('BettingLines Week (9)'!P7&lt;-100,1+100/('BettingLines Week (9)'!P7-100),100/('BettingLines Week (9)'!P7+100))</f>
        <v>0.38461538461538464</v>
      </c>
      <c r="Q7">
        <f>IF('BettingLines Week (9)'!Q7&lt;-100,1+100/('BettingLines Week (9)'!Q7-100),100/('BettingLines Week (9)'!Q7+100))</f>
        <v>0.43478260869565216</v>
      </c>
      <c r="R7">
        <f>IF('BettingLines Week (9)'!R7&lt;-100,1+100/('BettingLines Week (9)'!R7-100),100/('BettingLines Week (9)'!R7+100))</f>
        <v>0.6</v>
      </c>
      <c r="S7">
        <f>IF('BettingLines Week (9)'!S7&lt;-100,1+100/('BettingLines Week (9)'!S7-100),100/('BettingLines Week (9)'!S7+100))</f>
        <v>0.6</v>
      </c>
    </row>
    <row r="8" spans="1:19" ht="14.45">
      <c r="A8" t="s">
        <v>7</v>
      </c>
      <c r="B8">
        <f>IF('BettingLines Week (9)'!B8&lt;-100,1+100/('BettingLines Week (9)'!B8-100),100/('BettingLines Week (9)'!B8+100))</f>
        <v>0.46728971962616822</v>
      </c>
      <c r="C8">
        <f>IF('BettingLines Week (9)'!C8&lt;-100,1+100/('BettingLines Week (9)'!C8-100),100/('BettingLines Week (9)'!C8+100))</f>
        <v>0.25</v>
      </c>
      <c r="D8">
        <f>IF('BettingLines Week (9)'!D8&lt;-100,1+100/('BettingLines Week (9)'!D8-100),100/('BettingLines Week (9)'!D8+100))</f>
        <v>0.44642857142857145</v>
      </c>
      <c r="E8">
        <f>IF('BettingLines Week (9)'!E8&lt;-100,1+100/('BettingLines Week (9)'!E8-100),100/('BettingLines Week (9)'!E8+100))</f>
        <v>0.23255813953488372</v>
      </c>
      <c r="F8">
        <f>IF('BettingLines Week (9)'!F8&lt;-100,1+100/('BettingLines Week (9)'!F8-100),100/('BettingLines Week (9)'!F8+100))</f>
        <v>0.46728971962616822</v>
      </c>
      <c r="G8">
        <f>IF('BettingLines Week (9)'!G8&lt;-100,1+100/('BettingLines Week (9)'!G8-100),100/('BettingLines Week (9)'!G8+100))</f>
        <v>0.28985507246376813</v>
      </c>
      <c r="H8">
        <f>IF('BettingLines Week (9)'!H8&lt;-100,1+100/('BettingLines Week (9)'!H8-100),100/('BettingLines Week (9)'!H8+100))</f>
        <v>1</v>
      </c>
      <c r="I8">
        <f>IF('BettingLines Week (9)'!I8&lt;-100,1+100/('BettingLines Week (9)'!I8-100),100/('BettingLines Week (9)'!I8+100))</f>
        <v>0.61832061068702293</v>
      </c>
      <c r="J8">
        <f>IF('BettingLines Week (9)'!J8&lt;-100,1+100/('BettingLines Week (9)'!J8-100),100/('BettingLines Week (9)'!J8+100))</f>
        <v>0.40816326530612246</v>
      </c>
      <c r="K8">
        <f>IF('BettingLines Week (9)'!K8&lt;-100,1+100/('BettingLines Week (9)'!K8-100),100/('BettingLines Week (9)'!K8+100))</f>
        <v>0.56521739130434789</v>
      </c>
      <c r="L8">
        <f>IF('BettingLines Week (9)'!L8&lt;-100,1+100/('BettingLines Week (9)'!L8-100),100/('BettingLines Week (9)'!L8+100))</f>
        <v>0.4</v>
      </c>
      <c r="M8">
        <f>IF('BettingLines Week (9)'!M8&lt;-100,1+100/('BettingLines Week (9)'!M8-100),100/('BettingLines Week (9)'!M8+100))</f>
        <v>0.57446808510638303</v>
      </c>
      <c r="N8">
        <f>IF('BettingLines Week (9)'!N8&lt;-100,1+100/('BettingLines Week (9)'!N8-100),100/('BettingLines Week (9)'!N8+100))</f>
        <v>0.72972972972972971</v>
      </c>
      <c r="O8">
        <f>IF('BettingLines Week (9)'!O8&lt;-100,1+100/('BettingLines Week (9)'!O8-100),100/('BettingLines Week (9)'!O8+100))</f>
        <v>0.78260869565217395</v>
      </c>
      <c r="P8">
        <f>IF('BettingLines Week (9)'!P8&lt;-100,1+100/('BettingLines Week (9)'!P8-100),100/('BettingLines Week (9)'!P8+100))</f>
        <v>0.5</v>
      </c>
      <c r="Q8">
        <f>IF('BettingLines Week (9)'!Q8&lt;-100,1+100/('BettingLines Week (9)'!Q8-100),100/('BettingLines Week (9)'!Q8+100))</f>
        <v>0.68553459119496862</v>
      </c>
      <c r="R8">
        <f>IF('BettingLines Week (9)'!R8&lt;-100,1+100/('BettingLines Week (9)'!R8-100),100/('BettingLines Week (9)'!R8+100))</f>
        <v>0.53488372093023262</v>
      </c>
      <c r="S8">
        <f>IF('BettingLines Week (9)'!S8&lt;-100,1+100/('BettingLines Week (9)'!S8-100),100/('BettingLines Week (9)'!S8+100))</f>
        <v>0.53488372093023262</v>
      </c>
    </row>
    <row r="9" spans="1:19" ht="14.45">
      <c r="A9" t="s">
        <v>8</v>
      </c>
      <c r="B9">
        <f>IF('BettingLines Week (9)'!B9&lt;-100,1+100/('BettingLines Week (9)'!B9-100),100/('BettingLines Week (9)'!B9+100))</f>
        <v>0.82456140350877194</v>
      </c>
      <c r="C9">
        <f>IF('BettingLines Week (9)'!C9&lt;-100,1+100/('BettingLines Week (9)'!C9-100),100/('BettingLines Week (9)'!C9+100))</f>
        <v>0.40816326530612246</v>
      </c>
      <c r="D9">
        <f>IF('BettingLines Week (9)'!D9&lt;-100,1+100/('BettingLines Week (9)'!D9-100),100/('BettingLines Week (9)'!D9+100))</f>
        <v>0.77272727272727271</v>
      </c>
      <c r="E9">
        <f>IF('BettingLines Week (9)'!E9&lt;-100,1+100/('BettingLines Week (9)'!E9-100),100/('BettingLines Week (9)'!E9+100))</f>
        <v>0.40816326530612246</v>
      </c>
      <c r="F9">
        <f>IF('BettingLines Week (9)'!F9&lt;-100,1+100/('BettingLines Week (9)'!F9-100),100/('BettingLines Week (9)'!F9+100))</f>
        <v>0.69696969696969702</v>
      </c>
      <c r="G9">
        <f>IF('BettingLines Week (9)'!G9&lt;-100,1+100/('BettingLines Week (9)'!G9-100),100/('BettingLines Week (9)'!G9+100))</f>
        <v>0.7142857142857143</v>
      </c>
      <c r="H9">
        <f>IF('BettingLines Week (9)'!H9&lt;-100,1+100/('BettingLines Week (9)'!H9-100),100/('BettingLines Week (9)'!H9+100))</f>
        <v>0.60784313725490202</v>
      </c>
      <c r="I9">
        <f>IF('BettingLines Week (9)'!I9&lt;-100,1+100/('BettingLines Week (9)'!I9-100),100/('BettingLines Week (9)'!I9+100))</f>
        <v>0.83870967741935487</v>
      </c>
      <c r="J9">
        <f>IF('BettingLines Week (9)'!J9&lt;-100,1+100/('BettingLines Week (9)'!J9-100),100/('BettingLines Week (9)'!J9+100))</f>
        <v>0.71014492753623193</v>
      </c>
      <c r="K9">
        <f>IF('BettingLines Week (9)'!K9&lt;-100,1+100/('BettingLines Week (9)'!K9-100),100/('BettingLines Week (9)'!K9+100))</f>
        <v>0.6</v>
      </c>
      <c r="L9">
        <f>IF('BettingLines Week (9)'!L9&lt;-100,1+100/('BettingLines Week (9)'!L9-100),100/('BettingLines Week (9)'!L9+100))</f>
        <v>0.51219512195121952</v>
      </c>
      <c r="M9">
        <f>IF('BettingLines Week (9)'!M9&lt;-100,1+100/('BettingLines Week (9)'!M9-100),100/('BettingLines Week (9)'!M9+100))</f>
        <v>0.47619047619047616</v>
      </c>
      <c r="N9">
        <f>IF('BettingLines Week (9)'!N9&lt;-100,1+100/('BettingLines Week (9)'!N9-100),100/('BettingLines Week (9)'!N9+100))</f>
        <v>1</v>
      </c>
      <c r="O9">
        <f>IF('BettingLines Week (9)'!O9&lt;-100,1+100/('BettingLines Week (9)'!O9-100),100/('BettingLines Week (9)'!O9+100))</f>
        <v>0.75609756097560976</v>
      </c>
      <c r="P9">
        <f>IF('BettingLines Week (9)'!P9&lt;-100,1+100/('BettingLines Week (9)'!P9-100),100/('BettingLines Week (9)'!P9+100))</f>
        <v>0.51219512195121952</v>
      </c>
      <c r="Q9">
        <f>IF('BettingLines Week (9)'!Q9&lt;-100,1+100/('BettingLines Week (9)'!Q9-100),100/('BettingLines Week (9)'!Q9+100))</f>
        <v>0.48780487804878048</v>
      </c>
      <c r="R9">
        <f>IF('BettingLines Week (9)'!R9&lt;-100,1+100/('BettingLines Week (9)'!R9-100),100/('BettingLines Week (9)'!R9+100))</f>
        <v>0.52380952380952384</v>
      </c>
      <c r="S9">
        <f>IF('BettingLines Week (9)'!S9&lt;-100,1+100/('BettingLines Week (9)'!S9-100),100/('BettingLines Week (9)'!S9+100))</f>
        <v>0.63636363636363635</v>
      </c>
    </row>
    <row r="10" spans="1:19" ht="14.45">
      <c r="A10" t="s">
        <v>9</v>
      </c>
      <c r="B10">
        <f>IF('BettingLines Week (9)'!B10&lt;-100,1+100/('BettingLines Week (9)'!B10-100),100/('BettingLines Week (9)'!B10+100))</f>
        <v>0.4</v>
      </c>
      <c r="C10">
        <f>IF('BettingLines Week (9)'!C10&lt;-100,1+100/('BettingLines Week (9)'!C10-100),100/('BettingLines Week (9)'!C10+100))</f>
        <v>0.68553459119496862</v>
      </c>
      <c r="D10">
        <f>IF('BettingLines Week (9)'!D10&lt;-100,1+100/('BettingLines Week (9)'!D10-100),100/('BettingLines Week (9)'!D10+100))</f>
        <v>0.60784313725490202</v>
      </c>
      <c r="E10">
        <f>IF('BettingLines Week (9)'!E10&lt;-100,1+100/('BettingLines Week (9)'!E10-100),100/('BettingLines Week (9)'!E10+100))</f>
        <v>0.58677685950413228</v>
      </c>
      <c r="F10">
        <f>IF('BettingLines Week (9)'!F10&lt;-100,1+100/('BettingLines Week (9)'!F10-100),100/('BettingLines Week (9)'!F10+100))</f>
        <v>0.81481481481481488</v>
      </c>
      <c r="G10">
        <f>IF('BettingLines Week (9)'!G10&lt;-100,1+100/('BettingLines Week (9)'!G10-100),100/('BettingLines Week (9)'!G10+100))</f>
        <v>0.61832061068702293</v>
      </c>
      <c r="H10">
        <f>IF('BettingLines Week (9)'!H10&lt;-100,1+100/('BettingLines Week (9)'!H10-100),100/('BettingLines Week (9)'!H10+100))</f>
        <v>0.43478260869565216</v>
      </c>
      <c r="I10">
        <f>IF('BettingLines Week (9)'!I10&lt;-100,1+100/('BettingLines Week (9)'!I10-100),100/('BettingLines Week (9)'!I10+100))</f>
        <v>0.78260869565217395</v>
      </c>
      <c r="J10">
        <f>IF('BettingLines Week (9)'!J10&lt;-100,1+100/('BettingLines Week (9)'!J10-100),100/('BettingLines Week (9)'!J10+100))</f>
        <v>1</v>
      </c>
      <c r="K10">
        <f>IF('BettingLines Week (9)'!K10&lt;-100,1+100/('BettingLines Week (9)'!K10-100),100/('BettingLines Week (9)'!K10+100))</f>
        <v>0.44444444444444442</v>
      </c>
      <c r="L10">
        <f>IF('BettingLines Week (9)'!L10&lt;-100,1+100/('BettingLines Week (9)'!L10-100),100/('BettingLines Week (9)'!L10+100))</f>
        <v>0.77272727272727271</v>
      </c>
      <c r="M10">
        <f>IF('BettingLines Week (9)'!M10&lt;-100,1+100/('BettingLines Week (9)'!M10-100),100/('BettingLines Week (9)'!M10+100))</f>
        <v>0.65517241379310343</v>
      </c>
      <c r="N10">
        <f>IF('BettingLines Week (9)'!N10&lt;-100,1+100/('BettingLines Week (9)'!N10-100),100/('BettingLines Week (9)'!N10+100))</f>
        <v>0.52380952380952384</v>
      </c>
      <c r="O10">
        <f>IF('BettingLines Week (9)'!O10&lt;-100,1+100/('BettingLines Week (9)'!O10-100),100/('BettingLines Week (9)'!O10+100))</f>
        <v>0.55555555555555558</v>
      </c>
      <c r="P10">
        <f>IF('BettingLines Week (9)'!P10&lt;-100,1+100/('BettingLines Week (9)'!P10-100),100/('BettingLines Week (9)'!P10+100))</f>
        <v>0.56521739130434789</v>
      </c>
      <c r="Q10">
        <f>IF('BettingLines Week (9)'!Q10&lt;-100,1+100/('BettingLines Week (9)'!Q10-100),100/('BettingLines Week (9)'!Q10+100))</f>
        <v>0.51219512195121952</v>
      </c>
      <c r="R10">
        <f>IF('BettingLines Week (9)'!R10&lt;-100,1+100/('BettingLines Week (9)'!R10-100),100/('BettingLines Week (9)'!R10+100))</f>
        <v>0.43478260869565216</v>
      </c>
      <c r="S10">
        <f>IF('BettingLines Week (9)'!S10&lt;-100,1+100/('BettingLines Week (9)'!S10-100),100/('BettingLines Week (9)'!S10+100))</f>
        <v>0.58333333333333326</v>
      </c>
    </row>
    <row r="11" spans="1:19" ht="14.45">
      <c r="A11" t="s">
        <v>10</v>
      </c>
      <c r="B11">
        <f>IF('BettingLines Week (9)'!B11&lt;-100,1+100/('BettingLines Week (9)'!B11-100),100/('BettingLines Week (9)'!B11+100))</f>
        <v>0.61832061068702293</v>
      </c>
      <c r="C11">
        <f>IF('BettingLines Week (9)'!C11&lt;-100,1+100/('BettingLines Week (9)'!C11-100),100/('BettingLines Week (9)'!C11+100))</f>
        <v>0.59677419354838712</v>
      </c>
      <c r="D11">
        <f>IF('BettingLines Week (9)'!D11&lt;-100,1+100/('BettingLines Week (9)'!D11-100),100/('BettingLines Week (9)'!D11+100))</f>
        <v>0.51923076923076916</v>
      </c>
      <c r="E11">
        <f>IF('BettingLines Week (9)'!E11&lt;-100,1+100/('BettingLines Week (9)'!E11-100),100/('BettingLines Week (9)'!E11+100))</f>
        <v>0.76470588235294112</v>
      </c>
      <c r="F11">
        <f>IF('BettingLines Week (9)'!F11&lt;-100,1+100/('BettingLines Week (9)'!F11-100),100/('BettingLines Week (9)'!F11+100))</f>
        <v>1</v>
      </c>
      <c r="G11">
        <f>IF('BettingLines Week (9)'!G11&lt;-100,1+100/('BettingLines Week (9)'!G11-100),100/('BettingLines Week (9)'!G11+100))</f>
        <v>0.48780487804878048</v>
      </c>
      <c r="H11">
        <f>IF('BettingLines Week (9)'!H11&lt;-100,1+100/('BettingLines Week (9)'!H11-100),100/('BettingLines Week (9)'!H11+100))</f>
        <v>0.30769230769230771</v>
      </c>
      <c r="I11">
        <f>IF('BettingLines Week (9)'!I11&lt;-100,1+100/('BettingLines Week (9)'!I11-100),100/('BettingLines Week (9)'!I11+100))</f>
        <v>0.82456140350877194</v>
      </c>
      <c r="J11">
        <f>IF('BettingLines Week (9)'!J11&lt;-100,1+100/('BettingLines Week (9)'!J11-100),100/('BettingLines Week (9)'!J11+100))</f>
        <v>0.63636363636363635</v>
      </c>
      <c r="K11">
        <f>IF('BettingLines Week (9)'!K11&lt;-100,1+100/('BettingLines Week (9)'!K11-100),100/('BettingLines Week (9)'!K11+100))</f>
        <v>0.59183673469387754</v>
      </c>
      <c r="L11">
        <f>IF('BettingLines Week (9)'!L11&lt;-100,1+100/('BettingLines Week (9)'!L11-100),100/('BettingLines Week (9)'!L11+100))</f>
        <v>0.56521739130434789</v>
      </c>
      <c r="M11">
        <f>IF('BettingLines Week (9)'!M11&lt;-100,1+100/('BettingLines Week (9)'!M11-100),100/('BettingLines Week (9)'!M11+100))</f>
        <v>0.56521739130434789</v>
      </c>
      <c r="N11">
        <f>IF('BettingLines Week (9)'!N11&lt;-100,1+100/('BettingLines Week (9)'!N11-100),100/('BettingLines Week (9)'!N11+100))</f>
        <v>0.54545454545454541</v>
      </c>
      <c r="O11">
        <f>IF('BettingLines Week (9)'!O11&lt;-100,1+100/('BettingLines Week (9)'!O11-100),100/('BettingLines Week (9)'!O11+100))</f>
        <v>0.6</v>
      </c>
      <c r="P11">
        <f>IF('BettingLines Week (9)'!P11&lt;-100,1+100/('BettingLines Week (9)'!P11-100),100/('BettingLines Week (9)'!P11+100))</f>
        <v>0.54545454545454541</v>
      </c>
      <c r="Q11">
        <f>IF('BettingLines Week (9)'!Q11&lt;-100,1+100/('BettingLines Week (9)'!Q11-100),100/('BettingLines Week (9)'!Q11+100))</f>
        <v>0.51219512195121952</v>
      </c>
      <c r="R11">
        <f>IF('BettingLines Week (9)'!R11&lt;-100,1+100/('BettingLines Week (9)'!R11-100),100/('BettingLines Week (9)'!R11+100))</f>
        <v>0.51219512195121952</v>
      </c>
      <c r="S11">
        <f>IF('BettingLines Week (9)'!S11&lt;-100,1+100/('BettingLines Week (9)'!S11-100),100/('BettingLines Week (9)'!S11+100))</f>
        <v>0.48780487804878048</v>
      </c>
    </row>
    <row r="12" spans="1:19" ht="14.45">
      <c r="A12" t="s">
        <v>11</v>
      </c>
      <c r="B12">
        <f>IF('BettingLines Week (9)'!B12&lt;-100,1+100/('BettingLines Week (9)'!B12-100),100/('BettingLines Week (9)'!B12+100))</f>
        <v>0.42372881355932202</v>
      </c>
      <c r="C12">
        <f>IF('BettingLines Week (9)'!C12&lt;-100,1+100/('BettingLines Week (9)'!C12-100),100/('BettingLines Week (9)'!C12+100))</f>
        <v>0.58677685950413228</v>
      </c>
      <c r="D12">
        <f>IF('BettingLines Week (9)'!D12&lt;-100,1+100/('BettingLines Week (9)'!D12-100),100/('BettingLines Week (9)'!D12+100))</f>
        <v>0.74358974358974361</v>
      </c>
      <c r="E12">
        <f>IF('BettingLines Week (9)'!E12&lt;-100,1+100/('BettingLines Week (9)'!E12-100),100/('BettingLines Week (9)'!E12+100))</f>
        <v>0.45454545454545453</v>
      </c>
      <c r="F12">
        <f>IF('BettingLines Week (9)'!F12&lt;-100,1+100/('BettingLines Week (9)'!F12-100),100/('BettingLines Week (9)'!F12+100))</f>
        <v>0.87096774193548387</v>
      </c>
      <c r="G12">
        <f>IF('BettingLines Week (9)'!G12&lt;-100,1+100/('BettingLines Week (9)'!G12-100),100/('BettingLines Week (9)'!G12+100))</f>
        <v>0.91666666666666663</v>
      </c>
      <c r="H12">
        <f>IF('BettingLines Week (9)'!H12&lt;-100,1+100/('BettingLines Week (9)'!H12-100),100/('BettingLines Week (9)'!H12+100))</f>
        <v>0.43478260869565216</v>
      </c>
      <c r="I12">
        <f>IF('BettingLines Week (9)'!I12&lt;-100,1+100/('BettingLines Week (9)'!I12-100),100/('BettingLines Week (9)'!I12+100))</f>
        <v>0.81981981981981988</v>
      </c>
      <c r="J12">
        <f>IF('BettingLines Week (9)'!J12&lt;-100,1+100/('BettingLines Week (9)'!J12-100),100/('BettingLines Week (9)'!J12+100))</f>
        <v>0.54128440366972475</v>
      </c>
      <c r="K12">
        <f>IF('BettingLines Week (9)'!K12&lt;-100,1+100/('BettingLines Week (9)'!K12-100),100/('BettingLines Week (9)'!K12+100))</f>
        <v>1</v>
      </c>
      <c r="L12">
        <f>IF('BettingLines Week (9)'!L12&lt;-100,1+100/('BettingLines Week (9)'!L12-100),100/('BettingLines Week (9)'!L12+100))</f>
        <v>0.69230769230769229</v>
      </c>
      <c r="M12">
        <f>IF('BettingLines Week (9)'!M12&lt;-100,1+100/('BettingLines Week (9)'!M12-100),100/('BettingLines Week (9)'!M12+100))</f>
        <v>0.46511627906976744</v>
      </c>
      <c r="N12">
        <f>IF('BettingLines Week (9)'!N12&lt;-100,1+100/('BettingLines Week (9)'!N12-100),100/('BettingLines Week (9)'!N12+100))</f>
        <v>0.62962962962962965</v>
      </c>
      <c r="O12">
        <f>IF('BettingLines Week (9)'!O12&lt;-100,1+100/('BettingLines Week (9)'!O12-100),100/('BettingLines Week (9)'!O12+100))</f>
        <v>0.74874371859296485</v>
      </c>
      <c r="P12">
        <f>IF('BettingLines Week (9)'!P12&lt;-100,1+100/('BettingLines Week (9)'!P12-100),100/('BettingLines Week (9)'!P12+100))</f>
        <v>0.54545454545454541</v>
      </c>
      <c r="Q12">
        <f>IF('BettingLines Week (9)'!Q12&lt;-100,1+100/('BettingLines Week (9)'!Q12-100),100/('BettingLines Week (9)'!Q12+100))</f>
        <v>0.55555555555555558</v>
      </c>
      <c r="R12">
        <f>IF('BettingLines Week (9)'!R12&lt;-100,1+100/('BettingLines Week (9)'!R12-100),100/('BettingLines Week (9)'!R12+100))</f>
        <v>0.52380952380952384</v>
      </c>
      <c r="S12">
        <f>IF('BettingLines Week (9)'!S12&lt;-100,1+100/('BettingLines Week (9)'!S12-100),100/('BettingLines Week (9)'!S12+100))</f>
        <v>0.54545454545454541</v>
      </c>
    </row>
    <row r="13" spans="1:19" ht="14.45">
      <c r="A13" t="s">
        <v>12</v>
      </c>
      <c r="B13">
        <f>IF('BettingLines Week (9)'!B13&lt;-100,1+100/('BettingLines Week (9)'!B13-100),100/('BettingLines Week (9)'!B13+100))</f>
        <v>0.66442953020134232</v>
      </c>
      <c r="C13">
        <f>IF('BettingLines Week (9)'!C13&lt;-100,1+100/('BettingLines Week (9)'!C13-100),100/('BettingLines Week (9)'!C13+100))</f>
        <v>0.44642857142857145</v>
      </c>
      <c r="D13">
        <f>IF('BettingLines Week (9)'!D13&lt;-100,1+100/('BettingLines Week (9)'!D13-100),100/('BettingLines Week (9)'!D13+100))</f>
        <v>0.79166666666666663</v>
      </c>
      <c r="E13">
        <f>IF('BettingLines Week (9)'!E13&lt;-100,1+100/('BettingLines Week (9)'!E13-100),100/('BettingLines Week (9)'!E13+100))</f>
        <v>0.64912280701754388</v>
      </c>
      <c r="F13">
        <f>IF('BettingLines Week (9)'!F13&lt;-100,1+100/('BettingLines Week (9)'!F13-100),100/('BettingLines Week (9)'!F13+100))</f>
        <v>0.32786885245901637</v>
      </c>
      <c r="G13">
        <f>IF('BettingLines Week (9)'!G13&lt;-100,1+100/('BettingLines Week (9)'!G13-100),100/('BettingLines Week (9)'!G13+100))</f>
        <v>0.67213114754098369</v>
      </c>
      <c r="H13">
        <f>IF('BettingLines Week (9)'!H13&lt;-100,1+100/('BettingLines Week (9)'!H13-100),100/('BettingLines Week (9)'!H13+100))</f>
        <v>0.51219512195121952</v>
      </c>
      <c r="I13">
        <f>IF('BettingLines Week (9)'!I13&lt;-100,1+100/('BettingLines Week (9)'!I13-100),100/('BettingLines Week (9)'!I13+100))</f>
        <v>0.57446808510638303</v>
      </c>
      <c r="J13">
        <f>IF('BettingLines Week (9)'!J13&lt;-100,1+100/('BettingLines Week (9)'!J13-100),100/('BettingLines Week (9)'!J13+100))</f>
        <v>1</v>
      </c>
      <c r="K13">
        <f>IF('BettingLines Week (9)'!K13&lt;-100,1+100/('BettingLines Week (9)'!K13-100),100/('BettingLines Week (9)'!K13+100))</f>
        <v>0.51219512195121952</v>
      </c>
      <c r="L13">
        <f>IF('BettingLines Week (9)'!L13&lt;-100,1+100/('BettingLines Week (9)'!L13-100),100/('BettingLines Week (9)'!L13+100))</f>
        <v>0.67213114754098369</v>
      </c>
      <c r="M13">
        <f>IF('BettingLines Week (9)'!M13&lt;-100,1+100/('BettingLines Week (9)'!M13-100),100/('BettingLines Week (9)'!M13+100))</f>
        <v>0.66442953020134232</v>
      </c>
      <c r="N13">
        <f>IF('BettingLines Week (9)'!N13&lt;-100,1+100/('BettingLines Week (9)'!N13-100),100/('BettingLines Week (9)'!N13+100))</f>
        <v>0.51219512195121952</v>
      </c>
      <c r="O13">
        <f>IF('BettingLines Week (9)'!O13&lt;-100,1+100/('BettingLines Week (9)'!O13-100),100/('BettingLines Week (9)'!O13+100))</f>
        <v>0.51219512195121952</v>
      </c>
      <c r="P13">
        <f>IF('BettingLines Week (9)'!P13&lt;-100,1+100/('BettingLines Week (9)'!P13-100),100/('BettingLines Week (9)'!P13+100))</f>
        <v>0.53488372093023262</v>
      </c>
      <c r="Q13">
        <f>IF('BettingLines Week (9)'!Q13&lt;-100,1+100/('BettingLines Week (9)'!Q13-100),100/('BettingLines Week (9)'!Q13+100))</f>
        <v>0.64285714285714279</v>
      </c>
      <c r="R13">
        <f>IF('BettingLines Week (9)'!R13&lt;-100,1+100/('BettingLines Week (9)'!R13-100),100/('BettingLines Week (9)'!R13+100))</f>
        <v>0.72602739726027399</v>
      </c>
      <c r="S13">
        <f>IF('BettingLines Week (9)'!S13&lt;-100,1+100/('BettingLines Week (9)'!S13-100),100/('BettingLines Week (9)'!S13+100))</f>
        <v>0.57446808510638303</v>
      </c>
    </row>
    <row r="14" spans="1:19" ht="14.45">
      <c r="A14" t="s">
        <v>13</v>
      </c>
      <c r="B14">
        <f>IF('BettingLines Week (9)'!B14&lt;-100,1+100/('BettingLines Week (9)'!B14-100),100/('BettingLines Week (9)'!B14+100))</f>
        <v>0.68553459119496862</v>
      </c>
      <c r="C14">
        <f>IF('BettingLines Week (9)'!C14&lt;-100,1+100/('BettingLines Week (9)'!C14-100),100/('BettingLines Week (9)'!C14+100))</f>
        <v>0.35714285714285715</v>
      </c>
      <c r="D14">
        <f>IF('BettingLines Week (9)'!D14&lt;-100,1+100/('BettingLines Week (9)'!D14-100),100/('BettingLines Week (9)'!D14+100))</f>
        <v>0.69230769230769229</v>
      </c>
      <c r="E14">
        <f>IF('BettingLines Week (9)'!E14&lt;-100,1+100/('BettingLines Week (9)'!E14-100),100/('BettingLines Week (9)'!E14+100))</f>
        <v>0.58677685950413228</v>
      </c>
      <c r="F14">
        <f>IF('BettingLines Week (9)'!F14&lt;-100,1+100/('BettingLines Week (9)'!F14-100),100/('BettingLines Week (9)'!F14+100))</f>
        <v>1</v>
      </c>
      <c r="G14">
        <f>IF('BettingLines Week (9)'!G14&lt;-100,1+100/('BettingLines Week (9)'!G14-100),100/('BettingLines Week (9)'!G14+100))</f>
        <v>0.43478260869565216</v>
      </c>
      <c r="H14">
        <f>IF('BettingLines Week (9)'!H14&lt;-100,1+100/('BettingLines Week (9)'!H14-100),100/('BettingLines Week (9)'!H14+100))</f>
        <v>0.81981981981981988</v>
      </c>
      <c r="I14">
        <f>IF('BettingLines Week (9)'!I14&lt;-100,1+100/('BettingLines Week (9)'!I14-100),100/('BettingLines Week (9)'!I14+100))</f>
        <v>0.67213114754098369</v>
      </c>
      <c r="J14">
        <f>IF('BettingLines Week (9)'!J14&lt;-100,1+100/('BettingLines Week (9)'!J14-100),100/('BettingLines Week (9)'!J14+100))</f>
        <v>0.33333333333333331</v>
      </c>
      <c r="K14">
        <f>IF('BettingLines Week (9)'!K14&lt;-100,1+100/('BettingLines Week (9)'!K14-100),100/('BettingLines Week (9)'!K14+100))</f>
        <v>0.65517241379310343</v>
      </c>
      <c r="L14">
        <f>IF('BettingLines Week (9)'!L14&lt;-100,1+100/('BettingLines Week (9)'!L14-100),100/('BettingLines Week (9)'!L14+100))</f>
        <v>0.55555555555555558</v>
      </c>
      <c r="M14">
        <f>IF('BettingLines Week (9)'!M14&lt;-100,1+100/('BettingLines Week (9)'!M14-100),100/('BettingLines Week (9)'!M14+100))</f>
        <v>0.5</v>
      </c>
      <c r="N14">
        <f>IF('BettingLines Week (9)'!N14&lt;-100,1+100/('BettingLines Week (9)'!N14-100),100/('BettingLines Week (9)'!N14+100))</f>
        <v>0.40816326530612246</v>
      </c>
      <c r="O14">
        <f>IF('BettingLines Week (9)'!O14&lt;-100,1+100/('BettingLines Week (9)'!O14-100),100/('BettingLines Week (9)'!O14+100))</f>
        <v>0.4</v>
      </c>
      <c r="P14">
        <f>IF('BettingLines Week (9)'!P14&lt;-100,1+100/('BettingLines Week (9)'!P14-100),100/('BettingLines Week (9)'!P14+100))</f>
        <v>0.48780487804878048</v>
      </c>
      <c r="Q14">
        <f>IF('BettingLines Week (9)'!Q14&lt;-100,1+100/('BettingLines Week (9)'!Q14-100),100/('BettingLines Week (9)'!Q14+100))</f>
        <v>0.55555555555555558</v>
      </c>
      <c r="R14">
        <f>IF('BettingLines Week (9)'!R14&lt;-100,1+100/('BettingLines Week (9)'!R14-100),100/('BettingLines Week (9)'!R14+100))</f>
        <v>0.58333333333333326</v>
      </c>
      <c r="S14">
        <f>IF('BettingLines Week (9)'!S14&lt;-100,1+100/('BettingLines Week (9)'!S14-100),100/('BettingLines Week (9)'!S14+100))</f>
        <v>0.66101694915254239</v>
      </c>
    </row>
    <row r="15" spans="1:19" ht="14.45">
      <c r="A15" t="s">
        <v>14</v>
      </c>
      <c r="B15">
        <f>IF('BettingLines Week (9)'!B15&lt;-100,1+100/('BettingLines Week (9)'!B15-100),100/('BettingLines Week (9)'!B15+100))</f>
        <v>0.51923076923076916</v>
      </c>
      <c r="C15">
        <f>IF('BettingLines Week (9)'!C15&lt;-100,1+100/('BettingLines Week (9)'!C15-100),100/('BettingLines Week (9)'!C15+100))</f>
        <v>0.57446808510638303</v>
      </c>
      <c r="D15">
        <f>IF('BettingLines Week (9)'!D15&lt;-100,1+100/('BettingLines Week (9)'!D15-100),100/('BettingLines Week (9)'!D15+100))</f>
        <v>0.61832061068702293</v>
      </c>
      <c r="E15">
        <f>IF('BettingLines Week (9)'!E15&lt;-100,1+100/('BettingLines Week (9)'!E15-100),100/('BettingLines Week (9)'!E15+100))</f>
        <v>0.63636363636363635</v>
      </c>
      <c r="F15">
        <f>IF('BettingLines Week (9)'!F15&lt;-100,1+100/('BettingLines Week (9)'!F15-100),100/('BettingLines Week (9)'!F15+100))</f>
        <v>1</v>
      </c>
      <c r="G15">
        <f>IF('BettingLines Week (9)'!G15&lt;-100,1+100/('BettingLines Week (9)'!G15-100),100/('BettingLines Week (9)'!G15+100))</f>
        <v>0.21739130434782608</v>
      </c>
      <c r="H15">
        <f>IF('BettingLines Week (9)'!H15&lt;-100,1+100/('BettingLines Week (9)'!H15-100),100/('BettingLines Week (9)'!H15+100))</f>
        <v>0.62962962962962965</v>
      </c>
      <c r="I15">
        <f>IF('BettingLines Week (9)'!I15&lt;-100,1+100/('BettingLines Week (9)'!I15-100),100/('BettingLines Week (9)'!I15+100))</f>
        <v>0.37037037037037035</v>
      </c>
      <c r="J15">
        <f>IF('BettingLines Week (9)'!J15&lt;-100,1+100/('BettingLines Week (9)'!J15-100),100/('BettingLines Week (9)'!J15+100))</f>
        <v>0.88235294117647056</v>
      </c>
      <c r="K15">
        <f>IF('BettingLines Week (9)'!K15&lt;-100,1+100/('BettingLines Week (9)'!K15-100),100/('BettingLines Week (9)'!K15+100))</f>
        <v>0.43478260869565216</v>
      </c>
      <c r="L15">
        <f>IF('BettingLines Week (9)'!L15&lt;-100,1+100/('BettingLines Week (9)'!L15-100),100/('BettingLines Week (9)'!L15+100))</f>
        <v>0.54545454545454541</v>
      </c>
      <c r="M15">
        <f>IF('BettingLines Week (9)'!M15&lt;-100,1+100/('BettingLines Week (9)'!M15-100),100/('BettingLines Week (9)'!M15+100))</f>
        <v>0.51219512195121952</v>
      </c>
      <c r="N15">
        <f>IF('BettingLines Week (9)'!N15&lt;-100,1+100/('BettingLines Week (9)'!N15-100),100/('BettingLines Week (9)'!N15+100))</f>
        <v>0.54545454545454541</v>
      </c>
      <c r="O15">
        <f>IF('BettingLines Week (9)'!O15&lt;-100,1+100/('BettingLines Week (9)'!O15-100),100/('BettingLines Week (9)'!O15+100))</f>
        <v>0.53488372093023262</v>
      </c>
      <c r="P15">
        <f>IF('BettingLines Week (9)'!P15&lt;-100,1+100/('BettingLines Week (9)'!P15-100),100/('BettingLines Week (9)'!P15+100))</f>
        <v>0.78021978021978022</v>
      </c>
      <c r="Q15">
        <f>IF('BettingLines Week (9)'!Q15&lt;-100,1+100/('BettingLines Week (9)'!Q15-100),100/('BettingLines Week (9)'!Q15+100))</f>
        <v>0.65753424657534243</v>
      </c>
      <c r="R15">
        <f>IF('BettingLines Week (9)'!R15&lt;-100,1+100/('BettingLines Week (9)'!R15-100),100/('BettingLines Week (9)'!R15+100))</f>
        <v>0.51219512195121952</v>
      </c>
      <c r="S15">
        <f>IF('BettingLines Week (9)'!S15&lt;-100,1+100/('BettingLines Week (9)'!S15-100),100/('BettingLines Week (9)'!S15+100))</f>
        <v>0.4</v>
      </c>
    </row>
    <row r="16" spans="1:19" ht="14.45">
      <c r="A16" t="s">
        <v>15</v>
      </c>
      <c r="B16">
        <f>IF('BettingLines Week (9)'!B16&lt;-100,1+100/('BettingLines Week (9)'!B16-100),100/('BettingLines Week (9)'!B16+100))</f>
        <v>0.59677419354838712</v>
      </c>
      <c r="C16">
        <f>IF('BettingLines Week (9)'!C16&lt;-100,1+100/('BettingLines Week (9)'!C16-100),100/('BettingLines Week (9)'!C16+100))</f>
        <v>0.60784313725490202</v>
      </c>
      <c r="D16">
        <f>IF('BettingLines Week (9)'!D16&lt;-100,1+100/('BettingLines Week (9)'!D16-100),100/('BettingLines Week (9)'!D16+100))</f>
        <v>0.54954954954954949</v>
      </c>
      <c r="E16">
        <f>IF('BettingLines Week (9)'!E16&lt;-100,1+100/('BettingLines Week (9)'!E16-100),100/('BettingLines Week (9)'!E16+100))</f>
        <v>0.68553459119496862</v>
      </c>
      <c r="F16">
        <f>IF('BettingLines Week (9)'!F16&lt;-100,1+100/('BettingLines Week (9)'!F16-100),100/('BettingLines Week (9)'!F16+100))</f>
        <v>0.46728971962616822</v>
      </c>
      <c r="G16">
        <f>IF('BettingLines Week (9)'!G16&lt;-100,1+100/('BettingLines Week (9)'!G16-100),100/('BettingLines Week (9)'!G16+100))</f>
        <v>0.56521739130434789</v>
      </c>
      <c r="H16">
        <f>IF('BettingLines Week (9)'!H16&lt;-100,1+100/('BettingLines Week (9)'!H16-100),100/('BettingLines Week (9)'!H16+100))</f>
        <v>0.53488372093023262</v>
      </c>
      <c r="I16">
        <f>IF('BettingLines Week (9)'!I16&lt;-100,1+100/('BettingLines Week (9)'!I16-100),100/('BettingLines Week (9)'!I16+100))</f>
        <v>0.56521739130434789</v>
      </c>
      <c r="J16">
        <f>IF('BettingLines Week (9)'!J16&lt;-100,1+100/('BettingLines Week (9)'!J16-100),100/('BettingLines Week (9)'!J16+100))</f>
        <v>0.81481481481481488</v>
      </c>
      <c r="K16">
        <f>IF('BettingLines Week (9)'!K16&lt;-100,1+100/('BettingLines Week (9)'!K16-100),100/('BettingLines Week (9)'!K16+100))</f>
        <v>0.47619047619047616</v>
      </c>
      <c r="L16">
        <f>IF('BettingLines Week (9)'!L16&lt;-100,1+100/('BettingLines Week (9)'!L16-100),100/('BettingLines Week (9)'!L16+100))</f>
        <v>1</v>
      </c>
      <c r="M16">
        <f>IF('BettingLines Week (9)'!M16&lt;-100,1+100/('BettingLines Week (9)'!M16-100),100/('BettingLines Week (9)'!M16+100))</f>
        <v>0.51219512195121952</v>
      </c>
      <c r="N16">
        <f>IF('BettingLines Week (9)'!N16&lt;-100,1+100/('BettingLines Week (9)'!N16-100),100/('BettingLines Week (9)'!N16+100))</f>
        <v>0.52380952380952384</v>
      </c>
      <c r="O16">
        <f>IF('BettingLines Week (9)'!O16&lt;-100,1+100/('BettingLines Week (9)'!O16-100),100/('BettingLines Week (9)'!O16+100))</f>
        <v>0.62264150943396224</v>
      </c>
      <c r="P16">
        <f>IF('BettingLines Week (9)'!P16&lt;-100,1+100/('BettingLines Week (9)'!P16-100),100/('BettingLines Week (9)'!P16+100))</f>
        <v>0.78021978021978022</v>
      </c>
      <c r="Q16">
        <f>IF('BettingLines Week (9)'!Q16&lt;-100,1+100/('BettingLines Week (9)'!Q16-100),100/('BettingLines Week (9)'!Q16+100))</f>
        <v>0.53488372093023262</v>
      </c>
      <c r="R16">
        <f>IF('BettingLines Week (9)'!R16&lt;-100,1+100/('BettingLines Week (9)'!R16-100),100/('BettingLines Week (9)'!R16+100))</f>
        <v>0.54545454545454541</v>
      </c>
      <c r="S16">
        <f>IF('BettingLines Week (9)'!S16&lt;-100,1+100/('BettingLines Week (9)'!S16-100),100/('BettingLines Week (9)'!S16+100))</f>
        <v>0.59183673469387754</v>
      </c>
    </row>
    <row r="17" spans="1:19" ht="14.45">
      <c r="A17" t="s">
        <v>16</v>
      </c>
      <c r="B17">
        <f>IF('BettingLines Week (9)'!B17&lt;-100,1+100/('BettingLines Week (9)'!B17-100),100/('BettingLines Week (9)'!B17+100))</f>
        <v>0.68553459119496862</v>
      </c>
      <c r="C17">
        <f>IF('BettingLines Week (9)'!C17&lt;-100,1+100/('BettingLines Week (9)'!C17-100),100/('BettingLines Week (9)'!C17+100))</f>
        <v>0.33333333333333331</v>
      </c>
      <c r="D17">
        <f>IF('BettingLines Week (9)'!D17&lt;-100,1+100/('BettingLines Week (9)'!D17-100),100/('BettingLines Week (9)'!D17+100))</f>
        <v>0.52830188679245282</v>
      </c>
      <c r="E17">
        <f>IF('BettingLines Week (9)'!E17&lt;-100,1+100/('BettingLines Week (9)'!E17-100),100/('BettingLines Week (9)'!E17+100))</f>
        <v>0.69230769230769229</v>
      </c>
      <c r="F17">
        <f>IF('BettingLines Week (9)'!F17&lt;-100,1+100/('BettingLines Week (9)'!F17-100),100/('BettingLines Week (9)'!F17+100))</f>
        <v>0.4</v>
      </c>
      <c r="G17">
        <f>IF('BettingLines Week (9)'!G17&lt;-100,1+100/('BettingLines Week (9)'!G17-100),100/('BettingLines Week (9)'!G17+100))</f>
        <v>0.62406015037593987</v>
      </c>
      <c r="H17">
        <f>IF('BettingLines Week (9)'!H17&lt;-100,1+100/('BettingLines Week (9)'!H17-100),100/('BettingLines Week (9)'!H17+100))</f>
        <v>0.2857142857142857</v>
      </c>
      <c r="I17">
        <f>IF('BettingLines Week (9)'!I17&lt;-100,1+100/('BettingLines Week (9)'!I17-100),100/('BettingLines Week (9)'!I17+100))</f>
        <v>0.52830188679245282</v>
      </c>
      <c r="J17">
        <f>IF('BettingLines Week (9)'!J17&lt;-100,1+100/('BettingLines Week (9)'!J17-100),100/('BettingLines Week (9)'!J17+100))</f>
        <v>0.38461538461538464</v>
      </c>
      <c r="K17">
        <f>IF('BettingLines Week (9)'!K17&lt;-100,1+100/('BettingLines Week (9)'!K17-100),100/('BettingLines Week (9)'!K17+100))</f>
        <v>0.56521739130434789</v>
      </c>
      <c r="L17">
        <f>IF('BettingLines Week (9)'!L17&lt;-100,1+100/('BettingLines Week (9)'!L17-100),100/('BettingLines Week (9)'!L17+100))</f>
        <v>0.48780487804878048</v>
      </c>
      <c r="M17">
        <f>IF('BettingLines Week (9)'!M17&lt;-100,1+100/('BettingLines Week (9)'!M17-100),100/('BettingLines Week (9)'!M17+100))</f>
        <v>0.73821989528795817</v>
      </c>
      <c r="N17">
        <f>IF('BettingLines Week (9)'!N17&lt;-100,1+100/('BettingLines Week (9)'!N17-100),100/('BettingLines Week (9)'!N17+100))</f>
        <v>1</v>
      </c>
      <c r="O17">
        <f>IF('BettingLines Week (9)'!O17&lt;-100,1+100/('BettingLines Week (9)'!O17-100),100/('BettingLines Week (9)'!O17+100))</f>
        <v>0.53488372093023262</v>
      </c>
      <c r="P17">
        <f>IF('BettingLines Week (9)'!P17&lt;-100,1+100/('BettingLines Week (9)'!P17-100),100/('BettingLines Week (9)'!P17+100))</f>
        <v>0.26315789473684209</v>
      </c>
      <c r="Q17">
        <f>IF('BettingLines Week (9)'!Q17&lt;-100,1+100/('BettingLines Week (9)'!Q17-100),100/('BettingLines Week (9)'!Q17+100))</f>
        <v>0.53488372093023262</v>
      </c>
      <c r="R17">
        <f>IF('BettingLines Week (9)'!R17&lt;-100,1+100/('BettingLines Week (9)'!R17-100),100/('BettingLines Week (9)'!R17+100))</f>
        <v>0.56521739130434789</v>
      </c>
      <c r="S17">
        <f>IF('BettingLines Week (9)'!S17&lt;-100,1+100/('BettingLines Week (9)'!S17-100),100/('BettingLines Week (9)'!S17+100))</f>
        <v>0.45454545454545453</v>
      </c>
    </row>
    <row r="18" spans="1:19" ht="14.45">
      <c r="A18" t="s">
        <v>17</v>
      </c>
      <c r="B18">
        <f>IF('BettingLines Week (9)'!B18&lt;-100,1+100/('BettingLines Week (9)'!B18-100),100/('BettingLines Week (9)'!B18+100))</f>
        <v>0.62406015037593987</v>
      </c>
      <c r="C18">
        <f>IF('BettingLines Week (9)'!C18&lt;-100,1+100/('BettingLines Week (9)'!C18-100),100/('BettingLines Week (9)'!C18+100))</f>
        <v>0.66442953020134232</v>
      </c>
      <c r="D18">
        <f>IF('BettingLines Week (9)'!D18&lt;-100,1+100/('BettingLines Week (9)'!D18-100),100/('BettingLines Week (9)'!D18+100))</f>
        <v>0.29850746268656714</v>
      </c>
      <c r="E18">
        <f>IF('BettingLines Week (9)'!E18&lt;-100,1+100/('BettingLines Week (9)'!E18-100),100/('BettingLines Week (9)'!E18+100))</f>
        <v>0.61832061068702293</v>
      </c>
      <c r="F18">
        <f>IF('BettingLines Week (9)'!F18&lt;-100,1+100/('BettingLines Week (9)'!F18-100),100/('BettingLines Week (9)'!F18+100))</f>
        <v>0.57446808510638303</v>
      </c>
      <c r="G18">
        <f>IF('BettingLines Week (9)'!G18&lt;-100,1+100/('BettingLines Week (9)'!G18-100),100/('BettingLines Week (9)'!G18+100))</f>
        <v>0.17543859649122806</v>
      </c>
      <c r="H18">
        <f>IF('BettingLines Week (9)'!H18&lt;-100,1+100/('BettingLines Week (9)'!H18-100),100/('BettingLines Week (9)'!H18+100))</f>
        <v>0.55555555555555558</v>
      </c>
      <c r="I18">
        <f>IF('BettingLines Week (9)'!I18&lt;-100,1+100/('BettingLines Week (9)'!I18-100),100/('BettingLines Week (9)'!I18+100))</f>
        <v>0.27027027027027029</v>
      </c>
      <c r="J18">
        <f>IF('BettingLines Week (9)'!J18&lt;-100,1+100/('BettingLines Week (9)'!J18-100),100/('BettingLines Week (9)'!J18+100))</f>
        <v>1</v>
      </c>
      <c r="K18">
        <f>IF('BettingLines Week (9)'!K18&lt;-100,1+100/('BettingLines Week (9)'!K18-100),100/('BettingLines Week (9)'!K18+100))</f>
        <v>0.33333333333333331</v>
      </c>
      <c r="L18">
        <f>IF('BettingLines Week (9)'!L18&lt;-100,1+100/('BettingLines Week (9)'!L18-100),100/('BettingLines Week (9)'!L18+100))</f>
        <v>0.55555555555555558</v>
      </c>
      <c r="M18">
        <f>IF('BettingLines Week (9)'!M18&lt;-100,1+100/('BettingLines Week (9)'!M18-100),100/('BettingLines Week (9)'!M18+100))</f>
        <v>0.53488372093023262</v>
      </c>
      <c r="N18">
        <f>IF('BettingLines Week (9)'!N18&lt;-100,1+100/('BettingLines Week (9)'!N18-100),100/('BettingLines Week (9)'!N18+100))</f>
        <v>0.64285714285714279</v>
      </c>
      <c r="O18">
        <f>IF('BettingLines Week (9)'!O18&lt;-100,1+100/('BettingLines Week (9)'!O18-100),100/('BettingLines Week (9)'!O18+100))</f>
        <v>0.43478260869565216</v>
      </c>
      <c r="P18">
        <f>IF('BettingLines Week (9)'!P18&lt;-100,1+100/('BettingLines Week (9)'!P18-100),100/('BettingLines Week (9)'!P18+100))</f>
        <v>0.47619047619047616</v>
      </c>
      <c r="Q18">
        <f>IF('BettingLines Week (9)'!Q18&lt;-100,1+100/('BettingLines Week (9)'!Q18-100),100/('BettingLines Week (9)'!Q18+100))</f>
        <v>0.55555555555555558</v>
      </c>
      <c r="R18">
        <f>IF('BettingLines Week (9)'!R18&lt;-100,1+100/('BettingLines Week (9)'!R18-100),100/('BettingLines Week (9)'!R18+100))</f>
        <v>0.53488372093023262</v>
      </c>
      <c r="S18">
        <f>IF('BettingLines Week (9)'!S18&lt;-100,1+100/('BettingLines Week (9)'!S18-100),100/('BettingLines Week (9)'!S18+100))</f>
        <v>0.53488372093023262</v>
      </c>
    </row>
    <row r="19" spans="1:19" ht="14.45">
      <c r="A19" t="s">
        <v>18</v>
      </c>
      <c r="B19">
        <f>IF('BettingLines Week (9)'!B19&lt;-100,1+100/('BettingLines Week (9)'!B19-100),100/('BettingLines Week (9)'!B19+100))</f>
        <v>0.54128440366972475</v>
      </c>
      <c r="C19">
        <f>IF('BettingLines Week (9)'!C19&lt;-100,1+100/('BettingLines Week (9)'!C19-100),100/('BettingLines Week (9)'!C19+100))</f>
        <v>0.48780487804878048</v>
      </c>
      <c r="D19">
        <f>IF('BettingLines Week (9)'!D19&lt;-100,1+100/('BettingLines Week (9)'!D19-100),100/('BettingLines Week (9)'!D19+100))</f>
        <v>0.15384615384615385</v>
      </c>
      <c r="E19">
        <f>IF('BettingLines Week (9)'!E19&lt;-100,1+100/('BettingLines Week (9)'!E19-100),100/('BettingLines Week (9)'!E19+100))</f>
        <v>0.42372881355932202</v>
      </c>
      <c r="F19">
        <f>IF('BettingLines Week (9)'!F19&lt;-100,1+100/('BettingLines Week (9)'!F19-100),100/('BettingLines Week (9)'!F19+100))</f>
        <v>0.32258064516129031</v>
      </c>
      <c r="G19">
        <f>IF('BettingLines Week (9)'!G19&lt;-100,1+100/('BettingLines Week (9)'!G19-100),100/('BettingLines Week (9)'!G19+100))</f>
        <v>0.41666666666666669</v>
      </c>
      <c r="H19">
        <f>IF('BettingLines Week (9)'!H19&lt;-100,1+100/('BettingLines Week (9)'!H19-100),100/('BettingLines Week (9)'!H19+100))</f>
        <v>0.45454545454545453</v>
      </c>
      <c r="I19">
        <f>IF('BettingLines Week (9)'!I19&lt;-100,1+100/('BettingLines Week (9)'!I19-100),100/('BettingLines Week (9)'!I19+100))</f>
        <v>0.21739130434782608</v>
      </c>
      <c r="J19">
        <f>IF('BettingLines Week (9)'!J19&lt;-100,1+100/('BettingLines Week (9)'!J19-100),100/('BettingLines Week (9)'!J19+100))</f>
        <v>0.22727272727272727</v>
      </c>
      <c r="K19">
        <f>IF('BettingLines Week (9)'!K19&lt;-100,1+100/('BettingLines Week (9)'!K19-100),100/('BettingLines Week (9)'!K19+100))</f>
        <v>0.55555555555555558</v>
      </c>
      <c r="L19">
        <f>IF('BettingLines Week (9)'!L19&lt;-100,1+100/('BettingLines Week (9)'!L19-100),100/('BettingLines Week (9)'!L19+100))</f>
        <v>0.27027027027027029</v>
      </c>
      <c r="M19">
        <f>IF('BettingLines Week (9)'!M19&lt;-100,1+100/('BettingLines Week (9)'!M19-100),100/('BettingLines Week (9)'!M19+100))</f>
        <v>0.30864197530864196</v>
      </c>
      <c r="N19">
        <f>IF('BettingLines Week (9)'!N19&lt;-100,1+100/('BettingLines Week (9)'!N19-100),100/('BettingLines Week (9)'!N19+100))</f>
        <v>1</v>
      </c>
      <c r="O19">
        <f>IF('BettingLines Week (9)'!O19&lt;-100,1+100/('BettingLines Week (9)'!O19-100),100/('BettingLines Week (9)'!O19+100))</f>
        <v>0.48780487804878048</v>
      </c>
      <c r="P19">
        <f>IF('BettingLines Week (9)'!P19&lt;-100,1+100/('BettingLines Week (9)'!P19-100),100/('BettingLines Week (9)'!P19+100))</f>
        <v>0.26315789473684209</v>
      </c>
      <c r="Q19">
        <f>IF('BettingLines Week (9)'!Q19&lt;-100,1+100/('BettingLines Week (9)'!Q19-100),100/('BettingLines Week (9)'!Q19+100))</f>
        <v>0.66101694915254239</v>
      </c>
      <c r="R19">
        <f>IF('BettingLines Week (9)'!R19&lt;-100,1+100/('BettingLines Week (9)'!R19-100),100/('BettingLines Week (9)'!R19+100))</f>
        <v>0.55555555555555558</v>
      </c>
      <c r="S19">
        <f>IF('BettingLines Week (9)'!S19&lt;-100,1+100/('BettingLines Week (9)'!S19-100),100/('BettingLines Week (9)'!S19+100))</f>
        <v>0.48780487804878048</v>
      </c>
    </row>
    <row r="20" spans="1:19" ht="14.45">
      <c r="A20" t="s">
        <v>19</v>
      </c>
      <c r="B20">
        <f>IF('BettingLines Week (9)'!B20&lt;-100,1+100/('BettingLines Week (9)'!B20-100),100/('BettingLines Week (9)'!B20+100))</f>
        <v>0.50495049504950495</v>
      </c>
      <c r="C20">
        <f>IF('BettingLines Week (9)'!C20&lt;-100,1+100/('BettingLines Week (9)'!C20-100),100/('BettingLines Week (9)'!C20+100))</f>
        <v>0.44642857142857145</v>
      </c>
      <c r="D20">
        <f>IF('BettingLines Week (9)'!D20&lt;-100,1+100/('BettingLines Week (9)'!D20-100),100/('BettingLines Week (9)'!D20+100))</f>
        <v>0.49504950495049505</v>
      </c>
      <c r="E20">
        <f>IF('BettingLines Week (9)'!E20&lt;-100,1+100/('BettingLines Week (9)'!E20-100),100/('BettingLines Week (9)'!E20+100))</f>
        <v>0.45454545454545453</v>
      </c>
      <c r="F20">
        <f>IF('BettingLines Week (9)'!F20&lt;-100,1+100/('BettingLines Week (9)'!F20-100),100/('BettingLines Week (9)'!F20+100))</f>
        <v>0.49504950495049505</v>
      </c>
      <c r="G20">
        <f>IF('BettingLines Week (9)'!G20&lt;-100,1+100/('BettingLines Week (9)'!G20-100),100/('BettingLines Week (9)'!G20+100))</f>
        <v>1</v>
      </c>
      <c r="H20">
        <f>IF('BettingLines Week (9)'!H20&lt;-100,1+100/('BettingLines Week (9)'!H20-100),100/('BettingLines Week (9)'!H20+100))</f>
        <v>0.48780487804878048</v>
      </c>
      <c r="I20">
        <f>IF('BettingLines Week (9)'!I20&lt;-100,1+100/('BettingLines Week (9)'!I20-100),100/('BettingLines Week (9)'!I20+100))</f>
        <v>0.51923076923076916</v>
      </c>
      <c r="J20">
        <f>IF('BettingLines Week (9)'!J20&lt;-100,1+100/('BettingLines Week (9)'!J20-100),100/('BettingLines Week (9)'!J20+100))</f>
        <v>0.66442953020134232</v>
      </c>
      <c r="K20">
        <f>IF('BettingLines Week (9)'!K20&lt;-100,1+100/('BettingLines Week (9)'!K20-100),100/('BettingLines Week (9)'!K20+100))</f>
        <v>0.43478260869565216</v>
      </c>
      <c r="L20">
        <f>IF('BettingLines Week (9)'!L20&lt;-100,1+100/('BettingLines Week (9)'!L20-100),100/('BettingLines Week (9)'!L20+100))</f>
        <v>0.47619047619047616</v>
      </c>
      <c r="M20">
        <f>IF('BettingLines Week (9)'!M20&lt;-100,1+100/('BettingLines Week (9)'!M20-100),100/('BettingLines Week (9)'!M20+100))</f>
        <v>0.38461538461538464</v>
      </c>
      <c r="N20">
        <f>IF('BettingLines Week (9)'!N20&lt;-100,1+100/('BettingLines Week (9)'!N20-100),100/('BettingLines Week (9)'!N20+100))</f>
        <v>0.35714285714285715</v>
      </c>
      <c r="O20">
        <f>IF('BettingLines Week (9)'!O20&lt;-100,1+100/('BettingLines Week (9)'!O20-100),100/('BettingLines Week (9)'!O20+100))</f>
        <v>0.56521739130434789</v>
      </c>
      <c r="P20">
        <f>IF('BettingLines Week (9)'!P20&lt;-100,1+100/('BettingLines Week (9)'!P20-100),100/('BettingLines Week (9)'!P20+100))</f>
        <v>0.62962962962962965</v>
      </c>
      <c r="Q20">
        <f>IF('BettingLines Week (9)'!Q20&lt;-100,1+100/('BettingLines Week (9)'!Q20-100),100/('BettingLines Week (9)'!Q20+100))</f>
        <v>0.53488372093023262</v>
      </c>
      <c r="R20">
        <f>IF('BettingLines Week (9)'!R20&lt;-100,1+100/('BettingLines Week (9)'!R20-100),100/('BettingLines Week (9)'!R20+100))</f>
        <v>0.47619047619047616</v>
      </c>
      <c r="S20">
        <f>IF('BettingLines Week (9)'!S20&lt;-100,1+100/('BettingLines Week (9)'!S20-100),100/('BettingLines Week (9)'!S20+100))</f>
        <v>0.55555555555555558</v>
      </c>
    </row>
    <row r="21" spans="1:19" ht="14.45">
      <c r="A21" t="s">
        <v>20</v>
      </c>
      <c r="B21">
        <f>IF('BettingLines Week (9)'!B21&lt;-100,1+100/('BettingLines Week (9)'!B21-100),100/('BettingLines Week (9)'!B21+100))</f>
        <v>0.41322314049586778</v>
      </c>
      <c r="C21">
        <f>IF('BettingLines Week (9)'!C21&lt;-100,1+100/('BettingLines Week (9)'!C21-100),100/('BettingLines Week (9)'!C21+100))</f>
        <v>0.68553459119496862</v>
      </c>
      <c r="D21">
        <f>IF('BettingLines Week (9)'!D21&lt;-100,1+100/('BettingLines Week (9)'!D21-100),100/('BettingLines Week (9)'!D21+100))</f>
        <v>0.16</v>
      </c>
      <c r="E21">
        <f>IF('BettingLines Week (9)'!E21&lt;-100,1+100/('BettingLines Week (9)'!E21-100),100/('BettingLines Week (9)'!E21+100))</f>
        <v>0.45454545454545453</v>
      </c>
      <c r="F21">
        <f>IF('BettingLines Week (9)'!F21&lt;-100,1+100/('BettingLines Week (9)'!F21-100),100/('BettingLines Week (9)'!F21+100))</f>
        <v>0.16949152542372881</v>
      </c>
      <c r="G21">
        <f>IF('BettingLines Week (9)'!G21&lt;-100,1+100/('BettingLines Week (9)'!G21-100),100/('BettingLines Week (9)'!G21+100))</f>
        <v>0.11764705882352941</v>
      </c>
      <c r="H21">
        <f>IF('BettingLines Week (9)'!H21&lt;-100,1+100/('BettingLines Week (9)'!H21-100),100/('BettingLines Week (9)'!H21+100))</f>
        <v>0.42372881355932202</v>
      </c>
      <c r="I21">
        <f>IF('BettingLines Week (9)'!I21&lt;-100,1+100/('BettingLines Week (9)'!I21-100),100/('BettingLines Week (9)'!I21+100))</f>
        <v>0.42372881355932202</v>
      </c>
      <c r="J21">
        <f>IF('BettingLines Week (9)'!J21&lt;-100,1+100/('BettingLines Week (9)'!J21-100),100/('BettingLines Week (9)'!J21+100))</f>
        <v>0.52830188679245282</v>
      </c>
      <c r="K21">
        <f>IF('BettingLines Week (9)'!K21&lt;-100,1+100/('BettingLines Week (9)'!K21-100),100/('BettingLines Week (9)'!K21+100))</f>
        <v>0.35714285714285715</v>
      </c>
      <c r="L21">
        <f>IF('BettingLines Week (9)'!L21&lt;-100,1+100/('BettingLines Week (9)'!L21-100),100/('BettingLines Week (9)'!L21+100))</f>
        <v>0.54545454545454541</v>
      </c>
      <c r="M21">
        <f>IF('BettingLines Week (9)'!M21&lt;-100,1+100/('BettingLines Week (9)'!M21-100),100/('BettingLines Week (9)'!M21+100))</f>
        <v>0.54545454545454541</v>
      </c>
      <c r="N21">
        <f>IF('BettingLines Week (9)'!N21&lt;-100,1+100/('BettingLines Week (9)'!N21-100),100/('BettingLines Week (9)'!N21+100))</f>
        <v>1</v>
      </c>
      <c r="O21">
        <f>IF('BettingLines Week (9)'!O21&lt;-100,1+100/('BettingLines Week (9)'!O21-100),100/('BettingLines Week (9)'!O21+100))</f>
        <v>0.47619047619047616</v>
      </c>
      <c r="P21">
        <f>IF('BettingLines Week (9)'!P21&lt;-100,1+100/('BettingLines Week (9)'!P21-100),100/('BettingLines Week (9)'!P21+100))</f>
        <v>0.26315789473684209</v>
      </c>
      <c r="Q21">
        <f>IF('BettingLines Week (9)'!Q21&lt;-100,1+100/('BettingLines Week (9)'!Q21-100),100/('BettingLines Week (9)'!Q21+100))</f>
        <v>0.29411764705882354</v>
      </c>
      <c r="R21">
        <f>IF('BettingLines Week (9)'!R21&lt;-100,1+100/('BettingLines Week (9)'!R21-100),100/('BettingLines Week (9)'!R21+100))</f>
        <v>0.62264150943396224</v>
      </c>
      <c r="S21">
        <f>IF('BettingLines Week (9)'!S21&lt;-100,1+100/('BettingLines Week (9)'!S21-100),100/('BettingLines Week (9)'!S21+100))</f>
        <v>0.47619047619047616</v>
      </c>
    </row>
    <row r="22" spans="1:19" ht="14.45">
      <c r="A22" t="s">
        <v>21</v>
      </c>
      <c r="B22">
        <f>IF('BettingLines Week (9)'!B22&lt;-100,1+100/('BettingLines Week (9)'!B22-100),100/('BettingLines Week (9)'!B22+100))</f>
        <v>0.5</v>
      </c>
      <c r="C22">
        <f>IF('BettingLines Week (9)'!C22&lt;-100,1+100/('BettingLines Week (9)'!C22-100),100/('BettingLines Week (9)'!C22+100))</f>
        <v>0.46728971962616822</v>
      </c>
      <c r="D22">
        <f>IF('BettingLines Week (9)'!D22&lt;-100,1+100/('BettingLines Week (9)'!D22-100),100/('BettingLines Week (9)'!D22+100))</f>
        <v>0.44642857142857145</v>
      </c>
      <c r="E22">
        <f>IF('BettingLines Week (9)'!E22&lt;-100,1+100/('BettingLines Week (9)'!E22-100),100/('BettingLines Week (9)'!E22+100))</f>
        <v>0.60784313725490202</v>
      </c>
      <c r="F22">
        <f>IF('BettingLines Week (9)'!F22&lt;-100,1+100/('BettingLines Week (9)'!F22-100),100/('BettingLines Week (9)'!F22+100))</f>
        <v>0.34482758620689657</v>
      </c>
      <c r="G22">
        <f>IF('BettingLines Week (9)'!G22&lt;-100,1+100/('BettingLines Week (9)'!G22-100),100/('BettingLines Week (9)'!G22+100))</f>
        <v>1</v>
      </c>
      <c r="H22">
        <f>IF('BettingLines Week (9)'!H22&lt;-100,1+100/('BettingLines Week (9)'!H22-100),100/('BettingLines Week (9)'!H22+100))</f>
        <v>0.4</v>
      </c>
      <c r="I22">
        <f>IF('BettingLines Week (9)'!I22&lt;-100,1+100/('BettingLines Week (9)'!I22-100),100/('BettingLines Week (9)'!I22+100))</f>
        <v>0.46728971962616822</v>
      </c>
      <c r="J22">
        <f>IF('BettingLines Week (9)'!J22&lt;-100,1+100/('BettingLines Week (9)'!J22-100),100/('BettingLines Week (9)'!J22+100))</f>
        <v>0.64285714285714279</v>
      </c>
      <c r="K22">
        <f>IF('BettingLines Week (9)'!K22&lt;-100,1+100/('BettingLines Week (9)'!K22-100),100/('BettingLines Week (9)'!K22+100))</f>
        <v>0.6</v>
      </c>
      <c r="L22">
        <f>IF('BettingLines Week (9)'!L22&lt;-100,1+100/('BettingLines Week (9)'!L22-100),100/('BettingLines Week (9)'!L22+100))</f>
        <v>0.5</v>
      </c>
      <c r="M22">
        <f>IF('BettingLines Week (9)'!M22&lt;-100,1+100/('BettingLines Week (9)'!M22-100),100/('BettingLines Week (9)'!M22+100))</f>
        <v>0.37037037037037035</v>
      </c>
      <c r="N22">
        <f>IF('BettingLines Week (9)'!N22&lt;-100,1+100/('BettingLines Week (9)'!N22-100),100/('BettingLines Week (9)'!N22+100))</f>
        <v>0.78021978021978022</v>
      </c>
      <c r="O22">
        <f>IF('BettingLines Week (9)'!O22&lt;-100,1+100/('BettingLines Week (9)'!O22-100),100/('BettingLines Week (9)'!O22+100))</f>
        <v>0.55555555555555558</v>
      </c>
      <c r="P22">
        <f>IF('BettingLines Week (9)'!P22&lt;-100,1+100/('BettingLines Week (9)'!P22-100),100/('BettingLines Week (9)'!P22+100))</f>
        <v>0.56521739130434789</v>
      </c>
      <c r="Q22">
        <f>IF('BettingLines Week (9)'!Q22&lt;-100,1+100/('BettingLines Week (9)'!Q22-100),100/('BettingLines Week (9)'!Q22+100))</f>
        <v>0.47619047619047616</v>
      </c>
      <c r="R22">
        <f>IF('BettingLines Week (9)'!R22&lt;-100,1+100/('BettingLines Week (9)'!R22-100),100/('BettingLines Week (9)'!R22+100))</f>
        <v>0.45454545454545453</v>
      </c>
      <c r="S22">
        <f>IF('BettingLines Week (9)'!S22&lt;-100,1+100/('BettingLines Week (9)'!S22-100),100/('BettingLines Week (9)'!S22+100))</f>
        <v>0.4</v>
      </c>
    </row>
    <row r="23" spans="1:19" ht="14.45">
      <c r="A23" t="s">
        <v>22</v>
      </c>
      <c r="B23">
        <f>IF('BettingLines Week (9)'!B23&lt;-100,1+100/('BettingLines Week (9)'!B23-100),100/('BettingLines Week (9)'!B23+100))</f>
        <v>0.39370078740157483</v>
      </c>
      <c r="C23">
        <f>IF('BettingLines Week (9)'!C23&lt;-100,1+100/('BettingLines Week (9)'!C23-100),100/('BettingLines Week (9)'!C23+100))</f>
        <v>0.45454545454545453</v>
      </c>
      <c r="D23">
        <f>IF('BettingLines Week (9)'!D23&lt;-100,1+100/('BettingLines Week (9)'!D23-100),100/('BettingLines Week (9)'!D23+100))</f>
        <v>0.59677419354838712</v>
      </c>
      <c r="E23">
        <f>IF('BettingLines Week (9)'!E23&lt;-100,1+100/('BettingLines Week (9)'!E23-100),100/('BettingLines Week (9)'!E23+100))</f>
        <v>0.30303030303030304</v>
      </c>
      <c r="F23">
        <f>IF('BettingLines Week (9)'!F23&lt;-100,1+100/('BettingLines Week (9)'!F23-100),100/('BettingLines Week (9)'!F23+100))</f>
        <v>0.57446808510638303</v>
      </c>
      <c r="G23">
        <f>IF('BettingLines Week (9)'!G23&lt;-100,1+100/('BettingLines Week (9)'!G23-100),100/('BettingLines Week (9)'!G23+100))</f>
        <v>0.44642857142857145</v>
      </c>
      <c r="H23">
        <f>IF('BettingLines Week (9)'!H23&lt;-100,1+100/('BettingLines Week (9)'!H23-100),100/('BettingLines Week (9)'!H23+100))</f>
        <v>0.24390243902439024</v>
      </c>
      <c r="I23">
        <f>IF('BettingLines Week (9)'!I23&lt;-100,1+100/('BettingLines Week (9)'!I23-100),100/('BettingLines Week (9)'!I23+100))</f>
        <v>0.22222222222222221</v>
      </c>
      <c r="J23">
        <f>IF('BettingLines Week (9)'!J23&lt;-100,1+100/('BettingLines Week (9)'!J23-100),100/('BettingLines Week (9)'!J23+100))</f>
        <v>0.60784313725490202</v>
      </c>
      <c r="K23">
        <f>IF('BettingLines Week (9)'!K23&lt;-100,1+100/('BettingLines Week (9)'!K23-100),100/('BettingLines Week (9)'!K23+100))</f>
        <v>0.66101694915254239</v>
      </c>
      <c r="L23">
        <f>IF('BettingLines Week (9)'!L23&lt;-100,1+100/('BettingLines Week (9)'!L23-100),100/('BettingLines Week (9)'!L23+100))</f>
        <v>1</v>
      </c>
      <c r="M23">
        <f>IF('BettingLines Week (9)'!M23&lt;-100,1+100/('BettingLines Week (9)'!M23-100),100/('BettingLines Week (9)'!M23+100))</f>
        <v>0.5</v>
      </c>
      <c r="N23">
        <f>IF('BettingLines Week (9)'!N23&lt;-100,1+100/('BettingLines Week (9)'!N23-100),100/('BettingLines Week (9)'!N23+100))</f>
        <v>0.5</v>
      </c>
      <c r="O23">
        <f>IF('BettingLines Week (9)'!O23&lt;-100,1+100/('BettingLines Week (9)'!O23-100),100/('BettingLines Week (9)'!O23+100))</f>
        <v>0.48780487804878048</v>
      </c>
      <c r="P23">
        <f>IF('BettingLines Week (9)'!P23&lt;-100,1+100/('BettingLines Week (9)'!P23-100),100/('BettingLines Week (9)'!P23+100))</f>
        <v>0.38461538461538464</v>
      </c>
      <c r="Q23">
        <f>IF('BettingLines Week (9)'!Q23&lt;-100,1+100/('BettingLines Week (9)'!Q23-100),100/('BettingLines Week (9)'!Q23+100))</f>
        <v>0.48780487804878048</v>
      </c>
      <c r="R23">
        <f>IF('BettingLines Week (9)'!R23&lt;-100,1+100/('BettingLines Week (9)'!R23-100),100/('BettingLines Week (9)'!R23+100))</f>
        <v>0.3125</v>
      </c>
      <c r="S23">
        <f>IF('BettingLines Week (9)'!S23&lt;-100,1+100/('BettingLines Week (9)'!S23-100),100/('BettingLines Week (9)'!S23+100))</f>
        <v>0.51219512195121952</v>
      </c>
    </row>
    <row r="24" spans="1:19" ht="14.45">
      <c r="A24" t="s">
        <v>23</v>
      </c>
      <c r="B24">
        <f>IF('BettingLines Week (9)'!B24&lt;-100,1+100/('BettingLines Week (9)'!B24-100),100/('BettingLines Week (9)'!B24+100))</f>
        <v>0.64912280701754388</v>
      </c>
      <c r="C24">
        <f>IF('BettingLines Week (9)'!C24&lt;-100,1+100/('BettingLines Week (9)'!C24-100),100/('BettingLines Week (9)'!C24+100))</f>
        <v>0.59677419354838712</v>
      </c>
      <c r="D24">
        <f>IF('BettingLines Week (9)'!D24&lt;-100,1+100/('BettingLines Week (9)'!D24-100),100/('BettingLines Week (9)'!D24+100))</f>
        <v>0.43478260869565216</v>
      </c>
      <c r="E24">
        <f>IF('BettingLines Week (9)'!E24&lt;-100,1+100/('BettingLines Week (9)'!E24-100),100/('BettingLines Week (9)'!E24+100))</f>
        <v>0.39370078740157483</v>
      </c>
      <c r="F24">
        <f>IF('BettingLines Week (9)'!F24&lt;-100,1+100/('BettingLines Week (9)'!F24-100),100/('BettingLines Week (9)'!F24+100))</f>
        <v>0.57446808510638303</v>
      </c>
      <c r="G24">
        <f>IF('BettingLines Week (9)'!G24&lt;-100,1+100/('BettingLines Week (9)'!G24-100),100/('BettingLines Week (9)'!G24+100))</f>
        <v>0.55555555555555558</v>
      </c>
      <c r="H24">
        <f>IF('BettingLines Week (9)'!H24&lt;-100,1+100/('BettingLines Week (9)'!H24-100),100/('BettingLines Week (9)'!H24+100))</f>
        <v>0.44642857142857145</v>
      </c>
      <c r="I24">
        <f>IF('BettingLines Week (9)'!I24&lt;-100,1+100/('BettingLines Week (9)'!I24-100),100/('BettingLines Week (9)'!I24+100))</f>
        <v>0.56521739130434789</v>
      </c>
      <c r="J24">
        <f>IF('BettingLines Week (9)'!J24&lt;-100,1+100/('BettingLines Week (9)'!J24-100),100/('BettingLines Week (9)'!J24+100))</f>
        <v>0.64912280701754388</v>
      </c>
      <c r="K24">
        <f>IF('BettingLines Week (9)'!K24&lt;-100,1+100/('BettingLines Week (9)'!K24-100),100/('BettingLines Week (9)'!K24+100))</f>
        <v>0.58333333333333326</v>
      </c>
      <c r="L24">
        <f>IF('BettingLines Week (9)'!L24&lt;-100,1+100/('BettingLines Week (9)'!L24-100),100/('BettingLines Week (9)'!L24+100))</f>
        <v>1</v>
      </c>
      <c r="M24">
        <f>IF('BettingLines Week (9)'!M24&lt;-100,1+100/('BettingLines Week (9)'!M24-100),100/('BettingLines Week (9)'!M24+100))</f>
        <v>0.53488372093023262</v>
      </c>
      <c r="N24">
        <f>IF('BettingLines Week (9)'!N24&lt;-100,1+100/('BettingLines Week (9)'!N24-100),100/('BettingLines Week (9)'!N24+100))</f>
        <v>0.3125</v>
      </c>
      <c r="O24">
        <f>IF('BettingLines Week (9)'!O24&lt;-100,1+100/('BettingLines Week (9)'!O24-100),100/('BettingLines Week (9)'!O24+100))</f>
        <v>0.60784313725490202</v>
      </c>
      <c r="P24">
        <f>IF('BettingLines Week (9)'!P24&lt;-100,1+100/('BettingLines Week (9)'!P24-100),100/('BettingLines Week (9)'!P24+100))</f>
        <v>0.51219512195121952</v>
      </c>
      <c r="Q24">
        <f>IF('BettingLines Week (9)'!Q24&lt;-100,1+100/('BettingLines Week (9)'!Q24-100),100/('BettingLines Week (9)'!Q24+100))</f>
        <v>0.56521739130434789</v>
      </c>
      <c r="R24">
        <f>IF('BettingLines Week (9)'!R24&lt;-100,1+100/('BettingLines Week (9)'!R24-100),100/('BettingLines Week (9)'!R24+100))</f>
        <v>0.48780487804878048</v>
      </c>
      <c r="S24">
        <f>IF('BettingLines Week (9)'!S24&lt;-100,1+100/('BettingLines Week (9)'!S24-100),100/('BettingLines Week (9)'!S24+100))</f>
        <v>0.44444444444444442</v>
      </c>
    </row>
    <row r="25" spans="1:19" ht="14.45">
      <c r="A25" t="s">
        <v>24</v>
      </c>
      <c r="B25">
        <f>IF('BettingLines Week (9)'!B25&lt;-100,1+100/('BettingLines Week (9)'!B25-100),100/('BettingLines Week (9)'!B25+100))</f>
        <v>0.41666666666666669</v>
      </c>
      <c r="C25">
        <f>IF('BettingLines Week (9)'!C25&lt;-100,1+100/('BettingLines Week (9)'!C25-100),100/('BettingLines Week (9)'!C25+100))</f>
        <v>0.25974025974025972</v>
      </c>
      <c r="D25">
        <f>IF('BettingLines Week (9)'!D25&lt;-100,1+100/('BettingLines Week (9)'!D25-100),100/('BettingLines Week (9)'!D25+100))</f>
        <v>0.59677419354838712</v>
      </c>
      <c r="E25">
        <f>IF('BettingLines Week (9)'!E25&lt;-100,1+100/('BettingLines Week (9)'!E25-100),100/('BettingLines Week (9)'!E25+100))</f>
        <v>0.27777777777777779</v>
      </c>
      <c r="F25">
        <f>IF('BettingLines Week (9)'!F25&lt;-100,1+100/('BettingLines Week (9)'!F25-100),100/('BettingLines Week (9)'!F25+100))</f>
        <v>0.54954954954954949</v>
      </c>
      <c r="G25">
        <f>IF('BettingLines Week (9)'!G25&lt;-100,1+100/('BettingLines Week (9)'!G25-100),100/('BettingLines Week (9)'!G25+100))</f>
        <v>0.59677419354838712</v>
      </c>
      <c r="H25">
        <f>IF('BettingLines Week (9)'!H25&lt;-100,1+100/('BettingLines Week (9)'!H25-100),100/('BettingLines Week (9)'!H25+100))</f>
        <v>0.58677685950413228</v>
      </c>
      <c r="I25">
        <f>IF('BettingLines Week (9)'!I25&lt;-100,1+100/('BettingLines Week (9)'!I25-100),100/('BettingLines Week (9)'!I25+100))</f>
        <v>0.25974025974025972</v>
      </c>
      <c r="J25">
        <f>IF('BettingLines Week (9)'!J25&lt;-100,1+100/('BettingLines Week (9)'!J25-100),100/('BettingLines Week (9)'!J25+100))</f>
        <v>0.51923076923076916</v>
      </c>
      <c r="K25">
        <f>IF('BettingLines Week (9)'!K25&lt;-100,1+100/('BettingLines Week (9)'!K25-100),100/('BettingLines Week (9)'!K25+100))</f>
        <v>0.47619047619047616</v>
      </c>
      <c r="L25">
        <f>IF('BettingLines Week (9)'!L25&lt;-100,1+100/('BettingLines Week (9)'!L25-100),100/('BettingLines Week (9)'!L25+100))</f>
        <v>0.35087719298245612</v>
      </c>
      <c r="M25">
        <f>IF('BettingLines Week (9)'!M25&lt;-100,1+100/('BettingLines Week (9)'!M25-100),100/('BettingLines Week (9)'!M25+100))</f>
        <v>0.37037037037037035</v>
      </c>
      <c r="N25">
        <f>IF('BettingLines Week (9)'!N25&lt;-100,1+100/('BettingLines Week (9)'!N25-100),100/('BettingLines Week (9)'!N25+100))</f>
        <v>1</v>
      </c>
      <c r="O25">
        <f>IF('BettingLines Week (9)'!O25&lt;-100,1+100/('BettingLines Week (9)'!O25-100),100/('BettingLines Week (9)'!O25+100))</f>
        <v>0.51219512195121952</v>
      </c>
      <c r="P25">
        <f>IF('BettingLines Week (9)'!P25&lt;-100,1+100/('BettingLines Week (9)'!P25-100),100/('BettingLines Week (9)'!P25+100))</f>
        <v>0.5</v>
      </c>
      <c r="Q25">
        <f>IF('BettingLines Week (9)'!Q25&lt;-100,1+100/('BettingLines Week (9)'!Q25-100),100/('BettingLines Week (9)'!Q25+100))</f>
        <v>0.24390243902439024</v>
      </c>
      <c r="R25">
        <f>IF('BettingLines Week (9)'!R25&lt;-100,1+100/('BettingLines Week (9)'!R25-100),100/('BettingLines Week (9)'!R25+100))</f>
        <v>0.55555555555555558</v>
      </c>
      <c r="S25">
        <f>IF('BettingLines Week (9)'!S25&lt;-100,1+100/('BettingLines Week (9)'!S25-100),100/('BettingLines Week (9)'!S25+100))</f>
        <v>0.51219512195121952</v>
      </c>
    </row>
    <row r="26" spans="1:19" ht="14.45">
      <c r="A26" t="s">
        <v>25</v>
      </c>
      <c r="B26">
        <f>IF('BettingLines Week (9)'!B26&lt;-100,1+100/('BettingLines Week (9)'!B26-100),100/('BettingLines Week (9)'!B26+100))</f>
        <v>0.39370078740157483</v>
      </c>
      <c r="C26">
        <f>IF('BettingLines Week (9)'!C26&lt;-100,1+100/('BettingLines Week (9)'!C26-100),100/('BettingLines Week (9)'!C26+100))</f>
        <v>0.43478260869565216</v>
      </c>
      <c r="D26">
        <f>IF('BettingLines Week (9)'!D26&lt;-100,1+100/('BettingLines Week (9)'!D26-100),100/('BettingLines Week (9)'!D26+100))</f>
        <v>0.35087719298245612</v>
      </c>
      <c r="E26">
        <f>IF('BettingLines Week (9)'!E26&lt;-100,1+100/('BettingLines Week (9)'!E26-100),100/('BettingLines Week (9)'!E26+100))</f>
        <v>0.35087719298245612</v>
      </c>
      <c r="F26">
        <f>IF('BettingLines Week (9)'!F26&lt;-100,1+100/('BettingLines Week (9)'!F26-100),100/('BettingLines Week (9)'!F26+100))</f>
        <v>0.22727272727272727</v>
      </c>
      <c r="G26">
        <f>IF('BettingLines Week (9)'!G26&lt;-100,1+100/('BettingLines Week (9)'!G26-100),100/('BettingLines Week (9)'!G26+100))</f>
        <v>0.125</v>
      </c>
      <c r="H26">
        <f>IF('BettingLines Week (9)'!H26&lt;-100,1+100/('BettingLines Week (9)'!H26-100),100/('BettingLines Week (9)'!H26+100))</f>
        <v>1</v>
      </c>
      <c r="I26">
        <f>IF('BettingLines Week (9)'!I26&lt;-100,1+100/('BettingLines Week (9)'!I26-100),100/('BettingLines Week (9)'!I26+100))</f>
        <v>0.41666666666666669</v>
      </c>
      <c r="J26">
        <f>IF('BettingLines Week (9)'!J26&lt;-100,1+100/('BettingLines Week (9)'!J26-100),100/('BettingLines Week (9)'!J26+100))</f>
        <v>0.48780487804878048</v>
      </c>
      <c r="K26">
        <f>IF('BettingLines Week (9)'!K26&lt;-100,1+100/('BettingLines Week (9)'!K26-100),100/('BettingLines Week (9)'!K26+100))</f>
        <v>0.48780487804878048</v>
      </c>
      <c r="L26">
        <f>IF('BettingLines Week (9)'!L26&lt;-100,1+100/('BettingLines Week (9)'!L26-100),100/('BettingLines Week (9)'!L26+100))</f>
        <v>0.4</v>
      </c>
      <c r="M26">
        <f>IF('BettingLines Week (9)'!M26&lt;-100,1+100/('BettingLines Week (9)'!M26-100),100/('BettingLines Week (9)'!M26+100))</f>
        <v>0.51219512195121952</v>
      </c>
      <c r="N26">
        <f>IF('BettingLines Week (9)'!N26&lt;-100,1+100/('BettingLines Week (9)'!N26-100),100/('BettingLines Week (9)'!N26+100))</f>
        <v>0.51219512195121952</v>
      </c>
      <c r="O26">
        <f>IF('BettingLines Week (9)'!O26&lt;-100,1+100/('BettingLines Week (9)'!O26-100),100/('BettingLines Week (9)'!O26+100))</f>
        <v>0.41666666666666669</v>
      </c>
      <c r="P26">
        <f>IF('BettingLines Week (9)'!P26&lt;-100,1+100/('BettingLines Week (9)'!P26-100),100/('BettingLines Week (9)'!P26+100))</f>
        <v>0.53488372093023262</v>
      </c>
      <c r="Q26">
        <f>IF('BettingLines Week (9)'!Q26&lt;-100,1+100/('BettingLines Week (9)'!Q26-100),100/('BettingLines Week (9)'!Q26+100))</f>
        <v>0.51219512195121952</v>
      </c>
      <c r="R26">
        <f>IF('BettingLines Week (9)'!R26&lt;-100,1+100/('BettingLines Week (9)'!R26-100),100/('BettingLines Week (9)'!R26+100))</f>
        <v>0.31746031746031744</v>
      </c>
      <c r="S26">
        <f>IF('BettingLines Week (9)'!S26&lt;-100,1+100/('BettingLines Week (9)'!S26-100),100/('BettingLines Week (9)'!S26+100))</f>
        <v>0.56521739130434789</v>
      </c>
    </row>
    <row r="27" spans="1:19" ht="14.45">
      <c r="A27" t="s">
        <v>26</v>
      </c>
      <c r="B27">
        <f>IF('BettingLines Week (9)'!B27&lt;-100,1+100/('BettingLines Week (9)'!B27-100),100/('BettingLines Week (9)'!B27+100))</f>
        <v>0.76470588235294112</v>
      </c>
      <c r="C27">
        <f>IF('BettingLines Week (9)'!C27&lt;-100,1+100/('BettingLines Week (9)'!C27-100),100/('BettingLines Week (9)'!C27+100))</f>
        <v>0.37878787878787878</v>
      </c>
      <c r="D27">
        <f>IF('BettingLines Week (9)'!D27&lt;-100,1+100/('BettingLines Week (9)'!D27-100),100/('BettingLines Week (9)'!D27+100))</f>
        <v>0.33333333333333331</v>
      </c>
      <c r="E27">
        <f>IF('BettingLines Week (9)'!E27&lt;-100,1+100/('BettingLines Week (9)'!E27-100),100/('BettingLines Week (9)'!E27+100))</f>
        <v>0.23255813953488372</v>
      </c>
      <c r="F27">
        <f>IF('BettingLines Week (9)'!F27&lt;-100,1+100/('BettingLines Week (9)'!F27-100),100/('BettingLines Week (9)'!F27+100))</f>
        <v>0.72067039106145248</v>
      </c>
      <c r="G27">
        <f>IF('BettingLines Week (9)'!G27&lt;-100,1+100/('BettingLines Week (9)'!G27-100),100/('BettingLines Week (9)'!G27+100))</f>
        <v>0.48780487804878048</v>
      </c>
      <c r="H27">
        <f>IF('BettingLines Week (9)'!H27&lt;-100,1+100/('BettingLines Week (9)'!H27-100),100/('BettingLines Week (9)'!H27+100))</f>
        <v>0.61832061068702293</v>
      </c>
      <c r="I27">
        <f>IF('BettingLines Week (9)'!I27&lt;-100,1+100/('BettingLines Week (9)'!I27-100),100/('BettingLines Week (9)'!I27+100))</f>
        <v>0.29850746268656714</v>
      </c>
      <c r="J27">
        <f>IF('BettingLines Week (9)'!J27&lt;-100,1+100/('BettingLines Week (9)'!J27-100),100/('BettingLines Week (9)'!J27+100))</f>
        <v>0.43478260869565216</v>
      </c>
      <c r="K27">
        <f>IF('BettingLines Week (9)'!K27&lt;-100,1+100/('BettingLines Week (9)'!K27-100),100/('BettingLines Week (9)'!K27+100))</f>
        <v>0.38461538461538464</v>
      </c>
      <c r="L27">
        <f>IF('BettingLines Week (9)'!L27&lt;-100,1+100/('BettingLines Week (9)'!L27-100),100/('BettingLines Week (9)'!L27+100))</f>
        <v>0.5</v>
      </c>
      <c r="M27">
        <f>IF('BettingLines Week (9)'!M27&lt;-100,1+100/('BettingLines Week (9)'!M27-100),100/('BettingLines Week (9)'!M27+100))</f>
        <v>0.34482758620689657</v>
      </c>
      <c r="N27">
        <f>IF('BettingLines Week (9)'!N27&lt;-100,1+100/('BettingLines Week (9)'!N27-100),100/('BettingLines Week (9)'!N27+100))</f>
        <v>0.40816326530612246</v>
      </c>
      <c r="O27">
        <f>IF('BettingLines Week (9)'!O27&lt;-100,1+100/('BettingLines Week (9)'!O27-100),100/('BettingLines Week (9)'!O27+100))</f>
        <v>1</v>
      </c>
      <c r="P27">
        <f>IF('BettingLines Week (9)'!P27&lt;-100,1+100/('BettingLines Week (9)'!P27-100),100/('BettingLines Week (9)'!P27+100))</f>
        <v>0.51219512195121952</v>
      </c>
      <c r="Q27">
        <f>IF('BettingLines Week (9)'!Q27&lt;-100,1+100/('BettingLines Week (9)'!Q27-100),100/('BettingLines Week (9)'!Q27+100))</f>
        <v>0.35714285714285715</v>
      </c>
      <c r="R27">
        <f>IF('BettingLines Week (9)'!R27&lt;-100,1+100/('BettingLines Week (9)'!R27-100),100/('BettingLines Week (9)'!R27+100))</f>
        <v>0.43478260869565216</v>
      </c>
      <c r="S27">
        <f>IF('BettingLines Week (9)'!S27&lt;-100,1+100/('BettingLines Week (9)'!S27-100),100/('BettingLines Week (9)'!S27+100))</f>
        <v>0.43478260869565216</v>
      </c>
    </row>
    <row r="28" spans="1:19" ht="14.45">
      <c r="A28" t="s">
        <v>27</v>
      </c>
      <c r="B28">
        <f>IF('BettingLines Week (9)'!B28&lt;-100,1+100/('BettingLines Week (9)'!B28-100),100/('BettingLines Week (9)'!B28+100))</f>
        <v>0.35714285714285715</v>
      </c>
      <c r="C28">
        <f>IF('BettingLines Week (9)'!C28&lt;-100,1+100/('BettingLines Week (9)'!C28-100),100/('BettingLines Week (9)'!C28+100))</f>
        <v>0.27777777777777779</v>
      </c>
      <c r="D28">
        <f>IF('BettingLines Week (9)'!D28&lt;-100,1+100/('BettingLines Week (9)'!D28-100),100/('BettingLines Week (9)'!D28+100))</f>
        <v>0.43478260869565216</v>
      </c>
      <c r="E28">
        <f>IF('BettingLines Week (9)'!E28&lt;-100,1+100/('BettingLines Week (9)'!E28-100),100/('BettingLines Week (9)'!E28+100))</f>
        <v>0.53488372093023262</v>
      </c>
      <c r="F28">
        <f>IF('BettingLines Week (9)'!F28&lt;-100,1+100/('BettingLines Week (9)'!F28-100),100/('BettingLines Week (9)'!F28+100))</f>
        <v>0.37878787878787878</v>
      </c>
      <c r="G28">
        <f>IF('BettingLines Week (9)'!G28&lt;-100,1+100/('BettingLines Week (9)'!G28-100),100/('BettingLines Week (9)'!G28+100))</f>
        <v>0.7752808988764045</v>
      </c>
      <c r="H28">
        <f>IF('BettingLines Week (9)'!H28&lt;-100,1+100/('BettingLines Week (9)'!H28-100),100/('BettingLines Week (9)'!H28+100))</f>
        <v>0.64285714285714279</v>
      </c>
      <c r="I28">
        <f>IF('BettingLines Week (9)'!I28&lt;-100,1+100/('BettingLines Week (9)'!I28-100),100/('BettingLines Week (9)'!I28+100))</f>
        <v>0.2857142857142857</v>
      </c>
      <c r="J28">
        <f>IF('BettingLines Week (9)'!J28&lt;-100,1+100/('BettingLines Week (9)'!J28-100),100/('BettingLines Week (9)'!J28+100))</f>
        <v>0.37878787878787878</v>
      </c>
      <c r="K28">
        <f>IF('BettingLines Week (9)'!K28&lt;-100,1+100/('BettingLines Week (9)'!K28-100),100/('BettingLines Week (9)'!K28+100))</f>
        <v>1</v>
      </c>
      <c r="L28">
        <f>IF('BettingLines Week (9)'!L28&lt;-100,1+100/('BettingLines Week (9)'!L28-100),100/('BettingLines Week (9)'!L28+100))</f>
        <v>0.48780487804878048</v>
      </c>
      <c r="M28">
        <f>IF('BettingLines Week (9)'!M28&lt;-100,1+100/('BettingLines Week (9)'!M28-100),100/('BettingLines Week (9)'!M28+100))</f>
        <v>0.55555555555555558</v>
      </c>
      <c r="N28">
        <f>IF('BettingLines Week (9)'!N28&lt;-100,1+100/('BettingLines Week (9)'!N28-100),100/('BettingLines Week (9)'!N28+100))</f>
        <v>0.5</v>
      </c>
      <c r="O28">
        <f>IF('BettingLines Week (9)'!O28&lt;-100,1+100/('BettingLines Week (9)'!O28-100),100/('BettingLines Week (9)'!O28+100))</f>
        <v>0.2857142857142857</v>
      </c>
      <c r="P28">
        <f>IF('BettingLines Week (9)'!P28&lt;-100,1+100/('BettingLines Week (9)'!P28-100),100/('BettingLines Week (9)'!P28+100))</f>
        <v>0.53488372093023262</v>
      </c>
      <c r="Q28">
        <f>IF('BettingLines Week (9)'!Q28&lt;-100,1+100/('BettingLines Week (9)'!Q28-100),100/('BettingLines Week (9)'!Q28+100))</f>
        <v>0.51219512195121952</v>
      </c>
      <c r="R28">
        <f>IF('BettingLines Week (9)'!R28&lt;-100,1+100/('BettingLines Week (9)'!R28-100),100/('BettingLines Week (9)'!R28+100))</f>
        <v>0.41666666666666669</v>
      </c>
      <c r="S28">
        <f>IF('BettingLines Week (9)'!S28&lt;-100,1+100/('BettingLines Week (9)'!S28-100),100/('BettingLines Week (9)'!S28+100))</f>
        <v>0.29411764705882354</v>
      </c>
    </row>
    <row r="29" spans="1:19" ht="14.45">
      <c r="A29" t="s">
        <v>28</v>
      </c>
      <c r="B29">
        <f>IF('BettingLines Week (9)'!B29&lt;-100,1+100/('BettingLines Week (9)'!B29-100),100/('BettingLines Week (9)'!B29+100))</f>
        <v>0.44642857142857145</v>
      </c>
      <c r="C29">
        <f>IF('BettingLines Week (9)'!C29&lt;-100,1+100/('BettingLines Week (9)'!C29-100),100/('BettingLines Week (9)'!C29+100))</f>
        <v>0.44642857142857145</v>
      </c>
      <c r="D29">
        <f>IF('BettingLines Week (9)'!D29&lt;-100,1+100/('BettingLines Week (9)'!D29-100),100/('BettingLines Week (9)'!D29+100))</f>
        <v>0.42372881355932202</v>
      </c>
      <c r="E29">
        <f>IF('BettingLines Week (9)'!E29&lt;-100,1+100/('BettingLines Week (9)'!E29-100),100/('BettingLines Week (9)'!E29+100))</f>
        <v>0.42372881355932202</v>
      </c>
      <c r="F29">
        <f>IF('BettingLines Week (9)'!F29&lt;-100,1+100/('BettingLines Week (9)'!F29-100),100/('BettingLines Week (9)'!F29+100))</f>
        <v>0.57446808510638303</v>
      </c>
      <c r="G29">
        <f>IF('BettingLines Week (9)'!G29&lt;-100,1+100/('BettingLines Week (9)'!G29-100),100/('BettingLines Week (9)'!G29+100))</f>
        <v>0.32786885245901637</v>
      </c>
      <c r="H29">
        <f>IF('BettingLines Week (9)'!H29&lt;-100,1+100/('BettingLines Week (9)'!H29-100),100/('BettingLines Week (9)'!H29+100))</f>
        <v>1</v>
      </c>
      <c r="I29">
        <f>IF('BettingLines Week (9)'!I29&lt;-100,1+100/('BettingLines Week (9)'!I29-100),100/('BettingLines Week (9)'!I29+100))</f>
        <v>0.47619047619047616</v>
      </c>
      <c r="J29">
        <f>IF('BettingLines Week (9)'!J29&lt;-100,1+100/('BettingLines Week (9)'!J29-100),100/('BettingLines Week (9)'!J29+100))</f>
        <v>0.4</v>
      </c>
      <c r="K29">
        <f>IF('BettingLines Week (9)'!K29&lt;-100,1+100/('BettingLines Week (9)'!K29-100),100/('BettingLines Week (9)'!K29+100))</f>
        <v>0.53488372093023262</v>
      </c>
      <c r="L29">
        <f>IF('BettingLines Week (9)'!L29&lt;-100,1+100/('BettingLines Week (9)'!L29-100),100/('BettingLines Week (9)'!L29+100))</f>
        <v>0.37037037037037035</v>
      </c>
      <c r="M29">
        <f>IF('BettingLines Week (9)'!M29&lt;-100,1+100/('BettingLines Week (9)'!M29-100),100/('BettingLines Week (9)'!M29+100))</f>
        <v>0.53488372093023262</v>
      </c>
      <c r="N29">
        <f>IF('BettingLines Week (9)'!N29&lt;-100,1+100/('BettingLines Week (9)'!N29-100),100/('BettingLines Week (9)'!N29+100))</f>
        <v>0.56521739130434789</v>
      </c>
      <c r="O29">
        <f>IF('BettingLines Week (9)'!O29&lt;-100,1+100/('BettingLines Week (9)'!O29-100),100/('BettingLines Week (9)'!O29+100))</f>
        <v>0.29411764705882354</v>
      </c>
      <c r="P29">
        <f>IF('BettingLines Week (9)'!P29&lt;-100,1+100/('BettingLines Week (9)'!P29-100),100/('BettingLines Week (9)'!P29+100))</f>
        <v>0.6</v>
      </c>
      <c r="Q29">
        <f>IF('BettingLines Week (9)'!Q29&lt;-100,1+100/('BettingLines Week (9)'!Q29-100),100/('BettingLines Week (9)'!Q29+100))</f>
        <v>0.48780487804878048</v>
      </c>
      <c r="R29">
        <f>IF('BettingLines Week (9)'!R29&lt;-100,1+100/('BettingLines Week (9)'!R29-100),100/('BettingLines Week (9)'!R29+100))</f>
        <v>0.53488372093023262</v>
      </c>
      <c r="S29">
        <f>IF('BettingLines Week (9)'!S29&lt;-100,1+100/('BettingLines Week (9)'!S29-100),100/('BettingLines Week (9)'!S29+100))</f>
        <v>0.46511627906976744</v>
      </c>
    </row>
    <row r="30" spans="1:19" ht="14.45">
      <c r="A30" t="s">
        <v>29</v>
      </c>
      <c r="B30">
        <f>IF('BettingLines Week (9)'!B30&lt;-100,1+100/('BettingLines Week (9)'!B30-100),100/('BettingLines Week (9)'!B30+100))</f>
        <v>0.35714285714285715</v>
      </c>
      <c r="C30">
        <f>IF('BettingLines Week (9)'!C30&lt;-100,1+100/('BettingLines Week (9)'!C30-100),100/('BettingLines Week (9)'!C30+100))</f>
        <v>0.55555555555555558</v>
      </c>
      <c r="D30">
        <f>IF('BettingLines Week (9)'!D30&lt;-100,1+100/('BettingLines Week (9)'!D30-100),100/('BettingLines Week (9)'!D30+100))</f>
        <v>0.32786885245901637</v>
      </c>
      <c r="E30">
        <f>IF('BettingLines Week (9)'!E30&lt;-100,1+100/('BettingLines Week (9)'!E30-100),100/('BettingLines Week (9)'!E30+100))</f>
        <v>0.35714285714285715</v>
      </c>
      <c r="F30">
        <f>IF('BettingLines Week (9)'!F30&lt;-100,1+100/('BettingLines Week (9)'!F30-100),100/('BettingLines Week (9)'!F30+100))</f>
        <v>1</v>
      </c>
      <c r="G30">
        <f>IF('BettingLines Week (9)'!G30&lt;-100,1+100/('BettingLines Week (9)'!G30-100),100/('BettingLines Week (9)'!G30+100))</f>
        <v>0.42372881355932202</v>
      </c>
      <c r="H30">
        <f>IF('BettingLines Week (9)'!H30&lt;-100,1+100/('BettingLines Week (9)'!H30-100),100/('BettingLines Week (9)'!H30+100))</f>
        <v>0.59677419354838712</v>
      </c>
      <c r="I30">
        <f>IF('BettingLines Week (9)'!I30&lt;-100,1+100/('BettingLines Week (9)'!I30-100),100/('BettingLines Week (9)'!I30+100))</f>
        <v>0.20408163265306123</v>
      </c>
      <c r="J30">
        <f>IF('BettingLines Week (9)'!J30&lt;-100,1+100/('BettingLines Week (9)'!J30-100),100/('BettingLines Week (9)'!J30+100))</f>
        <v>0.44642857142857145</v>
      </c>
      <c r="K30">
        <f>IF('BettingLines Week (9)'!K30&lt;-100,1+100/('BettingLines Week (9)'!K30-100),100/('BettingLines Week (9)'!K30+100))</f>
        <v>0.51219512195121952</v>
      </c>
      <c r="L30">
        <f>IF('BettingLines Week (9)'!L30&lt;-100,1+100/('BettingLines Week (9)'!L30-100),100/('BettingLines Week (9)'!L30+100))</f>
        <v>0.27027027027027029</v>
      </c>
      <c r="M30">
        <f>IF('BettingLines Week (9)'!M30&lt;-100,1+100/('BettingLines Week (9)'!M30-100),100/('BettingLines Week (9)'!M30+100))</f>
        <v>0.51219512195121952</v>
      </c>
      <c r="N30">
        <f>IF('BettingLines Week (9)'!N30&lt;-100,1+100/('BettingLines Week (9)'!N30-100),100/('BettingLines Week (9)'!N30+100))</f>
        <v>0.53488372093023262</v>
      </c>
      <c r="O30">
        <f>IF('BettingLines Week (9)'!O30&lt;-100,1+100/('BettingLines Week (9)'!O30-100),100/('BettingLines Week (9)'!O30+100))</f>
        <v>0.42553191489361702</v>
      </c>
      <c r="P30">
        <f>IF('BettingLines Week (9)'!P30&lt;-100,1+100/('BettingLines Week (9)'!P30-100),100/('BettingLines Week (9)'!P30+100))</f>
        <v>0.40816326530612246</v>
      </c>
      <c r="Q30">
        <f>IF('BettingLines Week (9)'!Q30&lt;-100,1+100/('BettingLines Week (9)'!Q30-100),100/('BettingLines Week (9)'!Q30+100))</f>
        <v>0.39215686274509803</v>
      </c>
      <c r="R30">
        <f>IF('BettingLines Week (9)'!R30&lt;-100,1+100/('BettingLines Week (9)'!R30-100),100/('BettingLines Week (9)'!R30+100))</f>
        <v>0.5</v>
      </c>
      <c r="S30">
        <f>IF('BettingLines Week (9)'!S30&lt;-100,1+100/('BettingLines Week (9)'!S30-100),100/('BettingLines Week (9)'!S30+100))</f>
        <v>0.47619047619047616</v>
      </c>
    </row>
    <row r="31" spans="1:19" ht="14.45">
      <c r="A31" t="s">
        <v>30</v>
      </c>
      <c r="B31">
        <f>IF('BettingLines Week (9)'!B31&lt;-100,1+100/('BettingLines Week (9)'!B31-100),100/('BettingLines Week (9)'!B31+100))</f>
        <v>0.37878787878787878</v>
      </c>
      <c r="C31">
        <f>IF('BettingLines Week (9)'!C31&lt;-100,1+100/('BettingLines Week (9)'!C31-100),100/('BettingLines Week (9)'!C31+100))</f>
        <v>0.48780487804878048</v>
      </c>
      <c r="D31">
        <f>IF('BettingLines Week (9)'!D31&lt;-100,1+100/('BettingLines Week (9)'!D31-100),100/('BettingLines Week (9)'!D31+100))</f>
        <v>0.27027027027027029</v>
      </c>
      <c r="E31">
        <f>IF('BettingLines Week (9)'!E31&lt;-100,1+100/('BettingLines Week (9)'!E31-100),100/('BettingLines Week (9)'!E31+100))</f>
        <v>0.51219512195121952</v>
      </c>
      <c r="F31">
        <f>IF('BettingLines Week (9)'!F31&lt;-100,1+100/('BettingLines Week (9)'!F31-100),100/('BettingLines Week (9)'!F31+100))</f>
        <v>0.46728971962616822</v>
      </c>
      <c r="G31">
        <f>IF('BettingLines Week (9)'!G31&lt;-100,1+100/('BettingLines Week (9)'!G31-100),100/('BettingLines Week (9)'!G31+100))</f>
        <v>0.37037037037037035</v>
      </c>
      <c r="H31">
        <f>IF('BettingLines Week (9)'!H31&lt;-100,1+100/('BettingLines Week (9)'!H31-100),100/('BettingLines Week (9)'!H31+100))</f>
        <v>0.41322314049586778</v>
      </c>
      <c r="I31">
        <f>IF('BettingLines Week (9)'!I31&lt;-100,1+100/('BettingLines Week (9)'!I31-100),100/('BettingLines Week (9)'!I31+100))</f>
        <v>0.47619047619047616</v>
      </c>
      <c r="J31">
        <f>IF('BettingLines Week (9)'!J31&lt;-100,1+100/('BettingLines Week (9)'!J31-100),100/('BettingLines Week (9)'!J31+100))</f>
        <v>0.55555555555555558</v>
      </c>
      <c r="K31">
        <f>IF('BettingLines Week (9)'!K31&lt;-100,1+100/('BettingLines Week (9)'!K31-100),100/('BettingLines Week (9)'!K31+100))</f>
        <v>0.37735849056603776</v>
      </c>
      <c r="L31">
        <f>IF('BettingLines Week (9)'!L31&lt;-100,1+100/('BettingLines Week (9)'!L31-100),100/('BettingLines Week (9)'!L31+100))</f>
        <v>1</v>
      </c>
      <c r="M31">
        <f>IF('BettingLines Week (9)'!M31&lt;-100,1+100/('BettingLines Week (9)'!M31-100),100/('BettingLines Week (9)'!M31+100))</f>
        <v>0.53488372093023262</v>
      </c>
      <c r="N31">
        <f>IF('BettingLines Week (9)'!N31&lt;-100,1+100/('BettingLines Week (9)'!N31-100),100/('BettingLines Week (9)'!N31+100))</f>
        <v>0.47619047619047616</v>
      </c>
      <c r="O31">
        <f>IF('BettingLines Week (9)'!O31&lt;-100,1+100/('BettingLines Week (9)'!O31-100),100/('BettingLines Week (9)'!O31+100))</f>
        <v>0.24390243902439024</v>
      </c>
      <c r="P31">
        <f>IF('BettingLines Week (9)'!P31&lt;-100,1+100/('BettingLines Week (9)'!P31-100),100/('BettingLines Week (9)'!P31+100))</f>
        <v>0.47619047619047616</v>
      </c>
      <c r="Q31">
        <f>IF('BettingLines Week (9)'!Q31&lt;-100,1+100/('BettingLines Week (9)'!Q31-100),100/('BettingLines Week (9)'!Q31+100))</f>
        <v>0.47619047619047616</v>
      </c>
      <c r="R31">
        <f>IF('BettingLines Week (9)'!R31&lt;-100,1+100/('BettingLines Week (9)'!R31-100),100/('BettingLines Week (9)'!R31+100))</f>
        <v>0.48780487804878048</v>
      </c>
      <c r="S31">
        <f>IF('BettingLines Week (9)'!S31&lt;-100,1+100/('BettingLines Week (9)'!S31-100),100/('BettingLines Week (9)'!S31+100))</f>
        <v>0.54545454545454541</v>
      </c>
    </row>
    <row r="32" spans="1:19" ht="14.45">
      <c r="A32" t="s">
        <v>31</v>
      </c>
      <c r="B32">
        <f>IF('BettingLines Week (9)'!B32&lt;-100,1+100/('BettingLines Week (9)'!B32-100),100/('BettingLines Week (9)'!B32+100))</f>
        <v>0.27777777777777779</v>
      </c>
      <c r="C32">
        <f>IF('BettingLines Week (9)'!C32&lt;-100,1+100/('BettingLines Week (9)'!C32-100),100/('BettingLines Week (9)'!C32+100))</f>
        <v>0.35714285714285715</v>
      </c>
      <c r="D32">
        <f>IF('BettingLines Week (9)'!D32&lt;-100,1+100/('BettingLines Week (9)'!D32-100),100/('BettingLines Week (9)'!D32+100))</f>
        <v>0.17543859649122806</v>
      </c>
      <c r="E32">
        <f>IF('BettingLines Week (9)'!E32&lt;-100,1+100/('BettingLines Week (9)'!E32-100),100/('BettingLines Week (9)'!E32+100))</f>
        <v>0.12903225806451613</v>
      </c>
      <c r="F32">
        <f>IF('BettingLines Week (9)'!F32&lt;-100,1+100/('BettingLines Week (9)'!F32-100),100/('BettingLines Week (9)'!F32+100))</f>
        <v>0.41322314049586778</v>
      </c>
      <c r="G32">
        <f>IF('BettingLines Week (9)'!G32&lt;-100,1+100/('BettingLines Week (9)'!G32-100),100/('BettingLines Week (9)'!G32+100))</f>
        <v>0.26666666666666666</v>
      </c>
      <c r="H32">
        <f>IF('BettingLines Week (9)'!H32&lt;-100,1+100/('BettingLines Week (9)'!H32-100),100/('BettingLines Week (9)'!H32+100))</f>
        <v>0.22222222222222221</v>
      </c>
      <c r="I32">
        <f>IF('BettingLines Week (9)'!I32&lt;-100,1+100/('BettingLines Week (9)'!I32-100),100/('BettingLines Week (9)'!I32+100))</f>
        <v>0.20408163265306123</v>
      </c>
      <c r="J32">
        <f>IF('BettingLines Week (9)'!J32&lt;-100,1+100/('BettingLines Week (9)'!J32-100),100/('BettingLines Week (9)'!J32+100))</f>
        <v>0.16</v>
      </c>
      <c r="K32">
        <f>IF('BettingLines Week (9)'!K32&lt;-100,1+100/('BettingLines Week (9)'!K32-100),100/('BettingLines Week (9)'!K32+100))</f>
        <v>0.45454545454545453</v>
      </c>
      <c r="L32">
        <f>IF('BettingLines Week (9)'!L32&lt;-100,1+100/('BettingLines Week (9)'!L32-100),100/('BettingLines Week (9)'!L32+100))</f>
        <v>0.48780487804878048</v>
      </c>
      <c r="M32">
        <f>IF('BettingLines Week (9)'!M32&lt;-100,1+100/('BettingLines Week (9)'!M32-100),100/('BettingLines Week (9)'!M32+100))</f>
        <v>0.48780487804878048</v>
      </c>
      <c r="N32">
        <f>IF('BettingLines Week (9)'!N32&lt;-100,1+100/('BettingLines Week (9)'!N32-100),100/('BettingLines Week (9)'!N32+100))</f>
        <v>0.26315789473684209</v>
      </c>
      <c r="O32">
        <f>IF('BettingLines Week (9)'!O32&lt;-100,1+100/('BettingLines Week (9)'!O32-100),100/('BettingLines Week (9)'!O32+100))</f>
        <v>1</v>
      </c>
      <c r="P32">
        <f>IF('BettingLines Week (9)'!P32&lt;-100,1+100/('BettingLines Week (9)'!P32-100),100/('BettingLines Week (9)'!P32+100))</f>
        <v>0.31746031746031744</v>
      </c>
      <c r="Q32">
        <f>IF('BettingLines Week (9)'!Q32&lt;-100,1+100/('BettingLines Week (9)'!Q32-100),100/('BettingLines Week (9)'!Q32+100))</f>
        <v>0.37735849056603776</v>
      </c>
      <c r="R32">
        <f>IF('BettingLines Week (9)'!R32&lt;-100,1+100/('BettingLines Week (9)'!R32-100),100/('BettingLines Week (9)'!R32+100))</f>
        <v>0.2</v>
      </c>
      <c r="S32">
        <f>IF('BettingLines Week (9)'!S32&lt;-100,1+100/('BettingLines Week (9)'!S32-100),100/('BettingLines Week (9)'!S32+100))</f>
        <v>0.37735849056603776</v>
      </c>
    </row>
    <row r="33" spans="1:19" ht="14.45">
      <c r="A33" t="s">
        <v>32</v>
      </c>
      <c r="B33">
        <f>IF('BettingLines Week (9)'!B33&lt;-100,1+100/('BettingLines Week (9)'!B33-100),100/('BettingLines Week (9)'!B33+100))</f>
        <v>0.21739130434782608</v>
      </c>
      <c r="C33">
        <f>IF('BettingLines Week (9)'!C33&lt;-100,1+100/('BettingLines Week (9)'!C33-100),100/('BettingLines Week (9)'!C33+100))</f>
        <v>0.55555555555555558</v>
      </c>
      <c r="D33">
        <f>IF('BettingLines Week (9)'!D33&lt;-100,1+100/('BettingLines Week (9)'!D33-100),100/('BettingLines Week (9)'!D33+100))</f>
        <v>0.25</v>
      </c>
      <c r="E33">
        <f>IF('BettingLines Week (9)'!E33&lt;-100,1+100/('BettingLines Week (9)'!E33-100),100/('BettingLines Week (9)'!E33+100))</f>
        <v>0.43478260869565216</v>
      </c>
      <c r="F33">
        <f>IF('BettingLines Week (9)'!F33&lt;-100,1+100/('BettingLines Week (9)'!F33-100),100/('BettingLines Week (9)'!F33+100))</f>
        <v>0.46728971962616822</v>
      </c>
      <c r="G33">
        <f>IF('BettingLines Week (9)'!G33&lt;-100,1+100/('BettingLines Week (9)'!G33-100),100/('BettingLines Week (9)'!G33+100))</f>
        <v>0.47619047619047616</v>
      </c>
      <c r="H33">
        <f>IF('BettingLines Week (9)'!H33&lt;-100,1+100/('BettingLines Week (9)'!H33-100),100/('BettingLines Week (9)'!H33+100))</f>
        <v>1</v>
      </c>
      <c r="I33">
        <f>IF('BettingLines Week (9)'!I33&lt;-100,1+100/('BettingLines Week (9)'!I33-100),100/('BettingLines Week (9)'!I33+100))</f>
        <v>0.62406015037593987</v>
      </c>
      <c r="J33">
        <f>IF('BettingLines Week (9)'!J33&lt;-100,1+100/('BettingLines Week (9)'!J33-100),100/('BettingLines Week (9)'!J33+100))</f>
        <v>0.59677419354838712</v>
      </c>
      <c r="K33">
        <f>IF('BettingLines Week (9)'!K33&lt;-100,1+100/('BettingLines Week (9)'!K33-100),100/('BettingLines Week (9)'!K33+100))</f>
        <v>0.2857142857142857</v>
      </c>
      <c r="L33">
        <f>IF('BettingLines Week (9)'!L33&lt;-100,1+100/('BettingLines Week (9)'!L33-100),100/('BettingLines Week (9)'!L33+100))</f>
        <v>0.55555555555555558</v>
      </c>
      <c r="M33">
        <f>IF('BettingLines Week (9)'!M33&lt;-100,1+100/('BettingLines Week (9)'!M33-100),100/('BettingLines Week (9)'!M33+100))</f>
        <v>0.37878787878787878</v>
      </c>
      <c r="N33">
        <f>IF('BettingLines Week (9)'!N33&lt;-100,1+100/('BettingLines Week (9)'!N33-100),100/('BettingLines Week (9)'!N33+100))</f>
        <v>0.39215686274509803</v>
      </c>
      <c r="O33">
        <f>IF('BettingLines Week (9)'!O33&lt;-100,1+100/('BettingLines Week (9)'!O33-100),100/('BettingLines Week (9)'!O33+100))</f>
        <v>0.25974025974025972</v>
      </c>
      <c r="P33">
        <f>IF('BettingLines Week (9)'!P33&lt;-100,1+100/('BettingLines Week (9)'!P33-100),100/('BettingLines Week (9)'!P33+100))</f>
        <v>0.43478260869565216</v>
      </c>
      <c r="Q33">
        <f>IF('BettingLines Week (9)'!Q33&lt;-100,1+100/('BettingLines Week (9)'!Q33-100),100/('BettingLines Week (9)'!Q33+100))</f>
        <v>0.38461538461538464</v>
      </c>
      <c r="R33">
        <f>IF('BettingLines Week (9)'!R33&lt;-100,1+100/('BettingLines Week (9)'!R33-100),100/('BettingLines Week (9)'!R33+100))</f>
        <v>0.51219512195121952</v>
      </c>
      <c r="S33">
        <f>IF('BettingLines Week (9)'!S33&lt;-100,1+100/('BettingLines Week (9)'!S33-100),100/('BettingLines Week (9)'!S33+100))</f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3B4E-713D-42E0-9F6E-8D0B5AD70987}">
  <dimension ref="A1:S33"/>
  <sheetViews>
    <sheetView workbookViewId="0">
      <selection activeCell="J9" sqref="J9"/>
    </sheetView>
  </sheetViews>
  <sheetFormatPr defaultColWidth="5"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v>-180</v>
      </c>
      <c r="C2">
        <v>-148</v>
      </c>
      <c r="D2">
        <v>-800</v>
      </c>
      <c r="E2">
        <v>-425</v>
      </c>
      <c r="F2">
        <v>-180</v>
      </c>
      <c r="G2">
        <v>-650</v>
      </c>
      <c r="H2">
        <v>-278</v>
      </c>
      <c r="I2">
        <v>-340</v>
      </c>
      <c r="J2">
        <v>-102</v>
      </c>
      <c r="L2">
        <v>-155</v>
      </c>
      <c r="M2">
        <v>-205</v>
      </c>
      <c r="N2">
        <v>-218</v>
      </c>
      <c r="O2">
        <v>-180</v>
      </c>
      <c r="P2">
        <v>-190</v>
      </c>
      <c r="Q2">
        <v>-395</v>
      </c>
      <c r="R2">
        <v>-155</v>
      </c>
      <c r="S2">
        <v>-125</v>
      </c>
    </row>
    <row r="3" spans="1:19" ht="14.45">
      <c r="A3" t="s">
        <v>2</v>
      </c>
      <c r="B3">
        <v>-185</v>
      </c>
      <c r="C3">
        <v>-245</v>
      </c>
      <c r="D3">
        <v>-250</v>
      </c>
      <c r="E3">
        <v>-425</v>
      </c>
      <c r="F3">
        <v>-198</v>
      </c>
      <c r="G3">
        <v>-305</v>
      </c>
      <c r="H3">
        <v>-155</v>
      </c>
      <c r="I3">
        <v>-290</v>
      </c>
      <c r="J3">
        <v>-175</v>
      </c>
      <c r="L3">
        <v>135</v>
      </c>
      <c r="M3">
        <v>-120</v>
      </c>
      <c r="N3">
        <v>-135</v>
      </c>
      <c r="O3">
        <v>-105</v>
      </c>
      <c r="P3">
        <v>-125</v>
      </c>
      <c r="Q3">
        <v>-298</v>
      </c>
      <c r="R3">
        <v>-535</v>
      </c>
      <c r="S3">
        <v>-130</v>
      </c>
    </row>
    <row r="4" spans="1:19" ht="14.45">
      <c r="A4" t="s">
        <v>3</v>
      </c>
      <c r="B4">
        <v>-135</v>
      </c>
      <c r="C4">
        <v>-360</v>
      </c>
      <c r="D4">
        <v>-245</v>
      </c>
      <c r="E4">
        <v>-142</v>
      </c>
      <c r="F4">
        <v>-250</v>
      </c>
      <c r="G4">
        <v>-1200</v>
      </c>
      <c r="H4">
        <v>-395</v>
      </c>
      <c r="I4">
        <v>-520</v>
      </c>
      <c r="J4">
        <v>105</v>
      </c>
      <c r="K4">
        <v>-245</v>
      </c>
      <c r="L4">
        <v>-175</v>
      </c>
      <c r="M4">
        <v>100</v>
      </c>
      <c r="O4">
        <v>155</v>
      </c>
      <c r="P4">
        <v>-190</v>
      </c>
      <c r="Q4">
        <v>-115</v>
      </c>
      <c r="R4">
        <v>-270</v>
      </c>
      <c r="S4">
        <v>100</v>
      </c>
    </row>
    <row r="5" spans="1:19" ht="14.45">
      <c r="A5" t="s">
        <v>4</v>
      </c>
      <c r="B5">
        <v>-120</v>
      </c>
      <c r="C5">
        <v>-325</v>
      </c>
      <c r="D5">
        <v>-750</v>
      </c>
      <c r="E5">
        <v>-1050</v>
      </c>
      <c r="F5">
        <v>-175</v>
      </c>
      <c r="G5">
        <v>-470</v>
      </c>
      <c r="H5">
        <v>-310</v>
      </c>
      <c r="I5">
        <v>-218</v>
      </c>
      <c r="K5">
        <v>-115</v>
      </c>
      <c r="L5">
        <v>-340</v>
      </c>
      <c r="M5">
        <v>-120</v>
      </c>
      <c r="N5">
        <v>115</v>
      </c>
      <c r="O5">
        <v>-175</v>
      </c>
      <c r="P5">
        <v>-265</v>
      </c>
      <c r="Q5">
        <v>-150</v>
      </c>
      <c r="R5">
        <v>-150</v>
      </c>
      <c r="S5">
        <v>-298</v>
      </c>
    </row>
    <row r="6" spans="1:19" ht="14.45">
      <c r="A6" t="s">
        <v>5</v>
      </c>
      <c r="B6">
        <v>-112</v>
      </c>
      <c r="C6">
        <v>-175</v>
      </c>
      <c r="D6">
        <v>-155</v>
      </c>
      <c r="E6">
        <v>-162</v>
      </c>
      <c r="F6">
        <v>-170</v>
      </c>
      <c r="G6">
        <v>-155</v>
      </c>
      <c r="I6">
        <v>180</v>
      </c>
      <c r="J6">
        <v>-125</v>
      </c>
      <c r="K6">
        <v>-320</v>
      </c>
      <c r="L6">
        <v>-115</v>
      </c>
      <c r="M6">
        <v>-200</v>
      </c>
      <c r="N6">
        <v>-115</v>
      </c>
      <c r="O6">
        <v>-395</v>
      </c>
      <c r="P6">
        <v>-355</v>
      </c>
      <c r="Q6">
        <v>-130</v>
      </c>
      <c r="R6">
        <v>135</v>
      </c>
      <c r="S6">
        <v>-175</v>
      </c>
    </row>
    <row r="7" spans="1:19" ht="14.45">
      <c r="A7" t="s">
        <v>6</v>
      </c>
      <c r="B7">
        <v>-170</v>
      </c>
      <c r="C7">
        <v>-380</v>
      </c>
      <c r="D7">
        <v>-650</v>
      </c>
      <c r="E7">
        <v>-285</v>
      </c>
      <c r="F7">
        <v>145</v>
      </c>
      <c r="G7">
        <v>-125</v>
      </c>
      <c r="I7">
        <v>-310</v>
      </c>
      <c r="J7">
        <v>145</v>
      </c>
      <c r="K7">
        <v>-218</v>
      </c>
      <c r="L7">
        <v>-175</v>
      </c>
      <c r="M7">
        <v>-230</v>
      </c>
      <c r="N7">
        <v>-170</v>
      </c>
      <c r="O7">
        <v>-115</v>
      </c>
      <c r="P7">
        <v>160</v>
      </c>
      <c r="Q7">
        <v>130</v>
      </c>
      <c r="R7">
        <v>-150</v>
      </c>
      <c r="S7">
        <v>-150</v>
      </c>
    </row>
    <row r="8" spans="1:19" ht="14.45">
      <c r="A8" t="s">
        <v>7</v>
      </c>
      <c r="B8">
        <v>114</v>
      </c>
      <c r="C8">
        <v>300</v>
      </c>
      <c r="D8">
        <v>124</v>
      </c>
      <c r="E8">
        <v>330</v>
      </c>
      <c r="F8">
        <v>114</v>
      </c>
      <c r="G8">
        <v>245</v>
      </c>
      <c r="I8">
        <v>-162</v>
      </c>
      <c r="J8">
        <v>145</v>
      </c>
      <c r="K8">
        <v>-130</v>
      </c>
      <c r="L8">
        <v>150</v>
      </c>
      <c r="M8">
        <v>-135</v>
      </c>
      <c r="N8">
        <v>-270</v>
      </c>
      <c r="O8">
        <v>-360</v>
      </c>
      <c r="P8">
        <v>100</v>
      </c>
      <c r="Q8">
        <v>-218</v>
      </c>
      <c r="R8">
        <v>-115</v>
      </c>
      <c r="S8">
        <v>-115</v>
      </c>
    </row>
    <row r="9" spans="1:19" ht="14.45">
      <c r="A9" t="s">
        <v>8</v>
      </c>
      <c r="B9">
        <v>-470</v>
      </c>
      <c r="C9">
        <v>145</v>
      </c>
      <c r="D9">
        <v>-340</v>
      </c>
      <c r="E9">
        <v>145</v>
      </c>
      <c r="F9">
        <v>-230</v>
      </c>
      <c r="G9">
        <v>-250</v>
      </c>
      <c r="H9">
        <v>-155</v>
      </c>
      <c r="I9">
        <v>-520</v>
      </c>
      <c r="J9">
        <v>-245</v>
      </c>
      <c r="K9">
        <v>-150</v>
      </c>
      <c r="L9">
        <v>-105</v>
      </c>
      <c r="M9">
        <v>110</v>
      </c>
      <c r="O9">
        <v>-310</v>
      </c>
      <c r="P9">
        <v>-105</v>
      </c>
      <c r="Q9">
        <v>105</v>
      </c>
      <c r="R9">
        <v>-110</v>
      </c>
      <c r="S9">
        <v>-175</v>
      </c>
    </row>
    <row r="10" spans="1:19" ht="14.45">
      <c r="A10" t="s">
        <v>9</v>
      </c>
      <c r="B10">
        <v>150</v>
      </c>
      <c r="C10">
        <v>-218</v>
      </c>
      <c r="D10">
        <v>-155</v>
      </c>
      <c r="E10">
        <v>-142</v>
      </c>
      <c r="F10">
        <v>-440</v>
      </c>
      <c r="G10">
        <v>-162</v>
      </c>
      <c r="H10">
        <v>130</v>
      </c>
      <c r="I10">
        <v>-360</v>
      </c>
      <c r="K10">
        <v>125</v>
      </c>
      <c r="L10">
        <v>-340</v>
      </c>
      <c r="M10">
        <v>-190</v>
      </c>
      <c r="N10">
        <v>-110</v>
      </c>
      <c r="O10">
        <v>-125</v>
      </c>
      <c r="P10">
        <v>-130</v>
      </c>
      <c r="Q10">
        <v>-105</v>
      </c>
      <c r="R10">
        <v>130</v>
      </c>
      <c r="S10">
        <v>-140</v>
      </c>
    </row>
    <row r="11" spans="1:19" ht="14.45">
      <c r="A11" t="s">
        <v>10</v>
      </c>
      <c r="B11">
        <v>-162</v>
      </c>
      <c r="C11">
        <v>-148</v>
      </c>
      <c r="D11">
        <v>-108</v>
      </c>
      <c r="E11">
        <v>-325</v>
      </c>
      <c r="G11">
        <v>105</v>
      </c>
      <c r="H11">
        <v>225</v>
      </c>
      <c r="I11">
        <v>-470</v>
      </c>
      <c r="J11">
        <v>-175</v>
      </c>
      <c r="K11">
        <v>-145</v>
      </c>
      <c r="L11">
        <v>-130</v>
      </c>
      <c r="M11">
        <v>-130</v>
      </c>
      <c r="N11">
        <v>-120</v>
      </c>
      <c r="O11">
        <v>-150</v>
      </c>
      <c r="P11">
        <v>-120</v>
      </c>
      <c r="Q11">
        <v>-105</v>
      </c>
      <c r="R11">
        <v>-105</v>
      </c>
      <c r="S11">
        <v>105</v>
      </c>
    </row>
    <row r="12" spans="1:19" ht="14.45">
      <c r="A12" t="s">
        <v>11</v>
      </c>
      <c r="B12">
        <v>136</v>
      </c>
      <c r="C12">
        <v>-142</v>
      </c>
      <c r="D12">
        <v>-290</v>
      </c>
      <c r="E12">
        <v>120</v>
      </c>
      <c r="F12">
        <v>-675</v>
      </c>
      <c r="G12">
        <v>-1100</v>
      </c>
      <c r="H12">
        <v>130</v>
      </c>
      <c r="I12">
        <v>-455</v>
      </c>
      <c r="J12">
        <v>-118</v>
      </c>
      <c r="L12">
        <v>-225</v>
      </c>
      <c r="M12">
        <v>115</v>
      </c>
      <c r="N12">
        <v>-170</v>
      </c>
      <c r="O12">
        <v>-298</v>
      </c>
      <c r="P12">
        <v>-120</v>
      </c>
      <c r="Q12">
        <v>-125</v>
      </c>
      <c r="R12">
        <v>-110</v>
      </c>
      <c r="S12">
        <v>-120</v>
      </c>
    </row>
    <row r="13" spans="1:19" ht="14.45">
      <c r="A13" t="s">
        <v>12</v>
      </c>
      <c r="B13">
        <v>-198</v>
      </c>
      <c r="C13">
        <v>124</v>
      </c>
      <c r="D13">
        <v>-380</v>
      </c>
      <c r="E13">
        <v>-185</v>
      </c>
      <c r="F13">
        <v>205</v>
      </c>
      <c r="G13">
        <v>-205</v>
      </c>
      <c r="H13">
        <v>-105</v>
      </c>
      <c r="I13">
        <v>-135</v>
      </c>
      <c r="K13">
        <v>-105</v>
      </c>
      <c r="L13">
        <v>-205</v>
      </c>
      <c r="M13">
        <v>-198</v>
      </c>
      <c r="N13">
        <v>-105</v>
      </c>
      <c r="O13">
        <v>-105</v>
      </c>
      <c r="P13">
        <v>-115</v>
      </c>
      <c r="Q13">
        <v>-180</v>
      </c>
      <c r="R13">
        <v>-265</v>
      </c>
      <c r="S13">
        <v>-135</v>
      </c>
    </row>
    <row r="14" spans="1:19" ht="14.45">
      <c r="A14" t="s">
        <v>13</v>
      </c>
      <c r="B14">
        <v>-218</v>
      </c>
      <c r="C14">
        <v>180</v>
      </c>
      <c r="D14">
        <v>-225</v>
      </c>
      <c r="E14">
        <v>-142</v>
      </c>
      <c r="G14">
        <v>130</v>
      </c>
      <c r="H14">
        <v>-455</v>
      </c>
      <c r="I14">
        <v>-205</v>
      </c>
      <c r="J14">
        <v>200</v>
      </c>
      <c r="K14">
        <v>-190</v>
      </c>
      <c r="L14">
        <v>-125</v>
      </c>
      <c r="M14">
        <v>100</v>
      </c>
      <c r="N14">
        <v>145</v>
      </c>
      <c r="O14">
        <v>150</v>
      </c>
      <c r="P14">
        <v>105</v>
      </c>
      <c r="Q14">
        <v>-125</v>
      </c>
      <c r="R14">
        <v>-140</v>
      </c>
      <c r="S14">
        <v>-195</v>
      </c>
    </row>
    <row r="15" spans="1:19" ht="14.45">
      <c r="A15" t="s">
        <v>14</v>
      </c>
      <c r="B15">
        <v>-108</v>
      </c>
      <c r="C15">
        <v>-135</v>
      </c>
      <c r="D15">
        <v>-162</v>
      </c>
      <c r="E15">
        <v>-175</v>
      </c>
      <c r="G15">
        <v>360</v>
      </c>
      <c r="H15">
        <v>-170</v>
      </c>
      <c r="I15">
        <v>170</v>
      </c>
      <c r="J15">
        <v>-750</v>
      </c>
      <c r="K15">
        <v>130</v>
      </c>
      <c r="L15">
        <v>-120</v>
      </c>
      <c r="M15">
        <v>-105</v>
      </c>
      <c r="N15">
        <v>-120</v>
      </c>
      <c r="O15">
        <v>-115</v>
      </c>
      <c r="P15">
        <v>-355</v>
      </c>
      <c r="Q15">
        <v>-192</v>
      </c>
      <c r="R15">
        <v>-105</v>
      </c>
      <c r="S15">
        <v>150</v>
      </c>
    </row>
    <row r="16" spans="1:19" ht="14.45">
      <c r="A16" t="s">
        <v>15</v>
      </c>
      <c r="B16">
        <v>-148</v>
      </c>
      <c r="C16">
        <v>-155</v>
      </c>
      <c r="D16">
        <v>-122</v>
      </c>
      <c r="E16">
        <v>-218</v>
      </c>
      <c r="F16">
        <v>114</v>
      </c>
      <c r="G16">
        <v>-130</v>
      </c>
      <c r="H16">
        <v>-115</v>
      </c>
      <c r="I16">
        <v>-130</v>
      </c>
      <c r="J16">
        <v>-440</v>
      </c>
      <c r="K16">
        <v>110</v>
      </c>
      <c r="M16">
        <v>-105</v>
      </c>
      <c r="N16">
        <v>-110</v>
      </c>
      <c r="O16">
        <v>-165</v>
      </c>
      <c r="P16">
        <v>-355</v>
      </c>
      <c r="Q16">
        <v>-115</v>
      </c>
      <c r="R16">
        <v>-120</v>
      </c>
      <c r="S16">
        <v>-145</v>
      </c>
    </row>
    <row r="17" spans="1:19" ht="14.45">
      <c r="A17" t="s">
        <v>16</v>
      </c>
      <c r="B17">
        <v>-218</v>
      </c>
      <c r="C17">
        <v>200</v>
      </c>
      <c r="D17">
        <v>-112</v>
      </c>
      <c r="E17">
        <v>-225</v>
      </c>
      <c r="F17">
        <v>150</v>
      </c>
      <c r="G17">
        <v>-166</v>
      </c>
      <c r="H17">
        <v>250</v>
      </c>
      <c r="I17">
        <v>-112</v>
      </c>
      <c r="J17">
        <v>160</v>
      </c>
      <c r="K17">
        <v>-130</v>
      </c>
      <c r="L17">
        <v>105</v>
      </c>
      <c r="M17">
        <v>-282</v>
      </c>
      <c r="O17">
        <v>-115</v>
      </c>
      <c r="P17">
        <v>280</v>
      </c>
      <c r="Q17">
        <v>-115</v>
      </c>
      <c r="R17">
        <v>-130</v>
      </c>
      <c r="S17">
        <v>120</v>
      </c>
    </row>
    <row r="18" spans="1:19" ht="14.45">
      <c r="A18" t="s">
        <v>17</v>
      </c>
      <c r="B18">
        <v>-166</v>
      </c>
      <c r="C18">
        <v>-198</v>
      </c>
      <c r="D18">
        <v>235</v>
      </c>
      <c r="E18">
        <v>-162</v>
      </c>
      <c r="F18">
        <v>-135</v>
      </c>
      <c r="G18">
        <v>470</v>
      </c>
      <c r="H18">
        <v>-125</v>
      </c>
      <c r="I18">
        <v>270</v>
      </c>
      <c r="K18">
        <v>200</v>
      </c>
      <c r="L18">
        <v>-125</v>
      </c>
      <c r="M18">
        <v>-115</v>
      </c>
      <c r="N18">
        <v>-180</v>
      </c>
      <c r="O18">
        <v>130</v>
      </c>
      <c r="P18">
        <v>110</v>
      </c>
      <c r="Q18">
        <v>-125</v>
      </c>
      <c r="R18">
        <v>-115</v>
      </c>
      <c r="S18">
        <v>-115</v>
      </c>
    </row>
    <row r="19" spans="1:19" ht="14.45">
      <c r="A19" t="s">
        <v>18</v>
      </c>
      <c r="B19">
        <v>-118</v>
      </c>
      <c r="C19">
        <v>105</v>
      </c>
      <c r="D19">
        <v>550</v>
      </c>
      <c r="E19">
        <v>136</v>
      </c>
      <c r="F19">
        <v>210</v>
      </c>
      <c r="G19">
        <v>140</v>
      </c>
      <c r="H19">
        <v>120</v>
      </c>
      <c r="I19">
        <v>360</v>
      </c>
      <c r="J19">
        <v>340</v>
      </c>
      <c r="K19">
        <v>-125</v>
      </c>
      <c r="L19">
        <v>270</v>
      </c>
      <c r="M19">
        <v>224</v>
      </c>
      <c r="O19">
        <v>105</v>
      </c>
      <c r="P19">
        <v>280</v>
      </c>
      <c r="Q19">
        <v>-195</v>
      </c>
      <c r="R19">
        <v>-125</v>
      </c>
      <c r="S19">
        <v>105</v>
      </c>
    </row>
    <row r="20" spans="1:19" ht="14.45">
      <c r="A20" t="s">
        <v>19</v>
      </c>
      <c r="B20">
        <v>-102</v>
      </c>
      <c r="C20">
        <v>124</v>
      </c>
      <c r="D20">
        <v>102</v>
      </c>
      <c r="E20">
        <v>120</v>
      </c>
      <c r="F20">
        <v>102</v>
      </c>
      <c r="H20">
        <v>105</v>
      </c>
      <c r="I20">
        <v>-108</v>
      </c>
      <c r="J20">
        <v>-198</v>
      </c>
      <c r="K20">
        <v>130</v>
      </c>
      <c r="L20">
        <v>110</v>
      </c>
      <c r="M20">
        <v>160</v>
      </c>
      <c r="N20">
        <v>180</v>
      </c>
      <c r="O20">
        <v>-130</v>
      </c>
      <c r="P20">
        <v>-170</v>
      </c>
      <c r="Q20">
        <v>-115</v>
      </c>
      <c r="R20">
        <v>110</v>
      </c>
      <c r="S20">
        <v>-125</v>
      </c>
    </row>
    <row r="21" spans="1:19" ht="14.45">
      <c r="A21" t="s">
        <v>20</v>
      </c>
      <c r="B21">
        <v>142</v>
      </c>
      <c r="C21">
        <v>-218</v>
      </c>
      <c r="D21">
        <v>525</v>
      </c>
      <c r="E21">
        <v>120</v>
      </c>
      <c r="F21">
        <v>490</v>
      </c>
      <c r="G21">
        <v>750</v>
      </c>
      <c r="H21">
        <v>136</v>
      </c>
      <c r="I21">
        <v>136</v>
      </c>
      <c r="J21">
        <v>-112</v>
      </c>
      <c r="K21">
        <v>180</v>
      </c>
      <c r="L21">
        <v>-120</v>
      </c>
      <c r="M21">
        <v>-120</v>
      </c>
      <c r="O21">
        <v>110</v>
      </c>
      <c r="P21">
        <v>280</v>
      </c>
      <c r="Q21">
        <v>240</v>
      </c>
      <c r="R21">
        <v>-165</v>
      </c>
      <c r="S21">
        <v>110</v>
      </c>
    </row>
    <row r="22" spans="1:19" ht="14.45">
      <c r="A22" t="s">
        <v>21</v>
      </c>
      <c r="B22">
        <v>100</v>
      </c>
      <c r="C22">
        <v>114</v>
      </c>
      <c r="D22">
        <v>124</v>
      </c>
      <c r="E22">
        <v>-155</v>
      </c>
      <c r="F22">
        <v>190</v>
      </c>
      <c r="H22">
        <v>150</v>
      </c>
      <c r="I22">
        <v>114</v>
      </c>
      <c r="J22">
        <v>-180</v>
      </c>
      <c r="K22">
        <v>-150</v>
      </c>
      <c r="L22">
        <v>100</v>
      </c>
      <c r="M22">
        <v>170</v>
      </c>
      <c r="N22">
        <v>-355</v>
      </c>
      <c r="O22">
        <v>-125</v>
      </c>
      <c r="P22">
        <v>-130</v>
      </c>
      <c r="Q22">
        <v>110</v>
      </c>
      <c r="R22">
        <v>120</v>
      </c>
      <c r="S22">
        <v>150</v>
      </c>
    </row>
    <row r="23" spans="1:19" ht="14.45">
      <c r="A23" t="s">
        <v>22</v>
      </c>
      <c r="B23">
        <v>154</v>
      </c>
      <c r="C23">
        <v>120</v>
      </c>
      <c r="D23">
        <v>-148</v>
      </c>
      <c r="E23">
        <v>230</v>
      </c>
      <c r="F23">
        <v>-135</v>
      </c>
      <c r="G23">
        <v>124</v>
      </c>
      <c r="H23">
        <v>310</v>
      </c>
      <c r="I23">
        <v>350</v>
      </c>
      <c r="J23">
        <v>-155</v>
      </c>
      <c r="K23">
        <v>-195</v>
      </c>
      <c r="M23">
        <v>100</v>
      </c>
      <c r="N23">
        <v>100</v>
      </c>
      <c r="O23">
        <v>105</v>
      </c>
      <c r="P23">
        <v>160</v>
      </c>
      <c r="Q23">
        <v>105</v>
      </c>
      <c r="R23">
        <v>220</v>
      </c>
      <c r="S23">
        <v>-105</v>
      </c>
    </row>
    <row r="24" spans="1:19" ht="14.45">
      <c r="A24" t="s">
        <v>23</v>
      </c>
      <c r="B24">
        <v>-185</v>
      </c>
      <c r="C24">
        <v>-148</v>
      </c>
      <c r="D24">
        <v>130</v>
      </c>
      <c r="E24">
        <v>154</v>
      </c>
      <c r="F24">
        <v>-135</v>
      </c>
      <c r="G24">
        <v>-125</v>
      </c>
      <c r="H24">
        <v>124</v>
      </c>
      <c r="I24">
        <v>-130</v>
      </c>
      <c r="J24">
        <v>-185</v>
      </c>
      <c r="K24">
        <v>-140</v>
      </c>
      <c r="M24">
        <v>-115</v>
      </c>
      <c r="N24">
        <v>220</v>
      </c>
      <c r="O24">
        <v>-155</v>
      </c>
      <c r="P24">
        <v>-105</v>
      </c>
      <c r="Q24">
        <v>-130</v>
      </c>
      <c r="R24">
        <v>105</v>
      </c>
      <c r="S24">
        <v>125</v>
      </c>
    </row>
    <row r="25" spans="1:19" ht="14.45">
      <c r="A25" t="s">
        <v>24</v>
      </c>
      <c r="B25">
        <v>140</v>
      </c>
      <c r="C25">
        <v>285</v>
      </c>
      <c r="D25">
        <v>-148</v>
      </c>
      <c r="E25">
        <v>260</v>
      </c>
      <c r="F25">
        <v>-122</v>
      </c>
      <c r="G25">
        <v>-148</v>
      </c>
      <c r="H25">
        <v>-142</v>
      </c>
      <c r="I25">
        <v>285</v>
      </c>
      <c r="J25">
        <v>-108</v>
      </c>
      <c r="K25">
        <v>110</v>
      </c>
      <c r="L25">
        <v>185</v>
      </c>
      <c r="M25">
        <v>170</v>
      </c>
      <c r="O25">
        <v>-105</v>
      </c>
      <c r="P25">
        <v>100</v>
      </c>
      <c r="Q25">
        <v>310</v>
      </c>
      <c r="R25">
        <v>-125</v>
      </c>
      <c r="S25">
        <v>-105</v>
      </c>
    </row>
    <row r="26" spans="1:19" ht="14.45">
      <c r="A26" t="s">
        <v>25</v>
      </c>
      <c r="B26">
        <v>154</v>
      </c>
      <c r="C26">
        <v>130</v>
      </c>
      <c r="D26">
        <v>185</v>
      </c>
      <c r="E26">
        <v>185</v>
      </c>
      <c r="F26">
        <v>340</v>
      </c>
      <c r="G26">
        <v>700</v>
      </c>
      <c r="I26">
        <v>140</v>
      </c>
      <c r="J26">
        <v>105</v>
      </c>
      <c r="K26">
        <v>105</v>
      </c>
      <c r="L26">
        <v>150</v>
      </c>
      <c r="M26">
        <v>-105</v>
      </c>
      <c r="N26">
        <v>-105</v>
      </c>
      <c r="O26">
        <v>140</v>
      </c>
      <c r="P26">
        <v>-115</v>
      </c>
      <c r="Q26">
        <v>-105</v>
      </c>
      <c r="R26">
        <v>215</v>
      </c>
      <c r="S26">
        <v>-130</v>
      </c>
    </row>
    <row r="27" spans="1:19" ht="14.45">
      <c r="A27" t="s">
        <v>26</v>
      </c>
      <c r="B27">
        <v>-325</v>
      </c>
      <c r="C27">
        <v>164</v>
      </c>
      <c r="D27">
        <v>200</v>
      </c>
      <c r="E27">
        <v>330</v>
      </c>
      <c r="F27">
        <v>-258</v>
      </c>
      <c r="G27">
        <v>105</v>
      </c>
      <c r="H27">
        <v>-162</v>
      </c>
      <c r="I27">
        <v>235</v>
      </c>
      <c r="J27">
        <v>130</v>
      </c>
      <c r="K27">
        <v>160</v>
      </c>
      <c r="L27">
        <v>100</v>
      </c>
      <c r="M27">
        <v>190</v>
      </c>
      <c r="N27">
        <v>145</v>
      </c>
      <c r="P27">
        <v>-105</v>
      </c>
      <c r="Q27">
        <v>180</v>
      </c>
      <c r="R27">
        <v>130</v>
      </c>
      <c r="S27">
        <v>130</v>
      </c>
    </row>
    <row r="28" spans="1:19" ht="14.45">
      <c r="A28" t="s">
        <v>27</v>
      </c>
      <c r="B28">
        <v>180</v>
      </c>
      <c r="C28">
        <v>260</v>
      </c>
      <c r="D28">
        <v>130</v>
      </c>
      <c r="E28">
        <v>-115</v>
      </c>
      <c r="F28">
        <v>164</v>
      </c>
      <c r="G28">
        <v>-345</v>
      </c>
      <c r="H28">
        <v>-180</v>
      </c>
      <c r="I28">
        <v>250</v>
      </c>
      <c r="J28">
        <v>164</v>
      </c>
      <c r="L28">
        <v>105</v>
      </c>
      <c r="M28">
        <v>-125</v>
      </c>
      <c r="N28">
        <v>100</v>
      </c>
      <c r="O28">
        <v>250</v>
      </c>
      <c r="P28">
        <v>-115</v>
      </c>
      <c r="Q28">
        <v>-105</v>
      </c>
      <c r="R28">
        <v>140</v>
      </c>
      <c r="S28">
        <v>240</v>
      </c>
    </row>
    <row r="29" spans="1:19" ht="14.45">
      <c r="A29" t="s">
        <v>28</v>
      </c>
      <c r="B29">
        <v>124</v>
      </c>
      <c r="C29">
        <v>124</v>
      </c>
      <c r="D29">
        <v>136</v>
      </c>
      <c r="E29">
        <v>136</v>
      </c>
      <c r="F29">
        <v>-135</v>
      </c>
      <c r="G29">
        <v>205</v>
      </c>
      <c r="I29">
        <v>110</v>
      </c>
      <c r="J29">
        <v>150</v>
      </c>
      <c r="K29">
        <v>-115</v>
      </c>
      <c r="L29">
        <v>170</v>
      </c>
      <c r="M29">
        <v>-115</v>
      </c>
      <c r="N29">
        <v>-130</v>
      </c>
      <c r="O29">
        <v>240</v>
      </c>
      <c r="P29">
        <v>-150</v>
      </c>
      <c r="Q29">
        <v>105</v>
      </c>
      <c r="R29">
        <v>-115</v>
      </c>
      <c r="S29">
        <v>115</v>
      </c>
    </row>
    <row r="30" spans="1:19" ht="14.45">
      <c r="A30" t="s">
        <v>29</v>
      </c>
      <c r="B30">
        <v>180</v>
      </c>
      <c r="C30">
        <v>-125</v>
      </c>
      <c r="D30">
        <v>205</v>
      </c>
      <c r="E30">
        <v>180</v>
      </c>
      <c r="G30">
        <v>136</v>
      </c>
      <c r="H30">
        <v>-148</v>
      </c>
      <c r="I30">
        <v>390</v>
      </c>
      <c r="J30">
        <v>124</v>
      </c>
      <c r="K30">
        <v>-105</v>
      </c>
      <c r="L30">
        <v>270</v>
      </c>
      <c r="M30">
        <v>-105</v>
      </c>
      <c r="N30">
        <v>-115</v>
      </c>
      <c r="O30">
        <v>135</v>
      </c>
      <c r="P30">
        <v>145</v>
      </c>
      <c r="Q30">
        <v>155</v>
      </c>
      <c r="R30">
        <v>100</v>
      </c>
      <c r="S30">
        <v>110</v>
      </c>
    </row>
    <row r="31" spans="1:19" ht="14.45">
      <c r="A31" t="s">
        <v>30</v>
      </c>
      <c r="B31">
        <v>164</v>
      </c>
      <c r="C31">
        <v>105</v>
      </c>
      <c r="D31">
        <v>270</v>
      </c>
      <c r="E31">
        <v>-105</v>
      </c>
      <c r="F31">
        <v>114</v>
      </c>
      <c r="G31">
        <v>170</v>
      </c>
      <c r="H31">
        <v>142</v>
      </c>
      <c r="I31">
        <v>110</v>
      </c>
      <c r="J31">
        <v>-125</v>
      </c>
      <c r="K31">
        <v>165</v>
      </c>
      <c r="M31">
        <v>-115</v>
      </c>
      <c r="N31">
        <v>110</v>
      </c>
      <c r="O31">
        <v>310</v>
      </c>
      <c r="P31">
        <v>110</v>
      </c>
      <c r="Q31">
        <v>110</v>
      </c>
      <c r="R31">
        <v>105</v>
      </c>
      <c r="S31">
        <v>-120</v>
      </c>
    </row>
    <row r="32" spans="1:19" ht="14.45">
      <c r="A32" t="s">
        <v>31</v>
      </c>
      <c r="B32">
        <v>260</v>
      </c>
      <c r="C32">
        <v>180</v>
      </c>
      <c r="D32">
        <v>470</v>
      </c>
      <c r="E32">
        <v>675</v>
      </c>
      <c r="F32">
        <v>142</v>
      </c>
      <c r="G32">
        <v>275</v>
      </c>
      <c r="H32">
        <v>350</v>
      </c>
      <c r="I32">
        <v>390</v>
      </c>
      <c r="J32">
        <v>525</v>
      </c>
      <c r="K32">
        <v>120</v>
      </c>
      <c r="L32">
        <v>105</v>
      </c>
      <c r="M32">
        <v>105</v>
      </c>
      <c r="N32">
        <v>280</v>
      </c>
      <c r="P32">
        <v>215</v>
      </c>
      <c r="Q32">
        <v>165</v>
      </c>
      <c r="R32">
        <v>400</v>
      </c>
      <c r="S32">
        <v>165</v>
      </c>
    </row>
    <row r="33" spans="1:19" ht="14.45">
      <c r="A33" t="s">
        <v>32</v>
      </c>
      <c r="B33">
        <v>360</v>
      </c>
      <c r="C33">
        <v>-125</v>
      </c>
      <c r="D33">
        <v>300</v>
      </c>
      <c r="E33">
        <v>130</v>
      </c>
      <c r="F33">
        <v>114</v>
      </c>
      <c r="G33">
        <v>110</v>
      </c>
      <c r="I33">
        <v>-166</v>
      </c>
      <c r="J33">
        <v>-148</v>
      </c>
      <c r="K33">
        <v>250</v>
      </c>
      <c r="L33">
        <v>-125</v>
      </c>
      <c r="M33">
        <v>164</v>
      </c>
      <c r="N33">
        <v>155</v>
      </c>
      <c r="O33">
        <v>285</v>
      </c>
      <c r="P33">
        <v>130</v>
      </c>
      <c r="Q33">
        <v>160</v>
      </c>
      <c r="R33">
        <v>-105</v>
      </c>
      <c r="S33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112F-81B2-4A00-93BA-C13AF48B03DF}">
  <dimension ref="A1:AL37"/>
  <sheetViews>
    <sheetView workbookViewId="0">
      <selection activeCell="P15" sqref="P15"/>
    </sheetView>
  </sheetViews>
  <sheetFormatPr defaultColWidth="7.140625" defaultRowHeight="15"/>
  <cols>
    <col min="1" max="1" width="4.5703125" customWidth="1"/>
    <col min="2" max="19" width="7.140625" customWidth="1"/>
    <col min="20" max="20" width="4.28515625" customWidth="1"/>
  </cols>
  <sheetData>
    <row r="1" spans="1:38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</row>
    <row r="2" spans="1:38">
      <c r="A2" t="s">
        <v>1</v>
      </c>
      <c r="B2" s="1">
        <f>'JuicedOdds Week (8)'!B2/('JuicedOdds Week (8)'!B2+'JuicedOdds Week (8)'!B10)</f>
        <v>0.61643835616438358</v>
      </c>
      <c r="C2" s="1">
        <f>'JuicedOdds Week (8)'!C2/('JuicedOdds Week (8)'!C2+'JuicedOdds Week (8)'!C13)</f>
        <v>0.5720596355604638</v>
      </c>
      <c r="D2" s="3">
        <f>'JuicedOdds Week (8)'!D2/('JuicedOdds Week (8)'!D2+'JuicedOdds Week (8)'!D19)</f>
        <v>0.85245901639344268</v>
      </c>
      <c r="E2" s="1">
        <f>'JuicedOdds Week (8)'!E2/('JuicedOdds Week (8)'!E2+'JuicedOdds Week (8)'!E8)</f>
        <v>0.77683315621679072</v>
      </c>
      <c r="F2" s="1">
        <f>'JuicedOdds Week (8)'!F2/('JuicedOdds Week (8)'!F2+'JuicedOdds Week (8)'!F17)</f>
        <v>0.61643835616438358</v>
      </c>
      <c r="G2" s="1">
        <f>'JuicedOdds Week (8)'!G2/('JuicedOdds Week (8)'!G2+'JuicedOdds Week (8)'!G18)</f>
        <v>0.83164983164983153</v>
      </c>
      <c r="H2" s="1">
        <f>'JuicedOdds Week (8)'!H2/('JuicedOdds Week (8)'!H2+'JuicedOdds Week (8)'!H11)</f>
        <v>0.70503316426063201</v>
      </c>
      <c r="I2" s="1">
        <f>'JuicedOdds Week (8)'!I2/('JuicedOdds Week (8)'!I2+'JuicedOdds Week (8)'!I18)</f>
        <v>0.74087161366313303</v>
      </c>
      <c r="J2" s="1">
        <f>'JuicedOdds Week (8)'!J2/('JuicedOdds Week (8)'!J2+'JuicedOdds Week (8)'!J12)</f>
        <v>0.64472917880023306</v>
      </c>
      <c r="K2" s="1"/>
      <c r="L2" s="1">
        <f>'JuicedOdds Week (8)'!L2/('JuicedOdds Week (8)'!L2+'JuicedOdds Week (8)'!L3)</f>
        <v>0.58821154622527261</v>
      </c>
      <c r="M2" s="1">
        <f>'JuicedOdds Week (8)'!M2/('JuicedOdds Week (8)'!M2+'JuicedOdds Week (8)'!M25)</f>
        <v>0.64472917880023306</v>
      </c>
      <c r="N2" s="1">
        <f>'JuicedOdds Week (8)'!N2/('JuicedOdds Week (8)'!N2+'JuicedOdds Week (8)'!N20)</f>
        <v>0.65747522619560528</v>
      </c>
      <c r="O2" s="1">
        <f>'JuicedOdds Week (8)'!O2/('JuicedOdds Week (8)'!O2+'JuicedOdds Week (8)'!O4)</f>
        <v>0.62110960757780787</v>
      </c>
      <c r="P2" s="1">
        <f>'JuicedOdds Week (8)'!P2/('JuicedOdds Week (8)'!P2+'JuicedOdds Week (8)'!P23)</f>
        <v>0.63010204081632659</v>
      </c>
      <c r="Q2" s="1">
        <f>'JuicedOdds Week (8)'!Q2/('JuicedOdds Week (8)'!Q2+'JuicedOdds Week (8)'!Q25)</f>
        <v>0.76590210451643415</v>
      </c>
      <c r="R2" s="1">
        <f>'JuicedOdds Week (8)'!R2/('JuicedOdds Week (8)'!R2+'JuicedOdds Week (8)'!R6)</f>
        <v>0.58821154622527261</v>
      </c>
      <c r="S2" s="1">
        <f>'JuicedOdds Week (8)'!S2/('JuicedOdds Week (8)'!S2+'JuicedOdds Week (8)'!S11)</f>
        <v>0.53246753246753253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  <c r="AA2">
        <v>0</v>
      </c>
    </row>
    <row r="3" spans="1:38" ht="14.45">
      <c r="A3" t="s">
        <v>2</v>
      </c>
      <c r="B3" s="1">
        <f>'JuicedOdds Week (8)'!B3/('JuicedOdds Week (8)'!B3+'JuicedOdds Week (8)'!B23)</f>
        <v>0.62246655186117372</v>
      </c>
      <c r="C3" s="1">
        <f>'JuicedOdds Week (8)'!C3/('JuicedOdds Week (8)'!C3+'JuicedOdds Week (8)'!C17)</f>
        <v>0.68055555555555558</v>
      </c>
      <c r="D3" s="1">
        <f>'JuicedOdds Week (8)'!D3/('JuicedOdds Week (8)'!D3+'JuicedOdds Week (8)'!D30)</f>
        <v>0.6853932584269663</v>
      </c>
      <c r="E3" s="1">
        <f>'JuicedOdds Week (8)'!E3/('JuicedOdds Week (8)'!E3+'JuicedOdds Week (8)'!E27)</f>
        <v>0.77683315621679072</v>
      </c>
      <c r="F3" s="1">
        <f>'JuicedOdds Week (8)'!F3/('JuicedOdds Week (8)'!F3+'JuicedOdds Week (8)'!F28)</f>
        <v>0.63690418169412233</v>
      </c>
      <c r="G3" s="1">
        <f>'JuicedOdds Week (8)'!G3/('JuicedOdds Week (8)'!G3+'JuicedOdds Week (8)'!G8)</f>
        <v>0.72207925887802371</v>
      </c>
      <c r="H3" s="1">
        <f>'JuicedOdds Week (8)'!H3/('JuicedOdds Week (8)'!H3+'JuicedOdds Week (8)'!H12)</f>
        <v>0.58299264104660675</v>
      </c>
      <c r="I3" s="1">
        <f>'JuicedOdds Week (8)'!I3/('JuicedOdds Week (8)'!I3+'JuicedOdds Week (8)'!I27)</f>
        <v>0.71355123026074185</v>
      </c>
      <c r="J3" s="1">
        <f>'JuicedOdds Week (8)'!J3/('JuicedOdds Week (8)'!J3+'JuicedOdds Week (8)'!J7)</f>
        <v>0.58821154622527261</v>
      </c>
      <c r="K3" s="1"/>
      <c r="L3" s="1">
        <f>'JuicedOdds Week (8)'!L3/('JuicedOdds Week (8)'!L3+'JuicedOdds Week (8)'!L2)</f>
        <v>0.4117884537747275</v>
      </c>
      <c r="M3" s="1">
        <f>'JuicedOdds Week (8)'!M3/('JuicedOdds Week (8)'!M3+'JuicedOdds Week (8)'!M4)</f>
        <v>0.52173913043478259</v>
      </c>
      <c r="N3" s="1">
        <f>'JuicedOdds Week (8)'!N3/('JuicedOdds Week (8)'!N3+'JuicedOdds Week (8)'!N5)</f>
        <v>0.55259400285578297</v>
      </c>
      <c r="O3" s="1">
        <f>'JuicedOdds Week (8)'!O3/('JuicedOdds Week (8)'!O3+'JuicedOdds Week (8)'!O7)</f>
        <v>0.48916576381365112</v>
      </c>
      <c r="P3" s="1">
        <f>'JuicedOdds Week (8)'!P3/('JuicedOdds Week (8)'!P3+'JuicedOdds Week (8)'!P14)</f>
        <v>0.53246753246753253</v>
      </c>
      <c r="Q3" s="1">
        <f>'JuicedOdds Week (8)'!Q3/('JuicedOdds Week (8)'!Q3+'JuicedOdds Week (8)'!Q21)</f>
        <v>0.71797052154195007</v>
      </c>
      <c r="R3" s="2">
        <f>'JuicedOdds Week (8)'!R3/('JuicedOdds Week (8)'!R3+'JuicedOdds Week (8)'!R32)</f>
        <v>0.80815709969788529</v>
      </c>
      <c r="S3" s="1">
        <f>'JuicedOdds Week (8)'!S3/('JuicedOdds Week (8)'!S3+'JuicedOdds Week (8)'!S21)</f>
        <v>0.54274353876739567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38">
      <c r="A4" t="s">
        <v>3</v>
      </c>
      <c r="B4" s="1">
        <f>'JuicedOdds Week (8)'!B4/('JuicedOdds Week (8)'!B4+'JuicedOdds Week (8)'!B8)</f>
        <v>0.551441114716549</v>
      </c>
      <c r="C4" s="1">
        <f>'JuicedOdds Week (8)'!C4/('JuicedOdds Week (8)'!C4+'JuicedOdds Week (8)'!C25)</f>
        <v>0.7508125677139762</v>
      </c>
      <c r="D4" s="1">
        <f>'JuicedOdds Week (8)'!D4/('JuicedOdds Week (8)'!D4+'JuicedOdds Week (8)'!D27)</f>
        <v>0.68055555555555558</v>
      </c>
      <c r="E4" s="1">
        <f>'JuicedOdds Week (8)'!E4/('JuicedOdds Week (8)'!E4+'JuicedOdds Week (8)'!E12)</f>
        <v>0.56349206349206349</v>
      </c>
      <c r="F4" s="1">
        <f>'JuicedOdds Week (8)'!F4/('JuicedOdds Week (8)'!F4+'JuicedOdds Week (8)'!F13)</f>
        <v>0.6853932584269663</v>
      </c>
      <c r="G4" s="3">
        <f>'JuicedOdds Week (8)'!G4/('JuicedOdds Week (8)'!G4+'JuicedOdds Week (8)'!G21)</f>
        <v>0.88695652173913042</v>
      </c>
      <c r="H4" s="1">
        <f>'JuicedOdds Week (8)'!H4/('JuicedOdds Week (8)'!H4+'JuicedOdds Week (8)'!H23)</f>
        <v>0.76590210451643415</v>
      </c>
      <c r="I4" s="1">
        <f>'JuicedOdds Week (8)'!I4/('JuicedOdds Week (8)'!I4+'JuicedOdds Week (8)'!I30)</f>
        <v>0.80429292929292939</v>
      </c>
      <c r="J4" s="1">
        <f>'JuicedOdds Week (8)'!J4/('JuicedOdds Week (8)'!J4+'JuicedOdds Week (8)'!J6)</f>
        <v>0.48916576381365112</v>
      </c>
      <c r="K4" s="1">
        <f>'JuicedOdds Week (8)'!K4/('JuicedOdds Week (8)'!K4+'JuicedOdds Week (8)'!K18)</f>
        <v>0.68055555555555558</v>
      </c>
      <c r="L4" s="1">
        <f>'JuicedOdds Week (8)'!L4/('JuicedOdds Week (8)'!L4+'JuicedOdds Week (8)'!L8)</f>
        <v>0.61403508771929827</v>
      </c>
      <c r="M4" s="1">
        <f>'JuicedOdds Week (8)'!M4/('JuicedOdds Week (8)'!M4+'JuicedOdds Week (8)'!M3)</f>
        <v>0.47826086956521741</v>
      </c>
      <c r="N4" s="1"/>
      <c r="O4" s="1">
        <f>'JuicedOdds Week (8)'!O4/('JuicedOdds Week (8)'!O4+'JuicedOdds Week (8)'!O2)</f>
        <v>0.37889039242219219</v>
      </c>
      <c r="P4" s="1">
        <f>'JuicedOdds Week (8)'!P4/('JuicedOdds Week (8)'!P4+'JuicedOdds Week (8)'!P7)</f>
        <v>0.63010204081632659</v>
      </c>
      <c r="Q4" s="1">
        <f>'JuicedOdds Week (8)'!Q4/('JuicedOdds Week (8)'!Q4+'JuicedOdds Week (8)'!Q11)</f>
        <v>0.51083423618634893</v>
      </c>
      <c r="R4" s="1">
        <f>'JuicedOdds Week (8)'!R4/('JuicedOdds Week (8)'!R4+'JuicedOdds Week (8)'!R23)</f>
        <v>0.70016207455429491</v>
      </c>
      <c r="S4" s="1">
        <f>'JuicedOdds Week (8)'!S4/('JuicedOdds Week (8)'!S4+'JuicedOdds Week (8)'!S12)</f>
        <v>0.47826086956521741</v>
      </c>
      <c r="U4">
        <v>0</v>
      </c>
      <c r="V4">
        <v>0</v>
      </c>
      <c r="W4">
        <v>0</v>
      </c>
      <c r="X4">
        <v>0</v>
      </c>
      <c r="Y4">
        <v>0</v>
      </c>
      <c r="Z4">
        <v>25</v>
      </c>
      <c r="AA4">
        <v>0</v>
      </c>
    </row>
    <row r="5" spans="1:38" ht="14.45">
      <c r="A5" t="s">
        <v>4</v>
      </c>
      <c r="B5" s="1">
        <f>'JuicedOdds Week (8)'!B5/('JuicedOdds Week (8)'!B5+'JuicedOdds Week (8)'!B22)</f>
        <v>0.52173913043478259</v>
      </c>
      <c r="C5" s="1">
        <f>'JuicedOdds Week (8)'!C5/('JuicedOdds Week (8)'!C5+'JuicedOdds Week (8)'!C28)</f>
        <v>0.73354231974921635</v>
      </c>
      <c r="D5" s="1">
        <f>'JuicedOdds Week (8)'!D5/('JuicedOdds Week (8)'!D5+'JuicedOdds Week (8)'!D21)</f>
        <v>0.84650112866817162</v>
      </c>
      <c r="E5" s="3">
        <f>'JuicedOdds Week (8)'!E5/('JuicedOdds Week (8)'!E5+'JuicedOdds Week (8)'!E32)</f>
        <v>0.87617765814266502</v>
      </c>
      <c r="F5" s="1">
        <f>'JuicedOdds Week (8)'!F5/('JuicedOdds Week (8)'!F5+'JuicedOdds Week (8)'!F7)</f>
        <v>0.60923623445825936</v>
      </c>
      <c r="G5" s="1">
        <f>'JuicedOdds Week (8)'!G5/('JuicedOdds Week (8)'!G5+'JuicedOdds Week (8)'!G15)</f>
        <v>0.79136163982430452</v>
      </c>
      <c r="H5" s="1">
        <f>'JuicedOdds Week (8)'!H5/('JuicedOdds Week (8)'!H5+'JuicedOdds Week (8)'!H17)</f>
        <v>0.72575250836120397</v>
      </c>
      <c r="I5" s="1">
        <f>'JuicedOdds Week (8)'!I5/('JuicedOdds Week (8)'!I5+'JuicedOdds Week (8)'!I6)</f>
        <v>0.65747522619560528</v>
      </c>
      <c r="J5" s="1"/>
      <c r="K5" s="1">
        <f>'JuicedOdds Week (8)'!K5/('JuicedOdds Week (8)'!K5+'JuicedOdds Week (8)'!K13)</f>
        <v>0.51083423618634893</v>
      </c>
      <c r="L5" s="1">
        <f>'JuicedOdds Week (8)'!L5/('JuicedOdds Week (8)'!L5+'JuicedOdds Week (8)'!L30)</f>
        <v>0.74087161366313303</v>
      </c>
      <c r="M5" s="1">
        <f>'JuicedOdds Week (8)'!M5/('JuicedOdds Week (8)'!M5+'JuicedOdds Week (8)'!M14)</f>
        <v>0.52173913043478259</v>
      </c>
      <c r="N5" s="1">
        <f>'JuicedOdds Week (8)'!N5/('JuicedOdds Week (8)'!N5+'JuicedOdds Week (8)'!N3)</f>
        <v>0.44740599714421703</v>
      </c>
      <c r="O5" s="1">
        <f>'JuicedOdds Week (8)'!O5/('JuicedOdds Week (8)'!O5+'JuicedOdds Week (8)'!O14)</f>
        <v>0.61403508771929827</v>
      </c>
      <c r="P5" s="1">
        <f>'JuicedOdds Week (8)'!P5/('JuicedOdds Week (8)'!P5+'JuicedOdds Week (8)'!P32)</f>
        <v>0.69576995207334869</v>
      </c>
      <c r="Q5" s="1">
        <f>'JuicedOdds Week (8)'!Q5/('JuicedOdds Week (8)'!Q5+'JuicedOdds Week (8)'!Q9)</f>
        <v>0.55156950672645733</v>
      </c>
      <c r="R5" s="1">
        <f>'JuicedOdds Week (8)'!R5/('JuicedOdds Week (8)'!R5+'JuicedOdds Week (8)'!R27)</f>
        <v>0.57983193277310918</v>
      </c>
      <c r="S5" s="1">
        <f>'JuicedOdds Week (8)'!S5/('JuicedOdds Week (8)'!S5+'JuicedOdds Week (8)'!S28)</f>
        <v>0.71797052154195007</v>
      </c>
      <c r="U5">
        <v>0</v>
      </c>
      <c r="V5">
        <v>0</v>
      </c>
      <c r="W5">
        <v>0</v>
      </c>
      <c r="X5">
        <v>25</v>
      </c>
      <c r="Y5">
        <v>0</v>
      </c>
      <c r="Z5">
        <v>0</v>
      </c>
      <c r="AA5">
        <v>0</v>
      </c>
    </row>
    <row r="6" spans="1:38">
      <c r="A6" t="s">
        <v>5</v>
      </c>
      <c r="B6" s="1">
        <f>'JuicedOdds Week (8)'!B6/('JuicedOdds Week (8)'!B6+'JuicedOdds Week (8)'!B15)</f>
        <v>0.50432975406996894</v>
      </c>
      <c r="C6" s="1">
        <f>'JuicedOdds Week (8)'!C6/('JuicedOdds Week (8)'!C6+'JuicedOdds Week (8)'!C9)</f>
        <v>0.60923623445825936</v>
      </c>
      <c r="D6" s="1">
        <f>'JuicedOdds Week (8)'!D6/('JuicedOdds Week (8)'!D6+'JuicedOdds Week (8)'!D28)</f>
        <v>0.58299264104660675</v>
      </c>
      <c r="E6" s="1">
        <f>'JuicedOdds Week (8)'!E6/('JuicedOdds Week (8)'!E6+'JuicedOdds Week (8)'!E29)</f>
        <v>0.59336975415942395</v>
      </c>
      <c r="F6" s="1">
        <f>'JuicedOdds Week (8)'!F6/('JuicedOdds Week (8)'!F6+'JuicedOdds Week (8)'!F32)</f>
        <v>0.60375697094217784</v>
      </c>
      <c r="G6" s="1">
        <f>'JuicedOdds Week (8)'!G6/('JuicedOdds Week (8)'!G6+'JuicedOdds Week (8)'!G14)</f>
        <v>0.58299264104660675</v>
      </c>
      <c r="H6" s="1"/>
      <c r="I6" s="1">
        <f>'JuicedOdds Week (8)'!I6/('JuicedOdds Week (8)'!I6+'JuicedOdds Week (8)'!I5)</f>
        <v>0.34252477380439461</v>
      </c>
      <c r="J6" s="1">
        <f>'JuicedOdds Week (8)'!J6/('JuicedOdds Week (8)'!J6+'JuicedOdds Week (8)'!J4)</f>
        <v>0.51083423618634893</v>
      </c>
      <c r="K6" s="1">
        <f>'JuicedOdds Week (8)'!K6/('JuicedOdds Week (8)'!K6+'JuicedOdds Week (8)'!K33)</f>
        <v>0.7272727272727274</v>
      </c>
      <c r="L6" s="1">
        <f>'JuicedOdds Week (8)'!L6/('JuicedOdds Week (8)'!L6+'JuicedOdds Week (8)'!L9)</f>
        <v>0.51083423618634893</v>
      </c>
      <c r="M6" s="1">
        <f>'JuicedOdds Week (8)'!M6/('JuicedOdds Week (8)'!M6+'JuicedOdds Week (8)'!M22)</f>
        <v>0.64285714285714279</v>
      </c>
      <c r="N6" s="1">
        <f>'JuicedOdds Week (8)'!N6/('JuicedOdds Week (8)'!N6+'JuicedOdds Week (8)'!N13)</f>
        <v>0.51083423618634893</v>
      </c>
      <c r="O6" s="2">
        <f>'JuicedOdds Week (8)'!O6/('JuicedOdds Week (8)'!O6+'JuicedOdds Week (8)'!O31)</f>
        <v>0.76590210451643415</v>
      </c>
      <c r="P6" s="1">
        <f>'JuicedOdds Week (8)'!P6/('JuicedOdds Week (8)'!P6+'JuicedOdds Week (8)'!P17)</f>
        <v>0.65747522619560528</v>
      </c>
      <c r="Q6" s="1">
        <f>'JuicedOdds Week (8)'!Q6/('JuicedOdds Week (8)'!Q6+'JuicedOdds Week (8)'!Q22)</f>
        <v>0.54274353876739567</v>
      </c>
      <c r="R6" s="1">
        <f>'JuicedOdds Week (8)'!R6/('JuicedOdds Week (8)'!R6+'JuicedOdds Week (8)'!R2)</f>
        <v>0.4117884537747275</v>
      </c>
      <c r="S6" s="1">
        <f>'JuicedOdds Week (8)'!S6/('JuicedOdds Week (8)'!S6+'JuicedOdds Week (8)'!S15)</f>
        <v>0.61403508771929827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38">
      <c r="A7" t="s">
        <v>6</v>
      </c>
      <c r="B7" s="1">
        <f>'JuicedOdds Week (8)'!B7/('JuicedOdds Week (8)'!B7+'JuicedOdds Week (8)'!B21)</f>
        <v>0.60375697094217784</v>
      </c>
      <c r="C7" s="3">
        <f>'JuicedOdds Week (8)'!C7/('JuicedOdds Week (8)'!C7+'JuicedOdds Week (8)'!C8)</f>
        <v>0.76000000000000012</v>
      </c>
      <c r="D7" s="1">
        <f>'JuicedOdds Week (8)'!D7/('JuicedOdds Week (8)'!D7+'JuicedOdds Week (8)'!D32)</f>
        <v>0.83164983164983153</v>
      </c>
      <c r="E7" s="1">
        <f>'JuicedOdds Week (8)'!E7/('JuicedOdds Week (8)'!E7+'JuicedOdds Week (8)'!E23)</f>
        <v>0.70954356846473021</v>
      </c>
      <c r="F7" s="1">
        <f>'JuicedOdds Week (8)'!F7/('JuicedOdds Week (8)'!F7+'JuicedOdds Week (8)'!F5)</f>
        <v>0.39076376554174075</v>
      </c>
      <c r="G7" s="1">
        <f>'JuicedOdds Week (8)'!G7/('JuicedOdds Week (8)'!G7+'JuicedOdds Week (8)'!G11)</f>
        <v>0.53246753246753253</v>
      </c>
      <c r="H7" s="1"/>
      <c r="I7" s="1">
        <f>'JuicedOdds Week (8)'!I7/('JuicedOdds Week (8)'!I7+'JuicedOdds Week (8)'!I28)</f>
        <v>0.72575250836120397</v>
      </c>
      <c r="J7" s="1">
        <f>'JuicedOdds Week (8)'!J7/('JuicedOdds Week (8)'!J7+'JuicedOdds Week (8)'!J3)</f>
        <v>0.4117884537747275</v>
      </c>
      <c r="K7" s="1">
        <f>'JuicedOdds Week (8)'!K7/('JuicedOdds Week (8)'!K7+'JuicedOdds Week (8)'!K21)</f>
        <v>0.65747522619560528</v>
      </c>
      <c r="L7" s="1">
        <f>'JuicedOdds Week (8)'!L7/('JuicedOdds Week (8)'!L7+'JuicedOdds Week (8)'!L26)</f>
        <v>0.61403508771929827</v>
      </c>
      <c r="M7" s="1">
        <f>'JuicedOdds Week (8)'!M7/('JuicedOdds Week (8)'!M7+'JuicedOdds Week (8)'!M27)</f>
        <v>0.66900702106318954</v>
      </c>
      <c r="N7" s="1">
        <f>'JuicedOdds Week (8)'!N7/('JuicedOdds Week (8)'!N7+'JuicedOdds Week (8)'!N14)</f>
        <v>0.60670065549890739</v>
      </c>
      <c r="O7" s="1">
        <f>'JuicedOdds Week (8)'!O7/('JuicedOdds Week (8)'!O7+'JuicedOdds Week (8)'!O3)</f>
        <v>0.51083423618634893</v>
      </c>
      <c r="P7" s="1">
        <f>'JuicedOdds Week (8)'!P7/('JuicedOdds Week (8)'!P7+'JuicedOdds Week (8)'!P4)</f>
        <v>0.36989795918367352</v>
      </c>
      <c r="Q7" s="1">
        <f>'JuicedOdds Week (8)'!Q7/('JuicedOdds Week (8)'!Q7+'JuicedOdds Week (8)'!Q12)</f>
        <v>0.43902439024390244</v>
      </c>
      <c r="R7" s="1">
        <f>'JuicedOdds Week (8)'!R7/('JuicedOdds Week (8)'!R7+'JuicedOdds Week (8)'!R10)</f>
        <v>0.57983193277310918</v>
      </c>
      <c r="S7" s="1">
        <f>'JuicedOdds Week (8)'!S7/('JuicedOdds Week (8)'!S7+'JuicedOdds Week (8)'!S27)</f>
        <v>0.57983193277310918</v>
      </c>
      <c r="U7">
        <v>0</v>
      </c>
      <c r="V7">
        <v>25</v>
      </c>
      <c r="W7">
        <v>0</v>
      </c>
      <c r="X7">
        <v>0</v>
      </c>
      <c r="Y7">
        <v>0</v>
      </c>
      <c r="Z7">
        <v>0</v>
      </c>
      <c r="AA7">
        <v>0</v>
      </c>
    </row>
    <row r="8" spans="1:38">
      <c r="A8" t="s">
        <v>7</v>
      </c>
      <c r="B8" s="1">
        <f>'JuicedOdds Week (8)'!B8/('JuicedOdds Week (8)'!B8+'JuicedOdds Week (8)'!B4)</f>
        <v>0.448558885283451</v>
      </c>
      <c r="C8" s="1">
        <f>'JuicedOdds Week (8)'!C8/('JuicedOdds Week (8)'!C8+'JuicedOdds Week (8)'!C7)</f>
        <v>0.24000000000000005</v>
      </c>
      <c r="D8" s="1">
        <f>'JuicedOdds Week (8)'!D8/('JuicedOdds Week (8)'!D8+'JuicedOdds Week (8)'!D23)</f>
        <v>0.42794036443953615</v>
      </c>
      <c r="E8" s="1">
        <f>'JuicedOdds Week (8)'!E8/('JuicedOdds Week (8)'!E8+'JuicedOdds Week (8)'!E2)</f>
        <v>0.22316684378320936</v>
      </c>
      <c r="F8" s="1">
        <f>'JuicedOdds Week (8)'!F8/('JuicedOdds Week (8)'!F8+'JuicedOdds Week (8)'!F18)</f>
        <v>0.448558885283451</v>
      </c>
      <c r="G8" s="1">
        <f>'JuicedOdds Week (8)'!G8/('JuicedOdds Week (8)'!G8+'JuicedOdds Week (8)'!G3)</f>
        <v>0.27792074112197634</v>
      </c>
      <c r="H8" s="1"/>
      <c r="I8" s="1">
        <f>'JuicedOdds Week (8)'!I8/('JuicedOdds Week (8)'!I8+'JuicedOdds Week (8)'!I21)</f>
        <v>0.59336975415942395</v>
      </c>
      <c r="J8" s="1">
        <f>'JuicedOdds Week (8)'!J8/('JuicedOdds Week (8)'!J8+'JuicedOdds Week (8)'!J11)</f>
        <v>0.53246753246753253</v>
      </c>
      <c r="K8" s="1">
        <f>'JuicedOdds Week (8)'!K8/('JuicedOdds Week (8)'!K8+'JuicedOdds Week (8)'!K25)</f>
        <v>0.54274353876739567</v>
      </c>
      <c r="L8" s="1">
        <f>'JuicedOdds Week (8)'!L8/('JuicedOdds Week (8)'!L8+'JuicedOdds Week (8)'!L4)</f>
        <v>0.38596491228070179</v>
      </c>
      <c r="M8" s="1">
        <f>'JuicedOdds Week (8)'!M8/('JuicedOdds Week (8)'!M8+'JuicedOdds Week (8)'!M12)</f>
        <v>0.55259400285578297</v>
      </c>
      <c r="N8" s="1">
        <f>'JuicedOdds Week (8)'!N8/('JuicedOdds Week (8)'!N8+'JuicedOdds Week (8)'!N24)</f>
        <v>0.70016207455429491</v>
      </c>
      <c r="O8" s="1">
        <f>'JuicedOdds Week (8)'!O8/('JuicedOdds Week (8)'!O8+'JuicedOdds Week (8)'!O33)</f>
        <v>0.7508125677139762</v>
      </c>
      <c r="P8" s="1">
        <f>'JuicedOdds Week (8)'!P8/('JuicedOdds Week (8)'!P8+'JuicedOdds Week (8)'!P12)</f>
        <v>0.47826086956521741</v>
      </c>
      <c r="Q8" s="1">
        <f>'JuicedOdds Week (8)'!Q8/('JuicedOdds Week (8)'!Q8+'JuicedOdds Week (8)'!Q27)</f>
        <v>0.65747522619560528</v>
      </c>
      <c r="R8" s="1">
        <f>'JuicedOdds Week (8)'!R8/('JuicedOdds Week (8)'!R8+'JuicedOdds Week (8)'!R15)</f>
        <v>0.51083423618634893</v>
      </c>
      <c r="S8" s="1">
        <f>'JuicedOdds Week (8)'!S8/('JuicedOdds Week (8)'!S8+'JuicedOdds Week (8)'!S23)</f>
        <v>0.51083423618634893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38" ht="14.45">
      <c r="A9" t="s">
        <v>8</v>
      </c>
      <c r="B9" s="3">
        <f>'JuicedOdds Week (8)'!B9/('JuicedOdds Week (8)'!B9+'JuicedOdds Week (8)'!B33)</f>
        <v>0.79136163982430452</v>
      </c>
      <c r="C9" s="1">
        <f>'JuicedOdds Week (8)'!C9/('JuicedOdds Week (8)'!C9+'JuicedOdds Week (8)'!C6)</f>
        <v>0.39076376554174075</v>
      </c>
      <c r="D9" s="1">
        <f>'JuicedOdds Week (8)'!D9/('JuicedOdds Week (8)'!D9+'JuicedOdds Week (8)'!D31)</f>
        <v>0.74087161366313303</v>
      </c>
      <c r="E9" s="1">
        <f>'JuicedOdds Week (8)'!E9/('JuicedOdds Week (8)'!E9+'JuicedOdds Week (8)'!E15)</f>
        <v>0.39076376554174075</v>
      </c>
      <c r="F9" s="1">
        <f>'JuicedOdds Week (8)'!F9/('JuicedOdds Week (8)'!F9+'JuicedOdds Week (8)'!F22)</f>
        <v>0.66900702106318954</v>
      </c>
      <c r="G9" s="1">
        <f>'JuicedOdds Week (8)'!G9/('JuicedOdds Week (8)'!G9+'JuicedOdds Week (8)'!G29)</f>
        <v>0.6853932584269663</v>
      </c>
      <c r="H9" s="1">
        <f>'JuicedOdds Week (8)'!H9/('JuicedOdds Week (8)'!H9+'JuicedOdds Week (8)'!H10)</f>
        <v>0.58299264104660675</v>
      </c>
      <c r="I9" s="1">
        <f>'JuicedOdds Week (8)'!I9/('JuicedOdds Week (8)'!I9+'JuicedOdds Week (8)'!I32)</f>
        <v>0.80429292929292939</v>
      </c>
      <c r="J9" s="1">
        <f>'JuicedOdds Week (8)'!J9/('JuicedOdds Week (8)'!J9+'JuicedOdds Week (8)'!J14)</f>
        <v>0.57983193277310918</v>
      </c>
      <c r="K9" s="1">
        <f>'JuicedOdds Week (8)'!K9/('JuicedOdds Week (8)'!K9+'JuicedOdds Week (8)'!K15)</f>
        <v>0.57983193277310918</v>
      </c>
      <c r="L9" s="1">
        <f>'JuicedOdds Week (8)'!L9/('JuicedOdds Week (8)'!L9+'JuicedOdds Week (8)'!L6)</f>
        <v>0.48916576381365112</v>
      </c>
      <c r="M9" s="1">
        <f>'JuicedOdds Week (8)'!M9/('JuicedOdds Week (8)'!M9+'JuicedOdds Week (8)'!M11)</f>
        <v>0.45725646123260438</v>
      </c>
      <c r="N9" s="1"/>
      <c r="O9" s="1">
        <f>'JuicedOdds Week (8)'!O9/('JuicedOdds Week (8)'!O9+'JuicedOdds Week (8)'!O28)</f>
        <v>0.72575250836120397</v>
      </c>
      <c r="P9" s="1">
        <f>'JuicedOdds Week (8)'!P9/('JuicedOdds Week (8)'!P9+'JuicedOdds Week (8)'!P13)</f>
        <v>0.48916576381365112</v>
      </c>
      <c r="Q9" s="1">
        <f>'JuicedOdds Week (8)'!Q9/('JuicedOdds Week (8)'!Q9+'JuicedOdds Week (8)'!Q5)</f>
        <v>0.44843049327354256</v>
      </c>
      <c r="R9" s="1">
        <f>'JuicedOdds Week (8)'!R9/('JuicedOdds Week (8)'!R9+'JuicedOdds Week (8)'!R12)</f>
        <v>0.5</v>
      </c>
      <c r="S9" s="1">
        <f>'JuicedOdds Week (8)'!S9/('JuicedOdds Week (8)'!S9+'JuicedOdds Week (8)'!S22)</f>
        <v>0.61403508771929827</v>
      </c>
      <c r="U9">
        <v>25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38">
      <c r="A10" t="s">
        <v>9</v>
      </c>
      <c r="B10" s="1">
        <f>'JuicedOdds Week (8)'!B10/('JuicedOdds Week (8)'!B10+'JuicedOdds Week (8)'!B2)</f>
        <v>0.38356164383561653</v>
      </c>
      <c r="C10" s="1">
        <f>'JuicedOdds Week (8)'!C10/('JuicedOdds Week (8)'!C10+'JuicedOdds Week (8)'!C14)</f>
        <v>0.65747522619560528</v>
      </c>
      <c r="D10" s="1">
        <f>'JuicedOdds Week (8)'!D10/('JuicedOdds Week (8)'!D10+'JuicedOdds Week (8)'!D24)</f>
        <v>0.58299264104660675</v>
      </c>
      <c r="E10" s="1">
        <f>'JuicedOdds Week (8)'!E10/('JuicedOdds Week (8)'!E10+'JuicedOdds Week (8)'!E20)</f>
        <v>0.56349206349206349</v>
      </c>
      <c r="F10" s="1">
        <f>'JuicedOdds Week (8)'!F10/('JuicedOdds Week (8)'!F10+'JuicedOdds Week (8)'!F26)</f>
        <v>0.78190630048465271</v>
      </c>
      <c r="G10" s="1">
        <f>'JuicedOdds Week (8)'!G10/('JuicedOdds Week (8)'!G10+'JuicedOdds Week (8)'!G30)</f>
        <v>0.59336975415942395</v>
      </c>
      <c r="H10" s="1">
        <f>'JuicedOdds Week (8)'!H10/('JuicedOdds Week (8)'!H10+'JuicedOdds Week (8)'!H9)</f>
        <v>0.4170073589533933</v>
      </c>
      <c r="I10" s="1">
        <f>'JuicedOdds Week (8)'!I10/('JuicedOdds Week (8)'!I10+'JuicedOdds Week (8)'!I25)</f>
        <v>0.7508125677139762</v>
      </c>
      <c r="J10" s="1"/>
      <c r="K10" s="1">
        <f>'JuicedOdds Week (8)'!K10/('JuicedOdds Week (8)'!K10+'JuicedOdds Week (8)'!K11)</f>
        <v>0.42888402625820565</v>
      </c>
      <c r="L10" s="2">
        <f>'JuicedOdds Week (8)'!L10/('JuicedOdds Week (8)'!L10+'JuicedOdds Week (8)'!L19)</f>
        <v>0.74087161366313303</v>
      </c>
      <c r="M10" s="1">
        <f>'JuicedOdds Week (8)'!M10/('JuicedOdds Week (8)'!M10+'JuicedOdds Week (8)'!M20)</f>
        <v>0.63010204081632659</v>
      </c>
      <c r="N10" s="1">
        <f>'JuicedOdds Week (8)'!N10/('JuicedOdds Week (8)'!N10+'JuicedOdds Week (8)'!N16)</f>
        <v>0.5</v>
      </c>
      <c r="O10" s="1">
        <f>'JuicedOdds Week (8)'!O10/('JuicedOdds Week (8)'!O10+'JuicedOdds Week (8)'!O19)</f>
        <v>0.53246753246753253</v>
      </c>
      <c r="P10" s="1">
        <f>'JuicedOdds Week (8)'!P10/('JuicedOdds Week (8)'!P10+'JuicedOdds Week (8)'!P18)</f>
        <v>0.54274353876739567</v>
      </c>
      <c r="Q10" s="1">
        <f>'JuicedOdds Week (8)'!Q10/('JuicedOdds Week (8)'!Q10+'JuicedOdds Week (8)'!Q17)</f>
        <v>0.48916576381365112</v>
      </c>
      <c r="R10" s="1">
        <f>'JuicedOdds Week (8)'!R10/('JuicedOdds Week (8)'!R10+'JuicedOdds Week (8)'!R7)</f>
        <v>0.42016806722689076</v>
      </c>
      <c r="S10" s="1">
        <f>'JuicedOdds Week (8)'!S10/('JuicedOdds Week (8)'!S10+'JuicedOdds Week (8)'!S17)</f>
        <v>0.56204379562043794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38">
      <c r="A11" t="s">
        <v>10</v>
      </c>
      <c r="B11" s="1">
        <f>'JuicedOdds Week (8)'!B11/('JuicedOdds Week (8)'!B11+'JuicedOdds Week (8)'!B12)</f>
        <v>0.59336975415942395</v>
      </c>
      <c r="C11" s="1">
        <f>'JuicedOdds Week (8)'!C11/('JuicedOdds Week (8)'!C11+'JuicedOdds Week (8)'!C29)</f>
        <v>0.5720596355604638</v>
      </c>
      <c r="D11" s="1">
        <f>'JuicedOdds Week (8)'!D11/('JuicedOdds Week (8)'!D11+'JuicedOdds Week (8)'!D17)</f>
        <v>0.49567024593003117</v>
      </c>
      <c r="E11" s="1">
        <f>'JuicedOdds Week (8)'!E11/('JuicedOdds Week (8)'!E11+'JuicedOdds Week (8)'!E25)</f>
        <v>0.73354231974921635</v>
      </c>
      <c r="F11" s="1"/>
      <c r="G11" s="1">
        <f>'JuicedOdds Week (8)'!G11/('JuicedOdds Week (8)'!G11+'JuicedOdds Week (8)'!G7)</f>
        <v>0.46753246753246752</v>
      </c>
      <c r="H11" s="1">
        <f>'JuicedOdds Week (8)'!H11/('JuicedOdds Week (8)'!H11+'JuicedOdds Week (8)'!H2)</f>
        <v>0.29496683573936788</v>
      </c>
      <c r="I11" s="2">
        <f>'JuicedOdds Week (8)'!I11/('JuicedOdds Week (8)'!I11+'JuicedOdds Week (8)'!I19)</f>
        <v>0.79136163982430452</v>
      </c>
      <c r="J11" s="1">
        <f>'JuicedOdds Week (8)'!J11/('JuicedOdds Week (8)'!J11+'JuicedOdds Week (8)'!J8)</f>
        <v>0.46753246753246752</v>
      </c>
      <c r="K11" s="1">
        <f>'JuicedOdds Week (8)'!K11/('JuicedOdds Week (8)'!K11+'JuicedOdds Week (8)'!K10)</f>
        <v>0.57111597374179435</v>
      </c>
      <c r="L11" s="1">
        <f>'JuicedOdds Week (8)'!L11/('JuicedOdds Week (8)'!L11+'JuicedOdds Week (8)'!L20)</f>
        <v>0.54274353876739567</v>
      </c>
      <c r="M11" s="1">
        <f>'JuicedOdds Week (8)'!M11/('JuicedOdds Week (8)'!M11+'JuicedOdds Week (8)'!M9)</f>
        <v>0.54274353876739567</v>
      </c>
      <c r="N11" s="1">
        <f>'JuicedOdds Week (8)'!N11/('JuicedOdds Week (8)'!N11+'JuicedOdds Week (8)'!N23)</f>
        <v>0.52173913043478259</v>
      </c>
      <c r="O11" s="1">
        <f>'JuicedOdds Week (8)'!O11/('JuicedOdds Week (8)'!O11+'JuicedOdds Week (8)'!O18)</f>
        <v>0.57983193277310918</v>
      </c>
      <c r="P11" s="1">
        <f>'JuicedOdds Week (8)'!P11/('JuicedOdds Week (8)'!P11+'JuicedOdds Week (8)'!P25)</f>
        <v>0.52173913043478259</v>
      </c>
      <c r="Q11" s="1">
        <f>'JuicedOdds Week (8)'!Q11/('JuicedOdds Week (8)'!Q11+'JuicedOdds Week (8)'!Q4)</f>
        <v>0.48916576381365112</v>
      </c>
      <c r="R11" s="1">
        <f>'JuicedOdds Week (8)'!R11/('JuicedOdds Week (8)'!R11+'JuicedOdds Week (8)'!R18)</f>
        <v>0.48916576381365112</v>
      </c>
      <c r="S11" s="1">
        <f>'JuicedOdds Week (8)'!S11/('JuicedOdds Week (8)'!S11+'JuicedOdds Week (8)'!S2)</f>
        <v>0.46753246753246752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38">
      <c r="A12" t="s">
        <v>11</v>
      </c>
      <c r="B12" s="1">
        <f>'JuicedOdds Week (8)'!B12/('JuicedOdds Week (8)'!B12+'JuicedOdds Week (8)'!B11)</f>
        <v>0.40663024584057611</v>
      </c>
      <c r="C12" s="1">
        <f>'JuicedOdds Week (8)'!C12/('JuicedOdds Week (8)'!C12+'JuicedOdds Week (8)'!C23)</f>
        <v>0.56349206349206349</v>
      </c>
      <c r="D12" s="1">
        <f>'JuicedOdds Week (8)'!D12/('JuicedOdds Week (8)'!D12+'JuicedOdds Week (8)'!D18)</f>
        <v>0.71355123026074185</v>
      </c>
      <c r="E12" s="1">
        <f>'JuicedOdds Week (8)'!E12/('JuicedOdds Week (8)'!E12+'JuicedOdds Week (8)'!E4)</f>
        <v>0.43650793650793646</v>
      </c>
      <c r="F12" s="3">
        <f>'JuicedOdds Week (8)'!F12/('JuicedOdds Week (8)'!F12+'JuicedOdds Week (8)'!F21)</f>
        <v>0.83709931686810291</v>
      </c>
      <c r="G12" s="1">
        <f>'JuicedOdds Week (8)'!G12/('JuicedOdds Week (8)'!G12+'JuicedOdds Week (8)'!G26)</f>
        <v>0.88000000000000012</v>
      </c>
      <c r="H12" s="1">
        <f>'JuicedOdds Week (8)'!H12/('JuicedOdds Week (8)'!H12+'JuicedOdds Week (8)'!H3)</f>
        <v>0.4170073589533933</v>
      </c>
      <c r="I12" s="1">
        <f>'JuicedOdds Week (8)'!I12/('JuicedOdds Week (8)'!I12+'JuicedOdds Week (8)'!I23)</f>
        <v>0.78674351585014402</v>
      </c>
      <c r="J12" s="1">
        <f>'JuicedOdds Week (8)'!J12/('JuicedOdds Week (8)'!J12+'JuicedOdds Week (8)'!J2)</f>
        <v>0.35527082119976705</v>
      </c>
      <c r="K12" s="1"/>
      <c r="L12" s="1">
        <f>'JuicedOdds Week (8)'!L12/('JuicedOdds Week (8)'!L12+'JuicedOdds Week (8)'!L25)</f>
        <v>0.6636481241914618</v>
      </c>
      <c r="M12" s="1">
        <f>'JuicedOdds Week (8)'!M12/('JuicedOdds Week (8)'!M12+'JuicedOdds Week (8)'!M8)</f>
        <v>0.44740599714421703</v>
      </c>
      <c r="N12" s="1">
        <f>'JuicedOdds Week (8)'!N12/('JuicedOdds Week (8)'!N12+'JuicedOdds Week (8)'!N27)</f>
        <v>0.60670065549890739</v>
      </c>
      <c r="O12" s="1">
        <f>'JuicedOdds Week (8)'!O12/('JuicedOdds Week (8)'!O12+'JuicedOdds Week (8)'!O29)</f>
        <v>0.71797052154195007</v>
      </c>
      <c r="P12" s="1">
        <f>'JuicedOdds Week (8)'!P12/('JuicedOdds Week (8)'!P12+'JuicedOdds Week (8)'!P8)</f>
        <v>0.52173913043478259</v>
      </c>
      <c r="Q12" s="1">
        <f>'JuicedOdds Week (8)'!Q12/('JuicedOdds Week (8)'!Q12+'JuicedOdds Week (8)'!Q7)</f>
        <v>0.56097560975609762</v>
      </c>
      <c r="R12" s="1">
        <f>'JuicedOdds Week (8)'!R12/('JuicedOdds Week (8)'!R12+'JuicedOdds Week (8)'!R9)</f>
        <v>0.5</v>
      </c>
      <c r="S12" s="1">
        <f>'JuicedOdds Week (8)'!S12/('JuicedOdds Week (8)'!S12+'JuicedOdds Week (8)'!S4)</f>
        <v>0.52173913043478259</v>
      </c>
      <c r="U12">
        <v>0</v>
      </c>
      <c r="V12">
        <v>0</v>
      </c>
      <c r="W12">
        <v>0</v>
      </c>
      <c r="X12">
        <v>0</v>
      </c>
      <c r="Y12">
        <v>25</v>
      </c>
      <c r="Z12">
        <v>0</v>
      </c>
      <c r="AA12">
        <v>0</v>
      </c>
    </row>
    <row r="13" spans="1:38">
      <c r="A13" t="s">
        <v>12</v>
      </c>
      <c r="B13" s="1">
        <f>'JuicedOdds Week (8)'!B13/('JuicedOdds Week (8)'!B13+'JuicedOdds Week (8)'!B31)</f>
        <v>0.63690418169412233</v>
      </c>
      <c r="C13" s="1">
        <f>'JuicedOdds Week (8)'!C13/('JuicedOdds Week (8)'!C13+'JuicedOdds Week (8)'!C2)</f>
        <v>0.42794036443953615</v>
      </c>
      <c r="D13" s="1">
        <f>'JuicedOdds Week (8)'!D13/('JuicedOdds Week (8)'!D13+'JuicedOdds Week (8)'!D33)</f>
        <v>0.76000000000000012</v>
      </c>
      <c r="E13" s="1">
        <f>'JuicedOdds Week (8)'!E13/('JuicedOdds Week (8)'!E13+'JuicedOdds Week (8)'!E24)</f>
        <v>0.62246655186117372</v>
      </c>
      <c r="F13" s="1">
        <f>'JuicedOdds Week (8)'!F13/('JuicedOdds Week (8)'!F13+'JuicedOdds Week (8)'!F4)</f>
        <v>0.31460674157303364</v>
      </c>
      <c r="G13" s="1">
        <f>'JuicedOdds Week (8)'!G13/('JuicedOdds Week (8)'!G13+'JuicedOdds Week (8)'!G31)</f>
        <v>0.64472917880023306</v>
      </c>
      <c r="H13" s="1">
        <f>'JuicedOdds Week (8)'!H13/('JuicedOdds Week (8)'!H13+'JuicedOdds Week (8)'!H16)</f>
        <v>0.48916576381365112</v>
      </c>
      <c r="I13" s="1">
        <f>'JuicedOdds Week (8)'!I13/('JuicedOdds Week (8)'!I13+'JuicedOdds Week (8)'!I22)</f>
        <v>0.551441114716549</v>
      </c>
      <c r="J13" s="1"/>
      <c r="K13" s="1">
        <f>'JuicedOdds Week (8)'!K13/('JuicedOdds Week (8)'!K13+'JuicedOdds Week (8)'!K5)</f>
        <v>0.48916576381365112</v>
      </c>
      <c r="L13" s="1">
        <f>'JuicedOdds Week (8)'!L13/('JuicedOdds Week (8)'!L13+'JuicedOdds Week (8)'!L29)</f>
        <v>0.64472917880023306</v>
      </c>
      <c r="M13" s="1">
        <f>'JuicedOdds Week (8)'!M13/('JuicedOdds Week (8)'!M13+'JuicedOdds Week (8)'!M33)</f>
        <v>0.63690418169412233</v>
      </c>
      <c r="N13" s="1">
        <f>'JuicedOdds Week (8)'!N13/('JuicedOdds Week (8)'!N13+'JuicedOdds Week (8)'!N6)</f>
        <v>0.48916576381365112</v>
      </c>
      <c r="O13" s="1">
        <f>'JuicedOdds Week (8)'!O13/('JuicedOdds Week (8)'!O13+'JuicedOdds Week (8)'!O15)</f>
        <v>0.48916576381365112</v>
      </c>
      <c r="P13" s="1">
        <f>'JuicedOdds Week (8)'!P13/('JuicedOdds Week (8)'!P13+'JuicedOdds Week (8)'!P9)</f>
        <v>0.51083423618634893</v>
      </c>
      <c r="Q13" s="1">
        <f>'JuicedOdds Week (8)'!Q13/('JuicedOdds Week (8)'!Q13+'JuicedOdds Week (8)'!Q30)</f>
        <v>0.62110960757780787</v>
      </c>
      <c r="R13" s="1">
        <f>'JuicedOdds Week (8)'!R13/('JuicedOdds Week (8)'!R13+'JuicedOdds Week (8)'!R26)</f>
        <v>0.69576995207334869</v>
      </c>
      <c r="S13" s="1">
        <f>'JuicedOdds Week (8)'!S13/('JuicedOdds Week (8)'!S13+'JuicedOdds Week (8)'!S29)</f>
        <v>0.55259400285578297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38" ht="14.45">
      <c r="A14" t="s">
        <v>13</v>
      </c>
      <c r="B14" s="1">
        <f>'JuicedOdds Week (8)'!B14/('JuicedOdds Week (8)'!B14+'JuicedOdds Week (8)'!B28)</f>
        <v>0.65747522619560528</v>
      </c>
      <c r="C14" s="1">
        <f>'JuicedOdds Week (8)'!C14/('JuicedOdds Week (8)'!C14+'JuicedOdds Week (8)'!C10)</f>
        <v>0.34252477380439461</v>
      </c>
      <c r="D14" s="1">
        <f>'JuicedOdds Week (8)'!D14/('JuicedOdds Week (8)'!D14+'JuicedOdds Week (8)'!D26)</f>
        <v>0.6636481241914618</v>
      </c>
      <c r="E14" s="1">
        <f>'JuicedOdds Week (8)'!E14/('JuicedOdds Week (8)'!E14+'JuicedOdds Week (8)'!E21)</f>
        <v>0.56349206349206349</v>
      </c>
      <c r="F14" s="1"/>
      <c r="G14" s="1">
        <f>'JuicedOdds Week (8)'!G14/('JuicedOdds Week (8)'!G14+'JuicedOdds Week (8)'!G6)</f>
        <v>0.4170073589533933</v>
      </c>
      <c r="H14" s="3">
        <f>'JuicedOdds Week (8)'!H14/('JuicedOdds Week (8)'!H14+'JuicedOdds Week (8)'!H32)</f>
        <v>0.78674351585014402</v>
      </c>
      <c r="I14" s="1">
        <f>'JuicedOdds Week (8)'!I14/('JuicedOdds Week (8)'!I14+'JuicedOdds Week (8)'!I15)</f>
        <v>0.64472917880023306</v>
      </c>
      <c r="J14" s="1">
        <f>'JuicedOdds Week (8)'!J14/('JuicedOdds Week (8)'!J14+'JuicedOdds Week (8)'!J9)</f>
        <v>0.42016806722689076</v>
      </c>
      <c r="K14" s="1">
        <f>'JuicedOdds Week (8)'!K14/('JuicedOdds Week (8)'!K14+'JuicedOdds Week (8)'!K27)</f>
        <v>0.63010204081632659</v>
      </c>
      <c r="L14" s="1">
        <f>'JuicedOdds Week (8)'!L14/('JuicedOdds Week (8)'!L14+'JuicedOdds Week (8)'!L28)</f>
        <v>0.53246753246753253</v>
      </c>
      <c r="M14" s="1">
        <f>'JuicedOdds Week (8)'!M14/('JuicedOdds Week (8)'!M14+'JuicedOdds Week (8)'!M5)</f>
        <v>0.47826086956521741</v>
      </c>
      <c r="N14" s="1">
        <f>'JuicedOdds Week (8)'!N14/('JuicedOdds Week (8)'!N14+'JuicedOdds Week (8)'!N7)</f>
        <v>0.39329934450109244</v>
      </c>
      <c r="O14" s="1">
        <f>'JuicedOdds Week (8)'!O14/('JuicedOdds Week (8)'!O14+'JuicedOdds Week (8)'!O5)</f>
        <v>0.38596491228070179</v>
      </c>
      <c r="P14" s="1">
        <f>'JuicedOdds Week (8)'!P14/('JuicedOdds Week (8)'!P14+'JuicedOdds Week (8)'!P3)</f>
        <v>0.46753246753246752</v>
      </c>
      <c r="Q14" s="1">
        <f>'JuicedOdds Week (8)'!Q14/('JuicedOdds Week (8)'!Q14+'JuicedOdds Week (8)'!Q29)</f>
        <v>0.53246753246753253</v>
      </c>
      <c r="R14" s="1">
        <f>'JuicedOdds Week (8)'!R14/('JuicedOdds Week (8)'!R14+'JuicedOdds Week (8)'!R22)</f>
        <v>0.56204379562043794</v>
      </c>
      <c r="S14" s="1">
        <f>'JuicedOdds Week (8)'!S14/('JuicedOdds Week (8)'!S14+'JuicedOdds Week (8)'!S32)</f>
        <v>0.63658761934093011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</v>
      </c>
    </row>
    <row r="15" spans="1:38" ht="14.45">
      <c r="A15" t="s">
        <v>14</v>
      </c>
      <c r="B15" s="1">
        <f>'JuicedOdds Week (8)'!B15/('JuicedOdds Week (8)'!B15+'JuicedOdds Week (8)'!B6)</f>
        <v>0.49567024593003117</v>
      </c>
      <c r="C15" s="1">
        <f>'JuicedOdds Week (8)'!C15/('JuicedOdds Week (8)'!C15+'JuicedOdds Week (8)'!C22)</f>
        <v>0.551441114716549</v>
      </c>
      <c r="D15" s="1">
        <f>'JuicedOdds Week (8)'!D15/('JuicedOdds Week (8)'!D15+'JuicedOdds Week (8)'!D29)</f>
        <v>0.59336975415942395</v>
      </c>
      <c r="E15" s="1">
        <f>'JuicedOdds Week (8)'!E15/('JuicedOdds Week (8)'!E15+'JuicedOdds Week (8)'!E9)</f>
        <v>0.60923623445825936</v>
      </c>
      <c r="F15" s="1"/>
      <c r="G15" s="1">
        <f>'JuicedOdds Week (8)'!G15/('JuicedOdds Week (8)'!G15+'JuicedOdds Week (8)'!G5)</f>
        <v>0.20863836017569545</v>
      </c>
      <c r="H15" s="1">
        <f>'JuicedOdds Week (8)'!H15/('JuicedOdds Week (8)'!H15+'JuicedOdds Week (8)'!H31)</f>
        <v>0.60375697094217784</v>
      </c>
      <c r="I15" s="1">
        <f>'JuicedOdds Week (8)'!I15/('JuicedOdds Week (8)'!I15+'JuicedOdds Week (8)'!I14)</f>
        <v>0.35527082119976705</v>
      </c>
      <c r="J15" s="2">
        <f>'JuicedOdds Week (8)'!J15/('JuicedOdds Week (8)'!J15+'JuicedOdds Week (8)'!J32)</f>
        <v>0.75718849840255587</v>
      </c>
      <c r="K15" s="1">
        <f>'JuicedOdds Week (8)'!K15/('JuicedOdds Week (8)'!K15+'JuicedOdds Week (8)'!K9)</f>
        <v>0.42016806722689076</v>
      </c>
      <c r="L15" s="1">
        <f>'JuicedOdds Week (8)'!L15/('JuicedOdds Week (8)'!L15+'JuicedOdds Week (8)'!L22)</f>
        <v>0.52173913043478259</v>
      </c>
      <c r="M15" s="1">
        <f>'JuicedOdds Week (8)'!M15/('JuicedOdds Week (8)'!M15+'JuicedOdds Week (8)'!M18)</f>
        <v>0.48916576381365112</v>
      </c>
      <c r="N15" s="1">
        <f>'JuicedOdds Week (8)'!N15/('JuicedOdds Week (8)'!N15+'JuicedOdds Week (8)'!N28)</f>
        <v>0.52173913043478259</v>
      </c>
      <c r="O15" s="1">
        <f>'JuicedOdds Week (8)'!O15/('JuicedOdds Week (8)'!O15+'JuicedOdds Week (8)'!O13)</f>
        <v>0.51083423618634893</v>
      </c>
      <c r="P15" s="1">
        <f>'JuicedOdds Week (8)'!P15/('JuicedOdds Week (8)'!P15+'JuicedOdds Week (8)'!P19)</f>
        <v>0.61403508771929827</v>
      </c>
      <c r="Q15" s="1">
        <f>'JuicedOdds Week (8)'!Q15/('JuicedOdds Week (8)'!Q15+'JuicedOdds Week (8)'!Q33)</f>
        <v>0.63094034378159758</v>
      </c>
      <c r="R15" s="1">
        <f>'JuicedOdds Week (8)'!R15/('JuicedOdds Week (8)'!R15+'JuicedOdds Week (8)'!R8)</f>
        <v>0.48916576381365112</v>
      </c>
      <c r="S15" s="1">
        <f>'JuicedOdds Week (8)'!S15/('JuicedOdds Week (8)'!S15+'JuicedOdds Week (8)'!S6)</f>
        <v>0.38596491228070179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38" ht="14.45">
      <c r="A16" t="s">
        <v>15</v>
      </c>
      <c r="B16" s="1">
        <f>'JuicedOdds Week (8)'!B16/('JuicedOdds Week (8)'!B16+'JuicedOdds Week (8)'!B29)</f>
        <v>0.5720596355604638</v>
      </c>
      <c r="C16" s="1">
        <f>'JuicedOdds Week (8)'!C16/('JuicedOdds Week (8)'!C16+'JuicedOdds Week (8)'!C26)</f>
        <v>0.58299264104660675</v>
      </c>
      <c r="D16" s="1">
        <f>'JuicedOdds Week (8)'!D16/('JuicedOdds Week (8)'!D16+'JuicedOdds Week (8)'!D20)</f>
        <v>0.5260865852617197</v>
      </c>
      <c r="E16" s="1">
        <f>'JuicedOdds Week (8)'!E16/('JuicedOdds Week (8)'!E16+'JuicedOdds Week (8)'!E30)</f>
        <v>0.65747522619560528</v>
      </c>
      <c r="F16" s="1">
        <f>'JuicedOdds Week (8)'!F16/('JuicedOdds Week (8)'!F16+'JuicedOdds Week (8)'!F23)</f>
        <v>0.448558885283451</v>
      </c>
      <c r="G16" s="1">
        <f>'JuicedOdds Week (8)'!G16/('JuicedOdds Week (8)'!G16+'JuicedOdds Week (8)'!G33)</f>
        <v>0.54274353876739567</v>
      </c>
      <c r="H16" s="1">
        <f>'JuicedOdds Week (8)'!H16/('JuicedOdds Week (8)'!H16+'JuicedOdds Week (8)'!H13)</f>
        <v>0.51083423618634893</v>
      </c>
      <c r="I16" s="1">
        <f>'JuicedOdds Week (8)'!I16/('JuicedOdds Week (8)'!I16+'JuicedOdds Week (8)'!I31)</f>
        <v>0.54274353876739567</v>
      </c>
      <c r="J16" s="1">
        <f>'JuicedOdds Week (8)'!J16/('JuicedOdds Week (8)'!J16+'JuicedOdds Week (8)'!J19)</f>
        <v>0.66900702106318954</v>
      </c>
      <c r="K16" s="1">
        <f>'JuicedOdds Week (8)'!K16/('JuicedOdds Week (8)'!K16+'JuicedOdds Week (8)'!K17)</f>
        <v>0.45725646123260438</v>
      </c>
      <c r="L16" s="1"/>
      <c r="M16" s="1">
        <f>'JuicedOdds Week (8)'!M16/('JuicedOdds Week (8)'!M16+'JuicedOdds Week (8)'!M24)</f>
        <v>0.48916576381365112</v>
      </c>
      <c r="N16" s="1">
        <f>'JuicedOdds Week (8)'!N16/('JuicedOdds Week (8)'!N16+'JuicedOdds Week (8)'!N10)</f>
        <v>0.5</v>
      </c>
      <c r="O16" s="1">
        <f>'JuicedOdds Week (8)'!O16/('JuicedOdds Week (8)'!O16+'JuicedOdds Week (8)'!O26)</f>
        <v>0.59909228441754914</v>
      </c>
      <c r="P16" s="1">
        <f>'JuicedOdds Week (8)'!P16/('JuicedOdds Week (8)'!P16+'JuicedOdds Week (8)'!P21)</f>
        <v>0.53246753246753253</v>
      </c>
      <c r="Q16" s="1">
        <f>'JuicedOdds Week (8)'!Q16/('JuicedOdds Week (8)'!Q16+'JuicedOdds Week (8)'!Q28)</f>
        <v>0.51083423618634893</v>
      </c>
      <c r="R16" s="1">
        <f>'JuicedOdds Week (8)'!R16/('JuicedOdds Week (8)'!R16+'JuicedOdds Week (8)'!R30)</f>
        <v>0.52173913043478259</v>
      </c>
      <c r="S16" s="1">
        <f>'JuicedOdds Week (8)'!S16/('JuicedOdds Week (8)'!S16+'JuicedOdds Week (8)'!S24)</f>
        <v>0.57111597374179435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16</v>
      </c>
      <c r="B17" s="1">
        <f>'JuicedOdds Week (8)'!B17/('JuicedOdds Week (8)'!B17+'JuicedOdds Week (8)'!B30)</f>
        <v>0.65747522619560528</v>
      </c>
      <c r="C17" s="1">
        <f>'JuicedOdds Week (8)'!C17/('JuicedOdds Week (8)'!C17+'JuicedOdds Week (8)'!C3)</f>
        <v>0.31944444444444442</v>
      </c>
      <c r="D17" s="1">
        <f>'JuicedOdds Week (8)'!D17/('JuicedOdds Week (8)'!D17+'JuicedOdds Week (8)'!D11)</f>
        <v>0.50432975406996894</v>
      </c>
      <c r="E17" s="1">
        <f>'JuicedOdds Week (8)'!E17/('JuicedOdds Week (8)'!E17+'JuicedOdds Week (8)'!E26)</f>
        <v>0.6636481241914618</v>
      </c>
      <c r="F17" s="1">
        <f>'JuicedOdds Week (8)'!F17/('JuicedOdds Week (8)'!F17+'JuicedOdds Week (8)'!F2)</f>
        <v>0.38356164383561653</v>
      </c>
      <c r="G17" s="1">
        <f>'JuicedOdds Week (8)'!G17/('JuicedOdds Week (8)'!G17+'JuicedOdds Week (8)'!G19)</f>
        <v>0.59963877182420233</v>
      </c>
      <c r="H17" s="1">
        <f>'JuicedOdds Week (8)'!H17/('JuicedOdds Week (8)'!H17+'JuicedOdds Week (8)'!H5)</f>
        <v>0.27424749163879597</v>
      </c>
      <c r="I17" s="1">
        <f>'JuicedOdds Week (8)'!I17/('JuicedOdds Week (8)'!I17+'JuicedOdds Week (8)'!I20)</f>
        <v>0.50432975406996894</v>
      </c>
      <c r="J17" s="1">
        <f>'JuicedOdds Week (8)'!J17/('JuicedOdds Week (8)'!J17+'JuicedOdds Week (8)'!J24)</f>
        <v>0.51083423618634893</v>
      </c>
      <c r="K17" s="1">
        <f>'JuicedOdds Week (8)'!K17/('JuicedOdds Week (8)'!K17+'JuicedOdds Week (8)'!K16)</f>
        <v>0.54274353876739567</v>
      </c>
      <c r="L17" s="1">
        <f>'JuicedOdds Week (8)'!L17/('JuicedOdds Week (8)'!L17+'JuicedOdds Week (8)'!L18)</f>
        <v>0.46753246753246752</v>
      </c>
      <c r="M17" s="2">
        <f>'JuicedOdds Week (8)'!M17/('JuicedOdds Week (8)'!M17+'JuicedOdds Week (8)'!M19)</f>
        <v>0.70517411706594224</v>
      </c>
      <c r="N17" s="1"/>
      <c r="O17" s="1">
        <f>'JuicedOdds Week (8)'!O17/('JuicedOdds Week (8)'!O17+'JuicedOdds Week (8)'!O25)</f>
        <v>0.51083423618634893</v>
      </c>
      <c r="P17" s="1">
        <f>'JuicedOdds Week (8)'!P17/('JuicedOdds Week (8)'!P17+'JuicedOdds Week (8)'!P6)</f>
        <v>0.34252477380439461</v>
      </c>
      <c r="Q17" s="1">
        <f>'JuicedOdds Week (8)'!Q17/('JuicedOdds Week (8)'!Q17+'JuicedOdds Week (8)'!Q10)</f>
        <v>0.51083423618634893</v>
      </c>
      <c r="R17" s="1">
        <f>'JuicedOdds Week (8)'!R17/('JuicedOdds Week (8)'!R17+'JuicedOdds Week (8)'!R20)</f>
        <v>0.54274353876739567</v>
      </c>
      <c r="S17" s="1">
        <f>'JuicedOdds Week (8)'!S17/('JuicedOdds Week (8)'!S17+'JuicedOdds Week (8)'!S10)</f>
        <v>0.43795620437956206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ht="14.45">
      <c r="A18" t="s">
        <v>17</v>
      </c>
      <c r="B18" s="1">
        <f>'JuicedOdds Week (8)'!B18/('JuicedOdds Week (8)'!B18+'JuicedOdds Week (8)'!B25)</f>
        <v>0.59963877182420233</v>
      </c>
      <c r="C18" s="1">
        <f>'JuicedOdds Week (8)'!C18/('JuicedOdds Week (8)'!C18+'JuicedOdds Week (8)'!C27)</f>
        <v>0.63690418169412233</v>
      </c>
      <c r="D18" s="1">
        <f>'JuicedOdds Week (8)'!D18/('JuicedOdds Week (8)'!D18+'JuicedOdds Week (8)'!D12)</f>
        <v>0.28644876973925815</v>
      </c>
      <c r="E18" s="1">
        <f>'JuicedOdds Week (8)'!E18/('JuicedOdds Week (8)'!E18+'JuicedOdds Week (8)'!E19)</f>
        <v>0.59336975415942395</v>
      </c>
      <c r="F18" s="1">
        <f>'JuicedOdds Week (8)'!F18/('JuicedOdds Week (8)'!F18+'JuicedOdds Week (8)'!F8)</f>
        <v>0.551441114716549</v>
      </c>
      <c r="G18" s="1">
        <f>'JuicedOdds Week (8)'!G18/('JuicedOdds Week (8)'!G18+'JuicedOdds Week (8)'!G2)</f>
        <v>0.16835016835016833</v>
      </c>
      <c r="H18" s="1">
        <f>'JuicedOdds Week (8)'!H18/('JuicedOdds Week (8)'!H18+'JuicedOdds Week (8)'!H20)</f>
        <v>0.53246753246753253</v>
      </c>
      <c r="I18" s="1">
        <f>'JuicedOdds Week (8)'!I18/('JuicedOdds Week (8)'!I18+'JuicedOdds Week (8)'!I2)</f>
        <v>0.25912838633686691</v>
      </c>
      <c r="J18" s="1"/>
      <c r="K18" s="1">
        <f>'JuicedOdds Week (8)'!K18/('JuicedOdds Week (8)'!K18+'JuicedOdds Week (8)'!K4)</f>
        <v>0.31944444444444442</v>
      </c>
      <c r="L18" s="1">
        <f>'JuicedOdds Week (8)'!L18/('JuicedOdds Week (8)'!L18+'JuicedOdds Week (8)'!L17)</f>
        <v>0.53246753246753253</v>
      </c>
      <c r="M18" s="1">
        <f>'JuicedOdds Week (8)'!M18/('JuicedOdds Week (8)'!M18+'JuicedOdds Week (8)'!M15)</f>
        <v>0.51083423618634893</v>
      </c>
      <c r="N18" s="1">
        <f>'JuicedOdds Week (8)'!N18/('JuicedOdds Week (8)'!N18+'JuicedOdds Week (8)'!N33)</f>
        <v>0.62110960757780787</v>
      </c>
      <c r="O18" s="1">
        <f>'JuicedOdds Week (8)'!O18/('JuicedOdds Week (8)'!O18+'JuicedOdds Week (8)'!O11)</f>
        <v>0.42016806722689076</v>
      </c>
      <c r="P18" s="1">
        <f>'JuicedOdds Week (8)'!P18/('JuicedOdds Week (8)'!P18+'JuicedOdds Week (8)'!P10)</f>
        <v>0.45725646123260438</v>
      </c>
      <c r="Q18" s="1">
        <f>'JuicedOdds Week (8)'!Q18/('JuicedOdds Week (8)'!Q18+'JuicedOdds Week (8)'!Q23)</f>
        <v>0.53246753246753253</v>
      </c>
      <c r="R18" s="1">
        <f>'JuicedOdds Week (8)'!R18/('JuicedOdds Week (8)'!R18+'JuicedOdds Week (8)'!R11)</f>
        <v>0.51083423618634893</v>
      </c>
      <c r="S18" s="1">
        <f>'JuicedOdds Week (8)'!S18/('JuicedOdds Week (8)'!S18+'JuicedOdds Week (8)'!S25)</f>
        <v>0.51083423618634893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ht="14.45">
      <c r="A19" t="s">
        <v>18</v>
      </c>
      <c r="B19" s="1">
        <f>'JuicedOdds Week (8)'!B19/('JuicedOdds Week (8)'!B19+'JuicedOdds Week (8)'!B20)</f>
        <v>0.51736412571627011</v>
      </c>
      <c r="C19" s="1">
        <f>'JuicedOdds Week (8)'!C19/('JuicedOdds Week (8)'!C19+'JuicedOdds Week (8)'!C30)</f>
        <v>0.46753246753246752</v>
      </c>
      <c r="D19" s="1">
        <f>'JuicedOdds Week (8)'!D19/('JuicedOdds Week (8)'!D19+'JuicedOdds Week (8)'!D2)</f>
        <v>0.1475409836065574</v>
      </c>
      <c r="E19" s="1">
        <f>'JuicedOdds Week (8)'!E19/('JuicedOdds Week (8)'!E19+'JuicedOdds Week (8)'!E18)</f>
        <v>0.40663024584057611</v>
      </c>
      <c r="F19" s="1">
        <f>'JuicedOdds Week (8)'!F19/('JuicedOdds Week (8)'!F19+'JuicedOdds Week (8)'!F27)</f>
        <v>0.30920711694593195</v>
      </c>
      <c r="G19" s="1">
        <f>'JuicedOdds Week (8)'!G19/('JuicedOdds Week (8)'!G19+'JuicedOdds Week (8)'!G17)</f>
        <v>0.40036122817579772</v>
      </c>
      <c r="H19" s="1">
        <f>'JuicedOdds Week (8)'!H19/('JuicedOdds Week (8)'!H19+'JuicedOdds Week (8)'!H25)</f>
        <v>0.43650793650793646</v>
      </c>
      <c r="I19" s="1">
        <f>'JuicedOdds Week (8)'!I19/('JuicedOdds Week (8)'!I19+'JuicedOdds Week (8)'!I11)</f>
        <v>0.20863836017569545</v>
      </c>
      <c r="J19" s="1">
        <f>'JuicedOdds Week (8)'!J19/('JuicedOdds Week (8)'!J19+'JuicedOdds Week (8)'!J16)</f>
        <v>0.33099297893681046</v>
      </c>
      <c r="K19" s="1">
        <f>'JuicedOdds Week (8)'!K19/('JuicedOdds Week (8)'!K19+'JuicedOdds Week (8)'!K26)</f>
        <v>0.53246753246753253</v>
      </c>
      <c r="L19" s="1">
        <f>'JuicedOdds Week (8)'!L19/('JuicedOdds Week (8)'!L19+'JuicedOdds Week (8)'!L10)</f>
        <v>0.25912838633686691</v>
      </c>
      <c r="M19" s="1">
        <f>'JuicedOdds Week (8)'!M19/('JuicedOdds Week (8)'!M19+'JuicedOdds Week (8)'!M17)</f>
        <v>0.29482588293405776</v>
      </c>
      <c r="N19" s="1"/>
      <c r="O19" s="1">
        <f>'JuicedOdds Week (8)'!O19/('JuicedOdds Week (8)'!O19+'JuicedOdds Week (8)'!O10)</f>
        <v>0.46753246753246752</v>
      </c>
      <c r="P19" s="1">
        <f>'JuicedOdds Week (8)'!P19/('JuicedOdds Week (8)'!P19+'JuicedOdds Week (8)'!P15)</f>
        <v>0.38596491228070179</v>
      </c>
      <c r="Q19" s="1">
        <f>'JuicedOdds Week (8)'!Q19/('JuicedOdds Week (8)'!Q19+'JuicedOdds Week (8)'!Q32)</f>
        <v>0.63658761934093011</v>
      </c>
      <c r="R19" s="1">
        <f>'JuicedOdds Week (8)'!R19/('JuicedOdds Week (8)'!R19+'JuicedOdds Week (8)'!R24)</f>
        <v>0.53246753246753253</v>
      </c>
      <c r="S19" s="1">
        <f>'JuicedOdds Week (8)'!S19/('JuicedOdds Week (8)'!S19+'JuicedOdds Week (8)'!S20)</f>
        <v>0.46753246753246752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ht="14.45">
      <c r="A20" t="s">
        <v>19</v>
      </c>
      <c r="B20" s="1">
        <f>'JuicedOdds Week (8)'!B20/('JuicedOdds Week (8)'!B20+'JuicedOdds Week (8)'!B19)</f>
        <v>0.48263587428372978</v>
      </c>
      <c r="C20" s="1">
        <f>'JuicedOdds Week (8)'!C20/('JuicedOdds Week (8)'!C20+'JuicedOdds Week (8)'!C24)</f>
        <v>0.42794036443953615</v>
      </c>
      <c r="D20" s="1">
        <f>'JuicedOdds Week (8)'!D20/('JuicedOdds Week (8)'!D20+'JuicedOdds Week (8)'!D16)</f>
        <v>0.47391341473828025</v>
      </c>
      <c r="E20" s="1">
        <f>'JuicedOdds Week (8)'!E20/('JuicedOdds Week (8)'!E20+'JuicedOdds Week (8)'!E10)</f>
        <v>0.43650793650793646</v>
      </c>
      <c r="F20" s="1">
        <f>'JuicedOdds Week (8)'!F20/('JuicedOdds Week (8)'!F20+'JuicedOdds Week (8)'!F25)</f>
        <v>0.47391341473828025</v>
      </c>
      <c r="G20" s="1"/>
      <c r="H20" s="1">
        <f>'JuicedOdds Week (8)'!H20/('JuicedOdds Week (8)'!H20+'JuicedOdds Week (8)'!H18)</f>
        <v>0.46753246753246752</v>
      </c>
      <c r="I20" s="1">
        <f>'JuicedOdds Week (8)'!I20/('JuicedOdds Week (8)'!I20+'JuicedOdds Week (8)'!I17)</f>
        <v>0.49567024593003117</v>
      </c>
      <c r="J20" s="1">
        <f>'JuicedOdds Week (8)'!J20/('JuicedOdds Week (8)'!J20+'JuicedOdds Week (8)'!J28)</f>
        <v>0.55259400285578297</v>
      </c>
      <c r="K20" s="1">
        <f>'JuicedOdds Week (8)'!K20/('JuicedOdds Week (8)'!K20+'JuicedOdds Week (8)'!K22)</f>
        <v>0.42016806722689076</v>
      </c>
      <c r="L20" s="1">
        <f>'JuicedOdds Week (8)'!L20/('JuicedOdds Week (8)'!L20+'JuicedOdds Week (8)'!L11)</f>
        <v>0.45725646123260438</v>
      </c>
      <c r="M20" s="1">
        <f>'JuicedOdds Week (8)'!M20/('JuicedOdds Week (8)'!M20+'JuicedOdds Week (8)'!M10)</f>
        <v>0.36989795918367352</v>
      </c>
      <c r="N20" s="1">
        <f>'JuicedOdds Week (8)'!N20/('JuicedOdds Week (8)'!N20+'JuicedOdds Week (8)'!N2)</f>
        <v>0.34252477380439461</v>
      </c>
      <c r="O20" s="1">
        <f>'JuicedOdds Week (8)'!O20/('JuicedOdds Week (8)'!O20+'JuicedOdds Week (8)'!O21)</f>
        <v>0.54274353876739567</v>
      </c>
      <c r="P20" s="1">
        <f>'JuicedOdds Week (8)'!P20/('JuicedOdds Week (8)'!P20+'JuicedOdds Week (8)'!P30)</f>
        <v>0.60670065549890739</v>
      </c>
      <c r="Q20" s="1">
        <f>'JuicedOdds Week (8)'!Q20/('JuicedOdds Week (8)'!Q20+'JuicedOdds Week (8)'!Q26)</f>
        <v>0.51083423618634893</v>
      </c>
      <c r="R20" s="1">
        <f>'JuicedOdds Week (8)'!R20/('JuicedOdds Week (8)'!R20+'JuicedOdds Week (8)'!R17)</f>
        <v>0.45725646123260438</v>
      </c>
      <c r="S20" s="1">
        <f>'JuicedOdds Week (8)'!S20/('JuicedOdds Week (8)'!S20+'JuicedOdds Week (8)'!S19)</f>
        <v>0.53246753246753253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ht="14.45">
      <c r="A21" t="s">
        <v>20</v>
      </c>
      <c r="B21" s="1">
        <f>'JuicedOdds Week (8)'!B21/('JuicedOdds Week (8)'!B21+'JuicedOdds Week (8)'!B7)</f>
        <v>0.3962430290578221</v>
      </c>
      <c r="C21" s="1">
        <f>'JuicedOdds Week (8)'!C21/('JuicedOdds Week (8)'!C21+'JuicedOdds Week (8)'!C32)</f>
        <v>0.65747522619560528</v>
      </c>
      <c r="D21" s="1">
        <f>'JuicedOdds Week (8)'!D21/('JuicedOdds Week (8)'!D21+'JuicedOdds Week (8)'!D5)</f>
        <v>0.15349887133182846</v>
      </c>
      <c r="E21" s="1">
        <f>'JuicedOdds Week (8)'!E21/('JuicedOdds Week (8)'!E21+'JuicedOdds Week (8)'!E14)</f>
        <v>0.43650793650793646</v>
      </c>
      <c r="F21" s="1">
        <f>'JuicedOdds Week (8)'!F21/('JuicedOdds Week (8)'!F21+'JuicedOdds Week (8)'!F12)</f>
        <v>0.16290068313189698</v>
      </c>
      <c r="G21" s="1">
        <f>'JuicedOdds Week (8)'!G21/('JuicedOdds Week (8)'!G21+'JuicedOdds Week (8)'!G4)</f>
        <v>0.11304347826086955</v>
      </c>
      <c r="H21" s="1">
        <f>'JuicedOdds Week (8)'!H21/('JuicedOdds Week (8)'!H21+'JuicedOdds Week (8)'!H27)</f>
        <v>0.40663024584057611</v>
      </c>
      <c r="I21" s="1">
        <f>'JuicedOdds Week (8)'!I21/('JuicedOdds Week (8)'!I21+'JuicedOdds Week (8)'!I8)</f>
        <v>0.40663024584057611</v>
      </c>
      <c r="J21" s="1">
        <f>'JuicedOdds Week (8)'!J21/('JuicedOdds Week (8)'!J21+'JuicedOdds Week (8)'!J25)</f>
        <v>0.47826086956521741</v>
      </c>
      <c r="K21" s="1">
        <f>'JuicedOdds Week (8)'!K21/('JuicedOdds Week (8)'!K21+'JuicedOdds Week (8)'!K7)</f>
        <v>0.34252477380439461</v>
      </c>
      <c r="L21" s="1">
        <f>'JuicedOdds Week (8)'!L21/('JuicedOdds Week (8)'!L21+'JuicedOdds Week (8)'!L27)</f>
        <v>0.52173913043478259</v>
      </c>
      <c r="M21" s="1">
        <f>'JuicedOdds Week (8)'!M21/('JuicedOdds Week (8)'!M21+'JuicedOdds Week (8)'!M23)</f>
        <v>0.52173913043478259</v>
      </c>
      <c r="N21" s="1"/>
      <c r="O21" s="1">
        <f>'JuicedOdds Week (8)'!O21/('JuicedOdds Week (8)'!O21+'JuicedOdds Week (8)'!O20)</f>
        <v>0.45725646123260438</v>
      </c>
      <c r="P21" s="1">
        <f>'JuicedOdds Week (8)'!P21/('JuicedOdds Week (8)'!P21+'JuicedOdds Week (8)'!P16)</f>
        <v>0.46753246753246752</v>
      </c>
      <c r="Q21" s="1">
        <f>'JuicedOdds Week (8)'!Q21/('JuicedOdds Week (8)'!Q21+'JuicedOdds Week (8)'!Q3)</f>
        <v>0.28202947845804988</v>
      </c>
      <c r="R21" s="1">
        <f>'JuicedOdds Week (8)'!R21/('JuicedOdds Week (8)'!R21+'JuicedOdds Week (8)'!R28)</f>
        <v>0.59909228441754914</v>
      </c>
      <c r="S21" s="1">
        <f>'JuicedOdds Week (8)'!S21/('JuicedOdds Week (8)'!S21+'JuicedOdds Week (8)'!S3)</f>
        <v>0.45725646123260438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21</v>
      </c>
      <c r="B22" s="1">
        <f>'JuicedOdds Week (8)'!B22/('JuicedOdds Week (8)'!B22+'JuicedOdds Week (8)'!B5)</f>
        <v>0.47826086956521741</v>
      </c>
      <c r="C22" s="1">
        <f>'JuicedOdds Week (8)'!C22/('JuicedOdds Week (8)'!C22+'JuicedOdds Week (8)'!C15)</f>
        <v>0.448558885283451</v>
      </c>
      <c r="D22" s="1">
        <f>'JuicedOdds Week (8)'!D22/('JuicedOdds Week (8)'!D22+'JuicedOdds Week (8)'!D25)</f>
        <v>0.42794036443953615</v>
      </c>
      <c r="E22" s="1">
        <f>'JuicedOdds Week (8)'!E22/('JuicedOdds Week (8)'!E22+'JuicedOdds Week (8)'!E33)</f>
        <v>0.58299264104660675</v>
      </c>
      <c r="F22" s="1">
        <f>'JuicedOdds Week (8)'!F22/('JuicedOdds Week (8)'!F22+'JuicedOdds Week (8)'!F9)</f>
        <v>0.33099297893681046</v>
      </c>
      <c r="G22" s="1"/>
      <c r="H22" s="1">
        <f>'JuicedOdds Week (8)'!H22/('JuicedOdds Week (8)'!H22+'JuicedOdds Week (8)'!H28)</f>
        <v>0.38356164383561653</v>
      </c>
      <c r="I22" s="1">
        <f>'JuicedOdds Week (8)'!I22/('JuicedOdds Week (8)'!I22+'JuicedOdds Week (8)'!I13)</f>
        <v>0.448558885283451</v>
      </c>
      <c r="J22" s="1">
        <f>'JuicedOdds Week (8)'!J22/('JuicedOdds Week (8)'!J22+'JuicedOdds Week (8)'!J29)</f>
        <v>0.62110960757780787</v>
      </c>
      <c r="K22" s="1">
        <f>'JuicedOdds Week (8)'!K22/('JuicedOdds Week (8)'!K22+'JuicedOdds Week (8)'!K20)</f>
        <v>0.57983193277310918</v>
      </c>
      <c r="L22" s="1">
        <f>'JuicedOdds Week (8)'!L22/('JuicedOdds Week (8)'!L22+'JuicedOdds Week (8)'!L15)</f>
        <v>0.47826086956521741</v>
      </c>
      <c r="M22" s="1">
        <f>'JuicedOdds Week (8)'!M22/('JuicedOdds Week (8)'!M22+'JuicedOdds Week (8)'!M6)</f>
        <v>0.35714285714285704</v>
      </c>
      <c r="N22" s="1">
        <f>'JuicedOdds Week (8)'!N22/('JuicedOdds Week (8)'!N22+'JuicedOdds Week (8)'!N32)</f>
        <v>0.69079288305406805</v>
      </c>
      <c r="O22" s="1">
        <f>'JuicedOdds Week (8)'!O22/('JuicedOdds Week (8)'!O22+'JuicedOdds Week (8)'!O23)</f>
        <v>0.53246753246753253</v>
      </c>
      <c r="P22" s="1">
        <f>'JuicedOdds Week (8)'!P22/('JuicedOdds Week (8)'!P22+'JuicedOdds Week (8)'!P31)</f>
        <v>0.54274353876739567</v>
      </c>
      <c r="Q22" s="1">
        <f>'JuicedOdds Week (8)'!Q22/('JuicedOdds Week (8)'!Q22+'JuicedOdds Week (8)'!Q6)</f>
        <v>0.45725646123260438</v>
      </c>
      <c r="R22" s="1">
        <f>'JuicedOdds Week (8)'!R22/('JuicedOdds Week (8)'!R22+'JuicedOdds Week (8)'!R14)</f>
        <v>0.43795620437956206</v>
      </c>
      <c r="S22" s="1">
        <f>'JuicedOdds Week (8)'!S22/('JuicedOdds Week (8)'!S22+'JuicedOdds Week (8)'!S9)</f>
        <v>0.38596491228070179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ht="14.45">
      <c r="A23" t="s">
        <v>22</v>
      </c>
      <c r="B23" s="1">
        <f>'JuicedOdds Week (8)'!B23/('JuicedOdds Week (8)'!B23+'JuicedOdds Week (8)'!B3)</f>
        <v>0.37753344813882639</v>
      </c>
      <c r="C23" s="1">
        <f>'JuicedOdds Week (8)'!C23/('JuicedOdds Week (8)'!C23+'JuicedOdds Week (8)'!C12)</f>
        <v>0.43650793650793646</v>
      </c>
      <c r="D23" s="1">
        <f>'JuicedOdds Week (8)'!D23/('JuicedOdds Week (8)'!D23+'JuicedOdds Week (8)'!D8)</f>
        <v>0.5720596355604638</v>
      </c>
      <c r="E23" s="1">
        <f>'JuicedOdds Week (8)'!E23/('JuicedOdds Week (8)'!E23+'JuicedOdds Week (8)'!E7)</f>
        <v>0.29045643153526968</v>
      </c>
      <c r="F23" s="1">
        <f>'JuicedOdds Week (8)'!F23/('JuicedOdds Week (8)'!F23+'JuicedOdds Week (8)'!F16)</f>
        <v>0.551441114716549</v>
      </c>
      <c r="G23" s="1">
        <f>'JuicedOdds Week (8)'!G23/('JuicedOdds Week (8)'!G23+'JuicedOdds Week (8)'!G25)</f>
        <v>0.42794036443953615</v>
      </c>
      <c r="H23" s="1">
        <f>'JuicedOdds Week (8)'!H23/('JuicedOdds Week (8)'!H23+'JuicedOdds Week (8)'!H4)</f>
        <v>0.23409789548356585</v>
      </c>
      <c r="I23" s="1">
        <f>'JuicedOdds Week (8)'!I23/('JuicedOdds Week (8)'!I23+'JuicedOdds Week (8)'!I12)</f>
        <v>0.21325648414985587</v>
      </c>
      <c r="J23" s="1">
        <f>'JuicedOdds Week (8)'!J23/('JuicedOdds Week (8)'!J23+'JuicedOdds Week (8)'!J27)</f>
        <v>0.60670065549890739</v>
      </c>
      <c r="K23" s="1">
        <f>'JuicedOdds Week (8)'!K23/('JuicedOdds Week (8)'!K23+'JuicedOdds Week (8)'!K31)</f>
        <v>0.63658761934093011</v>
      </c>
      <c r="L23" s="1"/>
      <c r="M23" s="1">
        <f>'JuicedOdds Week (8)'!M23/('JuicedOdds Week (8)'!M23+'JuicedOdds Week (8)'!M21)</f>
        <v>0.47826086956521741</v>
      </c>
      <c r="N23" s="1">
        <f>'JuicedOdds Week (8)'!N23/('JuicedOdds Week (8)'!N23+'JuicedOdds Week (8)'!N11)</f>
        <v>0.47826086956521741</v>
      </c>
      <c r="O23" s="1">
        <f>'JuicedOdds Week (8)'!O23/('JuicedOdds Week (8)'!O23+'JuicedOdds Week (8)'!O22)</f>
        <v>0.46753246753246752</v>
      </c>
      <c r="P23" s="1">
        <f>'JuicedOdds Week (8)'!P23/('JuicedOdds Week (8)'!P23+'JuicedOdds Week (8)'!P2)</f>
        <v>0.36989795918367352</v>
      </c>
      <c r="Q23" s="1">
        <f>'JuicedOdds Week (8)'!Q23/('JuicedOdds Week (8)'!Q23+'JuicedOdds Week (8)'!Q18)</f>
        <v>0.46753246753246752</v>
      </c>
      <c r="R23" s="1">
        <f>'JuicedOdds Week (8)'!R23/('JuicedOdds Week (8)'!R23+'JuicedOdds Week (8)'!R4)</f>
        <v>0.29983792544570498</v>
      </c>
      <c r="S23" s="1">
        <f>'JuicedOdds Week (8)'!S23/('JuicedOdds Week (8)'!S23+'JuicedOdds Week (8)'!S8)</f>
        <v>0.48916576381365112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ht="14.45">
      <c r="A24" t="s">
        <v>23</v>
      </c>
      <c r="B24" s="1">
        <f>'JuicedOdds Week (8)'!B24/('JuicedOdds Week (8)'!B24+'JuicedOdds Week (8)'!B26)</f>
        <v>0.62246655186117372</v>
      </c>
      <c r="C24" s="1">
        <f>'JuicedOdds Week (8)'!C24/('JuicedOdds Week (8)'!C24+'JuicedOdds Week (8)'!C20)</f>
        <v>0.5720596355604638</v>
      </c>
      <c r="D24" s="1">
        <f>'JuicedOdds Week (8)'!D24/('JuicedOdds Week (8)'!D24+'JuicedOdds Week (8)'!D10)</f>
        <v>0.4170073589533933</v>
      </c>
      <c r="E24" s="1">
        <f>'JuicedOdds Week (8)'!E24/('JuicedOdds Week (8)'!E24+'JuicedOdds Week (8)'!E13)</f>
        <v>0.37753344813882639</v>
      </c>
      <c r="F24" s="1">
        <f>'JuicedOdds Week (8)'!F24/('JuicedOdds Week (8)'!F24+'JuicedOdds Week (8)'!F33)</f>
        <v>0.551441114716549</v>
      </c>
      <c r="G24" s="1">
        <f>'JuicedOdds Week (8)'!G24/('JuicedOdds Week (8)'!G24+'JuicedOdds Week (8)'!G27)</f>
        <v>0.53246753246753253</v>
      </c>
      <c r="H24" s="1">
        <f>'JuicedOdds Week (8)'!H24/('JuicedOdds Week (8)'!H24+'JuicedOdds Week (8)'!H30)</f>
        <v>0.42794036443953615</v>
      </c>
      <c r="I24" s="1">
        <f>'JuicedOdds Week (8)'!I24/('JuicedOdds Week (8)'!I24+'JuicedOdds Week (8)'!I29)</f>
        <v>0.54274353876739567</v>
      </c>
      <c r="J24" s="1">
        <f>'JuicedOdds Week (8)'!J24/('JuicedOdds Week (8)'!J24+'JuicedOdds Week (8)'!J17)</f>
        <v>0.48916576381365112</v>
      </c>
      <c r="K24" s="1">
        <f>'JuicedOdds Week (8)'!K24/('JuicedOdds Week (8)'!K24+'JuicedOdds Week (8)'!K32)</f>
        <v>0.56204379562043794</v>
      </c>
      <c r="L24" s="1"/>
      <c r="M24" s="1">
        <f>'JuicedOdds Week (8)'!M24/('JuicedOdds Week (8)'!M24+'JuicedOdds Week (8)'!M16)</f>
        <v>0.51083423618634893</v>
      </c>
      <c r="N24" s="1">
        <f>'JuicedOdds Week (8)'!N24/('JuicedOdds Week (8)'!N24+'JuicedOdds Week (8)'!N8)</f>
        <v>0.29983792544570498</v>
      </c>
      <c r="O24" s="1">
        <f>'JuicedOdds Week (8)'!O24/('JuicedOdds Week (8)'!O24+'JuicedOdds Week (8)'!O30)</f>
        <v>0.58821154622527261</v>
      </c>
      <c r="P24" s="1">
        <f>'JuicedOdds Week (8)'!P24/('JuicedOdds Week (8)'!P24+'JuicedOdds Week (8)'!P26)</f>
        <v>0.48916576381365112</v>
      </c>
      <c r="Q24" s="1">
        <f>'JuicedOdds Week (8)'!Q24/('JuicedOdds Week (8)'!Q24+'JuicedOdds Week (8)'!Q31)</f>
        <v>0.54274353876739567</v>
      </c>
      <c r="R24" s="1">
        <f>'JuicedOdds Week (8)'!R24/('JuicedOdds Week (8)'!R24+'JuicedOdds Week (8)'!R19)</f>
        <v>0.46753246753246752</v>
      </c>
      <c r="S24" s="1">
        <f>'JuicedOdds Week (8)'!S24/('JuicedOdds Week (8)'!S24+'JuicedOdds Week (8)'!S16)</f>
        <v>0.42888402625820565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ht="14.45">
      <c r="A25" t="s">
        <v>24</v>
      </c>
      <c r="B25" s="1">
        <f>'JuicedOdds Week (8)'!B25/('JuicedOdds Week (8)'!B25+'JuicedOdds Week (8)'!B18)</f>
        <v>0.40036122817579772</v>
      </c>
      <c r="C25" s="1">
        <f>'JuicedOdds Week (8)'!C25/('JuicedOdds Week (8)'!C25+'JuicedOdds Week (8)'!C4)</f>
        <v>0.2491874322860238</v>
      </c>
      <c r="D25" s="1">
        <f>'JuicedOdds Week (8)'!D25/('JuicedOdds Week (8)'!D25+'JuicedOdds Week (8)'!D22)</f>
        <v>0.5720596355604638</v>
      </c>
      <c r="E25" s="1">
        <f>'JuicedOdds Week (8)'!E25/('JuicedOdds Week (8)'!E25+'JuicedOdds Week (8)'!E11)</f>
        <v>0.26645768025078376</v>
      </c>
      <c r="F25" s="1">
        <f>'JuicedOdds Week (8)'!F25/('JuicedOdds Week (8)'!F25+'JuicedOdds Week (8)'!F20)</f>
        <v>0.5260865852617197</v>
      </c>
      <c r="G25" s="1">
        <f>'JuicedOdds Week (8)'!G25/('JuicedOdds Week (8)'!G25+'JuicedOdds Week (8)'!G23)</f>
        <v>0.5720596355604638</v>
      </c>
      <c r="H25" s="1">
        <f>'JuicedOdds Week (8)'!H25/('JuicedOdds Week (8)'!H25+'JuicedOdds Week (8)'!H19)</f>
        <v>0.56349206349206349</v>
      </c>
      <c r="I25" s="1">
        <f>'JuicedOdds Week (8)'!I25/('JuicedOdds Week (8)'!I25+'JuicedOdds Week (8)'!I10)</f>
        <v>0.2491874322860238</v>
      </c>
      <c r="J25" s="1">
        <f>'JuicedOdds Week (8)'!J25/('JuicedOdds Week (8)'!J25+'JuicedOdds Week (8)'!J21)</f>
        <v>0.52173913043478259</v>
      </c>
      <c r="K25" s="1">
        <f>'JuicedOdds Week (8)'!K25/('JuicedOdds Week (8)'!K25+'JuicedOdds Week (8)'!K8)</f>
        <v>0.45725646123260438</v>
      </c>
      <c r="L25" s="1">
        <f>'JuicedOdds Week (8)'!L25/('JuicedOdds Week (8)'!L25+'JuicedOdds Week (8)'!L12)</f>
        <v>0.33635187580853815</v>
      </c>
      <c r="M25" s="1">
        <f>'JuicedOdds Week (8)'!M25/('JuicedOdds Week (8)'!M25+'JuicedOdds Week (8)'!M2)</f>
        <v>0.35527082119976705</v>
      </c>
      <c r="N25" s="1"/>
      <c r="O25" s="1">
        <f>'JuicedOdds Week (8)'!O25/('JuicedOdds Week (8)'!O25+'JuicedOdds Week (8)'!O17)</f>
        <v>0.48916576381365112</v>
      </c>
      <c r="P25" s="1">
        <f>'JuicedOdds Week (8)'!P25/('JuicedOdds Week (8)'!P25+'JuicedOdds Week (8)'!P11)</f>
        <v>0.47826086956521741</v>
      </c>
      <c r="Q25" s="1">
        <f>'JuicedOdds Week (8)'!Q25/('JuicedOdds Week (8)'!Q25+'JuicedOdds Week (8)'!Q2)</f>
        <v>0.23409789548356585</v>
      </c>
      <c r="R25" s="1">
        <f>'JuicedOdds Week (8)'!R25/('JuicedOdds Week (8)'!R25+'JuicedOdds Week (8)'!R31)</f>
        <v>0.53246753246753253</v>
      </c>
      <c r="S25" s="1">
        <f>'JuicedOdds Week (8)'!S25/('JuicedOdds Week (8)'!S25+'JuicedOdds Week (8)'!S18)</f>
        <v>0.48916576381365112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ht="14.45">
      <c r="A26" t="s">
        <v>25</v>
      </c>
      <c r="B26" s="1">
        <f>'JuicedOdds Week (8)'!B26/('JuicedOdds Week (8)'!B26+'JuicedOdds Week (8)'!B24)</f>
        <v>0.37753344813882639</v>
      </c>
      <c r="C26" s="1">
        <f>'JuicedOdds Week (8)'!C26/('JuicedOdds Week (8)'!C26+'JuicedOdds Week (8)'!C16)</f>
        <v>0.4170073589533933</v>
      </c>
      <c r="D26" s="1">
        <f>'JuicedOdds Week (8)'!D26/('JuicedOdds Week (8)'!D26+'JuicedOdds Week (8)'!D14)</f>
        <v>0.33635187580853815</v>
      </c>
      <c r="E26" s="1">
        <f>'JuicedOdds Week (8)'!E26/('JuicedOdds Week (8)'!E26+'JuicedOdds Week (8)'!E17)</f>
        <v>0.33635187580853815</v>
      </c>
      <c r="F26" s="1">
        <f>'JuicedOdds Week (8)'!F26/('JuicedOdds Week (8)'!F26+'JuicedOdds Week (8)'!F10)</f>
        <v>0.21809369951534732</v>
      </c>
      <c r="G26" s="1">
        <f>'JuicedOdds Week (8)'!G26/('JuicedOdds Week (8)'!G26+'JuicedOdds Week (8)'!G12)</f>
        <v>0.12000000000000002</v>
      </c>
      <c r="H26" s="1"/>
      <c r="I26" s="1">
        <f>'JuicedOdds Week (8)'!I26/('JuicedOdds Week (8)'!I26+'JuicedOdds Week (8)'!I33)</f>
        <v>0.40036122817579772</v>
      </c>
      <c r="J26" s="1">
        <f>'JuicedOdds Week (8)'!J26/('JuicedOdds Week (8)'!J26+'JuicedOdds Week (8)'!J31)</f>
        <v>0.54274353876739567</v>
      </c>
      <c r="K26" s="1">
        <f>'JuicedOdds Week (8)'!K26/('JuicedOdds Week (8)'!K26+'JuicedOdds Week (8)'!K19)</f>
        <v>0.46753246753246752</v>
      </c>
      <c r="L26" s="1">
        <f>'JuicedOdds Week (8)'!L26/('JuicedOdds Week (8)'!L26+'JuicedOdds Week (8)'!L7)</f>
        <v>0.38596491228070179</v>
      </c>
      <c r="M26" s="1">
        <f>'JuicedOdds Week (8)'!M26/('JuicedOdds Week (8)'!M26+'JuicedOdds Week (8)'!M29)</f>
        <v>0.48916576381365112</v>
      </c>
      <c r="N26" s="1">
        <f>'JuicedOdds Week (8)'!N26/('JuicedOdds Week (8)'!N26+'JuicedOdds Week (8)'!N30)</f>
        <v>0.48916576381365112</v>
      </c>
      <c r="O26" s="1">
        <f>'JuicedOdds Week (8)'!O26/('JuicedOdds Week (8)'!O26+'JuicedOdds Week (8)'!O16)</f>
        <v>0.40090771558245086</v>
      </c>
      <c r="P26" s="1">
        <f>'JuicedOdds Week (8)'!P26/('JuicedOdds Week (8)'!P26+'JuicedOdds Week (8)'!P24)</f>
        <v>0.51083423618634893</v>
      </c>
      <c r="Q26" s="1">
        <f>'JuicedOdds Week (8)'!Q26/('JuicedOdds Week (8)'!Q26+'JuicedOdds Week (8)'!Q20)</f>
        <v>0.48916576381365112</v>
      </c>
      <c r="R26" s="1">
        <f>'JuicedOdds Week (8)'!R26/('JuicedOdds Week (8)'!R26+'JuicedOdds Week (8)'!R13)</f>
        <v>0.30423004792665137</v>
      </c>
      <c r="S26" s="1">
        <f>'JuicedOdds Week (8)'!S26/('JuicedOdds Week (8)'!S26+'JuicedOdds Week (8)'!S30)</f>
        <v>0.54274353876739567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ht="14.45">
      <c r="A27" t="s">
        <v>26</v>
      </c>
      <c r="B27" s="1">
        <f>'JuicedOdds Week (8)'!B27/('JuicedOdds Week (8)'!B27+'JuicedOdds Week (8)'!B32)</f>
        <v>0.73354231974921635</v>
      </c>
      <c r="C27" s="1">
        <f>'JuicedOdds Week (8)'!C27/('JuicedOdds Week (8)'!C27+'JuicedOdds Week (8)'!C18)</f>
        <v>0.36309581830587778</v>
      </c>
      <c r="D27" s="1">
        <f>'JuicedOdds Week (8)'!D27/('JuicedOdds Week (8)'!D27+'JuicedOdds Week (8)'!D4)</f>
        <v>0.31944444444444442</v>
      </c>
      <c r="E27" s="1">
        <f>'JuicedOdds Week (8)'!E27/('JuicedOdds Week (8)'!E27+'JuicedOdds Week (8)'!E3)</f>
        <v>0.22316684378320936</v>
      </c>
      <c r="F27" s="1">
        <f>'JuicedOdds Week (8)'!F27/('JuicedOdds Week (8)'!F27+'JuicedOdds Week (8)'!F19)</f>
        <v>0.69079288305406805</v>
      </c>
      <c r="G27" s="1">
        <f>'JuicedOdds Week (8)'!G27/('JuicedOdds Week (8)'!G27+'JuicedOdds Week (8)'!G24)</f>
        <v>0.46753246753246752</v>
      </c>
      <c r="H27" s="1">
        <f>'JuicedOdds Week (8)'!H27/('JuicedOdds Week (8)'!H27+'JuicedOdds Week (8)'!H21)</f>
        <v>0.59336975415942395</v>
      </c>
      <c r="I27" s="1">
        <f>'JuicedOdds Week (8)'!I27/('JuicedOdds Week (8)'!I27+'JuicedOdds Week (8)'!I3)</f>
        <v>0.28644876973925815</v>
      </c>
      <c r="J27" s="1">
        <f>'JuicedOdds Week (8)'!J27/('JuicedOdds Week (8)'!J27+'JuicedOdds Week (8)'!J23)</f>
        <v>0.39329934450109244</v>
      </c>
      <c r="K27" s="1">
        <f>'JuicedOdds Week (8)'!K27/('JuicedOdds Week (8)'!K27+'JuicedOdds Week (8)'!K14)</f>
        <v>0.36989795918367352</v>
      </c>
      <c r="L27" s="1">
        <f>'JuicedOdds Week (8)'!L27/('JuicedOdds Week (8)'!L27+'JuicedOdds Week (8)'!L21)</f>
        <v>0.47826086956521741</v>
      </c>
      <c r="M27" s="1">
        <f>'JuicedOdds Week (8)'!M27/('JuicedOdds Week (8)'!M27+'JuicedOdds Week (8)'!M7)</f>
        <v>0.33099297893681046</v>
      </c>
      <c r="N27" s="1">
        <f>'JuicedOdds Week (8)'!N27/('JuicedOdds Week (8)'!N27+'JuicedOdds Week (8)'!N12)</f>
        <v>0.39329934450109244</v>
      </c>
      <c r="O27" s="1"/>
      <c r="P27" s="1">
        <f>'JuicedOdds Week (8)'!P27/('JuicedOdds Week (8)'!P27+'JuicedOdds Week (8)'!P28)</f>
        <v>0.48916576381365112</v>
      </c>
      <c r="Q27" s="1">
        <f>'JuicedOdds Week (8)'!Q27/('JuicedOdds Week (8)'!Q27+'JuicedOdds Week (8)'!Q8)</f>
        <v>0.34252477380439461</v>
      </c>
      <c r="R27" s="1">
        <f>'JuicedOdds Week (8)'!R27/('JuicedOdds Week (8)'!R27+'JuicedOdds Week (8)'!R5)</f>
        <v>0.42016806722689076</v>
      </c>
      <c r="S27" s="1">
        <f>'JuicedOdds Week (8)'!S27/('JuicedOdds Week (8)'!S27+'JuicedOdds Week (8)'!S7)</f>
        <v>0.42016806722689076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ht="14.45">
      <c r="A28" t="s">
        <v>27</v>
      </c>
      <c r="B28" s="1">
        <f>'JuicedOdds Week (8)'!B28/('JuicedOdds Week (8)'!B28+'JuicedOdds Week (8)'!B14)</f>
        <v>0.34252477380439461</v>
      </c>
      <c r="C28" s="1">
        <f>'JuicedOdds Week (8)'!C28/('JuicedOdds Week (8)'!C28+'JuicedOdds Week (8)'!C5)</f>
        <v>0.26645768025078376</v>
      </c>
      <c r="D28" s="1">
        <f>'JuicedOdds Week (8)'!D28/('JuicedOdds Week (8)'!D28+'JuicedOdds Week (8)'!D6)</f>
        <v>0.4170073589533933</v>
      </c>
      <c r="E28" s="1">
        <f>'JuicedOdds Week (8)'!E28/('JuicedOdds Week (8)'!E28+'JuicedOdds Week (8)'!E31)</f>
        <v>0.51083423618634893</v>
      </c>
      <c r="F28" s="1">
        <f>'JuicedOdds Week (8)'!F28/('JuicedOdds Week (8)'!F28+'JuicedOdds Week (8)'!F3)</f>
        <v>0.36309581830587778</v>
      </c>
      <c r="G28" s="1">
        <f>'JuicedOdds Week (8)'!G28/('JuicedOdds Week (8)'!G28+'JuicedOdds Week (8)'!G32)</f>
        <v>0.74406901509705248</v>
      </c>
      <c r="H28" s="1">
        <f>'JuicedOdds Week (8)'!H28/('JuicedOdds Week (8)'!H28+'JuicedOdds Week (8)'!H22)</f>
        <v>0.61643835616438358</v>
      </c>
      <c r="I28" s="1">
        <f>'JuicedOdds Week (8)'!I28/('JuicedOdds Week (8)'!I28+'JuicedOdds Week (8)'!I7)</f>
        <v>0.27424749163879597</v>
      </c>
      <c r="J28" s="1">
        <f>'JuicedOdds Week (8)'!J28/('JuicedOdds Week (8)'!J28+'JuicedOdds Week (8)'!J20)</f>
        <v>0.44740599714421703</v>
      </c>
      <c r="K28" s="1"/>
      <c r="L28" s="1">
        <f>'JuicedOdds Week (8)'!L28/('JuicedOdds Week (8)'!L28+'JuicedOdds Week (8)'!L14)</f>
        <v>0.46753246753246752</v>
      </c>
      <c r="M28" s="1">
        <f>'JuicedOdds Week (8)'!M28/('JuicedOdds Week (8)'!M28+'JuicedOdds Week (8)'!M32)</f>
        <v>0.53246753246753253</v>
      </c>
      <c r="N28" s="1">
        <f>'JuicedOdds Week (8)'!N28/('JuicedOdds Week (8)'!N28+'JuicedOdds Week (8)'!N15)</f>
        <v>0.47826086956521741</v>
      </c>
      <c r="O28" s="1">
        <f>'JuicedOdds Week (8)'!O28/('JuicedOdds Week (8)'!O28+'JuicedOdds Week (8)'!O9)</f>
        <v>0.27424749163879597</v>
      </c>
      <c r="P28" s="1">
        <f>'JuicedOdds Week (8)'!P28/('JuicedOdds Week (8)'!P28+'JuicedOdds Week (8)'!P27)</f>
        <v>0.51083423618634893</v>
      </c>
      <c r="Q28" s="1">
        <f>'JuicedOdds Week (8)'!Q28/('JuicedOdds Week (8)'!Q28+'JuicedOdds Week (8)'!Q16)</f>
        <v>0.48916576381365112</v>
      </c>
      <c r="R28" s="1">
        <f>'JuicedOdds Week (8)'!R28/('JuicedOdds Week (8)'!R28+'JuicedOdds Week (8)'!R21)</f>
        <v>0.40090771558245086</v>
      </c>
      <c r="S28" s="1">
        <f>'JuicedOdds Week (8)'!S28/('JuicedOdds Week (8)'!S28+'JuicedOdds Week (8)'!S5)</f>
        <v>0.28202947845804988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ht="14.45">
      <c r="A29" t="s">
        <v>28</v>
      </c>
      <c r="B29" s="1">
        <f>'JuicedOdds Week (8)'!B29/('JuicedOdds Week (8)'!B29+'JuicedOdds Week (8)'!B16)</f>
        <v>0.42794036443953615</v>
      </c>
      <c r="C29" s="1">
        <f>'JuicedOdds Week (8)'!C29/('JuicedOdds Week (8)'!C29+'JuicedOdds Week (8)'!C11)</f>
        <v>0.42794036443953615</v>
      </c>
      <c r="D29" s="1">
        <f>'JuicedOdds Week (8)'!D29/('JuicedOdds Week (8)'!D29+'JuicedOdds Week (8)'!D15)</f>
        <v>0.40663024584057611</v>
      </c>
      <c r="E29" s="1">
        <f>'JuicedOdds Week (8)'!E29/('JuicedOdds Week (8)'!E29+'JuicedOdds Week (8)'!E6)</f>
        <v>0.40663024584057611</v>
      </c>
      <c r="F29" s="1">
        <f>'JuicedOdds Week (8)'!F29/('JuicedOdds Week (8)'!F29+'JuicedOdds Week (8)'!F31)</f>
        <v>0.551441114716549</v>
      </c>
      <c r="G29" s="1">
        <f>'JuicedOdds Week (8)'!G29/('JuicedOdds Week (8)'!G29+'JuicedOdds Week (8)'!G9)</f>
        <v>0.31460674157303364</v>
      </c>
      <c r="H29" s="1"/>
      <c r="I29" s="1">
        <f>'JuicedOdds Week (8)'!I29/('JuicedOdds Week (8)'!I29+'JuicedOdds Week (8)'!I24)</f>
        <v>0.45725646123260438</v>
      </c>
      <c r="J29" s="1">
        <f>'JuicedOdds Week (8)'!J29/('JuicedOdds Week (8)'!J29+'JuicedOdds Week (8)'!J22)</f>
        <v>0.37889039242219219</v>
      </c>
      <c r="K29" s="1">
        <f>'JuicedOdds Week (8)'!K29/('JuicedOdds Week (8)'!K29+'JuicedOdds Week (8)'!K30)</f>
        <v>0.51083423618634893</v>
      </c>
      <c r="L29" s="1">
        <f>'JuicedOdds Week (8)'!L29/('JuicedOdds Week (8)'!L29+'JuicedOdds Week (8)'!L13)</f>
        <v>0.35527082119976705</v>
      </c>
      <c r="M29" s="1">
        <f>'JuicedOdds Week (8)'!M29/('JuicedOdds Week (8)'!M29+'JuicedOdds Week (8)'!M26)</f>
        <v>0.51083423618634893</v>
      </c>
      <c r="N29" s="1">
        <f>'JuicedOdds Week (8)'!N29/('JuicedOdds Week (8)'!N29+'JuicedOdds Week (8)'!N31)</f>
        <v>0.54274353876739567</v>
      </c>
      <c r="O29" s="1">
        <f>'JuicedOdds Week (8)'!O29/('JuicedOdds Week (8)'!O29+'JuicedOdds Week (8)'!O12)</f>
        <v>0.28202947845804988</v>
      </c>
      <c r="P29" s="1">
        <f>'JuicedOdds Week (8)'!P29/('JuicedOdds Week (8)'!P29+'JuicedOdds Week (8)'!P33)</f>
        <v>0.57983193277310918</v>
      </c>
      <c r="Q29" s="1">
        <f>'JuicedOdds Week (8)'!Q29/('JuicedOdds Week (8)'!Q29+'JuicedOdds Week (8)'!Q14)</f>
        <v>0.46753246753246752</v>
      </c>
      <c r="R29" s="1">
        <f>'JuicedOdds Week (8)'!R29/('JuicedOdds Week (8)'!R29+'JuicedOdds Week (8)'!R33)</f>
        <v>0.51083423618634893</v>
      </c>
      <c r="S29" s="1">
        <f>'JuicedOdds Week (8)'!S29/('JuicedOdds Week (8)'!S29+'JuicedOdds Week (8)'!S13)</f>
        <v>0.44740599714421703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ht="14.45">
      <c r="A30" t="s">
        <v>29</v>
      </c>
      <c r="B30" s="1">
        <f>'JuicedOdds Week (8)'!B30/('JuicedOdds Week (8)'!B30+'JuicedOdds Week (8)'!B17)</f>
        <v>0.34252477380439461</v>
      </c>
      <c r="C30" s="1">
        <f>'JuicedOdds Week (8)'!C30/('JuicedOdds Week (8)'!C30+'JuicedOdds Week (8)'!C19)</f>
        <v>0.53246753246753253</v>
      </c>
      <c r="D30" s="1">
        <f>'JuicedOdds Week (8)'!D30/('JuicedOdds Week (8)'!D30+'JuicedOdds Week (8)'!D3)</f>
        <v>0.31460674157303364</v>
      </c>
      <c r="E30" s="1">
        <f>'JuicedOdds Week (8)'!E30/('JuicedOdds Week (8)'!E30+'JuicedOdds Week (8)'!E16)</f>
        <v>0.34252477380439461</v>
      </c>
      <c r="F30" s="1"/>
      <c r="G30" s="1">
        <f>'JuicedOdds Week (8)'!G30/('JuicedOdds Week (8)'!G30+'JuicedOdds Week (8)'!G10)</f>
        <v>0.40663024584057611</v>
      </c>
      <c r="H30" s="1">
        <f>'JuicedOdds Week (8)'!H30/('JuicedOdds Week (8)'!H30+'JuicedOdds Week (8)'!H24)</f>
        <v>0.5720596355604638</v>
      </c>
      <c r="I30" s="1">
        <f>'JuicedOdds Week (8)'!I30/('JuicedOdds Week (8)'!I30+'JuicedOdds Week (8)'!I4)</f>
        <v>0.19570707070707072</v>
      </c>
      <c r="J30" s="1">
        <f>'JuicedOdds Week (8)'!J30/('JuicedOdds Week (8)'!J30+'JuicedOdds Week (8)'!J33)</f>
        <v>0.48916576381365112</v>
      </c>
      <c r="K30" s="1">
        <f>'JuicedOdds Week (8)'!K30/('JuicedOdds Week (8)'!K30+'JuicedOdds Week (8)'!K29)</f>
        <v>0.48916576381365112</v>
      </c>
      <c r="L30" s="1">
        <f>'JuicedOdds Week (8)'!L30/('JuicedOdds Week (8)'!L30+'JuicedOdds Week (8)'!L5)</f>
        <v>0.25912838633686691</v>
      </c>
      <c r="M30" s="1">
        <f>'JuicedOdds Week (8)'!M30/('JuicedOdds Week (8)'!M30+'JuicedOdds Week (8)'!M31)</f>
        <v>0.48916576381365112</v>
      </c>
      <c r="N30" s="1">
        <f>'JuicedOdds Week (8)'!N30/('JuicedOdds Week (8)'!N30+'JuicedOdds Week (8)'!N26)</f>
        <v>0.51083423618634893</v>
      </c>
      <c r="O30" s="1">
        <f>'JuicedOdds Week (8)'!O30/('JuicedOdds Week (8)'!O30+'JuicedOdds Week (8)'!O24)</f>
        <v>0.4117884537747275</v>
      </c>
      <c r="P30" s="1">
        <f>'JuicedOdds Week (8)'!P30/('JuicedOdds Week (8)'!P30+'JuicedOdds Week (8)'!P20)</f>
        <v>0.39329934450109244</v>
      </c>
      <c r="Q30" s="1">
        <f>'JuicedOdds Week (8)'!Q30/('JuicedOdds Week (8)'!Q30+'JuicedOdds Week (8)'!Q13)</f>
        <v>0.37889039242219219</v>
      </c>
      <c r="R30" s="1">
        <f>'JuicedOdds Week (8)'!R30/('JuicedOdds Week (8)'!R30+'JuicedOdds Week (8)'!R16)</f>
        <v>0.47826086956521741</v>
      </c>
      <c r="S30" s="1">
        <f>'JuicedOdds Week (8)'!S30/('JuicedOdds Week (8)'!S30+'JuicedOdds Week (8)'!S26)</f>
        <v>0.45725646123260438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ht="14.45">
      <c r="A31" t="s">
        <v>30</v>
      </c>
      <c r="B31" s="1">
        <f>'JuicedOdds Week (8)'!B31/('JuicedOdds Week (8)'!B31+'JuicedOdds Week (8)'!B13)</f>
        <v>0.36309581830587778</v>
      </c>
      <c r="C31" s="1">
        <f>'JuicedOdds Week (8)'!C31/('JuicedOdds Week (8)'!C31+'JuicedOdds Week (8)'!C33)</f>
        <v>0.46753246753246752</v>
      </c>
      <c r="D31" s="1">
        <f>'JuicedOdds Week (8)'!D31/('JuicedOdds Week (8)'!D31+'JuicedOdds Week (8)'!D9)</f>
        <v>0.25912838633686691</v>
      </c>
      <c r="E31" s="1">
        <f>'JuicedOdds Week (8)'!E31/('JuicedOdds Week (8)'!E31+'JuicedOdds Week (8)'!E28)</f>
        <v>0.48916576381365112</v>
      </c>
      <c r="F31" s="1">
        <f>'JuicedOdds Week (8)'!F31/('JuicedOdds Week (8)'!F31+'JuicedOdds Week (8)'!F29)</f>
        <v>0.448558885283451</v>
      </c>
      <c r="G31" s="1">
        <f>'JuicedOdds Week (8)'!G31/('JuicedOdds Week (8)'!G31+'JuicedOdds Week (8)'!G13)</f>
        <v>0.35527082119976705</v>
      </c>
      <c r="H31" s="1">
        <f>'JuicedOdds Week (8)'!H31/('JuicedOdds Week (8)'!H31+'JuicedOdds Week (8)'!H15)</f>
        <v>0.3962430290578221</v>
      </c>
      <c r="I31" s="1">
        <f>'JuicedOdds Week (8)'!I31/('JuicedOdds Week (8)'!I31+'JuicedOdds Week (8)'!I16)</f>
        <v>0.45725646123260438</v>
      </c>
      <c r="J31" s="1">
        <f>'JuicedOdds Week (8)'!J31/('JuicedOdds Week (8)'!J31+'JuicedOdds Week (8)'!J26)</f>
        <v>0.45725646123260438</v>
      </c>
      <c r="K31" s="1">
        <f>'JuicedOdds Week (8)'!K31/('JuicedOdds Week (8)'!K31+'JuicedOdds Week (8)'!K23)</f>
        <v>0.36341238065906994</v>
      </c>
      <c r="L31" s="1"/>
      <c r="M31" s="1">
        <f>'JuicedOdds Week (8)'!M31/('JuicedOdds Week (8)'!M31+'JuicedOdds Week (8)'!M30)</f>
        <v>0.51083423618634893</v>
      </c>
      <c r="N31" s="1">
        <f>'JuicedOdds Week (8)'!N31/('JuicedOdds Week (8)'!N31+'JuicedOdds Week (8)'!N29)</f>
        <v>0.45725646123260438</v>
      </c>
      <c r="O31" s="1">
        <f>'JuicedOdds Week (8)'!O31/('JuicedOdds Week (8)'!O31+'JuicedOdds Week (8)'!O6)</f>
        <v>0.23409789548356585</v>
      </c>
      <c r="P31" s="1">
        <f>'JuicedOdds Week (8)'!P31/('JuicedOdds Week (8)'!P31+'JuicedOdds Week (8)'!P22)</f>
        <v>0.45725646123260438</v>
      </c>
      <c r="Q31" s="1">
        <f>'JuicedOdds Week (8)'!Q31/('JuicedOdds Week (8)'!Q31+'JuicedOdds Week (8)'!Q24)</f>
        <v>0.45725646123260438</v>
      </c>
      <c r="R31" s="1">
        <f>'JuicedOdds Week (8)'!R31/('JuicedOdds Week (8)'!R31+'JuicedOdds Week (8)'!R25)</f>
        <v>0.46753246753246752</v>
      </c>
      <c r="S31" s="1">
        <f>'JuicedOdds Week (8)'!S31/('JuicedOdds Week (8)'!S31+'JuicedOdds Week (8)'!S33)</f>
        <v>0.52173913043478259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ht="14.45">
      <c r="A32" t="s">
        <v>31</v>
      </c>
      <c r="B32" s="1">
        <f>'JuicedOdds Week (8)'!B32/('JuicedOdds Week (8)'!B32+'JuicedOdds Week (8)'!B27)</f>
        <v>0.26645768025078376</v>
      </c>
      <c r="C32" s="1">
        <f>'JuicedOdds Week (8)'!C32/('JuicedOdds Week (8)'!C32+'JuicedOdds Week (8)'!C21)</f>
        <v>0.34252477380439461</v>
      </c>
      <c r="D32" s="1">
        <f>'JuicedOdds Week (8)'!D32/('JuicedOdds Week (8)'!D32+'JuicedOdds Week (8)'!D7)</f>
        <v>0.16835016835016833</v>
      </c>
      <c r="E32" s="1">
        <f>'JuicedOdds Week (8)'!E32/('JuicedOdds Week (8)'!E32+'JuicedOdds Week (8)'!E5)</f>
        <v>0.12382234185733514</v>
      </c>
      <c r="F32" s="1">
        <f>'JuicedOdds Week (8)'!F32/('JuicedOdds Week (8)'!F32+'JuicedOdds Week (8)'!F6)</f>
        <v>0.3962430290578221</v>
      </c>
      <c r="G32" s="1">
        <f>'JuicedOdds Week (8)'!G32/('JuicedOdds Week (8)'!G32+'JuicedOdds Week (8)'!G28)</f>
        <v>0.25593098490294752</v>
      </c>
      <c r="H32" s="1">
        <f>'JuicedOdds Week (8)'!H32/('JuicedOdds Week (8)'!H32+'JuicedOdds Week (8)'!H14)</f>
        <v>0.21325648414985587</v>
      </c>
      <c r="I32" s="1">
        <f>'JuicedOdds Week (8)'!I32/('JuicedOdds Week (8)'!I32+'JuicedOdds Week (8)'!I9)</f>
        <v>0.19570707070707072</v>
      </c>
      <c r="J32" s="1">
        <f>'JuicedOdds Week (8)'!J32/('JuicedOdds Week (8)'!J32+'JuicedOdds Week (8)'!J15)</f>
        <v>0.24281150159744411</v>
      </c>
      <c r="K32" s="1">
        <f>'JuicedOdds Week (8)'!K32/('JuicedOdds Week (8)'!K32+'JuicedOdds Week (8)'!K24)</f>
        <v>0.43795620437956206</v>
      </c>
      <c r="L32" s="1">
        <f>'JuicedOdds Week (8)'!L32/('JuicedOdds Week (8)'!L32+'JuicedOdds Week (8)'!L33)</f>
        <v>0.46753246753246752</v>
      </c>
      <c r="M32" s="1">
        <f>'JuicedOdds Week (8)'!M32/('JuicedOdds Week (8)'!M32+'JuicedOdds Week (8)'!M28)</f>
        <v>0.46753246753246752</v>
      </c>
      <c r="N32" s="1">
        <f>'JuicedOdds Week (8)'!N32/('JuicedOdds Week (8)'!N32+'JuicedOdds Week (8)'!N22)</f>
        <v>0.30920711694593195</v>
      </c>
      <c r="O32" s="1"/>
      <c r="P32" s="1">
        <f>'JuicedOdds Week (8)'!P32/('JuicedOdds Week (8)'!P32+'JuicedOdds Week (8)'!P5)</f>
        <v>0.30423004792665137</v>
      </c>
      <c r="Q32" s="1">
        <f>'JuicedOdds Week (8)'!Q32/('JuicedOdds Week (8)'!Q32+'JuicedOdds Week (8)'!Q19)</f>
        <v>0.36341238065906994</v>
      </c>
      <c r="R32" s="1">
        <f>'JuicedOdds Week (8)'!R32/('JuicedOdds Week (8)'!R32+'JuicedOdds Week (8)'!R3)</f>
        <v>0.19184290030211482</v>
      </c>
      <c r="S32" s="1">
        <f>'JuicedOdds Week (8)'!S32/('JuicedOdds Week (8)'!S32+'JuicedOdds Week (8)'!S14)</f>
        <v>0.36341238065906994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38" ht="14.45">
      <c r="A33" t="s">
        <v>32</v>
      </c>
      <c r="B33" s="1">
        <f>'JuicedOdds Week (8)'!B33/('JuicedOdds Week (8)'!B33+'JuicedOdds Week (8)'!B9)</f>
        <v>0.20863836017569545</v>
      </c>
      <c r="C33" s="1">
        <f>'JuicedOdds Week (8)'!C33/('JuicedOdds Week (8)'!C33+'JuicedOdds Week (8)'!C31)</f>
        <v>0.53246753246753253</v>
      </c>
      <c r="D33" s="1">
        <f>'JuicedOdds Week (8)'!D33/('JuicedOdds Week (8)'!D33+'JuicedOdds Week (8)'!D13)</f>
        <v>0.24000000000000005</v>
      </c>
      <c r="E33" s="1">
        <f>'JuicedOdds Week (8)'!E33/('JuicedOdds Week (8)'!E33+'JuicedOdds Week (8)'!E22)</f>
        <v>0.4170073589533933</v>
      </c>
      <c r="F33" s="1">
        <f>'JuicedOdds Week (8)'!F33/('JuicedOdds Week (8)'!F33+'JuicedOdds Week (8)'!F24)</f>
        <v>0.448558885283451</v>
      </c>
      <c r="G33" s="1">
        <f>'JuicedOdds Week (8)'!G33/('JuicedOdds Week (8)'!G33+'JuicedOdds Week (8)'!G16)</f>
        <v>0.45725646123260438</v>
      </c>
      <c r="H33" s="1"/>
      <c r="I33" s="1">
        <f>'JuicedOdds Week (8)'!I33/('JuicedOdds Week (8)'!I33+'JuicedOdds Week (8)'!I26)</f>
        <v>0.59963877182420233</v>
      </c>
      <c r="J33" s="1">
        <f>'JuicedOdds Week (8)'!J33/('JuicedOdds Week (8)'!J33+'JuicedOdds Week (8)'!J30)</f>
        <v>0.51083423618634893</v>
      </c>
      <c r="K33" s="1">
        <f>'JuicedOdds Week (8)'!K33/('JuicedOdds Week (8)'!K33+'JuicedOdds Week (8)'!K6)</f>
        <v>0.27272727272727276</v>
      </c>
      <c r="L33" s="1">
        <f>'JuicedOdds Week (8)'!L33/('JuicedOdds Week (8)'!L33+'JuicedOdds Week (8)'!L32)</f>
        <v>0.53246753246753253</v>
      </c>
      <c r="M33" s="1">
        <f>'JuicedOdds Week (8)'!M33/('JuicedOdds Week (8)'!M33+'JuicedOdds Week (8)'!M13)</f>
        <v>0.36309581830587778</v>
      </c>
      <c r="N33" s="1">
        <f>'JuicedOdds Week (8)'!N33/('JuicedOdds Week (8)'!N33+'JuicedOdds Week (8)'!N18)</f>
        <v>0.37889039242219219</v>
      </c>
      <c r="O33" s="1">
        <f>'JuicedOdds Week (8)'!O33/('JuicedOdds Week (8)'!O33+'JuicedOdds Week (8)'!O8)</f>
        <v>0.2491874322860238</v>
      </c>
      <c r="P33" s="1">
        <f>'JuicedOdds Week (8)'!P33/('JuicedOdds Week (8)'!P33+'JuicedOdds Week (8)'!P29)</f>
        <v>0.42016806722689076</v>
      </c>
      <c r="Q33" s="1">
        <f>'JuicedOdds Week (8)'!Q33/('JuicedOdds Week (8)'!Q33+'JuicedOdds Week (8)'!Q15)</f>
        <v>0.36905965621840248</v>
      </c>
      <c r="R33" s="1">
        <f>'JuicedOdds Week (8)'!R33/('JuicedOdds Week (8)'!R33+'JuicedOdds Week (8)'!R29)</f>
        <v>0.48916576381365112</v>
      </c>
      <c r="S33" s="1">
        <f>'JuicedOdds Week (8)'!S33/('JuicedOdds Week (8)'!S33+'JuicedOdds Week (8)'!S31)</f>
        <v>0.47826086956521741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38" ht="14.45">
      <c r="U34">
        <f>SUM(U2:U33)</f>
        <v>25</v>
      </c>
      <c r="V34">
        <f t="shared" ref="V34:AL34" si="0">SUM(V2:V33)</f>
        <v>25</v>
      </c>
      <c r="W34">
        <f t="shared" si="0"/>
        <v>25</v>
      </c>
      <c r="X34">
        <f t="shared" si="0"/>
        <v>25</v>
      </c>
      <c r="Y34">
        <f t="shared" si="0"/>
        <v>25</v>
      </c>
      <c r="Z34">
        <f t="shared" si="0"/>
        <v>25</v>
      </c>
      <c r="AA34">
        <f t="shared" si="0"/>
        <v>25</v>
      </c>
      <c r="AB34">
        <f t="shared" si="0"/>
        <v>0</v>
      </c>
      <c r="AC34">
        <f t="shared" si="0"/>
        <v>0</v>
      </c>
      <c r="AD34">
        <f t="shared" si="0"/>
        <v>0</v>
      </c>
      <c r="AE34">
        <f t="shared" si="0"/>
        <v>0</v>
      </c>
      <c r="AF34">
        <f t="shared" si="0"/>
        <v>0</v>
      </c>
      <c r="AG34">
        <f t="shared" si="0"/>
        <v>0</v>
      </c>
      <c r="AH34">
        <f t="shared" si="0"/>
        <v>0</v>
      </c>
      <c r="AI34">
        <f t="shared" si="0"/>
        <v>0</v>
      </c>
      <c r="AJ34">
        <f t="shared" si="0"/>
        <v>0</v>
      </c>
      <c r="AK34">
        <f t="shared" si="0"/>
        <v>0</v>
      </c>
      <c r="AL34">
        <f t="shared" si="0"/>
        <v>0</v>
      </c>
    </row>
    <row r="35" spans="1:38" ht="14.45">
      <c r="H35" t="s">
        <v>44</v>
      </c>
      <c r="I35" s="1">
        <f>I11*J15*L10*M17*O6*R3</f>
        <v>0.19377037384442275</v>
      </c>
    </row>
    <row r="36" spans="1:38">
      <c r="H36" t="s">
        <v>45</v>
      </c>
      <c r="I36" s="1">
        <f>B9*C7*D2*E5*F12*G4*H14</f>
        <v>0.26240177078373728</v>
      </c>
    </row>
    <row r="37" spans="1:38">
      <c r="H37" t="s">
        <v>43</v>
      </c>
      <c r="I37" s="1">
        <f>B9*C7*D2*E5*F12*G4*H14*J15*I11*L10*M17*O6*R3</f>
        <v>5.0845689222203304E-2</v>
      </c>
    </row>
  </sheetData>
  <conditionalFormatting sqref="B2:S33">
    <cfRule type="cellIs" dxfId="21" priority="1" operator="between">
      <formula>0.65</formula>
      <formula>0.7</formula>
    </cfRule>
    <cfRule type="cellIs" dxfId="20" priority="2" operator="greaterThanOrEqual">
      <formula>0.7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2F24-C10A-42D6-AA5B-90A9AFC841EB}">
  <dimension ref="A1:S33"/>
  <sheetViews>
    <sheetView workbookViewId="0">
      <selection activeCell="K24" sqref="K24"/>
    </sheetView>
  </sheetViews>
  <sheetFormatPr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f>IF('BettingLines Week (8)'!B2&lt;-100,1+100/('BettingLines Week (8)'!B2-100),100/('BettingLines Week (8)'!B2+100))</f>
        <v>0.64285714285714279</v>
      </c>
      <c r="C2">
        <f>IF('BettingLines Week (8)'!C2&lt;-100,1+100/('BettingLines Week (8)'!C2-100),100/('BettingLines Week (8)'!C2+100))</f>
        <v>0.59677419354838712</v>
      </c>
      <c r="D2">
        <f>IF('BettingLines Week (8)'!D2&lt;-100,1+100/('BettingLines Week (8)'!D2-100),100/('BettingLines Week (8)'!D2+100))</f>
        <v>0.88888888888888884</v>
      </c>
      <c r="E2">
        <f>IF('BettingLines Week (8)'!E2&lt;-100,1+100/('BettingLines Week (8)'!E2-100),100/('BettingLines Week (8)'!E2+100))</f>
        <v>0.80952380952380953</v>
      </c>
      <c r="F2">
        <f>IF('BettingLines Week (8)'!F2&lt;-100,1+100/('BettingLines Week (8)'!F2-100),100/('BettingLines Week (8)'!F2+100))</f>
        <v>0.64285714285714279</v>
      </c>
      <c r="G2">
        <f>IF('BettingLines Week (8)'!G2&lt;-100,1+100/('BettingLines Week (8)'!G2-100),100/('BettingLines Week (8)'!G2+100))</f>
        <v>0.8666666666666667</v>
      </c>
      <c r="H2">
        <f>IF('BettingLines Week (8)'!H2&lt;-100,1+100/('BettingLines Week (8)'!H2-100),100/('BettingLines Week (8)'!H2+100))</f>
        <v>0.73544973544973546</v>
      </c>
      <c r="I2">
        <f>IF('BettingLines Week (8)'!I2&lt;-100,1+100/('BettingLines Week (8)'!I2-100),100/('BettingLines Week (8)'!I2+100))</f>
        <v>0.77272727272727271</v>
      </c>
      <c r="J2">
        <f>IF('BettingLines Week (8)'!J2&lt;-100,1+100/('BettingLines Week (8)'!J2-100),100/('BettingLines Week (8)'!J2+100))</f>
        <v>0.67213114754098369</v>
      </c>
      <c r="K2">
        <f>IF('BettingLines Week (8)'!K2&lt;-100,1+100/('BettingLines Week (8)'!K2-100),100/('BettingLines Week (8)'!K2+100))</f>
        <v>1</v>
      </c>
      <c r="L2">
        <f>IF('BettingLines Week (8)'!L2&lt;-100,1+100/('BettingLines Week (8)'!L2-100),100/('BettingLines Week (8)'!L2+100))</f>
        <v>0.60784313725490202</v>
      </c>
      <c r="M2">
        <f>IF('BettingLines Week (8)'!M2&lt;-100,1+100/('BettingLines Week (8)'!M2-100),100/('BettingLines Week (8)'!M2+100))</f>
        <v>0.67213114754098369</v>
      </c>
      <c r="N2">
        <f>IF('BettingLines Week (8)'!N2&lt;-100,1+100/('BettingLines Week (8)'!N2-100),100/('BettingLines Week (8)'!N2+100))</f>
        <v>0.68553459119496862</v>
      </c>
      <c r="O2">
        <f>IF('BettingLines Week (8)'!O2&lt;-100,1+100/('BettingLines Week (8)'!O2-100),100/('BettingLines Week (8)'!O2+100))</f>
        <v>0.64285714285714279</v>
      </c>
      <c r="P2">
        <f>IF('BettingLines Week (8)'!P2&lt;-100,1+100/('BettingLines Week (8)'!P2-100),100/('BettingLines Week (8)'!P2+100))</f>
        <v>0.65517241379310343</v>
      </c>
      <c r="Q2">
        <f>IF('BettingLines Week (8)'!Q2&lt;-100,1+100/('BettingLines Week (8)'!Q2-100),100/('BettingLines Week (8)'!Q2+100))</f>
        <v>0.79797979797979801</v>
      </c>
      <c r="R2">
        <f>IF('BettingLines Week (8)'!R2&lt;-100,1+100/('BettingLines Week (8)'!R2-100),100/('BettingLines Week (8)'!R2+100))</f>
        <v>0.60784313725490202</v>
      </c>
      <c r="S2">
        <f>IF('BettingLines Week (8)'!S2&lt;-100,1+100/('BettingLines Week (8)'!S2-100),100/('BettingLines Week (8)'!S2+100))</f>
        <v>0.55555555555555558</v>
      </c>
    </row>
    <row r="3" spans="1:19" ht="14.45">
      <c r="A3" t="s">
        <v>2</v>
      </c>
      <c r="B3">
        <f>IF('BettingLines Week (8)'!B3&lt;-100,1+100/('BettingLines Week (8)'!B3-100),100/('BettingLines Week (8)'!B3+100))</f>
        <v>0.64912280701754388</v>
      </c>
      <c r="C3">
        <f>IF('BettingLines Week (8)'!C3&lt;-100,1+100/('BettingLines Week (8)'!C3-100),100/('BettingLines Week (8)'!C3+100))</f>
        <v>0.71014492753623193</v>
      </c>
      <c r="D3">
        <f>IF('BettingLines Week (8)'!D3&lt;-100,1+100/('BettingLines Week (8)'!D3-100),100/('BettingLines Week (8)'!D3+100))</f>
        <v>0.7142857142857143</v>
      </c>
      <c r="E3">
        <f>IF('BettingLines Week (8)'!E3&lt;-100,1+100/('BettingLines Week (8)'!E3-100),100/('BettingLines Week (8)'!E3+100))</f>
        <v>0.80952380952380953</v>
      </c>
      <c r="F3">
        <f>IF('BettingLines Week (8)'!F3&lt;-100,1+100/('BettingLines Week (8)'!F3-100),100/('BettingLines Week (8)'!F3+100))</f>
        <v>0.66442953020134232</v>
      </c>
      <c r="G3">
        <f>IF('BettingLines Week (8)'!G3&lt;-100,1+100/('BettingLines Week (8)'!G3-100),100/('BettingLines Week (8)'!G3+100))</f>
        <v>0.75308641975308643</v>
      </c>
      <c r="H3">
        <f>IF('BettingLines Week (8)'!H3&lt;-100,1+100/('BettingLines Week (8)'!H3-100),100/('BettingLines Week (8)'!H3+100))</f>
        <v>0.60784313725490202</v>
      </c>
      <c r="I3">
        <f>IF('BettingLines Week (8)'!I3&lt;-100,1+100/('BettingLines Week (8)'!I3-100),100/('BettingLines Week (8)'!I3+100))</f>
        <v>0.74358974358974361</v>
      </c>
      <c r="J3">
        <f>IF('BettingLines Week (8)'!J3&lt;-100,1+100/('BettingLines Week (8)'!J3-100),100/('BettingLines Week (8)'!J3+100))</f>
        <v>0.60784313725490202</v>
      </c>
      <c r="K3">
        <f>IF('BettingLines Week (8)'!K3&lt;-100,1+100/('BettingLines Week (8)'!K3-100),100/('BettingLines Week (8)'!K3+100))</f>
        <v>1</v>
      </c>
      <c r="L3">
        <f>IF('BettingLines Week (8)'!L3&lt;-100,1+100/('BettingLines Week (8)'!L3-100),100/('BettingLines Week (8)'!L3+100))</f>
        <v>0.42553191489361702</v>
      </c>
      <c r="M3">
        <f>IF('BettingLines Week (8)'!M3&lt;-100,1+100/('BettingLines Week (8)'!M3-100),100/('BettingLines Week (8)'!M3+100))</f>
        <v>0.54545454545454541</v>
      </c>
      <c r="N3">
        <f>IF('BettingLines Week (8)'!N3&lt;-100,1+100/('BettingLines Week (8)'!N3-100),100/('BettingLines Week (8)'!N3+100))</f>
        <v>0.57446808510638303</v>
      </c>
      <c r="O3">
        <f>IF('BettingLines Week (8)'!O3&lt;-100,1+100/('BettingLines Week (8)'!O3-100),100/('BettingLines Week (8)'!O3+100))</f>
        <v>0.51219512195121952</v>
      </c>
      <c r="P3">
        <f>IF('BettingLines Week (8)'!P3&lt;-100,1+100/('BettingLines Week (8)'!P3-100),100/('BettingLines Week (8)'!P3+100))</f>
        <v>0.55555555555555558</v>
      </c>
      <c r="Q3">
        <f>IF('BettingLines Week (8)'!Q3&lt;-100,1+100/('BettingLines Week (8)'!Q3-100),100/('BettingLines Week (8)'!Q3+100))</f>
        <v>0.74874371859296485</v>
      </c>
      <c r="R3">
        <f>IF('BettingLines Week (8)'!R3&lt;-100,1+100/('BettingLines Week (8)'!R3-100),100/('BettingLines Week (8)'!R3+100))</f>
        <v>0.84251968503937014</v>
      </c>
      <c r="S3">
        <f>IF('BettingLines Week (8)'!S3&lt;-100,1+100/('BettingLines Week (8)'!S3-100),100/('BettingLines Week (8)'!S3+100))</f>
        <v>0.56521739130434789</v>
      </c>
    </row>
    <row r="4" spans="1:19" ht="14.45">
      <c r="A4" t="s">
        <v>3</v>
      </c>
      <c r="B4">
        <f>IF('BettingLines Week (8)'!B4&lt;-100,1+100/('BettingLines Week (8)'!B4-100),100/('BettingLines Week (8)'!B4+100))</f>
        <v>0.57446808510638303</v>
      </c>
      <c r="C4">
        <f>IF('BettingLines Week (8)'!C4&lt;-100,1+100/('BettingLines Week (8)'!C4-100),100/('BettingLines Week (8)'!C4+100))</f>
        <v>0.78260869565217395</v>
      </c>
      <c r="D4">
        <f>IF('BettingLines Week (8)'!D4&lt;-100,1+100/('BettingLines Week (8)'!D4-100),100/('BettingLines Week (8)'!D4+100))</f>
        <v>0.71014492753623193</v>
      </c>
      <c r="E4">
        <f>IF('BettingLines Week (8)'!E4&lt;-100,1+100/('BettingLines Week (8)'!E4-100),100/('BettingLines Week (8)'!E4+100))</f>
        <v>0.58677685950413228</v>
      </c>
      <c r="F4">
        <f>IF('BettingLines Week (8)'!F4&lt;-100,1+100/('BettingLines Week (8)'!F4-100),100/('BettingLines Week (8)'!F4+100))</f>
        <v>0.7142857142857143</v>
      </c>
      <c r="G4">
        <f>IF('BettingLines Week (8)'!G4&lt;-100,1+100/('BettingLines Week (8)'!G4-100),100/('BettingLines Week (8)'!G4+100))</f>
        <v>0.92307692307692313</v>
      </c>
      <c r="H4">
        <f>IF('BettingLines Week (8)'!H4&lt;-100,1+100/('BettingLines Week (8)'!H4-100),100/('BettingLines Week (8)'!H4+100))</f>
        <v>0.79797979797979801</v>
      </c>
      <c r="I4">
        <f>IF('BettingLines Week (8)'!I4&lt;-100,1+100/('BettingLines Week (8)'!I4-100),100/('BettingLines Week (8)'!I4+100))</f>
        <v>0.83870967741935487</v>
      </c>
      <c r="J4">
        <f>IF('BettingLines Week (8)'!J4&lt;-100,1+100/('BettingLines Week (8)'!J4-100),100/('BettingLines Week (8)'!J4+100))</f>
        <v>0.51219512195121952</v>
      </c>
      <c r="K4">
        <f>IF('BettingLines Week (8)'!K4&lt;-100,1+100/('BettingLines Week (8)'!K4-100),100/('BettingLines Week (8)'!K4+100))</f>
        <v>0.71014492753623193</v>
      </c>
      <c r="L4">
        <f>IF('BettingLines Week (8)'!L4&lt;-100,1+100/('BettingLines Week (8)'!L4-100),100/('BettingLines Week (8)'!L4+100))</f>
        <v>0.63636363636363635</v>
      </c>
      <c r="M4">
        <f>IF('BettingLines Week (8)'!M4&lt;-100,1+100/('BettingLines Week (8)'!M4-100),100/('BettingLines Week (8)'!M4+100))</f>
        <v>0.5</v>
      </c>
      <c r="N4">
        <f>IF('BettingLines Week (8)'!N4&lt;-100,1+100/('BettingLines Week (8)'!N4-100),100/('BettingLines Week (8)'!N4+100))</f>
        <v>1</v>
      </c>
      <c r="O4">
        <f>IF('BettingLines Week (8)'!O4&lt;-100,1+100/('BettingLines Week (8)'!O4-100),100/('BettingLines Week (8)'!O4+100))</f>
        <v>0.39215686274509803</v>
      </c>
      <c r="P4">
        <f>IF('BettingLines Week (8)'!P4&lt;-100,1+100/('BettingLines Week (8)'!P4-100),100/('BettingLines Week (8)'!P4+100))</f>
        <v>0.65517241379310343</v>
      </c>
      <c r="Q4">
        <f>IF('BettingLines Week (8)'!Q4&lt;-100,1+100/('BettingLines Week (8)'!Q4-100),100/('BettingLines Week (8)'!Q4+100))</f>
        <v>0.53488372093023262</v>
      </c>
      <c r="R4">
        <f>IF('BettingLines Week (8)'!R4&lt;-100,1+100/('BettingLines Week (8)'!R4-100),100/('BettingLines Week (8)'!R4+100))</f>
        <v>0.72972972972972971</v>
      </c>
      <c r="S4">
        <f>IF('BettingLines Week (8)'!S4&lt;-100,1+100/('BettingLines Week (8)'!S4-100),100/('BettingLines Week (8)'!S4+100))</f>
        <v>0.5</v>
      </c>
    </row>
    <row r="5" spans="1:19" ht="14.45">
      <c r="A5" t="s">
        <v>4</v>
      </c>
      <c r="B5">
        <f>IF('BettingLines Week (8)'!B5&lt;-100,1+100/('BettingLines Week (8)'!B5-100),100/('BettingLines Week (8)'!B5+100))</f>
        <v>0.54545454545454541</v>
      </c>
      <c r="C5">
        <f>IF('BettingLines Week (8)'!C5&lt;-100,1+100/('BettingLines Week (8)'!C5-100),100/('BettingLines Week (8)'!C5+100))</f>
        <v>0.76470588235294112</v>
      </c>
      <c r="D5">
        <f>IF('BettingLines Week (8)'!D5&lt;-100,1+100/('BettingLines Week (8)'!D5-100),100/('BettingLines Week (8)'!D5+100))</f>
        <v>0.88235294117647056</v>
      </c>
      <c r="E5">
        <f>IF('BettingLines Week (8)'!E5&lt;-100,1+100/('BettingLines Week (8)'!E5-100),100/('BettingLines Week (8)'!E5+100))</f>
        <v>0.91304347826086962</v>
      </c>
      <c r="F5">
        <f>IF('BettingLines Week (8)'!F5&lt;-100,1+100/('BettingLines Week (8)'!F5-100),100/('BettingLines Week (8)'!F5+100))</f>
        <v>0.63636363636363635</v>
      </c>
      <c r="G5">
        <f>IF('BettingLines Week (8)'!G5&lt;-100,1+100/('BettingLines Week (8)'!G5-100),100/('BettingLines Week (8)'!G5+100))</f>
        <v>0.82456140350877194</v>
      </c>
      <c r="H5">
        <f>IF('BettingLines Week (8)'!H5&lt;-100,1+100/('BettingLines Week (8)'!H5-100),100/('BettingLines Week (8)'!H5+100))</f>
        <v>0.75609756097560976</v>
      </c>
      <c r="I5">
        <f>IF('BettingLines Week (8)'!I5&lt;-100,1+100/('BettingLines Week (8)'!I5-100),100/('BettingLines Week (8)'!I5+100))</f>
        <v>0.68553459119496862</v>
      </c>
      <c r="J5">
        <f>IF('BettingLines Week (8)'!J5&lt;-100,1+100/('BettingLines Week (8)'!J5-100),100/('BettingLines Week (8)'!J5+100))</f>
        <v>1</v>
      </c>
      <c r="K5">
        <f>IF('BettingLines Week (8)'!K5&lt;-100,1+100/('BettingLines Week (8)'!K5-100),100/('BettingLines Week (8)'!K5+100))</f>
        <v>0.53488372093023262</v>
      </c>
      <c r="L5">
        <f>IF('BettingLines Week (8)'!L5&lt;-100,1+100/('BettingLines Week (8)'!L5-100),100/('BettingLines Week (8)'!L5+100))</f>
        <v>0.77272727272727271</v>
      </c>
      <c r="M5">
        <f>IF('BettingLines Week (8)'!M5&lt;-100,1+100/('BettingLines Week (8)'!M5-100),100/('BettingLines Week (8)'!M5+100))</f>
        <v>0.54545454545454541</v>
      </c>
      <c r="N5">
        <f>IF('BettingLines Week (8)'!N5&lt;-100,1+100/('BettingLines Week (8)'!N5-100),100/('BettingLines Week (8)'!N5+100))</f>
        <v>0.46511627906976744</v>
      </c>
      <c r="O5">
        <f>IF('BettingLines Week (8)'!O5&lt;-100,1+100/('BettingLines Week (8)'!O5-100),100/('BettingLines Week (8)'!O5+100))</f>
        <v>0.63636363636363635</v>
      </c>
      <c r="P5">
        <f>IF('BettingLines Week (8)'!P5&lt;-100,1+100/('BettingLines Week (8)'!P5-100),100/('BettingLines Week (8)'!P5+100))</f>
        <v>0.72602739726027399</v>
      </c>
      <c r="Q5">
        <f>IF('BettingLines Week (8)'!Q5&lt;-100,1+100/('BettingLines Week (8)'!Q5-100),100/('BettingLines Week (8)'!Q5+100))</f>
        <v>0.6</v>
      </c>
      <c r="R5">
        <f>IF('BettingLines Week (8)'!R5&lt;-100,1+100/('BettingLines Week (8)'!R5-100),100/('BettingLines Week (8)'!R5+100))</f>
        <v>0.6</v>
      </c>
      <c r="S5">
        <f>IF('BettingLines Week (8)'!S5&lt;-100,1+100/('BettingLines Week (8)'!S5-100),100/('BettingLines Week (8)'!S5+100))</f>
        <v>0.74874371859296485</v>
      </c>
    </row>
    <row r="6" spans="1:19" ht="14.45">
      <c r="A6" t="s">
        <v>5</v>
      </c>
      <c r="B6">
        <f>IF('BettingLines Week (8)'!B6&lt;-100,1+100/('BettingLines Week (8)'!B6-100),100/('BettingLines Week (8)'!B6+100))</f>
        <v>0.52830188679245282</v>
      </c>
      <c r="C6">
        <f>IF('BettingLines Week (8)'!C6&lt;-100,1+100/('BettingLines Week (8)'!C6-100),100/('BettingLines Week (8)'!C6+100))</f>
        <v>0.63636363636363635</v>
      </c>
      <c r="D6">
        <f>IF('BettingLines Week (8)'!D6&lt;-100,1+100/('BettingLines Week (8)'!D6-100),100/('BettingLines Week (8)'!D6+100))</f>
        <v>0.60784313725490202</v>
      </c>
      <c r="E6">
        <f>IF('BettingLines Week (8)'!E6&lt;-100,1+100/('BettingLines Week (8)'!E6-100),100/('BettingLines Week (8)'!E6+100))</f>
        <v>0.61832061068702293</v>
      </c>
      <c r="F6">
        <f>IF('BettingLines Week (8)'!F6&lt;-100,1+100/('BettingLines Week (8)'!F6-100),100/('BettingLines Week (8)'!F6+100))</f>
        <v>0.62962962962962965</v>
      </c>
      <c r="G6">
        <f>IF('BettingLines Week (8)'!G6&lt;-100,1+100/('BettingLines Week (8)'!G6-100),100/('BettingLines Week (8)'!G6+100))</f>
        <v>0.60784313725490202</v>
      </c>
      <c r="H6">
        <f>IF('BettingLines Week (8)'!H6&lt;-100,1+100/('BettingLines Week (8)'!H6-100),100/('BettingLines Week (8)'!H6+100))</f>
        <v>1</v>
      </c>
      <c r="I6">
        <f>IF('BettingLines Week (8)'!I6&lt;-100,1+100/('BettingLines Week (8)'!I6-100),100/('BettingLines Week (8)'!I6+100))</f>
        <v>0.35714285714285715</v>
      </c>
      <c r="J6">
        <f>IF('BettingLines Week (8)'!J6&lt;-100,1+100/('BettingLines Week (8)'!J6-100),100/('BettingLines Week (8)'!J6+100))</f>
        <v>0.53488372093023262</v>
      </c>
      <c r="K6">
        <f>IF('BettingLines Week (8)'!K6&lt;-100,1+100/('BettingLines Week (8)'!K6-100),100/('BettingLines Week (8)'!K6+100))</f>
        <v>0.76190476190476186</v>
      </c>
      <c r="L6">
        <f>IF('BettingLines Week (8)'!L6&lt;-100,1+100/('BettingLines Week (8)'!L6-100),100/('BettingLines Week (8)'!L6+100))</f>
        <v>0.53488372093023262</v>
      </c>
      <c r="M6">
        <f>IF('BettingLines Week (8)'!M6&lt;-100,1+100/('BettingLines Week (8)'!M6-100),100/('BettingLines Week (8)'!M6+100))</f>
        <v>0.66666666666666674</v>
      </c>
      <c r="N6">
        <f>IF('BettingLines Week (8)'!N6&lt;-100,1+100/('BettingLines Week (8)'!N6-100),100/('BettingLines Week (8)'!N6+100))</f>
        <v>0.53488372093023262</v>
      </c>
      <c r="O6">
        <f>IF('BettingLines Week (8)'!O6&lt;-100,1+100/('BettingLines Week (8)'!O6-100),100/('BettingLines Week (8)'!O6+100))</f>
        <v>0.79797979797979801</v>
      </c>
      <c r="P6">
        <f>IF('BettingLines Week (8)'!P6&lt;-100,1+100/('BettingLines Week (8)'!P6-100),100/('BettingLines Week (8)'!P6+100))</f>
        <v>0.68553459119496862</v>
      </c>
      <c r="Q6">
        <f>IF('BettingLines Week (8)'!Q6&lt;-100,1+100/('BettingLines Week (8)'!Q6-100),100/('BettingLines Week (8)'!Q6+100))</f>
        <v>0.56521739130434789</v>
      </c>
      <c r="R6">
        <f>IF('BettingLines Week (8)'!R6&lt;-100,1+100/('BettingLines Week (8)'!R6-100),100/('BettingLines Week (8)'!R6+100))</f>
        <v>0.42553191489361702</v>
      </c>
      <c r="S6">
        <f>IF('BettingLines Week (8)'!S6&lt;-100,1+100/('BettingLines Week (8)'!S6-100),100/('BettingLines Week (8)'!S6+100))</f>
        <v>0.63636363636363635</v>
      </c>
    </row>
    <row r="7" spans="1:19" ht="14.45">
      <c r="A7" t="s">
        <v>6</v>
      </c>
      <c r="B7">
        <f>IF('BettingLines Week (8)'!B7&lt;-100,1+100/('BettingLines Week (8)'!B7-100),100/('BettingLines Week (8)'!B7+100))</f>
        <v>0.62962962962962965</v>
      </c>
      <c r="C7">
        <f>IF('BettingLines Week (8)'!C7&lt;-100,1+100/('BettingLines Week (8)'!C7-100),100/('BettingLines Week (8)'!C7+100))</f>
        <v>0.79166666666666663</v>
      </c>
      <c r="D7">
        <f>IF('BettingLines Week (8)'!D7&lt;-100,1+100/('BettingLines Week (8)'!D7-100),100/('BettingLines Week (8)'!D7+100))</f>
        <v>0.8666666666666667</v>
      </c>
      <c r="E7">
        <f>IF('BettingLines Week (8)'!E7&lt;-100,1+100/('BettingLines Week (8)'!E7-100),100/('BettingLines Week (8)'!E7+100))</f>
        <v>0.74025974025974028</v>
      </c>
      <c r="F7">
        <f>IF('BettingLines Week (8)'!F7&lt;-100,1+100/('BettingLines Week (8)'!F7-100),100/('BettingLines Week (8)'!F7+100))</f>
        <v>0.40816326530612246</v>
      </c>
      <c r="G7">
        <f>IF('BettingLines Week (8)'!G7&lt;-100,1+100/('BettingLines Week (8)'!G7-100),100/('BettingLines Week (8)'!G7+100))</f>
        <v>0.55555555555555558</v>
      </c>
      <c r="H7">
        <f>IF('BettingLines Week (8)'!H7&lt;-100,1+100/('BettingLines Week (8)'!H7-100),100/('BettingLines Week (8)'!H7+100))</f>
        <v>1</v>
      </c>
      <c r="I7">
        <f>IF('BettingLines Week (8)'!I7&lt;-100,1+100/('BettingLines Week (8)'!I7-100),100/('BettingLines Week (8)'!I7+100))</f>
        <v>0.75609756097560976</v>
      </c>
      <c r="J7">
        <f>IF('BettingLines Week (8)'!J7&lt;-100,1+100/('BettingLines Week (8)'!J7-100),100/('BettingLines Week (8)'!J7+100))</f>
        <v>0.42553191489361702</v>
      </c>
      <c r="K7">
        <f>IF('BettingLines Week (8)'!K7&lt;-100,1+100/('BettingLines Week (8)'!K7-100),100/('BettingLines Week (8)'!K7+100))</f>
        <v>0.68553459119496862</v>
      </c>
      <c r="L7">
        <f>IF('BettingLines Week (8)'!L7&lt;-100,1+100/('BettingLines Week (8)'!L7-100),100/('BettingLines Week (8)'!L7+100))</f>
        <v>0.63636363636363635</v>
      </c>
      <c r="M7">
        <f>IF('BettingLines Week (8)'!M7&lt;-100,1+100/('BettingLines Week (8)'!M7-100),100/('BettingLines Week (8)'!M7+100))</f>
        <v>0.69696969696969702</v>
      </c>
      <c r="N7">
        <f>IF('BettingLines Week (8)'!N7&lt;-100,1+100/('BettingLines Week (8)'!N7-100),100/('BettingLines Week (8)'!N7+100))</f>
        <v>0.62962962962962965</v>
      </c>
      <c r="O7">
        <f>IF('BettingLines Week (8)'!O7&lt;-100,1+100/('BettingLines Week (8)'!O7-100),100/('BettingLines Week (8)'!O7+100))</f>
        <v>0.53488372093023262</v>
      </c>
      <c r="P7">
        <f>IF('BettingLines Week (8)'!P7&lt;-100,1+100/('BettingLines Week (8)'!P7-100),100/('BettingLines Week (8)'!P7+100))</f>
        <v>0.38461538461538464</v>
      </c>
      <c r="Q7">
        <f>IF('BettingLines Week (8)'!Q7&lt;-100,1+100/('BettingLines Week (8)'!Q7-100),100/('BettingLines Week (8)'!Q7+100))</f>
        <v>0.43478260869565216</v>
      </c>
      <c r="R7">
        <f>IF('BettingLines Week (8)'!R7&lt;-100,1+100/('BettingLines Week (8)'!R7-100),100/('BettingLines Week (8)'!R7+100))</f>
        <v>0.6</v>
      </c>
      <c r="S7">
        <f>IF('BettingLines Week (8)'!S7&lt;-100,1+100/('BettingLines Week (8)'!S7-100),100/('BettingLines Week (8)'!S7+100))</f>
        <v>0.6</v>
      </c>
    </row>
    <row r="8" spans="1:19" ht="14.45">
      <c r="A8" t="s">
        <v>7</v>
      </c>
      <c r="B8">
        <f>IF('BettingLines Week (8)'!B8&lt;-100,1+100/('BettingLines Week (8)'!B8-100),100/('BettingLines Week (8)'!B8+100))</f>
        <v>0.46728971962616822</v>
      </c>
      <c r="C8">
        <f>IF('BettingLines Week (8)'!C8&lt;-100,1+100/('BettingLines Week (8)'!C8-100),100/('BettingLines Week (8)'!C8+100))</f>
        <v>0.25</v>
      </c>
      <c r="D8">
        <f>IF('BettingLines Week (8)'!D8&lt;-100,1+100/('BettingLines Week (8)'!D8-100),100/('BettingLines Week (8)'!D8+100))</f>
        <v>0.44642857142857145</v>
      </c>
      <c r="E8">
        <f>IF('BettingLines Week (8)'!E8&lt;-100,1+100/('BettingLines Week (8)'!E8-100),100/('BettingLines Week (8)'!E8+100))</f>
        <v>0.23255813953488372</v>
      </c>
      <c r="F8">
        <f>IF('BettingLines Week (8)'!F8&lt;-100,1+100/('BettingLines Week (8)'!F8-100),100/('BettingLines Week (8)'!F8+100))</f>
        <v>0.46728971962616822</v>
      </c>
      <c r="G8">
        <f>IF('BettingLines Week (8)'!G8&lt;-100,1+100/('BettingLines Week (8)'!G8-100),100/('BettingLines Week (8)'!G8+100))</f>
        <v>0.28985507246376813</v>
      </c>
      <c r="H8">
        <f>IF('BettingLines Week (8)'!H8&lt;-100,1+100/('BettingLines Week (8)'!H8-100),100/('BettingLines Week (8)'!H8+100))</f>
        <v>1</v>
      </c>
      <c r="I8">
        <f>IF('BettingLines Week (8)'!I8&lt;-100,1+100/('BettingLines Week (8)'!I8-100),100/('BettingLines Week (8)'!I8+100))</f>
        <v>0.61832061068702293</v>
      </c>
      <c r="J8">
        <f>IF('BettingLines Week (8)'!J8&lt;-100,1+100/('BettingLines Week (8)'!J8-100),100/('BettingLines Week (8)'!J8+100))</f>
        <v>0.55555555555555558</v>
      </c>
      <c r="K8">
        <f>IF('BettingLines Week (8)'!K8&lt;-100,1+100/('BettingLines Week (8)'!K8-100),100/('BettingLines Week (8)'!K8+100))</f>
        <v>0.56521739130434789</v>
      </c>
      <c r="L8">
        <f>IF('BettingLines Week (8)'!L8&lt;-100,1+100/('BettingLines Week (8)'!L8-100),100/('BettingLines Week (8)'!L8+100))</f>
        <v>0.4</v>
      </c>
      <c r="M8">
        <f>IF('BettingLines Week (8)'!M8&lt;-100,1+100/('BettingLines Week (8)'!M8-100),100/('BettingLines Week (8)'!M8+100))</f>
        <v>0.57446808510638303</v>
      </c>
      <c r="N8">
        <f>IF('BettingLines Week (8)'!N8&lt;-100,1+100/('BettingLines Week (8)'!N8-100),100/('BettingLines Week (8)'!N8+100))</f>
        <v>0.72972972972972971</v>
      </c>
      <c r="O8">
        <f>IF('BettingLines Week (8)'!O8&lt;-100,1+100/('BettingLines Week (8)'!O8-100),100/('BettingLines Week (8)'!O8+100))</f>
        <v>0.78260869565217395</v>
      </c>
      <c r="P8">
        <f>IF('BettingLines Week (8)'!P8&lt;-100,1+100/('BettingLines Week (8)'!P8-100),100/('BettingLines Week (8)'!P8+100))</f>
        <v>0.5</v>
      </c>
      <c r="Q8">
        <f>IF('BettingLines Week (8)'!Q8&lt;-100,1+100/('BettingLines Week (8)'!Q8-100),100/('BettingLines Week (8)'!Q8+100))</f>
        <v>0.68553459119496862</v>
      </c>
      <c r="R8">
        <f>IF('BettingLines Week (8)'!R8&lt;-100,1+100/('BettingLines Week (8)'!R8-100),100/('BettingLines Week (8)'!R8+100))</f>
        <v>0.53488372093023262</v>
      </c>
      <c r="S8">
        <f>IF('BettingLines Week (8)'!S8&lt;-100,1+100/('BettingLines Week (8)'!S8-100),100/('BettingLines Week (8)'!S8+100))</f>
        <v>0.53488372093023262</v>
      </c>
    </row>
    <row r="9" spans="1:19" ht="14.45">
      <c r="A9" t="s">
        <v>8</v>
      </c>
      <c r="B9">
        <f>IF('BettingLines Week (8)'!B9&lt;-100,1+100/('BettingLines Week (8)'!B9-100),100/('BettingLines Week (8)'!B9+100))</f>
        <v>0.82456140350877194</v>
      </c>
      <c r="C9">
        <f>IF('BettingLines Week (8)'!C9&lt;-100,1+100/('BettingLines Week (8)'!C9-100),100/('BettingLines Week (8)'!C9+100))</f>
        <v>0.40816326530612246</v>
      </c>
      <c r="D9">
        <f>IF('BettingLines Week (8)'!D9&lt;-100,1+100/('BettingLines Week (8)'!D9-100),100/('BettingLines Week (8)'!D9+100))</f>
        <v>0.77272727272727271</v>
      </c>
      <c r="E9">
        <f>IF('BettingLines Week (8)'!E9&lt;-100,1+100/('BettingLines Week (8)'!E9-100),100/('BettingLines Week (8)'!E9+100))</f>
        <v>0.40816326530612246</v>
      </c>
      <c r="F9">
        <f>IF('BettingLines Week (8)'!F9&lt;-100,1+100/('BettingLines Week (8)'!F9-100),100/('BettingLines Week (8)'!F9+100))</f>
        <v>0.69696969696969702</v>
      </c>
      <c r="G9">
        <f>IF('BettingLines Week (8)'!G9&lt;-100,1+100/('BettingLines Week (8)'!G9-100),100/('BettingLines Week (8)'!G9+100))</f>
        <v>0.7142857142857143</v>
      </c>
      <c r="H9">
        <f>IF('BettingLines Week (8)'!H9&lt;-100,1+100/('BettingLines Week (8)'!H9-100),100/('BettingLines Week (8)'!H9+100))</f>
        <v>0.60784313725490202</v>
      </c>
      <c r="I9">
        <f>IF('BettingLines Week (8)'!I9&lt;-100,1+100/('BettingLines Week (8)'!I9-100),100/('BettingLines Week (8)'!I9+100))</f>
        <v>0.83870967741935487</v>
      </c>
      <c r="J9">
        <f>IF('BettingLines Week (8)'!J9&lt;-100,1+100/('BettingLines Week (8)'!J9-100),100/('BettingLines Week (8)'!J9+100))</f>
        <v>0.6</v>
      </c>
      <c r="K9">
        <f>IF('BettingLines Week (8)'!K9&lt;-100,1+100/('BettingLines Week (8)'!K9-100),100/('BettingLines Week (8)'!K9+100))</f>
        <v>0.6</v>
      </c>
      <c r="L9">
        <f>IF('BettingLines Week (8)'!L9&lt;-100,1+100/('BettingLines Week (8)'!L9-100),100/('BettingLines Week (8)'!L9+100))</f>
        <v>0.51219512195121952</v>
      </c>
      <c r="M9">
        <f>IF('BettingLines Week (8)'!M9&lt;-100,1+100/('BettingLines Week (8)'!M9-100),100/('BettingLines Week (8)'!M9+100))</f>
        <v>0.47619047619047616</v>
      </c>
      <c r="N9">
        <f>IF('BettingLines Week (8)'!N9&lt;-100,1+100/('BettingLines Week (8)'!N9-100),100/('BettingLines Week (8)'!N9+100))</f>
        <v>1</v>
      </c>
      <c r="O9">
        <f>IF('BettingLines Week (8)'!O9&lt;-100,1+100/('BettingLines Week (8)'!O9-100),100/('BettingLines Week (8)'!O9+100))</f>
        <v>0.75609756097560976</v>
      </c>
      <c r="P9">
        <f>IF('BettingLines Week (8)'!P9&lt;-100,1+100/('BettingLines Week (8)'!P9-100),100/('BettingLines Week (8)'!P9+100))</f>
        <v>0.51219512195121952</v>
      </c>
      <c r="Q9">
        <f>IF('BettingLines Week (8)'!Q9&lt;-100,1+100/('BettingLines Week (8)'!Q9-100),100/('BettingLines Week (8)'!Q9+100))</f>
        <v>0.48780487804878048</v>
      </c>
      <c r="R9">
        <f>IF('BettingLines Week (8)'!R9&lt;-100,1+100/('BettingLines Week (8)'!R9-100),100/('BettingLines Week (8)'!R9+100))</f>
        <v>0.52380952380952384</v>
      </c>
      <c r="S9">
        <f>IF('BettingLines Week (8)'!S9&lt;-100,1+100/('BettingLines Week (8)'!S9-100),100/('BettingLines Week (8)'!S9+100))</f>
        <v>0.63636363636363635</v>
      </c>
    </row>
    <row r="10" spans="1:19" ht="14.45">
      <c r="A10" t="s">
        <v>9</v>
      </c>
      <c r="B10">
        <f>IF('BettingLines Week (8)'!B10&lt;-100,1+100/('BettingLines Week (8)'!B10-100),100/('BettingLines Week (8)'!B10+100))</f>
        <v>0.4</v>
      </c>
      <c r="C10">
        <f>IF('BettingLines Week (8)'!C10&lt;-100,1+100/('BettingLines Week (8)'!C10-100),100/('BettingLines Week (8)'!C10+100))</f>
        <v>0.68553459119496862</v>
      </c>
      <c r="D10">
        <f>IF('BettingLines Week (8)'!D10&lt;-100,1+100/('BettingLines Week (8)'!D10-100),100/('BettingLines Week (8)'!D10+100))</f>
        <v>0.60784313725490202</v>
      </c>
      <c r="E10">
        <f>IF('BettingLines Week (8)'!E10&lt;-100,1+100/('BettingLines Week (8)'!E10-100),100/('BettingLines Week (8)'!E10+100))</f>
        <v>0.58677685950413228</v>
      </c>
      <c r="F10">
        <f>IF('BettingLines Week (8)'!F10&lt;-100,1+100/('BettingLines Week (8)'!F10-100),100/('BettingLines Week (8)'!F10+100))</f>
        <v>0.81481481481481488</v>
      </c>
      <c r="G10">
        <f>IF('BettingLines Week (8)'!G10&lt;-100,1+100/('BettingLines Week (8)'!G10-100),100/('BettingLines Week (8)'!G10+100))</f>
        <v>0.61832061068702293</v>
      </c>
      <c r="H10">
        <f>IF('BettingLines Week (8)'!H10&lt;-100,1+100/('BettingLines Week (8)'!H10-100),100/('BettingLines Week (8)'!H10+100))</f>
        <v>0.43478260869565216</v>
      </c>
      <c r="I10">
        <f>IF('BettingLines Week (8)'!I10&lt;-100,1+100/('BettingLines Week (8)'!I10-100),100/('BettingLines Week (8)'!I10+100))</f>
        <v>0.78260869565217395</v>
      </c>
      <c r="J10">
        <f>IF('BettingLines Week (8)'!J10&lt;-100,1+100/('BettingLines Week (8)'!J10-100),100/('BettingLines Week (8)'!J10+100))</f>
        <v>1</v>
      </c>
      <c r="K10">
        <f>IF('BettingLines Week (8)'!K10&lt;-100,1+100/('BettingLines Week (8)'!K10-100),100/('BettingLines Week (8)'!K10+100))</f>
        <v>0.44444444444444442</v>
      </c>
      <c r="L10">
        <f>IF('BettingLines Week (8)'!L10&lt;-100,1+100/('BettingLines Week (8)'!L10-100),100/('BettingLines Week (8)'!L10+100))</f>
        <v>0.77272727272727271</v>
      </c>
      <c r="M10">
        <f>IF('BettingLines Week (8)'!M10&lt;-100,1+100/('BettingLines Week (8)'!M10-100),100/('BettingLines Week (8)'!M10+100))</f>
        <v>0.65517241379310343</v>
      </c>
      <c r="N10">
        <f>IF('BettingLines Week (8)'!N10&lt;-100,1+100/('BettingLines Week (8)'!N10-100),100/('BettingLines Week (8)'!N10+100))</f>
        <v>0.52380952380952384</v>
      </c>
      <c r="O10">
        <f>IF('BettingLines Week (8)'!O10&lt;-100,1+100/('BettingLines Week (8)'!O10-100),100/('BettingLines Week (8)'!O10+100))</f>
        <v>0.55555555555555558</v>
      </c>
      <c r="P10">
        <f>IF('BettingLines Week (8)'!P10&lt;-100,1+100/('BettingLines Week (8)'!P10-100),100/('BettingLines Week (8)'!P10+100))</f>
        <v>0.56521739130434789</v>
      </c>
      <c r="Q10">
        <f>IF('BettingLines Week (8)'!Q10&lt;-100,1+100/('BettingLines Week (8)'!Q10-100),100/('BettingLines Week (8)'!Q10+100))</f>
        <v>0.51219512195121952</v>
      </c>
      <c r="R10">
        <f>IF('BettingLines Week (8)'!R10&lt;-100,1+100/('BettingLines Week (8)'!R10-100),100/('BettingLines Week (8)'!R10+100))</f>
        <v>0.43478260869565216</v>
      </c>
      <c r="S10">
        <f>IF('BettingLines Week (8)'!S10&lt;-100,1+100/('BettingLines Week (8)'!S10-100),100/('BettingLines Week (8)'!S10+100))</f>
        <v>0.58333333333333326</v>
      </c>
    </row>
    <row r="11" spans="1:19" ht="14.45">
      <c r="A11" t="s">
        <v>10</v>
      </c>
      <c r="B11">
        <f>IF('BettingLines Week (8)'!B11&lt;-100,1+100/('BettingLines Week (8)'!B11-100),100/('BettingLines Week (8)'!B11+100))</f>
        <v>0.61832061068702293</v>
      </c>
      <c r="C11">
        <f>IF('BettingLines Week (8)'!C11&lt;-100,1+100/('BettingLines Week (8)'!C11-100),100/('BettingLines Week (8)'!C11+100))</f>
        <v>0.59677419354838712</v>
      </c>
      <c r="D11">
        <f>IF('BettingLines Week (8)'!D11&lt;-100,1+100/('BettingLines Week (8)'!D11-100),100/('BettingLines Week (8)'!D11+100))</f>
        <v>0.51923076923076916</v>
      </c>
      <c r="E11">
        <f>IF('BettingLines Week (8)'!E11&lt;-100,1+100/('BettingLines Week (8)'!E11-100),100/('BettingLines Week (8)'!E11+100))</f>
        <v>0.76470588235294112</v>
      </c>
      <c r="F11">
        <f>IF('BettingLines Week (8)'!F11&lt;-100,1+100/('BettingLines Week (8)'!F11-100),100/('BettingLines Week (8)'!F11+100))</f>
        <v>1</v>
      </c>
      <c r="G11">
        <f>IF('BettingLines Week (8)'!G11&lt;-100,1+100/('BettingLines Week (8)'!G11-100),100/('BettingLines Week (8)'!G11+100))</f>
        <v>0.48780487804878048</v>
      </c>
      <c r="H11">
        <f>IF('BettingLines Week (8)'!H11&lt;-100,1+100/('BettingLines Week (8)'!H11-100),100/('BettingLines Week (8)'!H11+100))</f>
        <v>0.30769230769230771</v>
      </c>
      <c r="I11">
        <f>IF('BettingLines Week (8)'!I11&lt;-100,1+100/('BettingLines Week (8)'!I11-100),100/('BettingLines Week (8)'!I11+100))</f>
        <v>0.82456140350877194</v>
      </c>
      <c r="J11">
        <f>IF('BettingLines Week (8)'!J11&lt;-100,1+100/('BettingLines Week (8)'!J11-100),100/('BettingLines Week (8)'!J11+100))</f>
        <v>0.48780487804878048</v>
      </c>
      <c r="K11">
        <f>IF('BettingLines Week (8)'!K11&lt;-100,1+100/('BettingLines Week (8)'!K11-100),100/('BettingLines Week (8)'!K11+100))</f>
        <v>0.59183673469387754</v>
      </c>
      <c r="L11">
        <f>IF('BettingLines Week (8)'!L11&lt;-100,1+100/('BettingLines Week (8)'!L11-100),100/('BettingLines Week (8)'!L11+100))</f>
        <v>0.56521739130434789</v>
      </c>
      <c r="M11">
        <f>IF('BettingLines Week (8)'!M11&lt;-100,1+100/('BettingLines Week (8)'!M11-100),100/('BettingLines Week (8)'!M11+100))</f>
        <v>0.56521739130434789</v>
      </c>
      <c r="N11">
        <f>IF('BettingLines Week (8)'!N11&lt;-100,1+100/('BettingLines Week (8)'!N11-100),100/('BettingLines Week (8)'!N11+100))</f>
        <v>0.54545454545454541</v>
      </c>
      <c r="O11">
        <f>IF('BettingLines Week (8)'!O11&lt;-100,1+100/('BettingLines Week (8)'!O11-100),100/('BettingLines Week (8)'!O11+100))</f>
        <v>0.6</v>
      </c>
      <c r="P11">
        <f>IF('BettingLines Week (8)'!P11&lt;-100,1+100/('BettingLines Week (8)'!P11-100),100/('BettingLines Week (8)'!P11+100))</f>
        <v>0.54545454545454541</v>
      </c>
      <c r="Q11">
        <f>IF('BettingLines Week (8)'!Q11&lt;-100,1+100/('BettingLines Week (8)'!Q11-100),100/('BettingLines Week (8)'!Q11+100))</f>
        <v>0.51219512195121952</v>
      </c>
      <c r="R11">
        <f>IF('BettingLines Week (8)'!R11&lt;-100,1+100/('BettingLines Week (8)'!R11-100),100/('BettingLines Week (8)'!R11+100))</f>
        <v>0.51219512195121952</v>
      </c>
      <c r="S11">
        <f>IF('BettingLines Week (8)'!S11&lt;-100,1+100/('BettingLines Week (8)'!S11-100),100/('BettingLines Week (8)'!S11+100))</f>
        <v>0.48780487804878048</v>
      </c>
    </row>
    <row r="12" spans="1:19" ht="14.45">
      <c r="A12" t="s">
        <v>11</v>
      </c>
      <c r="B12">
        <f>IF('BettingLines Week (8)'!B12&lt;-100,1+100/('BettingLines Week (8)'!B12-100),100/('BettingLines Week (8)'!B12+100))</f>
        <v>0.42372881355932202</v>
      </c>
      <c r="C12">
        <f>IF('BettingLines Week (8)'!C12&lt;-100,1+100/('BettingLines Week (8)'!C12-100),100/('BettingLines Week (8)'!C12+100))</f>
        <v>0.58677685950413228</v>
      </c>
      <c r="D12">
        <f>IF('BettingLines Week (8)'!D12&lt;-100,1+100/('BettingLines Week (8)'!D12-100),100/('BettingLines Week (8)'!D12+100))</f>
        <v>0.74358974358974361</v>
      </c>
      <c r="E12">
        <f>IF('BettingLines Week (8)'!E12&lt;-100,1+100/('BettingLines Week (8)'!E12-100),100/('BettingLines Week (8)'!E12+100))</f>
        <v>0.45454545454545453</v>
      </c>
      <c r="F12">
        <f>IF('BettingLines Week (8)'!F12&lt;-100,1+100/('BettingLines Week (8)'!F12-100),100/('BettingLines Week (8)'!F12+100))</f>
        <v>0.87096774193548387</v>
      </c>
      <c r="G12">
        <f>IF('BettingLines Week (8)'!G12&lt;-100,1+100/('BettingLines Week (8)'!G12-100),100/('BettingLines Week (8)'!G12+100))</f>
        <v>0.91666666666666663</v>
      </c>
      <c r="H12">
        <f>IF('BettingLines Week (8)'!H12&lt;-100,1+100/('BettingLines Week (8)'!H12-100),100/('BettingLines Week (8)'!H12+100))</f>
        <v>0.43478260869565216</v>
      </c>
      <c r="I12">
        <f>IF('BettingLines Week (8)'!I12&lt;-100,1+100/('BettingLines Week (8)'!I12-100),100/('BettingLines Week (8)'!I12+100))</f>
        <v>0.81981981981981988</v>
      </c>
      <c r="J12">
        <f>IF('BettingLines Week (8)'!J12&lt;-100,1+100/('BettingLines Week (8)'!J12-100),100/('BettingLines Week (8)'!J12+100))</f>
        <v>0.37037037037037035</v>
      </c>
      <c r="K12">
        <f>IF('BettingLines Week (8)'!K12&lt;-100,1+100/('BettingLines Week (8)'!K12-100),100/('BettingLines Week (8)'!K12+100))</f>
        <v>1</v>
      </c>
      <c r="L12">
        <f>IF('BettingLines Week (8)'!L12&lt;-100,1+100/('BettingLines Week (8)'!L12-100),100/('BettingLines Week (8)'!L12+100))</f>
        <v>0.69230769230769229</v>
      </c>
      <c r="M12">
        <f>IF('BettingLines Week (8)'!M12&lt;-100,1+100/('BettingLines Week (8)'!M12-100),100/('BettingLines Week (8)'!M12+100))</f>
        <v>0.46511627906976744</v>
      </c>
      <c r="N12">
        <f>IF('BettingLines Week (8)'!N12&lt;-100,1+100/('BettingLines Week (8)'!N12-100),100/('BettingLines Week (8)'!N12+100))</f>
        <v>0.62962962962962965</v>
      </c>
      <c r="O12">
        <f>IF('BettingLines Week (8)'!O12&lt;-100,1+100/('BettingLines Week (8)'!O12-100),100/('BettingLines Week (8)'!O12+100))</f>
        <v>0.74874371859296485</v>
      </c>
      <c r="P12">
        <f>IF('BettingLines Week (8)'!P12&lt;-100,1+100/('BettingLines Week (8)'!P12-100),100/('BettingLines Week (8)'!P12+100))</f>
        <v>0.54545454545454541</v>
      </c>
      <c r="Q12">
        <f>IF('BettingLines Week (8)'!Q12&lt;-100,1+100/('BettingLines Week (8)'!Q12-100),100/('BettingLines Week (8)'!Q12+100))</f>
        <v>0.55555555555555558</v>
      </c>
      <c r="R12">
        <f>IF('BettingLines Week (8)'!R12&lt;-100,1+100/('BettingLines Week (8)'!R12-100),100/('BettingLines Week (8)'!R12+100))</f>
        <v>0.52380952380952384</v>
      </c>
      <c r="S12">
        <f>IF('BettingLines Week (8)'!S12&lt;-100,1+100/('BettingLines Week (8)'!S12-100),100/('BettingLines Week (8)'!S12+100))</f>
        <v>0.54545454545454541</v>
      </c>
    </row>
    <row r="13" spans="1:19" ht="14.45">
      <c r="A13" t="s">
        <v>12</v>
      </c>
      <c r="B13">
        <f>IF('BettingLines Week (8)'!B13&lt;-100,1+100/('BettingLines Week (8)'!B13-100),100/('BettingLines Week (8)'!B13+100))</f>
        <v>0.66442953020134232</v>
      </c>
      <c r="C13">
        <f>IF('BettingLines Week (8)'!C13&lt;-100,1+100/('BettingLines Week (8)'!C13-100),100/('BettingLines Week (8)'!C13+100))</f>
        <v>0.44642857142857145</v>
      </c>
      <c r="D13">
        <f>IF('BettingLines Week (8)'!D13&lt;-100,1+100/('BettingLines Week (8)'!D13-100),100/('BettingLines Week (8)'!D13+100))</f>
        <v>0.79166666666666663</v>
      </c>
      <c r="E13">
        <f>IF('BettingLines Week (8)'!E13&lt;-100,1+100/('BettingLines Week (8)'!E13-100),100/('BettingLines Week (8)'!E13+100))</f>
        <v>0.64912280701754388</v>
      </c>
      <c r="F13">
        <f>IF('BettingLines Week (8)'!F13&lt;-100,1+100/('BettingLines Week (8)'!F13-100),100/('BettingLines Week (8)'!F13+100))</f>
        <v>0.32786885245901637</v>
      </c>
      <c r="G13">
        <f>IF('BettingLines Week (8)'!G13&lt;-100,1+100/('BettingLines Week (8)'!G13-100),100/('BettingLines Week (8)'!G13+100))</f>
        <v>0.67213114754098369</v>
      </c>
      <c r="H13">
        <f>IF('BettingLines Week (8)'!H13&lt;-100,1+100/('BettingLines Week (8)'!H13-100),100/('BettingLines Week (8)'!H13+100))</f>
        <v>0.51219512195121952</v>
      </c>
      <c r="I13">
        <f>IF('BettingLines Week (8)'!I13&lt;-100,1+100/('BettingLines Week (8)'!I13-100),100/('BettingLines Week (8)'!I13+100))</f>
        <v>0.57446808510638303</v>
      </c>
      <c r="J13">
        <f>IF('BettingLines Week (8)'!J13&lt;-100,1+100/('BettingLines Week (8)'!J13-100),100/('BettingLines Week (8)'!J13+100))</f>
        <v>1</v>
      </c>
      <c r="K13">
        <f>IF('BettingLines Week (8)'!K13&lt;-100,1+100/('BettingLines Week (8)'!K13-100),100/('BettingLines Week (8)'!K13+100))</f>
        <v>0.51219512195121952</v>
      </c>
      <c r="L13">
        <f>IF('BettingLines Week (8)'!L13&lt;-100,1+100/('BettingLines Week (8)'!L13-100),100/('BettingLines Week (8)'!L13+100))</f>
        <v>0.67213114754098369</v>
      </c>
      <c r="M13">
        <f>IF('BettingLines Week (8)'!M13&lt;-100,1+100/('BettingLines Week (8)'!M13-100),100/('BettingLines Week (8)'!M13+100))</f>
        <v>0.66442953020134232</v>
      </c>
      <c r="N13">
        <f>IF('BettingLines Week (8)'!N13&lt;-100,1+100/('BettingLines Week (8)'!N13-100),100/('BettingLines Week (8)'!N13+100))</f>
        <v>0.51219512195121952</v>
      </c>
      <c r="O13">
        <f>IF('BettingLines Week (8)'!O13&lt;-100,1+100/('BettingLines Week (8)'!O13-100),100/('BettingLines Week (8)'!O13+100))</f>
        <v>0.51219512195121952</v>
      </c>
      <c r="P13">
        <f>IF('BettingLines Week (8)'!P13&lt;-100,1+100/('BettingLines Week (8)'!P13-100),100/('BettingLines Week (8)'!P13+100))</f>
        <v>0.53488372093023262</v>
      </c>
      <c r="Q13">
        <f>IF('BettingLines Week (8)'!Q13&lt;-100,1+100/('BettingLines Week (8)'!Q13-100),100/('BettingLines Week (8)'!Q13+100))</f>
        <v>0.64285714285714279</v>
      </c>
      <c r="R13">
        <f>IF('BettingLines Week (8)'!R13&lt;-100,1+100/('BettingLines Week (8)'!R13-100),100/('BettingLines Week (8)'!R13+100))</f>
        <v>0.72602739726027399</v>
      </c>
      <c r="S13">
        <f>IF('BettingLines Week (8)'!S13&lt;-100,1+100/('BettingLines Week (8)'!S13-100),100/('BettingLines Week (8)'!S13+100))</f>
        <v>0.57446808510638303</v>
      </c>
    </row>
    <row r="14" spans="1:19" ht="14.45">
      <c r="A14" t="s">
        <v>13</v>
      </c>
      <c r="B14">
        <f>IF('BettingLines Week (8)'!B14&lt;-100,1+100/('BettingLines Week (8)'!B14-100),100/('BettingLines Week (8)'!B14+100))</f>
        <v>0.68553459119496862</v>
      </c>
      <c r="C14">
        <f>IF('BettingLines Week (8)'!C14&lt;-100,1+100/('BettingLines Week (8)'!C14-100),100/('BettingLines Week (8)'!C14+100))</f>
        <v>0.35714285714285715</v>
      </c>
      <c r="D14">
        <f>IF('BettingLines Week (8)'!D14&lt;-100,1+100/('BettingLines Week (8)'!D14-100),100/('BettingLines Week (8)'!D14+100))</f>
        <v>0.69230769230769229</v>
      </c>
      <c r="E14">
        <f>IF('BettingLines Week (8)'!E14&lt;-100,1+100/('BettingLines Week (8)'!E14-100),100/('BettingLines Week (8)'!E14+100))</f>
        <v>0.58677685950413228</v>
      </c>
      <c r="F14">
        <f>IF('BettingLines Week (8)'!F14&lt;-100,1+100/('BettingLines Week (8)'!F14-100),100/('BettingLines Week (8)'!F14+100))</f>
        <v>1</v>
      </c>
      <c r="G14">
        <f>IF('BettingLines Week (8)'!G14&lt;-100,1+100/('BettingLines Week (8)'!G14-100),100/('BettingLines Week (8)'!G14+100))</f>
        <v>0.43478260869565216</v>
      </c>
      <c r="H14">
        <f>IF('BettingLines Week (8)'!H14&lt;-100,1+100/('BettingLines Week (8)'!H14-100),100/('BettingLines Week (8)'!H14+100))</f>
        <v>0.81981981981981988</v>
      </c>
      <c r="I14">
        <f>IF('BettingLines Week (8)'!I14&lt;-100,1+100/('BettingLines Week (8)'!I14-100),100/('BettingLines Week (8)'!I14+100))</f>
        <v>0.67213114754098369</v>
      </c>
      <c r="J14">
        <f>IF('BettingLines Week (8)'!J14&lt;-100,1+100/('BettingLines Week (8)'!J14-100),100/('BettingLines Week (8)'!J14+100))</f>
        <v>0.43478260869565216</v>
      </c>
      <c r="K14">
        <f>IF('BettingLines Week (8)'!K14&lt;-100,1+100/('BettingLines Week (8)'!K14-100),100/('BettingLines Week (8)'!K14+100))</f>
        <v>0.65517241379310343</v>
      </c>
      <c r="L14">
        <f>IF('BettingLines Week (8)'!L14&lt;-100,1+100/('BettingLines Week (8)'!L14-100),100/('BettingLines Week (8)'!L14+100))</f>
        <v>0.55555555555555558</v>
      </c>
      <c r="M14">
        <f>IF('BettingLines Week (8)'!M14&lt;-100,1+100/('BettingLines Week (8)'!M14-100),100/('BettingLines Week (8)'!M14+100))</f>
        <v>0.5</v>
      </c>
      <c r="N14">
        <f>IF('BettingLines Week (8)'!N14&lt;-100,1+100/('BettingLines Week (8)'!N14-100),100/('BettingLines Week (8)'!N14+100))</f>
        <v>0.40816326530612246</v>
      </c>
      <c r="O14">
        <f>IF('BettingLines Week (8)'!O14&lt;-100,1+100/('BettingLines Week (8)'!O14-100),100/('BettingLines Week (8)'!O14+100))</f>
        <v>0.4</v>
      </c>
      <c r="P14">
        <f>IF('BettingLines Week (8)'!P14&lt;-100,1+100/('BettingLines Week (8)'!P14-100),100/('BettingLines Week (8)'!P14+100))</f>
        <v>0.48780487804878048</v>
      </c>
      <c r="Q14">
        <f>IF('BettingLines Week (8)'!Q14&lt;-100,1+100/('BettingLines Week (8)'!Q14-100),100/('BettingLines Week (8)'!Q14+100))</f>
        <v>0.55555555555555558</v>
      </c>
      <c r="R14">
        <f>IF('BettingLines Week (8)'!R14&lt;-100,1+100/('BettingLines Week (8)'!R14-100),100/('BettingLines Week (8)'!R14+100))</f>
        <v>0.58333333333333326</v>
      </c>
      <c r="S14">
        <f>IF('BettingLines Week (8)'!S14&lt;-100,1+100/('BettingLines Week (8)'!S14-100),100/('BettingLines Week (8)'!S14+100))</f>
        <v>0.66101694915254239</v>
      </c>
    </row>
    <row r="15" spans="1:19" ht="14.45">
      <c r="A15" t="s">
        <v>14</v>
      </c>
      <c r="B15">
        <f>IF('BettingLines Week (8)'!B15&lt;-100,1+100/('BettingLines Week (8)'!B15-100),100/('BettingLines Week (8)'!B15+100))</f>
        <v>0.51923076923076916</v>
      </c>
      <c r="C15">
        <f>IF('BettingLines Week (8)'!C15&lt;-100,1+100/('BettingLines Week (8)'!C15-100),100/('BettingLines Week (8)'!C15+100))</f>
        <v>0.57446808510638303</v>
      </c>
      <c r="D15">
        <f>IF('BettingLines Week (8)'!D15&lt;-100,1+100/('BettingLines Week (8)'!D15-100),100/('BettingLines Week (8)'!D15+100))</f>
        <v>0.61832061068702293</v>
      </c>
      <c r="E15">
        <f>IF('BettingLines Week (8)'!E15&lt;-100,1+100/('BettingLines Week (8)'!E15-100),100/('BettingLines Week (8)'!E15+100))</f>
        <v>0.63636363636363635</v>
      </c>
      <c r="F15">
        <f>IF('BettingLines Week (8)'!F15&lt;-100,1+100/('BettingLines Week (8)'!F15-100),100/('BettingLines Week (8)'!F15+100))</f>
        <v>1</v>
      </c>
      <c r="G15">
        <f>IF('BettingLines Week (8)'!G15&lt;-100,1+100/('BettingLines Week (8)'!G15-100),100/('BettingLines Week (8)'!G15+100))</f>
        <v>0.21739130434782608</v>
      </c>
      <c r="H15">
        <f>IF('BettingLines Week (8)'!H15&lt;-100,1+100/('BettingLines Week (8)'!H15-100),100/('BettingLines Week (8)'!H15+100))</f>
        <v>0.62962962962962965</v>
      </c>
      <c r="I15">
        <f>IF('BettingLines Week (8)'!I15&lt;-100,1+100/('BettingLines Week (8)'!I15-100),100/('BettingLines Week (8)'!I15+100))</f>
        <v>0.37037037037037035</v>
      </c>
      <c r="J15">
        <f>IF('BettingLines Week (8)'!J15&lt;-100,1+100/('BettingLines Week (8)'!J15-100),100/('BettingLines Week (8)'!J15+100))</f>
        <v>0.78947368421052633</v>
      </c>
      <c r="K15">
        <f>IF('BettingLines Week (8)'!K15&lt;-100,1+100/('BettingLines Week (8)'!K15-100),100/('BettingLines Week (8)'!K15+100))</f>
        <v>0.43478260869565216</v>
      </c>
      <c r="L15">
        <f>IF('BettingLines Week (8)'!L15&lt;-100,1+100/('BettingLines Week (8)'!L15-100),100/('BettingLines Week (8)'!L15+100))</f>
        <v>0.54545454545454541</v>
      </c>
      <c r="M15">
        <f>IF('BettingLines Week (8)'!M15&lt;-100,1+100/('BettingLines Week (8)'!M15-100),100/('BettingLines Week (8)'!M15+100))</f>
        <v>0.51219512195121952</v>
      </c>
      <c r="N15">
        <f>IF('BettingLines Week (8)'!N15&lt;-100,1+100/('BettingLines Week (8)'!N15-100),100/('BettingLines Week (8)'!N15+100))</f>
        <v>0.54545454545454541</v>
      </c>
      <c r="O15">
        <f>IF('BettingLines Week (8)'!O15&lt;-100,1+100/('BettingLines Week (8)'!O15-100),100/('BettingLines Week (8)'!O15+100))</f>
        <v>0.53488372093023262</v>
      </c>
      <c r="P15">
        <f>IF('BettingLines Week (8)'!P15&lt;-100,1+100/('BettingLines Week (8)'!P15-100),100/('BettingLines Week (8)'!P15+100))</f>
        <v>0.63636363636363635</v>
      </c>
      <c r="Q15">
        <f>IF('BettingLines Week (8)'!Q15&lt;-100,1+100/('BettingLines Week (8)'!Q15-100),100/('BettingLines Week (8)'!Q15+100))</f>
        <v>0.65753424657534243</v>
      </c>
      <c r="R15">
        <f>IF('BettingLines Week (8)'!R15&lt;-100,1+100/('BettingLines Week (8)'!R15-100),100/('BettingLines Week (8)'!R15+100))</f>
        <v>0.51219512195121952</v>
      </c>
      <c r="S15">
        <f>IF('BettingLines Week (8)'!S15&lt;-100,1+100/('BettingLines Week (8)'!S15-100),100/('BettingLines Week (8)'!S15+100))</f>
        <v>0.4</v>
      </c>
    </row>
    <row r="16" spans="1:19" ht="14.45">
      <c r="A16" t="s">
        <v>15</v>
      </c>
      <c r="B16">
        <f>IF('BettingLines Week (8)'!B16&lt;-100,1+100/('BettingLines Week (8)'!B16-100),100/('BettingLines Week (8)'!B16+100))</f>
        <v>0.59677419354838712</v>
      </c>
      <c r="C16">
        <f>IF('BettingLines Week (8)'!C16&lt;-100,1+100/('BettingLines Week (8)'!C16-100),100/('BettingLines Week (8)'!C16+100))</f>
        <v>0.60784313725490202</v>
      </c>
      <c r="D16">
        <f>IF('BettingLines Week (8)'!D16&lt;-100,1+100/('BettingLines Week (8)'!D16-100),100/('BettingLines Week (8)'!D16+100))</f>
        <v>0.54954954954954949</v>
      </c>
      <c r="E16">
        <f>IF('BettingLines Week (8)'!E16&lt;-100,1+100/('BettingLines Week (8)'!E16-100),100/('BettingLines Week (8)'!E16+100))</f>
        <v>0.68553459119496862</v>
      </c>
      <c r="F16">
        <f>IF('BettingLines Week (8)'!F16&lt;-100,1+100/('BettingLines Week (8)'!F16-100),100/('BettingLines Week (8)'!F16+100))</f>
        <v>0.46728971962616822</v>
      </c>
      <c r="G16">
        <f>IF('BettingLines Week (8)'!G16&lt;-100,1+100/('BettingLines Week (8)'!G16-100),100/('BettingLines Week (8)'!G16+100))</f>
        <v>0.56521739130434789</v>
      </c>
      <c r="H16">
        <f>IF('BettingLines Week (8)'!H16&lt;-100,1+100/('BettingLines Week (8)'!H16-100),100/('BettingLines Week (8)'!H16+100))</f>
        <v>0.53488372093023262</v>
      </c>
      <c r="I16">
        <f>IF('BettingLines Week (8)'!I16&lt;-100,1+100/('BettingLines Week (8)'!I16-100),100/('BettingLines Week (8)'!I16+100))</f>
        <v>0.56521739130434789</v>
      </c>
      <c r="J16">
        <f>IF('BettingLines Week (8)'!J16&lt;-100,1+100/('BettingLines Week (8)'!J16-100),100/('BettingLines Week (8)'!J16+100))</f>
        <v>0.69696969696969702</v>
      </c>
      <c r="K16">
        <f>IF('BettingLines Week (8)'!K16&lt;-100,1+100/('BettingLines Week (8)'!K16-100),100/('BettingLines Week (8)'!K16+100))</f>
        <v>0.47619047619047616</v>
      </c>
      <c r="L16">
        <f>IF('BettingLines Week (8)'!L16&lt;-100,1+100/('BettingLines Week (8)'!L16-100),100/('BettingLines Week (8)'!L16+100))</f>
        <v>1</v>
      </c>
      <c r="M16">
        <f>IF('BettingLines Week (8)'!M16&lt;-100,1+100/('BettingLines Week (8)'!M16-100),100/('BettingLines Week (8)'!M16+100))</f>
        <v>0.51219512195121952</v>
      </c>
      <c r="N16">
        <f>IF('BettingLines Week (8)'!N16&lt;-100,1+100/('BettingLines Week (8)'!N16-100),100/('BettingLines Week (8)'!N16+100))</f>
        <v>0.52380952380952384</v>
      </c>
      <c r="O16">
        <f>IF('BettingLines Week (8)'!O16&lt;-100,1+100/('BettingLines Week (8)'!O16-100),100/('BettingLines Week (8)'!O16+100))</f>
        <v>0.62264150943396224</v>
      </c>
      <c r="P16">
        <f>IF('BettingLines Week (8)'!P16&lt;-100,1+100/('BettingLines Week (8)'!P16-100),100/('BettingLines Week (8)'!P16+100))</f>
        <v>0.55555555555555558</v>
      </c>
      <c r="Q16">
        <f>IF('BettingLines Week (8)'!Q16&lt;-100,1+100/('BettingLines Week (8)'!Q16-100),100/('BettingLines Week (8)'!Q16+100))</f>
        <v>0.53488372093023262</v>
      </c>
      <c r="R16">
        <f>IF('BettingLines Week (8)'!R16&lt;-100,1+100/('BettingLines Week (8)'!R16-100),100/('BettingLines Week (8)'!R16+100))</f>
        <v>0.54545454545454541</v>
      </c>
      <c r="S16">
        <f>IF('BettingLines Week (8)'!S16&lt;-100,1+100/('BettingLines Week (8)'!S16-100),100/('BettingLines Week (8)'!S16+100))</f>
        <v>0.59183673469387754</v>
      </c>
    </row>
    <row r="17" spans="1:19" ht="14.45">
      <c r="A17" t="s">
        <v>16</v>
      </c>
      <c r="B17">
        <f>IF('BettingLines Week (8)'!B17&lt;-100,1+100/('BettingLines Week (8)'!B17-100),100/('BettingLines Week (8)'!B17+100))</f>
        <v>0.68553459119496862</v>
      </c>
      <c r="C17">
        <f>IF('BettingLines Week (8)'!C17&lt;-100,1+100/('BettingLines Week (8)'!C17-100),100/('BettingLines Week (8)'!C17+100))</f>
        <v>0.33333333333333331</v>
      </c>
      <c r="D17">
        <f>IF('BettingLines Week (8)'!D17&lt;-100,1+100/('BettingLines Week (8)'!D17-100),100/('BettingLines Week (8)'!D17+100))</f>
        <v>0.52830188679245282</v>
      </c>
      <c r="E17">
        <f>IF('BettingLines Week (8)'!E17&lt;-100,1+100/('BettingLines Week (8)'!E17-100),100/('BettingLines Week (8)'!E17+100))</f>
        <v>0.69230769230769229</v>
      </c>
      <c r="F17">
        <f>IF('BettingLines Week (8)'!F17&lt;-100,1+100/('BettingLines Week (8)'!F17-100),100/('BettingLines Week (8)'!F17+100))</f>
        <v>0.4</v>
      </c>
      <c r="G17">
        <f>IF('BettingLines Week (8)'!G17&lt;-100,1+100/('BettingLines Week (8)'!G17-100),100/('BettingLines Week (8)'!G17+100))</f>
        <v>0.62406015037593987</v>
      </c>
      <c r="H17">
        <f>IF('BettingLines Week (8)'!H17&lt;-100,1+100/('BettingLines Week (8)'!H17-100),100/('BettingLines Week (8)'!H17+100))</f>
        <v>0.2857142857142857</v>
      </c>
      <c r="I17">
        <f>IF('BettingLines Week (8)'!I17&lt;-100,1+100/('BettingLines Week (8)'!I17-100),100/('BettingLines Week (8)'!I17+100))</f>
        <v>0.52830188679245282</v>
      </c>
      <c r="J17">
        <f>IF('BettingLines Week (8)'!J17&lt;-100,1+100/('BettingLines Week (8)'!J17-100),100/('BettingLines Week (8)'!J17+100))</f>
        <v>0.53488372093023262</v>
      </c>
      <c r="K17">
        <f>IF('BettingLines Week (8)'!K17&lt;-100,1+100/('BettingLines Week (8)'!K17-100),100/('BettingLines Week (8)'!K17+100))</f>
        <v>0.56521739130434789</v>
      </c>
      <c r="L17">
        <f>IF('BettingLines Week (8)'!L17&lt;-100,1+100/('BettingLines Week (8)'!L17-100),100/('BettingLines Week (8)'!L17+100))</f>
        <v>0.48780487804878048</v>
      </c>
      <c r="M17">
        <f>IF('BettingLines Week (8)'!M17&lt;-100,1+100/('BettingLines Week (8)'!M17-100),100/('BettingLines Week (8)'!M17+100))</f>
        <v>0.73821989528795817</v>
      </c>
      <c r="N17">
        <f>IF('BettingLines Week (8)'!N17&lt;-100,1+100/('BettingLines Week (8)'!N17-100),100/('BettingLines Week (8)'!N17+100))</f>
        <v>1</v>
      </c>
      <c r="O17">
        <f>IF('BettingLines Week (8)'!O17&lt;-100,1+100/('BettingLines Week (8)'!O17-100),100/('BettingLines Week (8)'!O17+100))</f>
        <v>0.53488372093023262</v>
      </c>
      <c r="P17">
        <f>IF('BettingLines Week (8)'!P17&lt;-100,1+100/('BettingLines Week (8)'!P17-100),100/('BettingLines Week (8)'!P17+100))</f>
        <v>0.35714285714285715</v>
      </c>
      <c r="Q17">
        <f>IF('BettingLines Week (8)'!Q17&lt;-100,1+100/('BettingLines Week (8)'!Q17-100),100/('BettingLines Week (8)'!Q17+100))</f>
        <v>0.53488372093023262</v>
      </c>
      <c r="R17">
        <f>IF('BettingLines Week (8)'!R17&lt;-100,1+100/('BettingLines Week (8)'!R17-100),100/('BettingLines Week (8)'!R17+100))</f>
        <v>0.56521739130434789</v>
      </c>
      <c r="S17">
        <f>IF('BettingLines Week (8)'!S17&lt;-100,1+100/('BettingLines Week (8)'!S17-100),100/('BettingLines Week (8)'!S17+100))</f>
        <v>0.45454545454545453</v>
      </c>
    </row>
    <row r="18" spans="1:19" ht="14.45">
      <c r="A18" t="s">
        <v>17</v>
      </c>
      <c r="B18">
        <f>IF('BettingLines Week (8)'!B18&lt;-100,1+100/('BettingLines Week (8)'!B18-100),100/('BettingLines Week (8)'!B18+100))</f>
        <v>0.62406015037593987</v>
      </c>
      <c r="C18">
        <f>IF('BettingLines Week (8)'!C18&lt;-100,1+100/('BettingLines Week (8)'!C18-100),100/('BettingLines Week (8)'!C18+100))</f>
        <v>0.66442953020134232</v>
      </c>
      <c r="D18">
        <f>IF('BettingLines Week (8)'!D18&lt;-100,1+100/('BettingLines Week (8)'!D18-100),100/('BettingLines Week (8)'!D18+100))</f>
        <v>0.29850746268656714</v>
      </c>
      <c r="E18">
        <f>IF('BettingLines Week (8)'!E18&lt;-100,1+100/('BettingLines Week (8)'!E18-100),100/('BettingLines Week (8)'!E18+100))</f>
        <v>0.61832061068702293</v>
      </c>
      <c r="F18">
        <f>IF('BettingLines Week (8)'!F18&lt;-100,1+100/('BettingLines Week (8)'!F18-100),100/('BettingLines Week (8)'!F18+100))</f>
        <v>0.57446808510638303</v>
      </c>
      <c r="G18">
        <f>IF('BettingLines Week (8)'!G18&lt;-100,1+100/('BettingLines Week (8)'!G18-100),100/('BettingLines Week (8)'!G18+100))</f>
        <v>0.17543859649122806</v>
      </c>
      <c r="H18">
        <f>IF('BettingLines Week (8)'!H18&lt;-100,1+100/('BettingLines Week (8)'!H18-100),100/('BettingLines Week (8)'!H18+100))</f>
        <v>0.55555555555555558</v>
      </c>
      <c r="I18">
        <f>IF('BettingLines Week (8)'!I18&lt;-100,1+100/('BettingLines Week (8)'!I18-100),100/('BettingLines Week (8)'!I18+100))</f>
        <v>0.27027027027027029</v>
      </c>
      <c r="J18">
        <f>IF('BettingLines Week (8)'!J18&lt;-100,1+100/('BettingLines Week (8)'!J18-100),100/('BettingLines Week (8)'!J18+100))</f>
        <v>1</v>
      </c>
      <c r="K18">
        <f>IF('BettingLines Week (8)'!K18&lt;-100,1+100/('BettingLines Week (8)'!K18-100),100/('BettingLines Week (8)'!K18+100))</f>
        <v>0.33333333333333331</v>
      </c>
      <c r="L18">
        <f>IF('BettingLines Week (8)'!L18&lt;-100,1+100/('BettingLines Week (8)'!L18-100),100/('BettingLines Week (8)'!L18+100))</f>
        <v>0.55555555555555558</v>
      </c>
      <c r="M18">
        <f>IF('BettingLines Week (8)'!M18&lt;-100,1+100/('BettingLines Week (8)'!M18-100),100/('BettingLines Week (8)'!M18+100))</f>
        <v>0.53488372093023262</v>
      </c>
      <c r="N18">
        <f>IF('BettingLines Week (8)'!N18&lt;-100,1+100/('BettingLines Week (8)'!N18-100),100/('BettingLines Week (8)'!N18+100))</f>
        <v>0.64285714285714279</v>
      </c>
      <c r="O18">
        <f>IF('BettingLines Week (8)'!O18&lt;-100,1+100/('BettingLines Week (8)'!O18-100),100/('BettingLines Week (8)'!O18+100))</f>
        <v>0.43478260869565216</v>
      </c>
      <c r="P18">
        <f>IF('BettingLines Week (8)'!P18&lt;-100,1+100/('BettingLines Week (8)'!P18-100),100/('BettingLines Week (8)'!P18+100))</f>
        <v>0.47619047619047616</v>
      </c>
      <c r="Q18">
        <f>IF('BettingLines Week (8)'!Q18&lt;-100,1+100/('BettingLines Week (8)'!Q18-100),100/('BettingLines Week (8)'!Q18+100))</f>
        <v>0.55555555555555558</v>
      </c>
      <c r="R18">
        <f>IF('BettingLines Week (8)'!R18&lt;-100,1+100/('BettingLines Week (8)'!R18-100),100/('BettingLines Week (8)'!R18+100))</f>
        <v>0.53488372093023262</v>
      </c>
      <c r="S18">
        <f>IF('BettingLines Week (8)'!S18&lt;-100,1+100/('BettingLines Week (8)'!S18-100),100/('BettingLines Week (8)'!S18+100))</f>
        <v>0.53488372093023262</v>
      </c>
    </row>
    <row r="19" spans="1:19" ht="14.45">
      <c r="A19" t="s">
        <v>18</v>
      </c>
      <c r="B19">
        <f>IF('BettingLines Week (8)'!B19&lt;-100,1+100/('BettingLines Week (8)'!B19-100),100/('BettingLines Week (8)'!B19+100))</f>
        <v>0.54128440366972475</v>
      </c>
      <c r="C19">
        <f>IF('BettingLines Week (8)'!C19&lt;-100,1+100/('BettingLines Week (8)'!C19-100),100/('BettingLines Week (8)'!C19+100))</f>
        <v>0.48780487804878048</v>
      </c>
      <c r="D19">
        <f>IF('BettingLines Week (8)'!D19&lt;-100,1+100/('BettingLines Week (8)'!D19-100),100/('BettingLines Week (8)'!D19+100))</f>
        <v>0.15384615384615385</v>
      </c>
      <c r="E19">
        <f>IF('BettingLines Week (8)'!E19&lt;-100,1+100/('BettingLines Week (8)'!E19-100),100/('BettingLines Week (8)'!E19+100))</f>
        <v>0.42372881355932202</v>
      </c>
      <c r="F19">
        <f>IF('BettingLines Week (8)'!F19&lt;-100,1+100/('BettingLines Week (8)'!F19-100),100/('BettingLines Week (8)'!F19+100))</f>
        <v>0.32258064516129031</v>
      </c>
      <c r="G19">
        <f>IF('BettingLines Week (8)'!G19&lt;-100,1+100/('BettingLines Week (8)'!G19-100),100/('BettingLines Week (8)'!G19+100))</f>
        <v>0.41666666666666669</v>
      </c>
      <c r="H19">
        <f>IF('BettingLines Week (8)'!H19&lt;-100,1+100/('BettingLines Week (8)'!H19-100),100/('BettingLines Week (8)'!H19+100))</f>
        <v>0.45454545454545453</v>
      </c>
      <c r="I19">
        <f>IF('BettingLines Week (8)'!I19&lt;-100,1+100/('BettingLines Week (8)'!I19-100),100/('BettingLines Week (8)'!I19+100))</f>
        <v>0.21739130434782608</v>
      </c>
      <c r="J19">
        <f>IF('BettingLines Week (8)'!J19&lt;-100,1+100/('BettingLines Week (8)'!J19-100),100/('BettingLines Week (8)'!J19+100))</f>
        <v>0.34482758620689657</v>
      </c>
      <c r="K19">
        <f>IF('BettingLines Week (8)'!K19&lt;-100,1+100/('BettingLines Week (8)'!K19-100),100/('BettingLines Week (8)'!K19+100))</f>
        <v>0.55555555555555558</v>
      </c>
      <c r="L19">
        <f>IF('BettingLines Week (8)'!L19&lt;-100,1+100/('BettingLines Week (8)'!L19-100),100/('BettingLines Week (8)'!L19+100))</f>
        <v>0.27027027027027029</v>
      </c>
      <c r="M19">
        <f>IF('BettingLines Week (8)'!M19&lt;-100,1+100/('BettingLines Week (8)'!M19-100),100/('BettingLines Week (8)'!M19+100))</f>
        <v>0.30864197530864196</v>
      </c>
      <c r="N19">
        <f>IF('BettingLines Week (8)'!N19&lt;-100,1+100/('BettingLines Week (8)'!N19-100),100/('BettingLines Week (8)'!N19+100))</f>
        <v>1</v>
      </c>
      <c r="O19">
        <f>IF('BettingLines Week (8)'!O19&lt;-100,1+100/('BettingLines Week (8)'!O19-100),100/('BettingLines Week (8)'!O19+100))</f>
        <v>0.48780487804878048</v>
      </c>
      <c r="P19">
        <f>IF('BettingLines Week (8)'!P19&lt;-100,1+100/('BettingLines Week (8)'!P19-100),100/('BettingLines Week (8)'!P19+100))</f>
        <v>0.4</v>
      </c>
      <c r="Q19">
        <f>IF('BettingLines Week (8)'!Q19&lt;-100,1+100/('BettingLines Week (8)'!Q19-100),100/('BettingLines Week (8)'!Q19+100))</f>
        <v>0.66101694915254239</v>
      </c>
      <c r="R19">
        <f>IF('BettingLines Week (8)'!R19&lt;-100,1+100/('BettingLines Week (8)'!R19-100),100/('BettingLines Week (8)'!R19+100))</f>
        <v>0.55555555555555558</v>
      </c>
      <c r="S19">
        <f>IF('BettingLines Week (8)'!S19&lt;-100,1+100/('BettingLines Week (8)'!S19-100),100/('BettingLines Week (8)'!S19+100))</f>
        <v>0.48780487804878048</v>
      </c>
    </row>
    <row r="20" spans="1:19" ht="14.45">
      <c r="A20" t="s">
        <v>19</v>
      </c>
      <c r="B20">
        <f>IF('BettingLines Week (8)'!B20&lt;-100,1+100/('BettingLines Week (8)'!B20-100),100/('BettingLines Week (8)'!B20+100))</f>
        <v>0.50495049504950495</v>
      </c>
      <c r="C20">
        <f>IF('BettingLines Week (8)'!C20&lt;-100,1+100/('BettingLines Week (8)'!C20-100),100/('BettingLines Week (8)'!C20+100))</f>
        <v>0.44642857142857145</v>
      </c>
      <c r="D20">
        <f>IF('BettingLines Week (8)'!D20&lt;-100,1+100/('BettingLines Week (8)'!D20-100),100/('BettingLines Week (8)'!D20+100))</f>
        <v>0.49504950495049505</v>
      </c>
      <c r="E20">
        <f>IF('BettingLines Week (8)'!E20&lt;-100,1+100/('BettingLines Week (8)'!E20-100),100/('BettingLines Week (8)'!E20+100))</f>
        <v>0.45454545454545453</v>
      </c>
      <c r="F20">
        <f>IF('BettingLines Week (8)'!F20&lt;-100,1+100/('BettingLines Week (8)'!F20-100),100/('BettingLines Week (8)'!F20+100))</f>
        <v>0.49504950495049505</v>
      </c>
      <c r="G20">
        <f>IF('BettingLines Week (8)'!G20&lt;-100,1+100/('BettingLines Week (8)'!G20-100),100/('BettingLines Week (8)'!G20+100))</f>
        <v>1</v>
      </c>
      <c r="H20">
        <f>IF('BettingLines Week (8)'!H20&lt;-100,1+100/('BettingLines Week (8)'!H20-100),100/('BettingLines Week (8)'!H20+100))</f>
        <v>0.48780487804878048</v>
      </c>
      <c r="I20">
        <f>IF('BettingLines Week (8)'!I20&lt;-100,1+100/('BettingLines Week (8)'!I20-100),100/('BettingLines Week (8)'!I20+100))</f>
        <v>0.51923076923076916</v>
      </c>
      <c r="J20">
        <f>IF('BettingLines Week (8)'!J20&lt;-100,1+100/('BettingLines Week (8)'!J20-100),100/('BettingLines Week (8)'!J20+100))</f>
        <v>0.57446808510638303</v>
      </c>
      <c r="K20">
        <f>IF('BettingLines Week (8)'!K20&lt;-100,1+100/('BettingLines Week (8)'!K20-100),100/('BettingLines Week (8)'!K20+100))</f>
        <v>0.43478260869565216</v>
      </c>
      <c r="L20">
        <f>IF('BettingLines Week (8)'!L20&lt;-100,1+100/('BettingLines Week (8)'!L20-100),100/('BettingLines Week (8)'!L20+100))</f>
        <v>0.47619047619047616</v>
      </c>
      <c r="M20">
        <f>IF('BettingLines Week (8)'!M20&lt;-100,1+100/('BettingLines Week (8)'!M20-100),100/('BettingLines Week (8)'!M20+100))</f>
        <v>0.38461538461538464</v>
      </c>
      <c r="N20">
        <f>IF('BettingLines Week (8)'!N20&lt;-100,1+100/('BettingLines Week (8)'!N20-100),100/('BettingLines Week (8)'!N20+100))</f>
        <v>0.35714285714285715</v>
      </c>
      <c r="O20">
        <f>IF('BettingLines Week (8)'!O20&lt;-100,1+100/('BettingLines Week (8)'!O20-100),100/('BettingLines Week (8)'!O20+100))</f>
        <v>0.56521739130434789</v>
      </c>
      <c r="P20">
        <f>IF('BettingLines Week (8)'!P20&lt;-100,1+100/('BettingLines Week (8)'!P20-100),100/('BettingLines Week (8)'!P20+100))</f>
        <v>0.62962962962962965</v>
      </c>
      <c r="Q20">
        <f>IF('BettingLines Week (8)'!Q20&lt;-100,1+100/('BettingLines Week (8)'!Q20-100),100/('BettingLines Week (8)'!Q20+100))</f>
        <v>0.53488372093023262</v>
      </c>
      <c r="R20">
        <f>IF('BettingLines Week (8)'!R20&lt;-100,1+100/('BettingLines Week (8)'!R20-100),100/('BettingLines Week (8)'!R20+100))</f>
        <v>0.47619047619047616</v>
      </c>
      <c r="S20">
        <f>IF('BettingLines Week (8)'!S20&lt;-100,1+100/('BettingLines Week (8)'!S20-100),100/('BettingLines Week (8)'!S20+100))</f>
        <v>0.55555555555555558</v>
      </c>
    </row>
    <row r="21" spans="1:19" ht="14.45">
      <c r="A21" t="s">
        <v>20</v>
      </c>
      <c r="B21">
        <f>IF('BettingLines Week (8)'!B21&lt;-100,1+100/('BettingLines Week (8)'!B21-100),100/('BettingLines Week (8)'!B21+100))</f>
        <v>0.41322314049586778</v>
      </c>
      <c r="C21">
        <f>IF('BettingLines Week (8)'!C21&lt;-100,1+100/('BettingLines Week (8)'!C21-100),100/('BettingLines Week (8)'!C21+100))</f>
        <v>0.68553459119496862</v>
      </c>
      <c r="D21">
        <f>IF('BettingLines Week (8)'!D21&lt;-100,1+100/('BettingLines Week (8)'!D21-100),100/('BettingLines Week (8)'!D21+100))</f>
        <v>0.16</v>
      </c>
      <c r="E21">
        <f>IF('BettingLines Week (8)'!E21&lt;-100,1+100/('BettingLines Week (8)'!E21-100),100/('BettingLines Week (8)'!E21+100))</f>
        <v>0.45454545454545453</v>
      </c>
      <c r="F21">
        <f>IF('BettingLines Week (8)'!F21&lt;-100,1+100/('BettingLines Week (8)'!F21-100),100/('BettingLines Week (8)'!F21+100))</f>
        <v>0.16949152542372881</v>
      </c>
      <c r="G21">
        <f>IF('BettingLines Week (8)'!G21&lt;-100,1+100/('BettingLines Week (8)'!G21-100),100/('BettingLines Week (8)'!G21+100))</f>
        <v>0.11764705882352941</v>
      </c>
      <c r="H21">
        <f>IF('BettingLines Week (8)'!H21&lt;-100,1+100/('BettingLines Week (8)'!H21-100),100/('BettingLines Week (8)'!H21+100))</f>
        <v>0.42372881355932202</v>
      </c>
      <c r="I21">
        <f>IF('BettingLines Week (8)'!I21&lt;-100,1+100/('BettingLines Week (8)'!I21-100),100/('BettingLines Week (8)'!I21+100))</f>
        <v>0.42372881355932202</v>
      </c>
      <c r="J21">
        <f>IF('BettingLines Week (8)'!J21&lt;-100,1+100/('BettingLines Week (8)'!J21-100),100/('BettingLines Week (8)'!J21+100))</f>
        <v>0.5</v>
      </c>
      <c r="K21">
        <f>IF('BettingLines Week (8)'!K21&lt;-100,1+100/('BettingLines Week (8)'!K21-100),100/('BettingLines Week (8)'!K21+100))</f>
        <v>0.35714285714285715</v>
      </c>
      <c r="L21">
        <f>IF('BettingLines Week (8)'!L21&lt;-100,1+100/('BettingLines Week (8)'!L21-100),100/('BettingLines Week (8)'!L21+100))</f>
        <v>0.54545454545454541</v>
      </c>
      <c r="M21">
        <f>IF('BettingLines Week (8)'!M21&lt;-100,1+100/('BettingLines Week (8)'!M21-100),100/('BettingLines Week (8)'!M21+100))</f>
        <v>0.54545454545454541</v>
      </c>
      <c r="N21">
        <f>IF('BettingLines Week (8)'!N21&lt;-100,1+100/('BettingLines Week (8)'!N21-100),100/('BettingLines Week (8)'!N21+100))</f>
        <v>1</v>
      </c>
      <c r="O21">
        <f>IF('BettingLines Week (8)'!O21&lt;-100,1+100/('BettingLines Week (8)'!O21-100),100/('BettingLines Week (8)'!O21+100))</f>
        <v>0.47619047619047616</v>
      </c>
      <c r="P21">
        <f>IF('BettingLines Week (8)'!P21&lt;-100,1+100/('BettingLines Week (8)'!P21-100),100/('BettingLines Week (8)'!P21+100))</f>
        <v>0.48780487804878048</v>
      </c>
      <c r="Q21">
        <f>IF('BettingLines Week (8)'!Q21&lt;-100,1+100/('BettingLines Week (8)'!Q21-100),100/('BettingLines Week (8)'!Q21+100))</f>
        <v>0.29411764705882354</v>
      </c>
      <c r="R21">
        <f>IF('BettingLines Week (8)'!R21&lt;-100,1+100/('BettingLines Week (8)'!R21-100),100/('BettingLines Week (8)'!R21+100))</f>
        <v>0.62264150943396224</v>
      </c>
      <c r="S21">
        <f>IF('BettingLines Week (8)'!S21&lt;-100,1+100/('BettingLines Week (8)'!S21-100),100/('BettingLines Week (8)'!S21+100))</f>
        <v>0.47619047619047616</v>
      </c>
    </row>
    <row r="22" spans="1:19" ht="14.45">
      <c r="A22" t="s">
        <v>21</v>
      </c>
      <c r="B22">
        <f>IF('BettingLines Week (8)'!B22&lt;-100,1+100/('BettingLines Week (8)'!B22-100),100/('BettingLines Week (8)'!B22+100))</f>
        <v>0.5</v>
      </c>
      <c r="C22">
        <f>IF('BettingLines Week (8)'!C22&lt;-100,1+100/('BettingLines Week (8)'!C22-100),100/('BettingLines Week (8)'!C22+100))</f>
        <v>0.46728971962616822</v>
      </c>
      <c r="D22">
        <f>IF('BettingLines Week (8)'!D22&lt;-100,1+100/('BettingLines Week (8)'!D22-100),100/('BettingLines Week (8)'!D22+100))</f>
        <v>0.44642857142857145</v>
      </c>
      <c r="E22">
        <f>IF('BettingLines Week (8)'!E22&lt;-100,1+100/('BettingLines Week (8)'!E22-100),100/('BettingLines Week (8)'!E22+100))</f>
        <v>0.60784313725490202</v>
      </c>
      <c r="F22">
        <f>IF('BettingLines Week (8)'!F22&lt;-100,1+100/('BettingLines Week (8)'!F22-100),100/('BettingLines Week (8)'!F22+100))</f>
        <v>0.34482758620689657</v>
      </c>
      <c r="G22">
        <f>IF('BettingLines Week (8)'!G22&lt;-100,1+100/('BettingLines Week (8)'!G22-100),100/('BettingLines Week (8)'!G22+100))</f>
        <v>1</v>
      </c>
      <c r="H22">
        <f>IF('BettingLines Week (8)'!H22&lt;-100,1+100/('BettingLines Week (8)'!H22-100),100/('BettingLines Week (8)'!H22+100))</f>
        <v>0.4</v>
      </c>
      <c r="I22">
        <f>IF('BettingLines Week (8)'!I22&lt;-100,1+100/('BettingLines Week (8)'!I22-100),100/('BettingLines Week (8)'!I22+100))</f>
        <v>0.46728971962616822</v>
      </c>
      <c r="J22">
        <f>IF('BettingLines Week (8)'!J22&lt;-100,1+100/('BettingLines Week (8)'!J22-100),100/('BettingLines Week (8)'!J22+100))</f>
        <v>0.64285714285714279</v>
      </c>
      <c r="K22">
        <f>IF('BettingLines Week (8)'!K22&lt;-100,1+100/('BettingLines Week (8)'!K22-100),100/('BettingLines Week (8)'!K22+100))</f>
        <v>0.6</v>
      </c>
      <c r="L22">
        <f>IF('BettingLines Week (8)'!L22&lt;-100,1+100/('BettingLines Week (8)'!L22-100),100/('BettingLines Week (8)'!L22+100))</f>
        <v>0.5</v>
      </c>
      <c r="M22">
        <f>IF('BettingLines Week (8)'!M22&lt;-100,1+100/('BettingLines Week (8)'!M22-100),100/('BettingLines Week (8)'!M22+100))</f>
        <v>0.37037037037037035</v>
      </c>
      <c r="N22">
        <f>IF('BettingLines Week (8)'!N22&lt;-100,1+100/('BettingLines Week (8)'!N22-100),100/('BettingLines Week (8)'!N22+100))</f>
        <v>0.72067039106145248</v>
      </c>
      <c r="O22">
        <f>IF('BettingLines Week (8)'!O22&lt;-100,1+100/('BettingLines Week (8)'!O22-100),100/('BettingLines Week (8)'!O22+100))</f>
        <v>0.55555555555555558</v>
      </c>
      <c r="P22">
        <f>IF('BettingLines Week (8)'!P22&lt;-100,1+100/('BettingLines Week (8)'!P22-100),100/('BettingLines Week (8)'!P22+100))</f>
        <v>0.56521739130434789</v>
      </c>
      <c r="Q22">
        <f>IF('BettingLines Week (8)'!Q22&lt;-100,1+100/('BettingLines Week (8)'!Q22-100),100/('BettingLines Week (8)'!Q22+100))</f>
        <v>0.47619047619047616</v>
      </c>
      <c r="R22">
        <f>IF('BettingLines Week (8)'!R22&lt;-100,1+100/('BettingLines Week (8)'!R22-100),100/('BettingLines Week (8)'!R22+100))</f>
        <v>0.45454545454545453</v>
      </c>
      <c r="S22">
        <f>IF('BettingLines Week (8)'!S22&lt;-100,1+100/('BettingLines Week (8)'!S22-100),100/('BettingLines Week (8)'!S22+100))</f>
        <v>0.4</v>
      </c>
    </row>
    <row r="23" spans="1:19" ht="14.45">
      <c r="A23" t="s">
        <v>22</v>
      </c>
      <c r="B23">
        <f>IF('BettingLines Week (8)'!B23&lt;-100,1+100/('BettingLines Week (8)'!B23-100),100/('BettingLines Week (8)'!B23+100))</f>
        <v>0.39370078740157483</v>
      </c>
      <c r="C23">
        <f>IF('BettingLines Week (8)'!C23&lt;-100,1+100/('BettingLines Week (8)'!C23-100),100/('BettingLines Week (8)'!C23+100))</f>
        <v>0.45454545454545453</v>
      </c>
      <c r="D23">
        <f>IF('BettingLines Week (8)'!D23&lt;-100,1+100/('BettingLines Week (8)'!D23-100),100/('BettingLines Week (8)'!D23+100))</f>
        <v>0.59677419354838712</v>
      </c>
      <c r="E23">
        <f>IF('BettingLines Week (8)'!E23&lt;-100,1+100/('BettingLines Week (8)'!E23-100),100/('BettingLines Week (8)'!E23+100))</f>
        <v>0.30303030303030304</v>
      </c>
      <c r="F23">
        <f>IF('BettingLines Week (8)'!F23&lt;-100,1+100/('BettingLines Week (8)'!F23-100),100/('BettingLines Week (8)'!F23+100))</f>
        <v>0.57446808510638303</v>
      </c>
      <c r="G23">
        <f>IF('BettingLines Week (8)'!G23&lt;-100,1+100/('BettingLines Week (8)'!G23-100),100/('BettingLines Week (8)'!G23+100))</f>
        <v>0.44642857142857145</v>
      </c>
      <c r="H23">
        <f>IF('BettingLines Week (8)'!H23&lt;-100,1+100/('BettingLines Week (8)'!H23-100),100/('BettingLines Week (8)'!H23+100))</f>
        <v>0.24390243902439024</v>
      </c>
      <c r="I23">
        <f>IF('BettingLines Week (8)'!I23&lt;-100,1+100/('BettingLines Week (8)'!I23-100),100/('BettingLines Week (8)'!I23+100))</f>
        <v>0.22222222222222221</v>
      </c>
      <c r="J23">
        <f>IF('BettingLines Week (8)'!J23&lt;-100,1+100/('BettingLines Week (8)'!J23-100),100/('BettingLines Week (8)'!J23+100))</f>
        <v>0.62962962962962965</v>
      </c>
      <c r="K23">
        <f>IF('BettingLines Week (8)'!K23&lt;-100,1+100/('BettingLines Week (8)'!K23-100),100/('BettingLines Week (8)'!K23+100))</f>
        <v>0.66101694915254239</v>
      </c>
      <c r="L23">
        <f>IF('BettingLines Week (8)'!L23&lt;-100,1+100/('BettingLines Week (8)'!L23-100),100/('BettingLines Week (8)'!L23+100))</f>
        <v>1</v>
      </c>
      <c r="M23">
        <f>IF('BettingLines Week (8)'!M23&lt;-100,1+100/('BettingLines Week (8)'!M23-100),100/('BettingLines Week (8)'!M23+100))</f>
        <v>0.5</v>
      </c>
      <c r="N23">
        <f>IF('BettingLines Week (8)'!N23&lt;-100,1+100/('BettingLines Week (8)'!N23-100),100/('BettingLines Week (8)'!N23+100))</f>
        <v>0.5</v>
      </c>
      <c r="O23">
        <f>IF('BettingLines Week (8)'!O23&lt;-100,1+100/('BettingLines Week (8)'!O23-100),100/('BettingLines Week (8)'!O23+100))</f>
        <v>0.48780487804878048</v>
      </c>
      <c r="P23">
        <f>IF('BettingLines Week (8)'!P23&lt;-100,1+100/('BettingLines Week (8)'!P23-100),100/('BettingLines Week (8)'!P23+100))</f>
        <v>0.38461538461538464</v>
      </c>
      <c r="Q23">
        <f>IF('BettingLines Week (8)'!Q23&lt;-100,1+100/('BettingLines Week (8)'!Q23-100),100/('BettingLines Week (8)'!Q23+100))</f>
        <v>0.48780487804878048</v>
      </c>
      <c r="R23">
        <f>IF('BettingLines Week (8)'!R23&lt;-100,1+100/('BettingLines Week (8)'!R23-100),100/('BettingLines Week (8)'!R23+100))</f>
        <v>0.3125</v>
      </c>
      <c r="S23">
        <f>IF('BettingLines Week (8)'!S23&lt;-100,1+100/('BettingLines Week (8)'!S23-100),100/('BettingLines Week (8)'!S23+100))</f>
        <v>0.51219512195121952</v>
      </c>
    </row>
    <row r="24" spans="1:19" ht="14.45">
      <c r="A24" t="s">
        <v>23</v>
      </c>
      <c r="B24">
        <f>IF('BettingLines Week (8)'!B24&lt;-100,1+100/('BettingLines Week (8)'!B24-100),100/('BettingLines Week (8)'!B24+100))</f>
        <v>0.64912280701754388</v>
      </c>
      <c r="C24">
        <f>IF('BettingLines Week (8)'!C24&lt;-100,1+100/('BettingLines Week (8)'!C24-100),100/('BettingLines Week (8)'!C24+100))</f>
        <v>0.59677419354838712</v>
      </c>
      <c r="D24">
        <f>IF('BettingLines Week (8)'!D24&lt;-100,1+100/('BettingLines Week (8)'!D24-100),100/('BettingLines Week (8)'!D24+100))</f>
        <v>0.43478260869565216</v>
      </c>
      <c r="E24">
        <f>IF('BettingLines Week (8)'!E24&lt;-100,1+100/('BettingLines Week (8)'!E24-100),100/('BettingLines Week (8)'!E24+100))</f>
        <v>0.39370078740157483</v>
      </c>
      <c r="F24">
        <f>IF('BettingLines Week (8)'!F24&lt;-100,1+100/('BettingLines Week (8)'!F24-100),100/('BettingLines Week (8)'!F24+100))</f>
        <v>0.57446808510638303</v>
      </c>
      <c r="G24">
        <f>IF('BettingLines Week (8)'!G24&lt;-100,1+100/('BettingLines Week (8)'!G24-100),100/('BettingLines Week (8)'!G24+100))</f>
        <v>0.55555555555555558</v>
      </c>
      <c r="H24">
        <f>IF('BettingLines Week (8)'!H24&lt;-100,1+100/('BettingLines Week (8)'!H24-100),100/('BettingLines Week (8)'!H24+100))</f>
        <v>0.44642857142857145</v>
      </c>
      <c r="I24">
        <f>IF('BettingLines Week (8)'!I24&lt;-100,1+100/('BettingLines Week (8)'!I24-100),100/('BettingLines Week (8)'!I24+100))</f>
        <v>0.56521739130434789</v>
      </c>
      <c r="J24">
        <f>IF('BettingLines Week (8)'!J24&lt;-100,1+100/('BettingLines Week (8)'!J24-100),100/('BettingLines Week (8)'!J24+100))</f>
        <v>0.51219512195121952</v>
      </c>
      <c r="K24">
        <f>IF('BettingLines Week (8)'!K24&lt;-100,1+100/('BettingLines Week (8)'!K24-100),100/('BettingLines Week (8)'!K24+100))</f>
        <v>0.58333333333333326</v>
      </c>
      <c r="L24">
        <f>IF('BettingLines Week (8)'!L24&lt;-100,1+100/('BettingLines Week (8)'!L24-100),100/('BettingLines Week (8)'!L24+100))</f>
        <v>1</v>
      </c>
      <c r="M24">
        <f>IF('BettingLines Week (8)'!M24&lt;-100,1+100/('BettingLines Week (8)'!M24-100),100/('BettingLines Week (8)'!M24+100))</f>
        <v>0.53488372093023262</v>
      </c>
      <c r="N24">
        <f>IF('BettingLines Week (8)'!N24&lt;-100,1+100/('BettingLines Week (8)'!N24-100),100/('BettingLines Week (8)'!N24+100))</f>
        <v>0.3125</v>
      </c>
      <c r="O24">
        <f>IF('BettingLines Week (8)'!O24&lt;-100,1+100/('BettingLines Week (8)'!O24-100),100/('BettingLines Week (8)'!O24+100))</f>
        <v>0.60784313725490202</v>
      </c>
      <c r="P24">
        <f>IF('BettingLines Week (8)'!P24&lt;-100,1+100/('BettingLines Week (8)'!P24-100),100/('BettingLines Week (8)'!P24+100))</f>
        <v>0.51219512195121952</v>
      </c>
      <c r="Q24">
        <f>IF('BettingLines Week (8)'!Q24&lt;-100,1+100/('BettingLines Week (8)'!Q24-100),100/('BettingLines Week (8)'!Q24+100))</f>
        <v>0.56521739130434789</v>
      </c>
      <c r="R24">
        <f>IF('BettingLines Week (8)'!R24&lt;-100,1+100/('BettingLines Week (8)'!R24-100),100/('BettingLines Week (8)'!R24+100))</f>
        <v>0.48780487804878048</v>
      </c>
      <c r="S24">
        <f>IF('BettingLines Week (8)'!S24&lt;-100,1+100/('BettingLines Week (8)'!S24-100),100/('BettingLines Week (8)'!S24+100))</f>
        <v>0.44444444444444442</v>
      </c>
    </row>
    <row r="25" spans="1:19" ht="14.45">
      <c r="A25" t="s">
        <v>24</v>
      </c>
      <c r="B25">
        <f>IF('BettingLines Week (8)'!B25&lt;-100,1+100/('BettingLines Week (8)'!B25-100),100/('BettingLines Week (8)'!B25+100))</f>
        <v>0.41666666666666669</v>
      </c>
      <c r="C25">
        <f>IF('BettingLines Week (8)'!C25&lt;-100,1+100/('BettingLines Week (8)'!C25-100),100/('BettingLines Week (8)'!C25+100))</f>
        <v>0.25974025974025972</v>
      </c>
      <c r="D25">
        <f>IF('BettingLines Week (8)'!D25&lt;-100,1+100/('BettingLines Week (8)'!D25-100),100/('BettingLines Week (8)'!D25+100))</f>
        <v>0.59677419354838712</v>
      </c>
      <c r="E25">
        <f>IF('BettingLines Week (8)'!E25&lt;-100,1+100/('BettingLines Week (8)'!E25-100),100/('BettingLines Week (8)'!E25+100))</f>
        <v>0.27777777777777779</v>
      </c>
      <c r="F25">
        <f>IF('BettingLines Week (8)'!F25&lt;-100,1+100/('BettingLines Week (8)'!F25-100),100/('BettingLines Week (8)'!F25+100))</f>
        <v>0.54954954954954949</v>
      </c>
      <c r="G25">
        <f>IF('BettingLines Week (8)'!G25&lt;-100,1+100/('BettingLines Week (8)'!G25-100),100/('BettingLines Week (8)'!G25+100))</f>
        <v>0.59677419354838712</v>
      </c>
      <c r="H25">
        <f>IF('BettingLines Week (8)'!H25&lt;-100,1+100/('BettingLines Week (8)'!H25-100),100/('BettingLines Week (8)'!H25+100))</f>
        <v>0.58677685950413228</v>
      </c>
      <c r="I25">
        <f>IF('BettingLines Week (8)'!I25&lt;-100,1+100/('BettingLines Week (8)'!I25-100),100/('BettingLines Week (8)'!I25+100))</f>
        <v>0.25974025974025972</v>
      </c>
      <c r="J25">
        <f>IF('BettingLines Week (8)'!J25&lt;-100,1+100/('BettingLines Week (8)'!J25-100),100/('BettingLines Week (8)'!J25+100))</f>
        <v>0.54545454545454541</v>
      </c>
      <c r="K25">
        <f>IF('BettingLines Week (8)'!K25&lt;-100,1+100/('BettingLines Week (8)'!K25-100),100/('BettingLines Week (8)'!K25+100))</f>
        <v>0.47619047619047616</v>
      </c>
      <c r="L25">
        <f>IF('BettingLines Week (8)'!L25&lt;-100,1+100/('BettingLines Week (8)'!L25-100),100/('BettingLines Week (8)'!L25+100))</f>
        <v>0.35087719298245612</v>
      </c>
      <c r="M25">
        <f>IF('BettingLines Week (8)'!M25&lt;-100,1+100/('BettingLines Week (8)'!M25-100),100/('BettingLines Week (8)'!M25+100))</f>
        <v>0.37037037037037035</v>
      </c>
      <c r="N25">
        <f>IF('BettingLines Week (8)'!N25&lt;-100,1+100/('BettingLines Week (8)'!N25-100),100/('BettingLines Week (8)'!N25+100))</f>
        <v>1</v>
      </c>
      <c r="O25">
        <f>IF('BettingLines Week (8)'!O25&lt;-100,1+100/('BettingLines Week (8)'!O25-100),100/('BettingLines Week (8)'!O25+100))</f>
        <v>0.51219512195121952</v>
      </c>
      <c r="P25">
        <f>IF('BettingLines Week (8)'!P25&lt;-100,1+100/('BettingLines Week (8)'!P25-100),100/('BettingLines Week (8)'!P25+100))</f>
        <v>0.5</v>
      </c>
      <c r="Q25">
        <f>IF('BettingLines Week (8)'!Q25&lt;-100,1+100/('BettingLines Week (8)'!Q25-100),100/('BettingLines Week (8)'!Q25+100))</f>
        <v>0.24390243902439024</v>
      </c>
      <c r="R25">
        <f>IF('BettingLines Week (8)'!R25&lt;-100,1+100/('BettingLines Week (8)'!R25-100),100/('BettingLines Week (8)'!R25+100))</f>
        <v>0.55555555555555558</v>
      </c>
      <c r="S25">
        <f>IF('BettingLines Week (8)'!S25&lt;-100,1+100/('BettingLines Week (8)'!S25-100),100/('BettingLines Week (8)'!S25+100))</f>
        <v>0.51219512195121952</v>
      </c>
    </row>
    <row r="26" spans="1:19" ht="14.45">
      <c r="A26" t="s">
        <v>25</v>
      </c>
      <c r="B26">
        <f>IF('BettingLines Week (8)'!B26&lt;-100,1+100/('BettingLines Week (8)'!B26-100),100/('BettingLines Week (8)'!B26+100))</f>
        <v>0.39370078740157483</v>
      </c>
      <c r="C26">
        <f>IF('BettingLines Week (8)'!C26&lt;-100,1+100/('BettingLines Week (8)'!C26-100),100/('BettingLines Week (8)'!C26+100))</f>
        <v>0.43478260869565216</v>
      </c>
      <c r="D26">
        <f>IF('BettingLines Week (8)'!D26&lt;-100,1+100/('BettingLines Week (8)'!D26-100),100/('BettingLines Week (8)'!D26+100))</f>
        <v>0.35087719298245612</v>
      </c>
      <c r="E26">
        <f>IF('BettingLines Week (8)'!E26&lt;-100,1+100/('BettingLines Week (8)'!E26-100),100/('BettingLines Week (8)'!E26+100))</f>
        <v>0.35087719298245612</v>
      </c>
      <c r="F26">
        <f>IF('BettingLines Week (8)'!F26&lt;-100,1+100/('BettingLines Week (8)'!F26-100),100/('BettingLines Week (8)'!F26+100))</f>
        <v>0.22727272727272727</v>
      </c>
      <c r="G26">
        <f>IF('BettingLines Week (8)'!G26&lt;-100,1+100/('BettingLines Week (8)'!G26-100),100/('BettingLines Week (8)'!G26+100))</f>
        <v>0.125</v>
      </c>
      <c r="H26">
        <f>IF('BettingLines Week (8)'!H26&lt;-100,1+100/('BettingLines Week (8)'!H26-100),100/('BettingLines Week (8)'!H26+100))</f>
        <v>1</v>
      </c>
      <c r="I26">
        <f>IF('BettingLines Week (8)'!I26&lt;-100,1+100/('BettingLines Week (8)'!I26-100),100/('BettingLines Week (8)'!I26+100))</f>
        <v>0.41666666666666669</v>
      </c>
      <c r="J26">
        <f>IF('BettingLines Week (8)'!J26&lt;-100,1+100/('BettingLines Week (8)'!J26-100),100/('BettingLines Week (8)'!J26+100))</f>
        <v>0.56521739130434789</v>
      </c>
      <c r="K26">
        <f>IF('BettingLines Week (8)'!K26&lt;-100,1+100/('BettingLines Week (8)'!K26-100),100/('BettingLines Week (8)'!K26+100))</f>
        <v>0.48780487804878048</v>
      </c>
      <c r="L26">
        <f>IF('BettingLines Week (8)'!L26&lt;-100,1+100/('BettingLines Week (8)'!L26-100),100/('BettingLines Week (8)'!L26+100))</f>
        <v>0.4</v>
      </c>
      <c r="M26">
        <f>IF('BettingLines Week (8)'!M26&lt;-100,1+100/('BettingLines Week (8)'!M26-100),100/('BettingLines Week (8)'!M26+100))</f>
        <v>0.51219512195121952</v>
      </c>
      <c r="N26">
        <f>IF('BettingLines Week (8)'!N26&lt;-100,1+100/('BettingLines Week (8)'!N26-100),100/('BettingLines Week (8)'!N26+100))</f>
        <v>0.51219512195121952</v>
      </c>
      <c r="O26">
        <f>IF('BettingLines Week (8)'!O26&lt;-100,1+100/('BettingLines Week (8)'!O26-100),100/('BettingLines Week (8)'!O26+100))</f>
        <v>0.41666666666666669</v>
      </c>
      <c r="P26">
        <f>IF('BettingLines Week (8)'!P26&lt;-100,1+100/('BettingLines Week (8)'!P26-100),100/('BettingLines Week (8)'!P26+100))</f>
        <v>0.53488372093023262</v>
      </c>
      <c r="Q26">
        <f>IF('BettingLines Week (8)'!Q26&lt;-100,1+100/('BettingLines Week (8)'!Q26-100),100/('BettingLines Week (8)'!Q26+100))</f>
        <v>0.51219512195121952</v>
      </c>
      <c r="R26">
        <f>IF('BettingLines Week (8)'!R26&lt;-100,1+100/('BettingLines Week (8)'!R26-100),100/('BettingLines Week (8)'!R26+100))</f>
        <v>0.31746031746031744</v>
      </c>
      <c r="S26">
        <f>IF('BettingLines Week (8)'!S26&lt;-100,1+100/('BettingLines Week (8)'!S26-100),100/('BettingLines Week (8)'!S26+100))</f>
        <v>0.56521739130434789</v>
      </c>
    </row>
    <row r="27" spans="1:19" ht="14.45">
      <c r="A27" t="s">
        <v>26</v>
      </c>
      <c r="B27">
        <f>IF('BettingLines Week (8)'!B27&lt;-100,1+100/('BettingLines Week (8)'!B27-100),100/('BettingLines Week (8)'!B27+100))</f>
        <v>0.76470588235294112</v>
      </c>
      <c r="C27">
        <f>IF('BettingLines Week (8)'!C27&lt;-100,1+100/('BettingLines Week (8)'!C27-100),100/('BettingLines Week (8)'!C27+100))</f>
        <v>0.37878787878787878</v>
      </c>
      <c r="D27">
        <f>IF('BettingLines Week (8)'!D27&lt;-100,1+100/('BettingLines Week (8)'!D27-100),100/('BettingLines Week (8)'!D27+100))</f>
        <v>0.33333333333333331</v>
      </c>
      <c r="E27">
        <f>IF('BettingLines Week (8)'!E27&lt;-100,1+100/('BettingLines Week (8)'!E27-100),100/('BettingLines Week (8)'!E27+100))</f>
        <v>0.23255813953488372</v>
      </c>
      <c r="F27">
        <f>IF('BettingLines Week (8)'!F27&lt;-100,1+100/('BettingLines Week (8)'!F27-100),100/('BettingLines Week (8)'!F27+100))</f>
        <v>0.72067039106145248</v>
      </c>
      <c r="G27">
        <f>IF('BettingLines Week (8)'!G27&lt;-100,1+100/('BettingLines Week (8)'!G27-100),100/('BettingLines Week (8)'!G27+100))</f>
        <v>0.48780487804878048</v>
      </c>
      <c r="H27">
        <f>IF('BettingLines Week (8)'!H27&lt;-100,1+100/('BettingLines Week (8)'!H27-100),100/('BettingLines Week (8)'!H27+100))</f>
        <v>0.61832061068702293</v>
      </c>
      <c r="I27">
        <f>IF('BettingLines Week (8)'!I27&lt;-100,1+100/('BettingLines Week (8)'!I27-100),100/('BettingLines Week (8)'!I27+100))</f>
        <v>0.29850746268656714</v>
      </c>
      <c r="J27">
        <f>IF('BettingLines Week (8)'!J27&lt;-100,1+100/('BettingLines Week (8)'!J27-100),100/('BettingLines Week (8)'!J27+100))</f>
        <v>0.40816326530612246</v>
      </c>
      <c r="K27">
        <f>IF('BettingLines Week (8)'!K27&lt;-100,1+100/('BettingLines Week (8)'!K27-100),100/('BettingLines Week (8)'!K27+100))</f>
        <v>0.38461538461538464</v>
      </c>
      <c r="L27">
        <f>IF('BettingLines Week (8)'!L27&lt;-100,1+100/('BettingLines Week (8)'!L27-100),100/('BettingLines Week (8)'!L27+100))</f>
        <v>0.5</v>
      </c>
      <c r="M27">
        <f>IF('BettingLines Week (8)'!M27&lt;-100,1+100/('BettingLines Week (8)'!M27-100),100/('BettingLines Week (8)'!M27+100))</f>
        <v>0.34482758620689657</v>
      </c>
      <c r="N27">
        <f>IF('BettingLines Week (8)'!N27&lt;-100,1+100/('BettingLines Week (8)'!N27-100),100/('BettingLines Week (8)'!N27+100))</f>
        <v>0.40816326530612246</v>
      </c>
      <c r="O27">
        <f>IF('BettingLines Week (8)'!O27&lt;-100,1+100/('BettingLines Week (8)'!O27-100),100/('BettingLines Week (8)'!O27+100))</f>
        <v>1</v>
      </c>
      <c r="P27">
        <f>IF('BettingLines Week (8)'!P27&lt;-100,1+100/('BettingLines Week (8)'!P27-100),100/('BettingLines Week (8)'!P27+100))</f>
        <v>0.51219512195121952</v>
      </c>
      <c r="Q27">
        <f>IF('BettingLines Week (8)'!Q27&lt;-100,1+100/('BettingLines Week (8)'!Q27-100),100/('BettingLines Week (8)'!Q27+100))</f>
        <v>0.35714285714285715</v>
      </c>
      <c r="R27">
        <f>IF('BettingLines Week (8)'!R27&lt;-100,1+100/('BettingLines Week (8)'!R27-100),100/('BettingLines Week (8)'!R27+100))</f>
        <v>0.43478260869565216</v>
      </c>
      <c r="S27">
        <f>IF('BettingLines Week (8)'!S27&lt;-100,1+100/('BettingLines Week (8)'!S27-100),100/('BettingLines Week (8)'!S27+100))</f>
        <v>0.43478260869565216</v>
      </c>
    </row>
    <row r="28" spans="1:19" ht="14.45">
      <c r="A28" t="s">
        <v>27</v>
      </c>
      <c r="B28">
        <f>IF('BettingLines Week (8)'!B28&lt;-100,1+100/('BettingLines Week (8)'!B28-100),100/('BettingLines Week (8)'!B28+100))</f>
        <v>0.35714285714285715</v>
      </c>
      <c r="C28">
        <f>IF('BettingLines Week (8)'!C28&lt;-100,1+100/('BettingLines Week (8)'!C28-100),100/('BettingLines Week (8)'!C28+100))</f>
        <v>0.27777777777777779</v>
      </c>
      <c r="D28">
        <f>IF('BettingLines Week (8)'!D28&lt;-100,1+100/('BettingLines Week (8)'!D28-100),100/('BettingLines Week (8)'!D28+100))</f>
        <v>0.43478260869565216</v>
      </c>
      <c r="E28">
        <f>IF('BettingLines Week (8)'!E28&lt;-100,1+100/('BettingLines Week (8)'!E28-100),100/('BettingLines Week (8)'!E28+100))</f>
        <v>0.53488372093023262</v>
      </c>
      <c r="F28">
        <f>IF('BettingLines Week (8)'!F28&lt;-100,1+100/('BettingLines Week (8)'!F28-100),100/('BettingLines Week (8)'!F28+100))</f>
        <v>0.37878787878787878</v>
      </c>
      <c r="G28">
        <f>IF('BettingLines Week (8)'!G28&lt;-100,1+100/('BettingLines Week (8)'!G28-100),100/('BettingLines Week (8)'!G28+100))</f>
        <v>0.7752808988764045</v>
      </c>
      <c r="H28">
        <f>IF('BettingLines Week (8)'!H28&lt;-100,1+100/('BettingLines Week (8)'!H28-100),100/('BettingLines Week (8)'!H28+100))</f>
        <v>0.64285714285714279</v>
      </c>
      <c r="I28">
        <f>IF('BettingLines Week (8)'!I28&lt;-100,1+100/('BettingLines Week (8)'!I28-100),100/('BettingLines Week (8)'!I28+100))</f>
        <v>0.2857142857142857</v>
      </c>
      <c r="J28">
        <f>IF('BettingLines Week (8)'!J28&lt;-100,1+100/('BettingLines Week (8)'!J28-100),100/('BettingLines Week (8)'!J28+100))</f>
        <v>0.46511627906976744</v>
      </c>
      <c r="K28">
        <f>IF('BettingLines Week (8)'!K28&lt;-100,1+100/('BettingLines Week (8)'!K28-100),100/('BettingLines Week (8)'!K28+100))</f>
        <v>1</v>
      </c>
      <c r="L28">
        <f>IF('BettingLines Week (8)'!L28&lt;-100,1+100/('BettingLines Week (8)'!L28-100),100/('BettingLines Week (8)'!L28+100))</f>
        <v>0.48780487804878048</v>
      </c>
      <c r="M28">
        <f>IF('BettingLines Week (8)'!M28&lt;-100,1+100/('BettingLines Week (8)'!M28-100),100/('BettingLines Week (8)'!M28+100))</f>
        <v>0.55555555555555558</v>
      </c>
      <c r="N28">
        <f>IF('BettingLines Week (8)'!N28&lt;-100,1+100/('BettingLines Week (8)'!N28-100),100/('BettingLines Week (8)'!N28+100))</f>
        <v>0.5</v>
      </c>
      <c r="O28">
        <f>IF('BettingLines Week (8)'!O28&lt;-100,1+100/('BettingLines Week (8)'!O28-100),100/('BettingLines Week (8)'!O28+100))</f>
        <v>0.2857142857142857</v>
      </c>
      <c r="P28">
        <f>IF('BettingLines Week (8)'!P28&lt;-100,1+100/('BettingLines Week (8)'!P28-100),100/('BettingLines Week (8)'!P28+100))</f>
        <v>0.53488372093023262</v>
      </c>
      <c r="Q28">
        <f>IF('BettingLines Week (8)'!Q28&lt;-100,1+100/('BettingLines Week (8)'!Q28-100),100/('BettingLines Week (8)'!Q28+100))</f>
        <v>0.51219512195121952</v>
      </c>
      <c r="R28">
        <f>IF('BettingLines Week (8)'!R28&lt;-100,1+100/('BettingLines Week (8)'!R28-100),100/('BettingLines Week (8)'!R28+100))</f>
        <v>0.41666666666666669</v>
      </c>
      <c r="S28">
        <f>IF('BettingLines Week (8)'!S28&lt;-100,1+100/('BettingLines Week (8)'!S28-100),100/('BettingLines Week (8)'!S28+100))</f>
        <v>0.29411764705882354</v>
      </c>
    </row>
    <row r="29" spans="1:19" ht="14.45">
      <c r="A29" t="s">
        <v>28</v>
      </c>
      <c r="B29">
        <f>IF('BettingLines Week (8)'!B29&lt;-100,1+100/('BettingLines Week (8)'!B29-100),100/('BettingLines Week (8)'!B29+100))</f>
        <v>0.44642857142857145</v>
      </c>
      <c r="C29">
        <f>IF('BettingLines Week (8)'!C29&lt;-100,1+100/('BettingLines Week (8)'!C29-100),100/('BettingLines Week (8)'!C29+100))</f>
        <v>0.44642857142857145</v>
      </c>
      <c r="D29">
        <f>IF('BettingLines Week (8)'!D29&lt;-100,1+100/('BettingLines Week (8)'!D29-100),100/('BettingLines Week (8)'!D29+100))</f>
        <v>0.42372881355932202</v>
      </c>
      <c r="E29">
        <f>IF('BettingLines Week (8)'!E29&lt;-100,1+100/('BettingLines Week (8)'!E29-100),100/('BettingLines Week (8)'!E29+100))</f>
        <v>0.42372881355932202</v>
      </c>
      <c r="F29">
        <f>IF('BettingLines Week (8)'!F29&lt;-100,1+100/('BettingLines Week (8)'!F29-100),100/('BettingLines Week (8)'!F29+100))</f>
        <v>0.57446808510638303</v>
      </c>
      <c r="G29">
        <f>IF('BettingLines Week (8)'!G29&lt;-100,1+100/('BettingLines Week (8)'!G29-100),100/('BettingLines Week (8)'!G29+100))</f>
        <v>0.32786885245901637</v>
      </c>
      <c r="H29">
        <f>IF('BettingLines Week (8)'!H29&lt;-100,1+100/('BettingLines Week (8)'!H29-100),100/('BettingLines Week (8)'!H29+100))</f>
        <v>1</v>
      </c>
      <c r="I29">
        <f>IF('BettingLines Week (8)'!I29&lt;-100,1+100/('BettingLines Week (8)'!I29-100),100/('BettingLines Week (8)'!I29+100))</f>
        <v>0.47619047619047616</v>
      </c>
      <c r="J29">
        <f>IF('BettingLines Week (8)'!J29&lt;-100,1+100/('BettingLines Week (8)'!J29-100),100/('BettingLines Week (8)'!J29+100))</f>
        <v>0.39215686274509803</v>
      </c>
      <c r="K29">
        <f>IF('BettingLines Week (8)'!K29&lt;-100,1+100/('BettingLines Week (8)'!K29-100),100/('BettingLines Week (8)'!K29+100))</f>
        <v>0.53488372093023262</v>
      </c>
      <c r="L29">
        <f>IF('BettingLines Week (8)'!L29&lt;-100,1+100/('BettingLines Week (8)'!L29-100),100/('BettingLines Week (8)'!L29+100))</f>
        <v>0.37037037037037035</v>
      </c>
      <c r="M29">
        <f>IF('BettingLines Week (8)'!M29&lt;-100,1+100/('BettingLines Week (8)'!M29-100),100/('BettingLines Week (8)'!M29+100))</f>
        <v>0.53488372093023262</v>
      </c>
      <c r="N29">
        <f>IF('BettingLines Week (8)'!N29&lt;-100,1+100/('BettingLines Week (8)'!N29-100),100/('BettingLines Week (8)'!N29+100))</f>
        <v>0.56521739130434789</v>
      </c>
      <c r="O29">
        <f>IF('BettingLines Week (8)'!O29&lt;-100,1+100/('BettingLines Week (8)'!O29-100),100/('BettingLines Week (8)'!O29+100))</f>
        <v>0.29411764705882354</v>
      </c>
      <c r="P29">
        <f>IF('BettingLines Week (8)'!P29&lt;-100,1+100/('BettingLines Week (8)'!P29-100),100/('BettingLines Week (8)'!P29+100))</f>
        <v>0.6</v>
      </c>
      <c r="Q29">
        <f>IF('BettingLines Week (8)'!Q29&lt;-100,1+100/('BettingLines Week (8)'!Q29-100),100/('BettingLines Week (8)'!Q29+100))</f>
        <v>0.48780487804878048</v>
      </c>
      <c r="R29">
        <f>IF('BettingLines Week (8)'!R29&lt;-100,1+100/('BettingLines Week (8)'!R29-100),100/('BettingLines Week (8)'!R29+100))</f>
        <v>0.53488372093023262</v>
      </c>
      <c r="S29">
        <f>IF('BettingLines Week (8)'!S29&lt;-100,1+100/('BettingLines Week (8)'!S29-100),100/('BettingLines Week (8)'!S29+100))</f>
        <v>0.46511627906976744</v>
      </c>
    </row>
    <row r="30" spans="1:19" ht="14.45">
      <c r="A30" t="s">
        <v>29</v>
      </c>
      <c r="B30">
        <f>IF('BettingLines Week (8)'!B30&lt;-100,1+100/('BettingLines Week (8)'!B30-100),100/('BettingLines Week (8)'!B30+100))</f>
        <v>0.35714285714285715</v>
      </c>
      <c r="C30">
        <f>IF('BettingLines Week (8)'!C30&lt;-100,1+100/('BettingLines Week (8)'!C30-100),100/('BettingLines Week (8)'!C30+100))</f>
        <v>0.55555555555555558</v>
      </c>
      <c r="D30">
        <f>IF('BettingLines Week (8)'!D30&lt;-100,1+100/('BettingLines Week (8)'!D30-100),100/('BettingLines Week (8)'!D30+100))</f>
        <v>0.32786885245901637</v>
      </c>
      <c r="E30">
        <f>IF('BettingLines Week (8)'!E30&lt;-100,1+100/('BettingLines Week (8)'!E30-100),100/('BettingLines Week (8)'!E30+100))</f>
        <v>0.35714285714285715</v>
      </c>
      <c r="F30">
        <f>IF('BettingLines Week (8)'!F30&lt;-100,1+100/('BettingLines Week (8)'!F30-100),100/('BettingLines Week (8)'!F30+100))</f>
        <v>1</v>
      </c>
      <c r="G30">
        <f>IF('BettingLines Week (8)'!G30&lt;-100,1+100/('BettingLines Week (8)'!G30-100),100/('BettingLines Week (8)'!G30+100))</f>
        <v>0.42372881355932202</v>
      </c>
      <c r="H30">
        <f>IF('BettingLines Week (8)'!H30&lt;-100,1+100/('BettingLines Week (8)'!H30-100),100/('BettingLines Week (8)'!H30+100))</f>
        <v>0.59677419354838712</v>
      </c>
      <c r="I30">
        <f>IF('BettingLines Week (8)'!I30&lt;-100,1+100/('BettingLines Week (8)'!I30-100),100/('BettingLines Week (8)'!I30+100))</f>
        <v>0.20408163265306123</v>
      </c>
      <c r="J30">
        <f>IF('BettingLines Week (8)'!J30&lt;-100,1+100/('BettingLines Week (8)'!J30-100),100/('BettingLines Week (8)'!J30+100))</f>
        <v>0.51219512195121952</v>
      </c>
      <c r="K30">
        <f>IF('BettingLines Week (8)'!K30&lt;-100,1+100/('BettingLines Week (8)'!K30-100),100/('BettingLines Week (8)'!K30+100))</f>
        <v>0.51219512195121952</v>
      </c>
      <c r="L30">
        <f>IF('BettingLines Week (8)'!L30&lt;-100,1+100/('BettingLines Week (8)'!L30-100),100/('BettingLines Week (8)'!L30+100))</f>
        <v>0.27027027027027029</v>
      </c>
      <c r="M30">
        <f>IF('BettingLines Week (8)'!M30&lt;-100,1+100/('BettingLines Week (8)'!M30-100),100/('BettingLines Week (8)'!M30+100))</f>
        <v>0.51219512195121952</v>
      </c>
      <c r="N30">
        <f>IF('BettingLines Week (8)'!N30&lt;-100,1+100/('BettingLines Week (8)'!N30-100),100/('BettingLines Week (8)'!N30+100))</f>
        <v>0.53488372093023262</v>
      </c>
      <c r="O30">
        <f>IF('BettingLines Week (8)'!O30&lt;-100,1+100/('BettingLines Week (8)'!O30-100),100/('BettingLines Week (8)'!O30+100))</f>
        <v>0.42553191489361702</v>
      </c>
      <c r="P30">
        <f>IF('BettingLines Week (8)'!P30&lt;-100,1+100/('BettingLines Week (8)'!P30-100),100/('BettingLines Week (8)'!P30+100))</f>
        <v>0.40816326530612246</v>
      </c>
      <c r="Q30">
        <f>IF('BettingLines Week (8)'!Q30&lt;-100,1+100/('BettingLines Week (8)'!Q30-100),100/('BettingLines Week (8)'!Q30+100))</f>
        <v>0.39215686274509803</v>
      </c>
      <c r="R30">
        <f>IF('BettingLines Week (8)'!R30&lt;-100,1+100/('BettingLines Week (8)'!R30-100),100/('BettingLines Week (8)'!R30+100))</f>
        <v>0.5</v>
      </c>
      <c r="S30">
        <f>IF('BettingLines Week (8)'!S30&lt;-100,1+100/('BettingLines Week (8)'!S30-100),100/('BettingLines Week (8)'!S30+100))</f>
        <v>0.47619047619047616</v>
      </c>
    </row>
    <row r="31" spans="1:19" ht="14.45">
      <c r="A31" t="s">
        <v>30</v>
      </c>
      <c r="B31">
        <f>IF('BettingLines Week (8)'!B31&lt;-100,1+100/('BettingLines Week (8)'!B31-100),100/('BettingLines Week (8)'!B31+100))</f>
        <v>0.37878787878787878</v>
      </c>
      <c r="C31">
        <f>IF('BettingLines Week (8)'!C31&lt;-100,1+100/('BettingLines Week (8)'!C31-100),100/('BettingLines Week (8)'!C31+100))</f>
        <v>0.48780487804878048</v>
      </c>
      <c r="D31">
        <f>IF('BettingLines Week (8)'!D31&lt;-100,1+100/('BettingLines Week (8)'!D31-100),100/('BettingLines Week (8)'!D31+100))</f>
        <v>0.27027027027027029</v>
      </c>
      <c r="E31">
        <f>IF('BettingLines Week (8)'!E31&lt;-100,1+100/('BettingLines Week (8)'!E31-100),100/('BettingLines Week (8)'!E31+100))</f>
        <v>0.51219512195121952</v>
      </c>
      <c r="F31">
        <f>IF('BettingLines Week (8)'!F31&lt;-100,1+100/('BettingLines Week (8)'!F31-100),100/('BettingLines Week (8)'!F31+100))</f>
        <v>0.46728971962616822</v>
      </c>
      <c r="G31">
        <f>IF('BettingLines Week (8)'!G31&lt;-100,1+100/('BettingLines Week (8)'!G31-100),100/('BettingLines Week (8)'!G31+100))</f>
        <v>0.37037037037037035</v>
      </c>
      <c r="H31">
        <f>IF('BettingLines Week (8)'!H31&lt;-100,1+100/('BettingLines Week (8)'!H31-100),100/('BettingLines Week (8)'!H31+100))</f>
        <v>0.41322314049586778</v>
      </c>
      <c r="I31">
        <f>IF('BettingLines Week (8)'!I31&lt;-100,1+100/('BettingLines Week (8)'!I31-100),100/('BettingLines Week (8)'!I31+100))</f>
        <v>0.47619047619047616</v>
      </c>
      <c r="J31">
        <f>IF('BettingLines Week (8)'!J31&lt;-100,1+100/('BettingLines Week (8)'!J31-100),100/('BettingLines Week (8)'!J31+100))</f>
        <v>0.47619047619047616</v>
      </c>
      <c r="K31">
        <f>IF('BettingLines Week (8)'!K31&lt;-100,1+100/('BettingLines Week (8)'!K31-100),100/('BettingLines Week (8)'!K31+100))</f>
        <v>0.37735849056603776</v>
      </c>
      <c r="L31">
        <f>IF('BettingLines Week (8)'!L31&lt;-100,1+100/('BettingLines Week (8)'!L31-100),100/('BettingLines Week (8)'!L31+100))</f>
        <v>1</v>
      </c>
      <c r="M31">
        <f>IF('BettingLines Week (8)'!M31&lt;-100,1+100/('BettingLines Week (8)'!M31-100),100/('BettingLines Week (8)'!M31+100))</f>
        <v>0.53488372093023262</v>
      </c>
      <c r="N31">
        <f>IF('BettingLines Week (8)'!N31&lt;-100,1+100/('BettingLines Week (8)'!N31-100),100/('BettingLines Week (8)'!N31+100))</f>
        <v>0.47619047619047616</v>
      </c>
      <c r="O31">
        <f>IF('BettingLines Week (8)'!O31&lt;-100,1+100/('BettingLines Week (8)'!O31-100),100/('BettingLines Week (8)'!O31+100))</f>
        <v>0.24390243902439024</v>
      </c>
      <c r="P31">
        <f>IF('BettingLines Week (8)'!P31&lt;-100,1+100/('BettingLines Week (8)'!P31-100),100/('BettingLines Week (8)'!P31+100))</f>
        <v>0.47619047619047616</v>
      </c>
      <c r="Q31">
        <f>IF('BettingLines Week (8)'!Q31&lt;-100,1+100/('BettingLines Week (8)'!Q31-100),100/('BettingLines Week (8)'!Q31+100))</f>
        <v>0.47619047619047616</v>
      </c>
      <c r="R31">
        <f>IF('BettingLines Week (8)'!R31&lt;-100,1+100/('BettingLines Week (8)'!R31-100),100/('BettingLines Week (8)'!R31+100))</f>
        <v>0.48780487804878048</v>
      </c>
      <c r="S31">
        <f>IF('BettingLines Week (8)'!S31&lt;-100,1+100/('BettingLines Week (8)'!S31-100),100/('BettingLines Week (8)'!S31+100))</f>
        <v>0.54545454545454541</v>
      </c>
    </row>
    <row r="32" spans="1:19" ht="14.45">
      <c r="A32" t="s">
        <v>31</v>
      </c>
      <c r="B32">
        <f>IF('BettingLines Week (8)'!B32&lt;-100,1+100/('BettingLines Week (8)'!B32-100),100/('BettingLines Week (8)'!B32+100))</f>
        <v>0.27777777777777779</v>
      </c>
      <c r="C32">
        <f>IF('BettingLines Week (8)'!C32&lt;-100,1+100/('BettingLines Week (8)'!C32-100),100/('BettingLines Week (8)'!C32+100))</f>
        <v>0.35714285714285715</v>
      </c>
      <c r="D32">
        <f>IF('BettingLines Week (8)'!D32&lt;-100,1+100/('BettingLines Week (8)'!D32-100),100/('BettingLines Week (8)'!D32+100))</f>
        <v>0.17543859649122806</v>
      </c>
      <c r="E32">
        <f>IF('BettingLines Week (8)'!E32&lt;-100,1+100/('BettingLines Week (8)'!E32-100),100/('BettingLines Week (8)'!E32+100))</f>
        <v>0.12903225806451613</v>
      </c>
      <c r="F32">
        <f>IF('BettingLines Week (8)'!F32&lt;-100,1+100/('BettingLines Week (8)'!F32-100),100/('BettingLines Week (8)'!F32+100))</f>
        <v>0.41322314049586778</v>
      </c>
      <c r="G32">
        <f>IF('BettingLines Week (8)'!G32&lt;-100,1+100/('BettingLines Week (8)'!G32-100),100/('BettingLines Week (8)'!G32+100))</f>
        <v>0.26666666666666666</v>
      </c>
      <c r="H32">
        <f>IF('BettingLines Week (8)'!H32&lt;-100,1+100/('BettingLines Week (8)'!H32-100),100/('BettingLines Week (8)'!H32+100))</f>
        <v>0.22222222222222221</v>
      </c>
      <c r="I32">
        <f>IF('BettingLines Week (8)'!I32&lt;-100,1+100/('BettingLines Week (8)'!I32-100),100/('BettingLines Week (8)'!I32+100))</f>
        <v>0.20408163265306123</v>
      </c>
      <c r="J32">
        <f>IF('BettingLines Week (8)'!J32&lt;-100,1+100/('BettingLines Week (8)'!J32-100),100/('BettingLines Week (8)'!J32+100))</f>
        <v>0.25316455696202533</v>
      </c>
      <c r="K32">
        <f>IF('BettingLines Week (8)'!K32&lt;-100,1+100/('BettingLines Week (8)'!K32-100),100/('BettingLines Week (8)'!K32+100))</f>
        <v>0.45454545454545453</v>
      </c>
      <c r="L32">
        <f>IF('BettingLines Week (8)'!L32&lt;-100,1+100/('BettingLines Week (8)'!L32-100),100/('BettingLines Week (8)'!L32+100))</f>
        <v>0.48780487804878048</v>
      </c>
      <c r="M32">
        <f>IF('BettingLines Week (8)'!M32&lt;-100,1+100/('BettingLines Week (8)'!M32-100),100/('BettingLines Week (8)'!M32+100))</f>
        <v>0.48780487804878048</v>
      </c>
      <c r="N32">
        <f>IF('BettingLines Week (8)'!N32&lt;-100,1+100/('BettingLines Week (8)'!N32-100),100/('BettingLines Week (8)'!N32+100))</f>
        <v>0.32258064516129031</v>
      </c>
      <c r="O32">
        <f>IF('BettingLines Week (8)'!O32&lt;-100,1+100/('BettingLines Week (8)'!O32-100),100/('BettingLines Week (8)'!O32+100))</f>
        <v>1</v>
      </c>
      <c r="P32">
        <f>IF('BettingLines Week (8)'!P32&lt;-100,1+100/('BettingLines Week (8)'!P32-100),100/('BettingLines Week (8)'!P32+100))</f>
        <v>0.31746031746031744</v>
      </c>
      <c r="Q32">
        <f>IF('BettingLines Week (8)'!Q32&lt;-100,1+100/('BettingLines Week (8)'!Q32-100),100/('BettingLines Week (8)'!Q32+100))</f>
        <v>0.37735849056603776</v>
      </c>
      <c r="R32">
        <f>IF('BettingLines Week (8)'!R32&lt;-100,1+100/('BettingLines Week (8)'!R32-100),100/('BettingLines Week (8)'!R32+100))</f>
        <v>0.2</v>
      </c>
      <c r="S32">
        <f>IF('BettingLines Week (8)'!S32&lt;-100,1+100/('BettingLines Week (8)'!S32-100),100/('BettingLines Week (8)'!S32+100))</f>
        <v>0.37735849056603776</v>
      </c>
    </row>
    <row r="33" spans="1:19" ht="14.45">
      <c r="A33" t="s">
        <v>32</v>
      </c>
      <c r="B33">
        <f>IF('BettingLines Week (8)'!B33&lt;-100,1+100/('BettingLines Week (8)'!B33-100),100/('BettingLines Week (8)'!B33+100))</f>
        <v>0.21739130434782608</v>
      </c>
      <c r="C33">
        <f>IF('BettingLines Week (8)'!C33&lt;-100,1+100/('BettingLines Week (8)'!C33-100),100/('BettingLines Week (8)'!C33+100))</f>
        <v>0.55555555555555558</v>
      </c>
      <c r="D33">
        <f>IF('BettingLines Week (8)'!D33&lt;-100,1+100/('BettingLines Week (8)'!D33-100),100/('BettingLines Week (8)'!D33+100))</f>
        <v>0.25</v>
      </c>
      <c r="E33">
        <f>IF('BettingLines Week (8)'!E33&lt;-100,1+100/('BettingLines Week (8)'!E33-100),100/('BettingLines Week (8)'!E33+100))</f>
        <v>0.43478260869565216</v>
      </c>
      <c r="F33">
        <f>IF('BettingLines Week (8)'!F33&lt;-100,1+100/('BettingLines Week (8)'!F33-100),100/('BettingLines Week (8)'!F33+100))</f>
        <v>0.46728971962616822</v>
      </c>
      <c r="G33">
        <f>IF('BettingLines Week (8)'!G33&lt;-100,1+100/('BettingLines Week (8)'!G33-100),100/('BettingLines Week (8)'!G33+100))</f>
        <v>0.47619047619047616</v>
      </c>
      <c r="H33">
        <f>IF('BettingLines Week (8)'!H33&lt;-100,1+100/('BettingLines Week (8)'!H33-100),100/('BettingLines Week (8)'!H33+100))</f>
        <v>1</v>
      </c>
      <c r="I33">
        <f>IF('BettingLines Week (8)'!I33&lt;-100,1+100/('BettingLines Week (8)'!I33-100),100/('BettingLines Week (8)'!I33+100))</f>
        <v>0.62406015037593987</v>
      </c>
      <c r="J33">
        <f>IF('BettingLines Week (8)'!J33&lt;-100,1+100/('BettingLines Week (8)'!J33-100),100/('BettingLines Week (8)'!J33+100))</f>
        <v>0.53488372093023262</v>
      </c>
      <c r="K33">
        <f>IF('BettingLines Week (8)'!K33&lt;-100,1+100/('BettingLines Week (8)'!K33-100),100/('BettingLines Week (8)'!K33+100))</f>
        <v>0.2857142857142857</v>
      </c>
      <c r="L33">
        <f>IF('BettingLines Week (8)'!L33&lt;-100,1+100/('BettingLines Week (8)'!L33-100),100/('BettingLines Week (8)'!L33+100))</f>
        <v>0.55555555555555558</v>
      </c>
      <c r="M33">
        <f>IF('BettingLines Week (8)'!M33&lt;-100,1+100/('BettingLines Week (8)'!M33-100),100/('BettingLines Week (8)'!M33+100))</f>
        <v>0.37878787878787878</v>
      </c>
      <c r="N33">
        <f>IF('BettingLines Week (8)'!N33&lt;-100,1+100/('BettingLines Week (8)'!N33-100),100/('BettingLines Week (8)'!N33+100))</f>
        <v>0.39215686274509803</v>
      </c>
      <c r="O33">
        <f>IF('BettingLines Week (8)'!O33&lt;-100,1+100/('BettingLines Week (8)'!O33-100),100/('BettingLines Week (8)'!O33+100))</f>
        <v>0.25974025974025972</v>
      </c>
      <c r="P33">
        <f>IF('BettingLines Week (8)'!P33&lt;-100,1+100/('BettingLines Week (8)'!P33-100),100/('BettingLines Week (8)'!P33+100))</f>
        <v>0.43478260869565216</v>
      </c>
      <c r="Q33">
        <f>IF('BettingLines Week (8)'!Q33&lt;-100,1+100/('BettingLines Week (8)'!Q33-100),100/('BettingLines Week (8)'!Q33+100))</f>
        <v>0.38461538461538464</v>
      </c>
      <c r="R33">
        <f>IF('BettingLines Week (8)'!R33&lt;-100,1+100/('BettingLines Week (8)'!R33-100),100/('BettingLines Week (8)'!R33+100))</f>
        <v>0.51219512195121952</v>
      </c>
      <c r="S33">
        <f>IF('BettingLines Week (8)'!S33&lt;-100,1+100/('BettingLines Week (8)'!S33-100),100/('BettingLines Week (8)'!S33+100))</f>
        <v>0.5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4004-4472-4395-9B47-10E7BFEEE73E}">
  <dimension ref="A1:S33"/>
  <sheetViews>
    <sheetView workbookViewId="0">
      <selection activeCell="I26" sqref="I26"/>
    </sheetView>
  </sheetViews>
  <sheetFormatPr defaultColWidth="5"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v>-180</v>
      </c>
      <c r="C2">
        <v>-148</v>
      </c>
      <c r="D2">
        <v>-800</v>
      </c>
      <c r="E2">
        <v>-425</v>
      </c>
      <c r="F2">
        <v>-180</v>
      </c>
      <c r="G2">
        <v>-650</v>
      </c>
      <c r="H2">
        <v>-278</v>
      </c>
      <c r="I2">
        <v>-340</v>
      </c>
      <c r="J2">
        <v>-205</v>
      </c>
      <c r="L2">
        <v>-155</v>
      </c>
      <c r="M2">
        <v>-205</v>
      </c>
      <c r="N2">
        <v>-218</v>
      </c>
      <c r="O2">
        <v>-180</v>
      </c>
      <c r="P2">
        <v>-190</v>
      </c>
      <c r="Q2">
        <v>-395</v>
      </c>
      <c r="R2">
        <v>-155</v>
      </c>
      <c r="S2">
        <v>-125</v>
      </c>
    </row>
    <row r="3" spans="1:19" ht="14.45">
      <c r="A3" t="s">
        <v>2</v>
      </c>
      <c r="B3">
        <v>-185</v>
      </c>
      <c r="C3">
        <v>-245</v>
      </c>
      <c r="D3">
        <v>-250</v>
      </c>
      <c r="E3">
        <v>-425</v>
      </c>
      <c r="F3">
        <v>-198</v>
      </c>
      <c r="G3">
        <v>-305</v>
      </c>
      <c r="H3">
        <v>-155</v>
      </c>
      <c r="I3">
        <v>-290</v>
      </c>
      <c r="J3">
        <v>-155</v>
      </c>
      <c r="L3">
        <v>135</v>
      </c>
      <c r="M3">
        <v>-120</v>
      </c>
      <c r="N3">
        <v>-135</v>
      </c>
      <c r="O3">
        <v>-105</v>
      </c>
      <c r="P3">
        <v>-125</v>
      </c>
      <c r="Q3">
        <v>-298</v>
      </c>
      <c r="R3">
        <v>-535</v>
      </c>
      <c r="S3">
        <v>-130</v>
      </c>
    </row>
    <row r="4" spans="1:19" ht="14.45">
      <c r="A4" t="s">
        <v>3</v>
      </c>
      <c r="B4">
        <v>-135</v>
      </c>
      <c r="C4">
        <v>-360</v>
      </c>
      <c r="D4">
        <v>-245</v>
      </c>
      <c r="E4">
        <v>-142</v>
      </c>
      <c r="F4">
        <v>-250</v>
      </c>
      <c r="G4">
        <v>-1200</v>
      </c>
      <c r="H4">
        <v>-395</v>
      </c>
      <c r="I4">
        <v>-520</v>
      </c>
      <c r="J4">
        <v>-105</v>
      </c>
      <c r="K4">
        <v>-245</v>
      </c>
      <c r="L4">
        <v>-175</v>
      </c>
      <c r="M4">
        <v>100</v>
      </c>
      <c r="O4">
        <v>155</v>
      </c>
      <c r="P4">
        <v>-190</v>
      </c>
      <c r="Q4">
        <v>-115</v>
      </c>
      <c r="R4">
        <v>-270</v>
      </c>
      <c r="S4">
        <v>100</v>
      </c>
    </row>
    <row r="5" spans="1:19" ht="14.45">
      <c r="A5" t="s">
        <v>4</v>
      </c>
      <c r="B5">
        <v>-120</v>
      </c>
      <c r="C5">
        <v>-325</v>
      </c>
      <c r="D5">
        <v>-750</v>
      </c>
      <c r="E5">
        <v>-1050</v>
      </c>
      <c r="F5">
        <v>-175</v>
      </c>
      <c r="G5">
        <v>-470</v>
      </c>
      <c r="H5">
        <v>-310</v>
      </c>
      <c r="I5">
        <v>-218</v>
      </c>
      <c r="K5">
        <v>-115</v>
      </c>
      <c r="L5">
        <v>-340</v>
      </c>
      <c r="M5">
        <v>-120</v>
      </c>
      <c r="N5">
        <v>115</v>
      </c>
      <c r="O5">
        <v>-175</v>
      </c>
      <c r="P5">
        <v>-265</v>
      </c>
      <c r="Q5">
        <v>-150</v>
      </c>
      <c r="R5">
        <v>-150</v>
      </c>
      <c r="S5">
        <v>-298</v>
      </c>
    </row>
    <row r="6" spans="1:19" ht="14.45">
      <c r="A6" t="s">
        <v>5</v>
      </c>
      <c r="B6">
        <v>-112</v>
      </c>
      <c r="C6">
        <v>-175</v>
      </c>
      <c r="D6">
        <v>-155</v>
      </c>
      <c r="E6">
        <v>-162</v>
      </c>
      <c r="F6">
        <v>-170</v>
      </c>
      <c r="G6">
        <v>-155</v>
      </c>
      <c r="I6">
        <v>180</v>
      </c>
      <c r="J6">
        <v>-115</v>
      </c>
      <c r="K6">
        <v>-320</v>
      </c>
      <c r="L6">
        <v>-115</v>
      </c>
      <c r="M6">
        <v>-200</v>
      </c>
      <c r="N6">
        <v>-115</v>
      </c>
      <c r="O6">
        <v>-395</v>
      </c>
      <c r="P6">
        <v>-218</v>
      </c>
      <c r="Q6">
        <v>-130</v>
      </c>
      <c r="R6">
        <v>135</v>
      </c>
      <c r="S6">
        <v>-175</v>
      </c>
    </row>
    <row r="7" spans="1:19" ht="14.45">
      <c r="A7" t="s">
        <v>6</v>
      </c>
      <c r="B7">
        <v>-170</v>
      </c>
      <c r="C7">
        <v>-380</v>
      </c>
      <c r="D7">
        <v>-650</v>
      </c>
      <c r="E7">
        <v>-285</v>
      </c>
      <c r="F7">
        <v>145</v>
      </c>
      <c r="G7">
        <v>-125</v>
      </c>
      <c r="I7">
        <v>-310</v>
      </c>
      <c r="J7">
        <v>135</v>
      </c>
      <c r="K7">
        <v>-218</v>
      </c>
      <c r="L7">
        <v>-175</v>
      </c>
      <c r="M7">
        <v>-230</v>
      </c>
      <c r="N7">
        <v>-170</v>
      </c>
      <c r="O7">
        <v>-115</v>
      </c>
      <c r="P7">
        <v>160</v>
      </c>
      <c r="Q7">
        <v>130</v>
      </c>
      <c r="R7">
        <v>-150</v>
      </c>
      <c r="S7">
        <v>-150</v>
      </c>
    </row>
    <row r="8" spans="1:19" ht="14.45">
      <c r="A8" t="s">
        <v>7</v>
      </c>
      <c r="B8">
        <v>114</v>
      </c>
      <c r="C8">
        <v>300</v>
      </c>
      <c r="D8">
        <v>124</v>
      </c>
      <c r="E8">
        <v>330</v>
      </c>
      <c r="F8">
        <v>114</v>
      </c>
      <c r="G8">
        <v>245</v>
      </c>
      <c r="I8">
        <v>-162</v>
      </c>
      <c r="J8">
        <v>-125</v>
      </c>
      <c r="K8">
        <v>-130</v>
      </c>
      <c r="L8">
        <v>150</v>
      </c>
      <c r="M8">
        <v>-135</v>
      </c>
      <c r="N8">
        <v>-270</v>
      </c>
      <c r="O8">
        <v>-360</v>
      </c>
      <c r="P8">
        <v>100</v>
      </c>
      <c r="Q8">
        <v>-218</v>
      </c>
      <c r="R8">
        <v>-115</v>
      </c>
      <c r="S8">
        <v>-115</v>
      </c>
    </row>
    <row r="9" spans="1:19" ht="14.45">
      <c r="A9" t="s">
        <v>8</v>
      </c>
      <c r="B9">
        <v>-470</v>
      </c>
      <c r="C9">
        <v>145</v>
      </c>
      <c r="D9">
        <v>-340</v>
      </c>
      <c r="E9">
        <v>145</v>
      </c>
      <c r="F9">
        <v>-230</v>
      </c>
      <c r="G9">
        <v>-250</v>
      </c>
      <c r="H9">
        <v>-155</v>
      </c>
      <c r="I9">
        <v>-520</v>
      </c>
      <c r="J9">
        <v>-150</v>
      </c>
      <c r="K9">
        <v>-150</v>
      </c>
      <c r="L9">
        <v>-105</v>
      </c>
      <c r="M9">
        <v>110</v>
      </c>
      <c r="O9">
        <v>-310</v>
      </c>
      <c r="P9">
        <v>-105</v>
      </c>
      <c r="Q9">
        <v>105</v>
      </c>
      <c r="R9">
        <v>-110</v>
      </c>
      <c r="S9">
        <v>-175</v>
      </c>
    </row>
    <row r="10" spans="1:19" ht="14.45">
      <c r="A10" t="s">
        <v>9</v>
      </c>
      <c r="B10">
        <v>150</v>
      </c>
      <c r="C10">
        <v>-218</v>
      </c>
      <c r="D10">
        <v>-155</v>
      </c>
      <c r="E10">
        <v>-142</v>
      </c>
      <c r="F10">
        <v>-440</v>
      </c>
      <c r="G10">
        <v>-162</v>
      </c>
      <c r="H10">
        <v>130</v>
      </c>
      <c r="I10">
        <v>-360</v>
      </c>
      <c r="K10">
        <v>125</v>
      </c>
      <c r="L10">
        <v>-340</v>
      </c>
      <c r="M10">
        <v>-190</v>
      </c>
      <c r="N10">
        <v>-110</v>
      </c>
      <c r="O10">
        <v>-125</v>
      </c>
      <c r="P10">
        <v>-130</v>
      </c>
      <c r="Q10">
        <v>-105</v>
      </c>
      <c r="R10">
        <v>130</v>
      </c>
      <c r="S10">
        <v>-140</v>
      </c>
    </row>
    <row r="11" spans="1:19" ht="14.45">
      <c r="A11" t="s">
        <v>10</v>
      </c>
      <c r="B11">
        <v>-162</v>
      </c>
      <c r="C11">
        <v>-148</v>
      </c>
      <c r="D11">
        <v>-108</v>
      </c>
      <c r="E11">
        <v>-325</v>
      </c>
      <c r="G11">
        <v>105</v>
      </c>
      <c r="H11">
        <v>225</v>
      </c>
      <c r="I11">
        <v>-470</v>
      </c>
      <c r="J11">
        <v>105</v>
      </c>
      <c r="K11">
        <v>-145</v>
      </c>
      <c r="L11">
        <v>-130</v>
      </c>
      <c r="M11">
        <v>-130</v>
      </c>
      <c r="N11">
        <v>-120</v>
      </c>
      <c r="O11">
        <v>-150</v>
      </c>
      <c r="P11">
        <v>-120</v>
      </c>
      <c r="Q11">
        <v>-105</v>
      </c>
      <c r="R11">
        <v>-105</v>
      </c>
      <c r="S11">
        <v>105</v>
      </c>
    </row>
    <row r="12" spans="1:19" ht="14.45">
      <c r="A12" t="s">
        <v>11</v>
      </c>
      <c r="B12">
        <v>136</v>
      </c>
      <c r="C12">
        <v>-142</v>
      </c>
      <c r="D12">
        <v>-290</v>
      </c>
      <c r="E12">
        <v>120</v>
      </c>
      <c r="F12">
        <v>-675</v>
      </c>
      <c r="G12">
        <v>-1100</v>
      </c>
      <c r="H12">
        <v>130</v>
      </c>
      <c r="I12">
        <v>-455</v>
      </c>
      <c r="J12">
        <v>170</v>
      </c>
      <c r="L12">
        <v>-225</v>
      </c>
      <c r="M12">
        <v>115</v>
      </c>
      <c r="N12">
        <v>-170</v>
      </c>
      <c r="O12">
        <v>-298</v>
      </c>
      <c r="P12">
        <v>-120</v>
      </c>
      <c r="Q12">
        <v>-125</v>
      </c>
      <c r="R12">
        <v>-110</v>
      </c>
      <c r="S12">
        <v>-120</v>
      </c>
    </row>
    <row r="13" spans="1:19" ht="14.45">
      <c r="A13" t="s">
        <v>12</v>
      </c>
      <c r="B13">
        <v>-198</v>
      </c>
      <c r="C13">
        <v>124</v>
      </c>
      <c r="D13">
        <v>-380</v>
      </c>
      <c r="E13">
        <v>-185</v>
      </c>
      <c r="F13">
        <v>205</v>
      </c>
      <c r="G13">
        <v>-205</v>
      </c>
      <c r="H13">
        <v>-105</v>
      </c>
      <c r="I13">
        <v>-135</v>
      </c>
      <c r="K13">
        <v>-105</v>
      </c>
      <c r="L13">
        <v>-205</v>
      </c>
      <c r="M13">
        <v>-198</v>
      </c>
      <c r="N13">
        <v>-105</v>
      </c>
      <c r="O13">
        <v>-105</v>
      </c>
      <c r="P13">
        <v>-115</v>
      </c>
      <c r="Q13">
        <v>-180</v>
      </c>
      <c r="R13">
        <v>-265</v>
      </c>
      <c r="S13">
        <v>-135</v>
      </c>
    </row>
    <row r="14" spans="1:19" ht="14.45">
      <c r="A14" t="s">
        <v>13</v>
      </c>
      <c r="B14">
        <v>-218</v>
      </c>
      <c r="C14">
        <v>180</v>
      </c>
      <c r="D14">
        <v>-225</v>
      </c>
      <c r="E14">
        <v>-142</v>
      </c>
      <c r="G14">
        <v>130</v>
      </c>
      <c r="H14">
        <v>-455</v>
      </c>
      <c r="I14">
        <v>-205</v>
      </c>
      <c r="J14">
        <v>130</v>
      </c>
      <c r="K14">
        <v>-190</v>
      </c>
      <c r="L14">
        <v>-125</v>
      </c>
      <c r="M14">
        <v>100</v>
      </c>
      <c r="N14">
        <v>145</v>
      </c>
      <c r="O14">
        <v>150</v>
      </c>
      <c r="P14">
        <v>105</v>
      </c>
      <c r="Q14">
        <v>-125</v>
      </c>
      <c r="R14">
        <v>-140</v>
      </c>
      <c r="S14">
        <v>-195</v>
      </c>
    </row>
    <row r="15" spans="1:19" ht="14.45">
      <c r="A15" t="s">
        <v>14</v>
      </c>
      <c r="B15">
        <v>-108</v>
      </c>
      <c r="C15">
        <v>-135</v>
      </c>
      <c r="D15">
        <v>-162</v>
      </c>
      <c r="E15">
        <v>-175</v>
      </c>
      <c r="G15">
        <v>360</v>
      </c>
      <c r="H15">
        <v>-170</v>
      </c>
      <c r="I15">
        <v>170</v>
      </c>
      <c r="J15">
        <v>-375</v>
      </c>
      <c r="K15">
        <v>130</v>
      </c>
      <c r="L15">
        <v>-120</v>
      </c>
      <c r="M15">
        <v>-105</v>
      </c>
      <c r="N15">
        <v>-120</v>
      </c>
      <c r="O15">
        <v>-115</v>
      </c>
      <c r="P15">
        <v>-175</v>
      </c>
      <c r="Q15">
        <v>-192</v>
      </c>
      <c r="R15">
        <v>-105</v>
      </c>
      <c r="S15">
        <v>150</v>
      </c>
    </row>
    <row r="16" spans="1:19" ht="14.45">
      <c r="A16" t="s">
        <v>15</v>
      </c>
      <c r="B16">
        <v>-148</v>
      </c>
      <c r="C16">
        <v>-155</v>
      </c>
      <c r="D16">
        <v>-122</v>
      </c>
      <c r="E16">
        <v>-218</v>
      </c>
      <c r="F16">
        <v>114</v>
      </c>
      <c r="G16">
        <v>-130</v>
      </c>
      <c r="H16">
        <v>-115</v>
      </c>
      <c r="I16">
        <v>-130</v>
      </c>
      <c r="J16">
        <v>-230</v>
      </c>
      <c r="K16">
        <v>110</v>
      </c>
      <c r="M16">
        <v>-105</v>
      </c>
      <c r="N16">
        <v>-110</v>
      </c>
      <c r="O16">
        <v>-165</v>
      </c>
      <c r="P16">
        <v>-125</v>
      </c>
      <c r="Q16">
        <v>-115</v>
      </c>
      <c r="R16">
        <v>-120</v>
      </c>
      <c r="S16">
        <v>-145</v>
      </c>
    </row>
    <row r="17" spans="1:19" ht="14.45">
      <c r="A17" t="s">
        <v>16</v>
      </c>
      <c r="B17">
        <v>-218</v>
      </c>
      <c r="C17">
        <v>200</v>
      </c>
      <c r="D17">
        <v>-112</v>
      </c>
      <c r="E17">
        <v>-225</v>
      </c>
      <c r="F17">
        <v>150</v>
      </c>
      <c r="G17">
        <v>-166</v>
      </c>
      <c r="H17">
        <v>250</v>
      </c>
      <c r="I17">
        <v>-112</v>
      </c>
      <c r="J17">
        <v>-115</v>
      </c>
      <c r="K17">
        <v>-130</v>
      </c>
      <c r="L17">
        <v>105</v>
      </c>
      <c r="M17">
        <v>-282</v>
      </c>
      <c r="O17">
        <v>-115</v>
      </c>
      <c r="P17">
        <v>180</v>
      </c>
      <c r="Q17">
        <v>-115</v>
      </c>
      <c r="R17">
        <v>-130</v>
      </c>
      <c r="S17">
        <v>120</v>
      </c>
    </row>
    <row r="18" spans="1:19" ht="14.45">
      <c r="A18" t="s">
        <v>17</v>
      </c>
      <c r="B18">
        <v>-166</v>
      </c>
      <c r="C18">
        <v>-198</v>
      </c>
      <c r="D18">
        <v>235</v>
      </c>
      <c r="E18">
        <v>-162</v>
      </c>
      <c r="F18">
        <v>-135</v>
      </c>
      <c r="G18">
        <v>470</v>
      </c>
      <c r="H18">
        <v>-125</v>
      </c>
      <c r="I18">
        <v>270</v>
      </c>
      <c r="K18">
        <v>200</v>
      </c>
      <c r="L18">
        <v>-125</v>
      </c>
      <c r="M18">
        <v>-115</v>
      </c>
      <c r="N18">
        <v>-180</v>
      </c>
      <c r="O18">
        <v>130</v>
      </c>
      <c r="P18">
        <v>110</v>
      </c>
      <c r="Q18">
        <v>-125</v>
      </c>
      <c r="R18">
        <v>-115</v>
      </c>
      <c r="S18">
        <v>-115</v>
      </c>
    </row>
    <row r="19" spans="1:19" ht="14.45">
      <c r="A19" t="s">
        <v>18</v>
      </c>
      <c r="B19">
        <v>-118</v>
      </c>
      <c r="C19">
        <v>105</v>
      </c>
      <c r="D19">
        <v>550</v>
      </c>
      <c r="E19">
        <v>136</v>
      </c>
      <c r="F19">
        <v>210</v>
      </c>
      <c r="G19">
        <v>140</v>
      </c>
      <c r="H19">
        <v>120</v>
      </c>
      <c r="I19">
        <v>360</v>
      </c>
      <c r="J19">
        <v>190</v>
      </c>
      <c r="K19">
        <v>-125</v>
      </c>
      <c r="L19">
        <v>270</v>
      </c>
      <c r="M19">
        <v>224</v>
      </c>
      <c r="O19">
        <v>105</v>
      </c>
      <c r="P19">
        <v>150</v>
      </c>
      <c r="Q19">
        <v>-195</v>
      </c>
      <c r="R19">
        <v>-125</v>
      </c>
      <c r="S19">
        <v>105</v>
      </c>
    </row>
    <row r="20" spans="1:19" ht="14.45">
      <c r="A20" t="s">
        <v>19</v>
      </c>
      <c r="B20">
        <v>-102</v>
      </c>
      <c r="C20">
        <v>124</v>
      </c>
      <c r="D20">
        <v>102</v>
      </c>
      <c r="E20">
        <v>120</v>
      </c>
      <c r="F20">
        <v>102</v>
      </c>
      <c r="H20">
        <v>105</v>
      </c>
      <c r="I20">
        <v>-108</v>
      </c>
      <c r="J20">
        <v>-135</v>
      </c>
      <c r="K20">
        <v>130</v>
      </c>
      <c r="L20">
        <v>110</v>
      </c>
      <c r="M20">
        <v>160</v>
      </c>
      <c r="N20">
        <v>180</v>
      </c>
      <c r="O20">
        <v>-130</v>
      </c>
      <c r="P20">
        <v>-170</v>
      </c>
      <c r="Q20">
        <v>-115</v>
      </c>
      <c r="R20">
        <v>110</v>
      </c>
      <c r="S20">
        <v>-125</v>
      </c>
    </row>
    <row r="21" spans="1:19" ht="14.45">
      <c r="A21" t="s">
        <v>20</v>
      </c>
      <c r="B21">
        <v>142</v>
      </c>
      <c r="C21">
        <v>-218</v>
      </c>
      <c r="D21">
        <v>525</v>
      </c>
      <c r="E21">
        <v>120</v>
      </c>
      <c r="F21">
        <v>490</v>
      </c>
      <c r="G21">
        <v>750</v>
      </c>
      <c r="H21">
        <v>136</v>
      </c>
      <c r="I21">
        <v>136</v>
      </c>
      <c r="J21">
        <v>100</v>
      </c>
      <c r="K21">
        <v>180</v>
      </c>
      <c r="L21">
        <v>-120</v>
      </c>
      <c r="M21">
        <v>-120</v>
      </c>
      <c r="O21">
        <v>110</v>
      </c>
      <c r="P21">
        <v>105</v>
      </c>
      <c r="Q21">
        <v>240</v>
      </c>
      <c r="R21">
        <v>-165</v>
      </c>
      <c r="S21">
        <v>110</v>
      </c>
    </row>
    <row r="22" spans="1:19" ht="14.45">
      <c r="A22" t="s">
        <v>21</v>
      </c>
      <c r="B22">
        <v>100</v>
      </c>
      <c r="C22">
        <v>114</v>
      </c>
      <c r="D22">
        <v>124</v>
      </c>
      <c r="E22">
        <v>-155</v>
      </c>
      <c r="F22">
        <v>190</v>
      </c>
      <c r="H22">
        <v>150</v>
      </c>
      <c r="I22">
        <v>114</v>
      </c>
      <c r="J22">
        <v>-180</v>
      </c>
      <c r="K22">
        <v>-150</v>
      </c>
      <c r="L22">
        <v>100</v>
      </c>
      <c r="M22">
        <v>170</v>
      </c>
      <c r="N22">
        <v>-258</v>
      </c>
      <c r="O22">
        <v>-125</v>
      </c>
      <c r="P22">
        <v>-130</v>
      </c>
      <c r="Q22">
        <v>110</v>
      </c>
      <c r="R22">
        <v>120</v>
      </c>
      <c r="S22">
        <v>150</v>
      </c>
    </row>
    <row r="23" spans="1:19" ht="14.45">
      <c r="A23" t="s">
        <v>22</v>
      </c>
      <c r="B23">
        <v>154</v>
      </c>
      <c r="C23">
        <v>120</v>
      </c>
      <c r="D23">
        <v>-148</v>
      </c>
      <c r="E23">
        <v>230</v>
      </c>
      <c r="F23">
        <v>-135</v>
      </c>
      <c r="G23">
        <v>124</v>
      </c>
      <c r="H23">
        <v>310</v>
      </c>
      <c r="I23">
        <v>350</v>
      </c>
      <c r="J23">
        <v>-170</v>
      </c>
      <c r="K23">
        <v>-195</v>
      </c>
      <c r="M23">
        <v>100</v>
      </c>
      <c r="N23">
        <v>100</v>
      </c>
      <c r="O23">
        <v>105</v>
      </c>
      <c r="P23">
        <v>160</v>
      </c>
      <c r="Q23">
        <v>105</v>
      </c>
      <c r="R23">
        <v>220</v>
      </c>
      <c r="S23">
        <v>-105</v>
      </c>
    </row>
    <row r="24" spans="1:19" ht="14.45">
      <c r="A24" t="s">
        <v>23</v>
      </c>
      <c r="B24">
        <v>-185</v>
      </c>
      <c r="C24">
        <v>-148</v>
      </c>
      <c r="D24">
        <v>130</v>
      </c>
      <c r="E24">
        <v>154</v>
      </c>
      <c r="F24">
        <v>-135</v>
      </c>
      <c r="G24">
        <v>-125</v>
      </c>
      <c r="H24">
        <v>124</v>
      </c>
      <c r="I24">
        <v>-130</v>
      </c>
      <c r="J24">
        <v>-105</v>
      </c>
      <c r="K24">
        <v>-140</v>
      </c>
      <c r="M24">
        <v>-115</v>
      </c>
      <c r="N24">
        <v>220</v>
      </c>
      <c r="O24">
        <v>-155</v>
      </c>
      <c r="P24">
        <v>-105</v>
      </c>
      <c r="Q24">
        <v>-130</v>
      </c>
      <c r="R24">
        <v>105</v>
      </c>
      <c r="S24">
        <v>125</v>
      </c>
    </row>
    <row r="25" spans="1:19" ht="14.45">
      <c r="A25" t="s">
        <v>24</v>
      </c>
      <c r="B25">
        <v>140</v>
      </c>
      <c r="C25">
        <v>285</v>
      </c>
      <c r="D25">
        <v>-148</v>
      </c>
      <c r="E25">
        <v>260</v>
      </c>
      <c r="F25">
        <v>-122</v>
      </c>
      <c r="G25">
        <v>-148</v>
      </c>
      <c r="H25">
        <v>-142</v>
      </c>
      <c r="I25">
        <v>285</v>
      </c>
      <c r="J25">
        <v>-120</v>
      </c>
      <c r="K25">
        <v>110</v>
      </c>
      <c r="L25">
        <v>185</v>
      </c>
      <c r="M25">
        <v>170</v>
      </c>
      <c r="O25">
        <v>-105</v>
      </c>
      <c r="P25">
        <v>100</v>
      </c>
      <c r="Q25">
        <v>310</v>
      </c>
      <c r="R25">
        <v>-125</v>
      </c>
      <c r="S25">
        <v>-105</v>
      </c>
    </row>
    <row r="26" spans="1:19" ht="14.45">
      <c r="A26" t="s">
        <v>25</v>
      </c>
      <c r="B26">
        <v>154</v>
      </c>
      <c r="C26">
        <v>130</v>
      </c>
      <c r="D26">
        <v>185</v>
      </c>
      <c r="E26">
        <v>185</v>
      </c>
      <c r="F26">
        <v>340</v>
      </c>
      <c r="G26">
        <v>700</v>
      </c>
      <c r="I26">
        <v>140</v>
      </c>
      <c r="J26">
        <v>-130</v>
      </c>
      <c r="K26">
        <v>105</v>
      </c>
      <c r="L26">
        <v>150</v>
      </c>
      <c r="M26">
        <v>-105</v>
      </c>
      <c r="N26">
        <v>-105</v>
      </c>
      <c r="O26">
        <v>140</v>
      </c>
      <c r="P26">
        <v>-115</v>
      </c>
      <c r="Q26">
        <v>-105</v>
      </c>
      <c r="R26">
        <v>215</v>
      </c>
      <c r="S26">
        <v>-130</v>
      </c>
    </row>
    <row r="27" spans="1:19" ht="14.45">
      <c r="A27" t="s">
        <v>26</v>
      </c>
      <c r="B27">
        <v>-325</v>
      </c>
      <c r="C27">
        <v>164</v>
      </c>
      <c r="D27">
        <v>200</v>
      </c>
      <c r="E27">
        <v>330</v>
      </c>
      <c r="F27">
        <v>-258</v>
      </c>
      <c r="G27">
        <v>105</v>
      </c>
      <c r="H27">
        <v>-162</v>
      </c>
      <c r="I27">
        <v>235</v>
      </c>
      <c r="J27">
        <v>145</v>
      </c>
      <c r="K27">
        <v>160</v>
      </c>
      <c r="L27">
        <v>100</v>
      </c>
      <c r="M27">
        <v>190</v>
      </c>
      <c r="N27">
        <v>145</v>
      </c>
      <c r="P27">
        <v>-105</v>
      </c>
      <c r="Q27">
        <v>180</v>
      </c>
      <c r="R27">
        <v>130</v>
      </c>
      <c r="S27">
        <v>130</v>
      </c>
    </row>
    <row r="28" spans="1:19" ht="14.45">
      <c r="A28" t="s">
        <v>27</v>
      </c>
      <c r="B28">
        <v>180</v>
      </c>
      <c r="C28">
        <v>260</v>
      </c>
      <c r="D28">
        <v>130</v>
      </c>
      <c r="E28">
        <v>-115</v>
      </c>
      <c r="F28">
        <v>164</v>
      </c>
      <c r="G28">
        <v>-345</v>
      </c>
      <c r="H28">
        <v>-180</v>
      </c>
      <c r="I28">
        <v>250</v>
      </c>
      <c r="J28">
        <v>115</v>
      </c>
      <c r="L28">
        <v>105</v>
      </c>
      <c r="M28">
        <v>-125</v>
      </c>
      <c r="N28">
        <v>100</v>
      </c>
      <c r="O28">
        <v>250</v>
      </c>
      <c r="P28">
        <v>-115</v>
      </c>
      <c r="Q28">
        <v>-105</v>
      </c>
      <c r="R28">
        <v>140</v>
      </c>
      <c r="S28">
        <v>240</v>
      </c>
    </row>
    <row r="29" spans="1:19" ht="14.45">
      <c r="A29" t="s">
        <v>28</v>
      </c>
      <c r="B29">
        <v>124</v>
      </c>
      <c r="C29">
        <v>124</v>
      </c>
      <c r="D29">
        <v>136</v>
      </c>
      <c r="E29">
        <v>136</v>
      </c>
      <c r="F29">
        <v>-135</v>
      </c>
      <c r="G29">
        <v>205</v>
      </c>
      <c r="I29">
        <v>110</v>
      </c>
      <c r="J29">
        <v>155</v>
      </c>
      <c r="K29">
        <v>-115</v>
      </c>
      <c r="L29">
        <v>170</v>
      </c>
      <c r="M29">
        <v>-115</v>
      </c>
      <c r="N29">
        <v>-130</v>
      </c>
      <c r="O29">
        <v>240</v>
      </c>
      <c r="P29">
        <v>-150</v>
      </c>
      <c r="Q29">
        <v>105</v>
      </c>
      <c r="R29">
        <v>-115</v>
      </c>
      <c r="S29">
        <v>115</v>
      </c>
    </row>
    <row r="30" spans="1:19" ht="14.45">
      <c r="A30" t="s">
        <v>29</v>
      </c>
      <c r="B30">
        <v>180</v>
      </c>
      <c r="C30">
        <v>-125</v>
      </c>
      <c r="D30">
        <v>205</v>
      </c>
      <c r="E30">
        <v>180</v>
      </c>
      <c r="G30">
        <v>136</v>
      </c>
      <c r="H30">
        <v>-148</v>
      </c>
      <c r="I30">
        <v>390</v>
      </c>
      <c r="J30">
        <v>-105</v>
      </c>
      <c r="K30">
        <v>-105</v>
      </c>
      <c r="L30">
        <v>270</v>
      </c>
      <c r="M30">
        <v>-105</v>
      </c>
      <c r="N30">
        <v>-115</v>
      </c>
      <c r="O30">
        <v>135</v>
      </c>
      <c r="P30">
        <v>145</v>
      </c>
      <c r="Q30">
        <v>155</v>
      </c>
      <c r="R30">
        <v>100</v>
      </c>
      <c r="S30">
        <v>110</v>
      </c>
    </row>
    <row r="31" spans="1:19" ht="14.45">
      <c r="A31" t="s">
        <v>30</v>
      </c>
      <c r="B31">
        <v>164</v>
      </c>
      <c r="C31">
        <v>105</v>
      </c>
      <c r="D31">
        <v>270</v>
      </c>
      <c r="E31">
        <v>-105</v>
      </c>
      <c r="F31">
        <v>114</v>
      </c>
      <c r="G31">
        <v>170</v>
      </c>
      <c r="H31">
        <v>142</v>
      </c>
      <c r="I31">
        <v>110</v>
      </c>
      <c r="J31">
        <v>110</v>
      </c>
      <c r="K31">
        <v>165</v>
      </c>
      <c r="M31">
        <v>-115</v>
      </c>
      <c r="N31">
        <v>110</v>
      </c>
      <c r="O31">
        <v>310</v>
      </c>
      <c r="P31">
        <v>110</v>
      </c>
      <c r="Q31">
        <v>110</v>
      </c>
      <c r="R31">
        <v>105</v>
      </c>
      <c r="S31">
        <v>-120</v>
      </c>
    </row>
    <row r="32" spans="1:19" ht="14.45">
      <c r="A32" t="s">
        <v>31</v>
      </c>
      <c r="B32">
        <v>260</v>
      </c>
      <c r="C32">
        <v>180</v>
      </c>
      <c r="D32">
        <v>470</v>
      </c>
      <c r="E32">
        <v>675</v>
      </c>
      <c r="F32">
        <v>142</v>
      </c>
      <c r="G32">
        <v>275</v>
      </c>
      <c r="H32">
        <v>350</v>
      </c>
      <c r="I32">
        <v>390</v>
      </c>
      <c r="J32">
        <v>295</v>
      </c>
      <c r="K32">
        <v>120</v>
      </c>
      <c r="L32">
        <v>105</v>
      </c>
      <c r="M32">
        <v>105</v>
      </c>
      <c r="N32">
        <v>210</v>
      </c>
      <c r="P32">
        <v>215</v>
      </c>
      <c r="Q32">
        <v>165</v>
      </c>
      <c r="R32">
        <v>400</v>
      </c>
      <c r="S32">
        <v>165</v>
      </c>
    </row>
    <row r="33" spans="1:19" ht="14.45">
      <c r="A33" t="s">
        <v>32</v>
      </c>
      <c r="B33">
        <v>360</v>
      </c>
      <c r="C33">
        <v>-125</v>
      </c>
      <c r="D33">
        <v>300</v>
      </c>
      <c r="E33">
        <v>130</v>
      </c>
      <c r="F33">
        <v>114</v>
      </c>
      <c r="G33">
        <v>110</v>
      </c>
      <c r="I33">
        <v>-166</v>
      </c>
      <c r="J33">
        <v>-115</v>
      </c>
      <c r="K33">
        <v>250</v>
      </c>
      <c r="L33">
        <v>-125</v>
      </c>
      <c r="M33">
        <v>164</v>
      </c>
      <c r="N33">
        <v>155</v>
      </c>
      <c r="O33">
        <v>285</v>
      </c>
      <c r="P33">
        <v>130</v>
      </c>
      <c r="Q33">
        <v>160</v>
      </c>
      <c r="R33">
        <v>-105</v>
      </c>
      <c r="S33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6D79-51DD-4852-BA3B-407DA946965C}">
  <dimension ref="A1:AL37"/>
  <sheetViews>
    <sheetView workbookViewId="0">
      <selection activeCell="L17" sqref="L17"/>
    </sheetView>
  </sheetViews>
  <sheetFormatPr defaultColWidth="7.140625" defaultRowHeight="15"/>
  <cols>
    <col min="1" max="1" width="4.5703125" customWidth="1"/>
    <col min="2" max="19" width="7.140625" customWidth="1"/>
    <col min="20" max="20" width="4.28515625" customWidth="1"/>
  </cols>
  <sheetData>
    <row r="1" spans="1:38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</row>
    <row r="2" spans="1:38">
      <c r="A2" t="s">
        <v>1</v>
      </c>
      <c r="B2" s="1">
        <f>'JuicedOdds Week (7)'!B2/('JuicedOdds Week (7)'!B2+'JuicedOdds Week (7)'!B10)</f>
        <v>0.61643835616438358</v>
      </c>
      <c r="C2" s="1">
        <f>'JuicedOdds Week (7)'!C2/('JuicedOdds Week (7)'!C2+'JuicedOdds Week (7)'!C13)</f>
        <v>0.5720596355604638</v>
      </c>
      <c r="D2" s="3">
        <f>'JuicedOdds Week (7)'!D2/('JuicedOdds Week (7)'!D2+'JuicedOdds Week (7)'!D19)</f>
        <v>0.85245901639344268</v>
      </c>
      <c r="E2" s="1">
        <f>'JuicedOdds Week (7)'!E2/('JuicedOdds Week (7)'!E2+'JuicedOdds Week (7)'!E8)</f>
        <v>0.77683315621679072</v>
      </c>
      <c r="F2" s="1">
        <f>'JuicedOdds Week (7)'!F2/('JuicedOdds Week (7)'!F2+'JuicedOdds Week (7)'!F17)</f>
        <v>0.61643835616438358</v>
      </c>
      <c r="G2" s="1">
        <f>'JuicedOdds Week (7)'!G2/('JuicedOdds Week (7)'!G2+'JuicedOdds Week (7)'!G18)</f>
        <v>0.83164983164983153</v>
      </c>
      <c r="H2" s="1">
        <f>'JuicedOdds Week (7)'!H2/('JuicedOdds Week (7)'!H2+'JuicedOdds Week (7)'!H11)</f>
        <v>0.70503316426063201</v>
      </c>
      <c r="I2" s="1">
        <f>'JuicedOdds Week (7)'!I2/('JuicedOdds Week (7)'!I2+'JuicedOdds Week (7)'!I18)</f>
        <v>0.61403508771929827</v>
      </c>
      <c r="J2" s="1">
        <f>'JuicedOdds Week (7)'!J2/('JuicedOdds Week (7)'!J2+'JuicedOdds Week (7)'!J12)</f>
        <v>0.64472917880023306</v>
      </c>
      <c r="K2" s="1"/>
      <c r="L2" s="1">
        <f>'JuicedOdds Week (7)'!L2/('JuicedOdds Week (7)'!L2+'JuicedOdds Week (7)'!L3)</f>
        <v>0.58821154622527261</v>
      </c>
      <c r="M2" s="1">
        <f>'JuicedOdds Week (7)'!M2/('JuicedOdds Week (7)'!M2+'JuicedOdds Week (7)'!M25)</f>
        <v>0.64472917880023306</v>
      </c>
      <c r="N2" s="1">
        <f>'JuicedOdds Week (7)'!N2/('JuicedOdds Week (7)'!N2+'JuicedOdds Week (7)'!N20)</f>
        <v>0.65747522619560528</v>
      </c>
      <c r="O2" s="1">
        <f>'JuicedOdds Week (7)'!O2/('JuicedOdds Week (7)'!O2+'JuicedOdds Week (7)'!O4)</f>
        <v>0.62110960757780787</v>
      </c>
      <c r="P2" s="1">
        <f>'JuicedOdds Week (7)'!P2/('JuicedOdds Week (7)'!P2+'JuicedOdds Week (7)'!P23)</f>
        <v>0.63010204081632659</v>
      </c>
      <c r="Q2" s="1">
        <f>'JuicedOdds Week (7)'!Q2/('JuicedOdds Week (7)'!Q2+'JuicedOdds Week (7)'!Q25)</f>
        <v>0.76590210451643415</v>
      </c>
      <c r="R2" s="1">
        <f>'JuicedOdds Week (7)'!R2/('JuicedOdds Week (7)'!R2+'JuicedOdds Week (7)'!R6)</f>
        <v>0.58821154622527261</v>
      </c>
      <c r="S2" s="1">
        <f>'JuicedOdds Week (7)'!S2/('JuicedOdds Week (7)'!S2+'JuicedOdds Week (7)'!S11)</f>
        <v>0.53246753246753253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</row>
    <row r="3" spans="1:38" ht="14.45">
      <c r="A3" t="s">
        <v>2</v>
      </c>
      <c r="B3" s="1">
        <f>'JuicedOdds Week (7)'!B3/('JuicedOdds Week (7)'!B3+'JuicedOdds Week (7)'!B23)</f>
        <v>0.62246655186117372</v>
      </c>
      <c r="C3" s="1">
        <f>'JuicedOdds Week (7)'!C3/('JuicedOdds Week (7)'!C3+'JuicedOdds Week (7)'!C17)</f>
        <v>0.68055555555555558</v>
      </c>
      <c r="D3" s="1">
        <f>'JuicedOdds Week (7)'!D3/('JuicedOdds Week (7)'!D3+'JuicedOdds Week (7)'!D30)</f>
        <v>0.6853932584269663</v>
      </c>
      <c r="E3" s="1">
        <f>'JuicedOdds Week (7)'!E3/('JuicedOdds Week (7)'!E3+'JuicedOdds Week (7)'!E27)</f>
        <v>0.77683315621679072</v>
      </c>
      <c r="F3" s="1">
        <f>'JuicedOdds Week (7)'!F3/('JuicedOdds Week (7)'!F3+'JuicedOdds Week (7)'!F28)</f>
        <v>0.63690418169412233</v>
      </c>
      <c r="G3" s="1">
        <f>'JuicedOdds Week (7)'!G3/('JuicedOdds Week (7)'!G3+'JuicedOdds Week (7)'!G8)</f>
        <v>0.72207925887802371</v>
      </c>
      <c r="H3" s="1">
        <f>'JuicedOdds Week (7)'!H3/('JuicedOdds Week (7)'!H3+'JuicedOdds Week (7)'!H12)</f>
        <v>0.58299264104660675</v>
      </c>
      <c r="I3" s="1">
        <f>'JuicedOdds Week (7)'!I3/('JuicedOdds Week (7)'!I3+'JuicedOdds Week (7)'!I27)</f>
        <v>0.63658761934093011</v>
      </c>
      <c r="J3" s="1">
        <f>'JuicedOdds Week (7)'!J3/('JuicedOdds Week (7)'!J3+'JuicedOdds Week (7)'!J7)</f>
        <v>0.58821154622527261</v>
      </c>
      <c r="K3" s="1"/>
      <c r="L3" s="1">
        <f>'JuicedOdds Week (7)'!L3/('JuicedOdds Week (7)'!L3+'JuicedOdds Week (7)'!L2)</f>
        <v>0.4117884537747275</v>
      </c>
      <c r="M3" s="1">
        <f>'JuicedOdds Week (7)'!M3/('JuicedOdds Week (7)'!M3+'JuicedOdds Week (7)'!M4)</f>
        <v>0.52173913043478259</v>
      </c>
      <c r="N3" s="1">
        <f>'JuicedOdds Week (7)'!N3/('JuicedOdds Week (7)'!N3+'JuicedOdds Week (7)'!N5)</f>
        <v>0.55259400285578297</v>
      </c>
      <c r="O3" s="1">
        <f>'JuicedOdds Week (7)'!O3/('JuicedOdds Week (7)'!O3+'JuicedOdds Week (7)'!O7)</f>
        <v>0.48916576381365112</v>
      </c>
      <c r="P3" s="1">
        <f>'JuicedOdds Week (7)'!P3/('JuicedOdds Week (7)'!P3+'JuicedOdds Week (7)'!P14)</f>
        <v>0.53246753246753253</v>
      </c>
      <c r="Q3" s="1">
        <f>'JuicedOdds Week (7)'!Q3/('JuicedOdds Week (7)'!Q3+'JuicedOdds Week (7)'!Q21)</f>
        <v>0.71797052154195007</v>
      </c>
      <c r="R3" s="2">
        <f>'JuicedOdds Week (7)'!R3/('JuicedOdds Week (7)'!R3+'JuicedOdds Week (7)'!R32)</f>
        <v>0.80815709969788529</v>
      </c>
      <c r="S3" s="1">
        <f>'JuicedOdds Week (7)'!S3/('JuicedOdds Week (7)'!S3+'JuicedOdds Week (7)'!S21)</f>
        <v>0.54274353876739567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38">
      <c r="A4" t="s">
        <v>3</v>
      </c>
      <c r="B4" s="1">
        <f>'JuicedOdds Week (7)'!B4/('JuicedOdds Week (7)'!B4+'JuicedOdds Week (7)'!B8)</f>
        <v>0.551441114716549</v>
      </c>
      <c r="C4" s="1">
        <f>'JuicedOdds Week (7)'!C4/('JuicedOdds Week (7)'!C4+'JuicedOdds Week (7)'!C25)</f>
        <v>0.7508125677139762</v>
      </c>
      <c r="D4" s="1">
        <f>'JuicedOdds Week (7)'!D4/('JuicedOdds Week (7)'!D4+'JuicedOdds Week (7)'!D27)</f>
        <v>0.68055555555555558</v>
      </c>
      <c r="E4" s="1">
        <f>'JuicedOdds Week (7)'!E4/('JuicedOdds Week (7)'!E4+'JuicedOdds Week (7)'!E12)</f>
        <v>0.56349206349206349</v>
      </c>
      <c r="F4" s="1">
        <f>'JuicedOdds Week (7)'!F4/('JuicedOdds Week (7)'!F4+'JuicedOdds Week (7)'!F13)</f>
        <v>0.6853932584269663</v>
      </c>
      <c r="G4" s="3">
        <f>'JuicedOdds Week (7)'!G4/('JuicedOdds Week (7)'!G4+'JuicedOdds Week (7)'!G21)</f>
        <v>0.88695652173913042</v>
      </c>
      <c r="H4" s="1">
        <f>'JuicedOdds Week (7)'!H4/('JuicedOdds Week (7)'!H4+'JuicedOdds Week (7)'!H23)</f>
        <v>0.76590210451643415</v>
      </c>
      <c r="I4" s="1">
        <f>'JuicedOdds Week (7)'!I4/('JuicedOdds Week (7)'!I4+'JuicedOdds Week (7)'!I30)</f>
        <v>0.78190630048465271</v>
      </c>
      <c r="J4" s="1">
        <f>'JuicedOdds Week (7)'!J4/('JuicedOdds Week (7)'!J4+'JuicedOdds Week (7)'!J6)</f>
        <v>0.48916576381365112</v>
      </c>
      <c r="K4" s="1">
        <f>'JuicedOdds Week (7)'!K4/('JuicedOdds Week (7)'!K4+'JuicedOdds Week (7)'!K18)</f>
        <v>0.68055555555555558</v>
      </c>
      <c r="L4" s="1">
        <f>'JuicedOdds Week (7)'!L4/('JuicedOdds Week (7)'!L4+'JuicedOdds Week (7)'!L8)</f>
        <v>0.61403508771929827</v>
      </c>
      <c r="M4" s="1">
        <f>'JuicedOdds Week (7)'!M4/('JuicedOdds Week (7)'!M4+'JuicedOdds Week (7)'!M3)</f>
        <v>0.47826086956521741</v>
      </c>
      <c r="N4" s="1"/>
      <c r="O4" s="1">
        <f>'JuicedOdds Week (7)'!O4/('JuicedOdds Week (7)'!O4+'JuicedOdds Week (7)'!O2)</f>
        <v>0.37889039242219219</v>
      </c>
      <c r="P4" s="1">
        <f>'JuicedOdds Week (7)'!P4/('JuicedOdds Week (7)'!P4+'JuicedOdds Week (7)'!P7)</f>
        <v>0.63010204081632659</v>
      </c>
      <c r="Q4" s="1">
        <f>'JuicedOdds Week (7)'!Q4/('JuicedOdds Week (7)'!Q4+'JuicedOdds Week (7)'!Q11)</f>
        <v>0.51083423618634893</v>
      </c>
      <c r="R4" s="1">
        <f>'JuicedOdds Week (7)'!R4/('JuicedOdds Week (7)'!R4+'JuicedOdds Week (7)'!R23)</f>
        <v>0.70016207455429491</v>
      </c>
      <c r="S4" s="1">
        <f>'JuicedOdds Week (7)'!S4/('JuicedOdds Week (7)'!S4+'JuicedOdds Week (7)'!S12)</f>
        <v>0.47826086956521741</v>
      </c>
      <c r="U4">
        <v>0</v>
      </c>
      <c r="V4">
        <v>0</v>
      </c>
      <c r="W4">
        <v>0</v>
      </c>
      <c r="X4">
        <v>0</v>
      </c>
      <c r="Y4">
        <v>0</v>
      </c>
      <c r="Z4">
        <v>25</v>
      </c>
    </row>
    <row r="5" spans="1:38" ht="14.45">
      <c r="A5" t="s">
        <v>4</v>
      </c>
      <c r="B5" s="1">
        <f>'JuicedOdds Week (7)'!B5/('JuicedOdds Week (7)'!B5+'JuicedOdds Week (7)'!B22)</f>
        <v>0.52173913043478259</v>
      </c>
      <c r="C5" s="1">
        <f>'JuicedOdds Week (7)'!C5/('JuicedOdds Week (7)'!C5+'JuicedOdds Week (7)'!C28)</f>
        <v>0.73354231974921635</v>
      </c>
      <c r="D5" s="1">
        <f>'JuicedOdds Week (7)'!D5/('JuicedOdds Week (7)'!D5+'JuicedOdds Week (7)'!D21)</f>
        <v>0.84650112866817162</v>
      </c>
      <c r="E5" s="3">
        <f>'JuicedOdds Week (7)'!E5/('JuicedOdds Week (7)'!E5+'JuicedOdds Week (7)'!E32)</f>
        <v>0.87617765814266502</v>
      </c>
      <c r="F5" s="1">
        <f>'JuicedOdds Week (7)'!F5/('JuicedOdds Week (7)'!F5+'JuicedOdds Week (7)'!F7)</f>
        <v>0.60923623445825936</v>
      </c>
      <c r="G5" s="1">
        <f>'JuicedOdds Week (7)'!G5/('JuicedOdds Week (7)'!G5+'JuicedOdds Week (7)'!G15)</f>
        <v>0.79136163982430452</v>
      </c>
      <c r="H5" s="1">
        <f>'JuicedOdds Week (7)'!H5/('JuicedOdds Week (7)'!H5+'JuicedOdds Week (7)'!H17)</f>
        <v>0.72575250836120397</v>
      </c>
      <c r="I5" s="1">
        <f>'JuicedOdds Week (7)'!I5/('JuicedOdds Week (7)'!I5+'JuicedOdds Week (7)'!I6)</f>
        <v>0.51083423618634893</v>
      </c>
      <c r="J5" s="1"/>
      <c r="K5" s="1">
        <f>'JuicedOdds Week (7)'!K5/('JuicedOdds Week (7)'!K5+'JuicedOdds Week (7)'!K13)</f>
        <v>0.51083423618634893</v>
      </c>
      <c r="L5" s="1">
        <f>'JuicedOdds Week (7)'!L5/('JuicedOdds Week (7)'!L5+'JuicedOdds Week (7)'!L30)</f>
        <v>0.74087161366313303</v>
      </c>
      <c r="M5" s="1">
        <f>'JuicedOdds Week (7)'!M5/('JuicedOdds Week (7)'!M5+'JuicedOdds Week (7)'!M14)</f>
        <v>0.52173913043478259</v>
      </c>
      <c r="N5" s="1">
        <f>'JuicedOdds Week (7)'!N5/('JuicedOdds Week (7)'!N5+'JuicedOdds Week (7)'!N3)</f>
        <v>0.44740599714421703</v>
      </c>
      <c r="O5" s="1">
        <f>'JuicedOdds Week (7)'!O5/('JuicedOdds Week (7)'!O5+'JuicedOdds Week (7)'!O14)</f>
        <v>0.61403508771929827</v>
      </c>
      <c r="P5" s="1">
        <f>'JuicedOdds Week (7)'!P5/('JuicedOdds Week (7)'!P5+'JuicedOdds Week (7)'!P32)</f>
        <v>0.69576995207334869</v>
      </c>
      <c r="Q5" s="1">
        <f>'JuicedOdds Week (7)'!Q5/('JuicedOdds Week (7)'!Q5+'JuicedOdds Week (7)'!Q9)</f>
        <v>0.55156950672645733</v>
      </c>
      <c r="R5" s="1">
        <f>'JuicedOdds Week (7)'!R5/('JuicedOdds Week (7)'!R5+'JuicedOdds Week (7)'!R27)</f>
        <v>0.57983193277310918</v>
      </c>
      <c r="S5" s="1">
        <f>'JuicedOdds Week (7)'!S5/('JuicedOdds Week (7)'!S5+'JuicedOdds Week (7)'!S28)</f>
        <v>0.71797052154195007</v>
      </c>
      <c r="U5">
        <v>0</v>
      </c>
      <c r="V5">
        <v>0</v>
      </c>
      <c r="W5">
        <v>0</v>
      </c>
      <c r="X5">
        <v>25</v>
      </c>
      <c r="Y5">
        <v>0</v>
      </c>
      <c r="Z5">
        <v>0</v>
      </c>
    </row>
    <row r="6" spans="1:38">
      <c r="A6" t="s">
        <v>5</v>
      </c>
      <c r="B6" s="1">
        <f>'JuicedOdds Week (7)'!B6/('JuicedOdds Week (7)'!B6+'JuicedOdds Week (7)'!B15)</f>
        <v>0.50432975406996894</v>
      </c>
      <c r="C6" s="1">
        <f>'JuicedOdds Week (7)'!C6/('JuicedOdds Week (7)'!C6+'JuicedOdds Week (7)'!C9)</f>
        <v>0.60923623445825936</v>
      </c>
      <c r="D6" s="1">
        <f>'JuicedOdds Week (7)'!D6/('JuicedOdds Week (7)'!D6+'JuicedOdds Week (7)'!D28)</f>
        <v>0.58299264104660675</v>
      </c>
      <c r="E6" s="1">
        <f>'JuicedOdds Week (7)'!E6/('JuicedOdds Week (7)'!E6+'JuicedOdds Week (7)'!E29)</f>
        <v>0.59336975415942395</v>
      </c>
      <c r="F6" s="1">
        <f>'JuicedOdds Week (7)'!F6/('JuicedOdds Week (7)'!F6+'JuicedOdds Week (7)'!F32)</f>
        <v>0.60375697094217784</v>
      </c>
      <c r="G6" s="1">
        <f>'JuicedOdds Week (7)'!G6/('JuicedOdds Week (7)'!G6+'JuicedOdds Week (7)'!G14)</f>
        <v>0.58299264104660675</v>
      </c>
      <c r="H6" s="1"/>
      <c r="I6" s="1">
        <f>'JuicedOdds Week (7)'!I6/('JuicedOdds Week (7)'!I6+'JuicedOdds Week (7)'!I5)</f>
        <v>0.48916576381365112</v>
      </c>
      <c r="J6" s="1">
        <f>'JuicedOdds Week (7)'!J6/('JuicedOdds Week (7)'!J6+'JuicedOdds Week (7)'!J4)</f>
        <v>0.51083423618634893</v>
      </c>
      <c r="K6" s="1">
        <f>'JuicedOdds Week (7)'!K6/('JuicedOdds Week (7)'!K6+'JuicedOdds Week (7)'!K33)</f>
        <v>0.7272727272727274</v>
      </c>
      <c r="L6" s="1">
        <f>'JuicedOdds Week (7)'!L6/('JuicedOdds Week (7)'!L6+'JuicedOdds Week (7)'!L9)</f>
        <v>0.51083423618634893</v>
      </c>
      <c r="M6" s="1">
        <f>'JuicedOdds Week (7)'!M6/('JuicedOdds Week (7)'!M6+'JuicedOdds Week (7)'!M22)</f>
        <v>0.64285714285714279</v>
      </c>
      <c r="N6" s="1">
        <f>'JuicedOdds Week (7)'!N6/('JuicedOdds Week (7)'!N6+'JuicedOdds Week (7)'!N13)</f>
        <v>0.51083423618634893</v>
      </c>
      <c r="O6" s="2">
        <f>'JuicedOdds Week (7)'!O6/('JuicedOdds Week (7)'!O6+'JuicedOdds Week (7)'!O31)</f>
        <v>0.76590210451643415</v>
      </c>
      <c r="P6" s="1">
        <f>'JuicedOdds Week (7)'!P6/('JuicedOdds Week (7)'!P6+'JuicedOdds Week (7)'!P17)</f>
        <v>0.65747522619560528</v>
      </c>
      <c r="Q6" s="1">
        <f>'JuicedOdds Week (7)'!Q6/('JuicedOdds Week (7)'!Q6+'JuicedOdds Week (7)'!Q22)</f>
        <v>0.54274353876739567</v>
      </c>
      <c r="R6" s="1">
        <f>'JuicedOdds Week (7)'!R6/('JuicedOdds Week (7)'!R6+'JuicedOdds Week (7)'!R2)</f>
        <v>0.4117884537747275</v>
      </c>
      <c r="S6" s="1">
        <f>'JuicedOdds Week (7)'!S6/('JuicedOdds Week (7)'!S6+'JuicedOdds Week (7)'!S15)</f>
        <v>0.61403508771929827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38">
      <c r="A7" t="s">
        <v>6</v>
      </c>
      <c r="B7" s="1">
        <f>'JuicedOdds Week (7)'!B7/('JuicedOdds Week (7)'!B7+'JuicedOdds Week (7)'!B21)</f>
        <v>0.60375697094217784</v>
      </c>
      <c r="C7" s="3">
        <f>'JuicedOdds Week (7)'!C7/('JuicedOdds Week (7)'!C7+'JuicedOdds Week (7)'!C8)</f>
        <v>0.76000000000000012</v>
      </c>
      <c r="D7" s="1">
        <f>'JuicedOdds Week (7)'!D7/('JuicedOdds Week (7)'!D7+'JuicedOdds Week (7)'!D32)</f>
        <v>0.83164983164983153</v>
      </c>
      <c r="E7" s="1">
        <f>'JuicedOdds Week (7)'!E7/('JuicedOdds Week (7)'!E7+'JuicedOdds Week (7)'!E23)</f>
        <v>0.70954356846473021</v>
      </c>
      <c r="F7" s="1">
        <f>'JuicedOdds Week (7)'!F7/('JuicedOdds Week (7)'!F7+'JuicedOdds Week (7)'!F5)</f>
        <v>0.39076376554174075</v>
      </c>
      <c r="G7" s="1">
        <f>'JuicedOdds Week (7)'!G7/('JuicedOdds Week (7)'!G7+'JuicedOdds Week (7)'!G11)</f>
        <v>0.53246753246753253</v>
      </c>
      <c r="H7" s="1"/>
      <c r="I7" s="1">
        <f>'JuicedOdds Week (7)'!I7/('JuicedOdds Week (7)'!I7+'JuicedOdds Week (7)'!I28)</f>
        <v>0.71797052154195007</v>
      </c>
      <c r="J7" s="1">
        <f>'JuicedOdds Week (7)'!J7/('JuicedOdds Week (7)'!J7+'JuicedOdds Week (7)'!J3)</f>
        <v>0.4117884537747275</v>
      </c>
      <c r="K7" s="1">
        <f>'JuicedOdds Week (7)'!K7/('JuicedOdds Week (7)'!K7+'JuicedOdds Week (7)'!K21)</f>
        <v>0.65747522619560528</v>
      </c>
      <c r="L7" s="1">
        <f>'JuicedOdds Week (7)'!L7/('JuicedOdds Week (7)'!L7+'JuicedOdds Week (7)'!L26)</f>
        <v>0.61403508771929827</v>
      </c>
      <c r="M7" s="1">
        <f>'JuicedOdds Week (7)'!M7/('JuicedOdds Week (7)'!M7+'JuicedOdds Week (7)'!M27)</f>
        <v>0.66900702106318954</v>
      </c>
      <c r="N7" s="1">
        <f>'JuicedOdds Week (7)'!N7/('JuicedOdds Week (7)'!N7+'JuicedOdds Week (7)'!N14)</f>
        <v>0.60670065549890739</v>
      </c>
      <c r="O7" s="1">
        <f>'JuicedOdds Week (7)'!O7/('JuicedOdds Week (7)'!O7+'JuicedOdds Week (7)'!O3)</f>
        <v>0.51083423618634893</v>
      </c>
      <c r="P7" s="1">
        <f>'JuicedOdds Week (7)'!P7/('JuicedOdds Week (7)'!P7+'JuicedOdds Week (7)'!P4)</f>
        <v>0.36989795918367352</v>
      </c>
      <c r="Q7" s="1">
        <f>'JuicedOdds Week (7)'!Q7/('JuicedOdds Week (7)'!Q7+'JuicedOdds Week (7)'!Q12)</f>
        <v>0.43902439024390244</v>
      </c>
      <c r="R7" s="1">
        <f>'JuicedOdds Week (7)'!R7/('JuicedOdds Week (7)'!R7+'JuicedOdds Week (7)'!R10)</f>
        <v>0.57983193277310918</v>
      </c>
      <c r="S7" s="1">
        <f>'JuicedOdds Week (7)'!S7/('JuicedOdds Week (7)'!S7+'JuicedOdds Week (7)'!S27)</f>
        <v>0.57983193277310918</v>
      </c>
      <c r="U7">
        <v>0</v>
      </c>
      <c r="V7">
        <v>25</v>
      </c>
      <c r="W7">
        <v>0</v>
      </c>
      <c r="X7">
        <v>0</v>
      </c>
      <c r="Y7">
        <v>0</v>
      </c>
      <c r="Z7">
        <v>0</v>
      </c>
    </row>
    <row r="8" spans="1:38">
      <c r="A8" t="s">
        <v>7</v>
      </c>
      <c r="B8" s="1">
        <f>'JuicedOdds Week (7)'!B8/('JuicedOdds Week (7)'!B8+'JuicedOdds Week (7)'!B4)</f>
        <v>0.448558885283451</v>
      </c>
      <c r="C8" s="1">
        <f>'JuicedOdds Week (7)'!C8/('JuicedOdds Week (7)'!C8+'JuicedOdds Week (7)'!C7)</f>
        <v>0.24000000000000005</v>
      </c>
      <c r="D8" s="1">
        <f>'JuicedOdds Week (7)'!D8/('JuicedOdds Week (7)'!D8+'JuicedOdds Week (7)'!D23)</f>
        <v>0.42794036443953615</v>
      </c>
      <c r="E8" s="1">
        <f>'JuicedOdds Week (7)'!E8/('JuicedOdds Week (7)'!E8+'JuicedOdds Week (7)'!E2)</f>
        <v>0.22316684378320936</v>
      </c>
      <c r="F8" s="1">
        <f>'JuicedOdds Week (7)'!F8/('JuicedOdds Week (7)'!F8+'JuicedOdds Week (7)'!F18)</f>
        <v>0.448558885283451</v>
      </c>
      <c r="G8" s="1">
        <f>'JuicedOdds Week (7)'!G8/('JuicedOdds Week (7)'!G8+'JuicedOdds Week (7)'!G3)</f>
        <v>0.27792074112197634</v>
      </c>
      <c r="H8" s="1"/>
      <c r="I8" s="1">
        <f>'JuicedOdds Week (7)'!I8/('JuicedOdds Week (7)'!I8+'JuicedOdds Week (7)'!I21)</f>
        <v>0.52173913043478259</v>
      </c>
      <c r="J8" s="1">
        <f>'JuicedOdds Week (7)'!J8/('JuicedOdds Week (7)'!J8+'JuicedOdds Week (7)'!J11)</f>
        <v>0.53246753246753253</v>
      </c>
      <c r="K8" s="1">
        <f>'JuicedOdds Week (7)'!K8/('JuicedOdds Week (7)'!K8+'JuicedOdds Week (7)'!K25)</f>
        <v>0.54274353876739567</v>
      </c>
      <c r="L8" s="1">
        <f>'JuicedOdds Week (7)'!L8/('JuicedOdds Week (7)'!L8+'JuicedOdds Week (7)'!L4)</f>
        <v>0.38596491228070179</v>
      </c>
      <c r="M8" s="1">
        <f>'JuicedOdds Week (7)'!M8/('JuicedOdds Week (7)'!M8+'JuicedOdds Week (7)'!M12)</f>
        <v>0.55259400285578297</v>
      </c>
      <c r="N8" s="1">
        <f>'JuicedOdds Week (7)'!N8/('JuicedOdds Week (7)'!N8+'JuicedOdds Week (7)'!N24)</f>
        <v>0.70016207455429491</v>
      </c>
      <c r="O8" s="1">
        <f>'JuicedOdds Week (7)'!O8/('JuicedOdds Week (7)'!O8+'JuicedOdds Week (7)'!O33)</f>
        <v>0.7508125677139762</v>
      </c>
      <c r="P8" s="1">
        <f>'JuicedOdds Week (7)'!P8/('JuicedOdds Week (7)'!P8+'JuicedOdds Week (7)'!P12)</f>
        <v>0.47826086956521741</v>
      </c>
      <c r="Q8" s="1">
        <f>'JuicedOdds Week (7)'!Q8/('JuicedOdds Week (7)'!Q8+'JuicedOdds Week (7)'!Q27)</f>
        <v>0.65747522619560528</v>
      </c>
      <c r="R8" s="1">
        <f>'JuicedOdds Week (7)'!R8/('JuicedOdds Week (7)'!R8+'JuicedOdds Week (7)'!R15)</f>
        <v>0.51083423618634893</v>
      </c>
      <c r="S8" s="1">
        <f>'JuicedOdds Week (7)'!S8/('JuicedOdds Week (7)'!S8+'JuicedOdds Week (7)'!S23)</f>
        <v>0.51083423618634893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38" ht="14.45">
      <c r="A9" t="s">
        <v>8</v>
      </c>
      <c r="B9" s="3">
        <f>'JuicedOdds Week (7)'!B9/('JuicedOdds Week (7)'!B9+'JuicedOdds Week (7)'!B33)</f>
        <v>0.79136163982430452</v>
      </c>
      <c r="C9" s="1">
        <f>'JuicedOdds Week (7)'!C9/('JuicedOdds Week (7)'!C9+'JuicedOdds Week (7)'!C6)</f>
        <v>0.39076376554174075</v>
      </c>
      <c r="D9" s="1">
        <f>'JuicedOdds Week (7)'!D9/('JuicedOdds Week (7)'!D9+'JuicedOdds Week (7)'!D31)</f>
        <v>0.74087161366313303</v>
      </c>
      <c r="E9" s="1">
        <f>'JuicedOdds Week (7)'!E9/('JuicedOdds Week (7)'!E9+'JuicedOdds Week (7)'!E15)</f>
        <v>0.39076376554174075</v>
      </c>
      <c r="F9" s="1">
        <f>'JuicedOdds Week (7)'!F9/('JuicedOdds Week (7)'!F9+'JuicedOdds Week (7)'!F22)</f>
        <v>0.66900702106318954</v>
      </c>
      <c r="G9" s="1">
        <f>'JuicedOdds Week (7)'!G9/('JuicedOdds Week (7)'!G9+'JuicedOdds Week (7)'!G29)</f>
        <v>0.6853932584269663</v>
      </c>
      <c r="H9" s="1">
        <f>'JuicedOdds Week (7)'!H9/('JuicedOdds Week (7)'!H9+'JuicedOdds Week (7)'!H10)</f>
        <v>0.58299264104660675</v>
      </c>
      <c r="I9" s="1">
        <f>'JuicedOdds Week (7)'!I9/('JuicedOdds Week (7)'!I9+'JuicedOdds Week (7)'!I32)</f>
        <v>0.69079288305406805</v>
      </c>
      <c r="J9" s="1">
        <f>'JuicedOdds Week (7)'!J9/('JuicedOdds Week (7)'!J9+'JuicedOdds Week (7)'!J14)</f>
        <v>0.57983193277310918</v>
      </c>
      <c r="K9" s="1">
        <f>'JuicedOdds Week (7)'!K9/('JuicedOdds Week (7)'!K9+'JuicedOdds Week (7)'!K15)</f>
        <v>0.57983193277310918</v>
      </c>
      <c r="L9" s="1">
        <f>'JuicedOdds Week (7)'!L9/('JuicedOdds Week (7)'!L9+'JuicedOdds Week (7)'!L6)</f>
        <v>0.48916576381365112</v>
      </c>
      <c r="M9" s="1">
        <f>'JuicedOdds Week (7)'!M9/('JuicedOdds Week (7)'!M9+'JuicedOdds Week (7)'!M11)</f>
        <v>0.45725646123260438</v>
      </c>
      <c r="N9" s="1"/>
      <c r="O9" s="1">
        <f>'JuicedOdds Week (7)'!O9/('JuicedOdds Week (7)'!O9+'JuicedOdds Week (7)'!O28)</f>
        <v>0.72575250836120397</v>
      </c>
      <c r="P9" s="1">
        <f>'JuicedOdds Week (7)'!P9/('JuicedOdds Week (7)'!P9+'JuicedOdds Week (7)'!P13)</f>
        <v>0.48916576381365112</v>
      </c>
      <c r="Q9" s="1">
        <f>'JuicedOdds Week (7)'!Q9/('JuicedOdds Week (7)'!Q9+'JuicedOdds Week (7)'!Q5)</f>
        <v>0.44843049327354256</v>
      </c>
      <c r="R9" s="1">
        <f>'JuicedOdds Week (7)'!R9/('JuicedOdds Week (7)'!R9+'JuicedOdds Week (7)'!R12)</f>
        <v>0.5</v>
      </c>
      <c r="S9" s="1">
        <f>'JuicedOdds Week (7)'!S9/('JuicedOdds Week (7)'!S9+'JuicedOdds Week (7)'!S22)</f>
        <v>0.61403508771929827</v>
      </c>
      <c r="U9">
        <v>25</v>
      </c>
      <c r="V9">
        <v>0</v>
      </c>
      <c r="W9">
        <v>0</v>
      </c>
      <c r="X9">
        <v>0</v>
      </c>
      <c r="Y9">
        <v>0</v>
      </c>
      <c r="Z9">
        <v>0</v>
      </c>
    </row>
    <row r="10" spans="1:38">
      <c r="A10" t="s">
        <v>9</v>
      </c>
      <c r="B10" s="1">
        <f>'JuicedOdds Week (7)'!B10/('JuicedOdds Week (7)'!B10+'JuicedOdds Week (7)'!B2)</f>
        <v>0.38356164383561653</v>
      </c>
      <c r="C10" s="1">
        <f>'JuicedOdds Week (7)'!C10/('JuicedOdds Week (7)'!C10+'JuicedOdds Week (7)'!C14)</f>
        <v>0.65747522619560528</v>
      </c>
      <c r="D10" s="1">
        <f>'JuicedOdds Week (7)'!D10/('JuicedOdds Week (7)'!D10+'JuicedOdds Week (7)'!D24)</f>
        <v>0.58299264104660675</v>
      </c>
      <c r="E10" s="1">
        <f>'JuicedOdds Week (7)'!E10/('JuicedOdds Week (7)'!E10+'JuicedOdds Week (7)'!E20)</f>
        <v>0.56349206349206349</v>
      </c>
      <c r="F10" s="1">
        <f>'JuicedOdds Week (7)'!F10/('JuicedOdds Week (7)'!F10+'JuicedOdds Week (7)'!F26)</f>
        <v>0.78190630048465271</v>
      </c>
      <c r="G10" s="1">
        <f>'JuicedOdds Week (7)'!G10/('JuicedOdds Week (7)'!G10+'JuicedOdds Week (7)'!G30)</f>
        <v>0.59336975415942395</v>
      </c>
      <c r="H10" s="1">
        <f>'JuicedOdds Week (7)'!H10/('JuicedOdds Week (7)'!H10+'JuicedOdds Week (7)'!H9)</f>
        <v>0.4170073589533933</v>
      </c>
      <c r="I10" s="1">
        <f>'JuicedOdds Week (7)'!I10/('JuicedOdds Week (7)'!I10+'JuicedOdds Week (7)'!I25)</f>
        <v>0.63690418169412233</v>
      </c>
      <c r="J10" s="1"/>
      <c r="K10" s="1">
        <f>'JuicedOdds Week (7)'!K10/('JuicedOdds Week (7)'!K10+'JuicedOdds Week (7)'!K11)</f>
        <v>0.42888402625820565</v>
      </c>
      <c r="L10" s="2">
        <f>'JuicedOdds Week (7)'!L10/('JuicedOdds Week (7)'!L10+'JuicedOdds Week (7)'!L19)</f>
        <v>0.74087161366313303</v>
      </c>
      <c r="M10" s="1">
        <f>'JuicedOdds Week (7)'!M10/('JuicedOdds Week (7)'!M10+'JuicedOdds Week (7)'!M20)</f>
        <v>0.63010204081632659</v>
      </c>
      <c r="N10" s="1">
        <f>'JuicedOdds Week (7)'!N10/('JuicedOdds Week (7)'!N10+'JuicedOdds Week (7)'!N16)</f>
        <v>0.5</v>
      </c>
      <c r="O10" s="1">
        <f>'JuicedOdds Week (7)'!O10/('JuicedOdds Week (7)'!O10+'JuicedOdds Week (7)'!O19)</f>
        <v>0.53246753246753253</v>
      </c>
      <c r="P10" s="1">
        <f>'JuicedOdds Week (7)'!P10/('JuicedOdds Week (7)'!P10+'JuicedOdds Week (7)'!P18)</f>
        <v>0.54274353876739567</v>
      </c>
      <c r="Q10" s="1">
        <f>'JuicedOdds Week (7)'!Q10/('JuicedOdds Week (7)'!Q10+'JuicedOdds Week (7)'!Q17)</f>
        <v>0.48916576381365112</v>
      </c>
      <c r="R10" s="1">
        <f>'JuicedOdds Week (7)'!R10/('JuicedOdds Week (7)'!R10+'JuicedOdds Week (7)'!R7)</f>
        <v>0.42016806722689076</v>
      </c>
      <c r="S10" s="1">
        <f>'JuicedOdds Week (7)'!S10/('JuicedOdds Week (7)'!S10+'JuicedOdds Week (7)'!S17)</f>
        <v>0.56204379562043794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38">
      <c r="A11" t="s">
        <v>10</v>
      </c>
      <c r="B11" s="1">
        <f>'JuicedOdds Week (7)'!B11/('JuicedOdds Week (7)'!B11+'JuicedOdds Week (7)'!B12)</f>
        <v>0.59336975415942395</v>
      </c>
      <c r="C11" s="1">
        <f>'JuicedOdds Week (7)'!C11/('JuicedOdds Week (7)'!C11+'JuicedOdds Week (7)'!C29)</f>
        <v>0.5720596355604638</v>
      </c>
      <c r="D11" s="1">
        <f>'JuicedOdds Week (7)'!D11/('JuicedOdds Week (7)'!D11+'JuicedOdds Week (7)'!D17)</f>
        <v>0.49567024593003117</v>
      </c>
      <c r="E11" s="1">
        <f>'JuicedOdds Week (7)'!E11/('JuicedOdds Week (7)'!E11+'JuicedOdds Week (7)'!E25)</f>
        <v>0.73354231974921635</v>
      </c>
      <c r="F11" s="1"/>
      <c r="G11" s="1">
        <f>'JuicedOdds Week (7)'!G11/('JuicedOdds Week (7)'!G11+'JuicedOdds Week (7)'!G7)</f>
        <v>0.46753246753246752</v>
      </c>
      <c r="H11" s="1">
        <f>'JuicedOdds Week (7)'!H11/('JuicedOdds Week (7)'!H11+'JuicedOdds Week (7)'!H2)</f>
        <v>0.29496683573936788</v>
      </c>
      <c r="I11" s="2">
        <f>'JuicedOdds Week (7)'!I11/('JuicedOdds Week (7)'!I11+'JuicedOdds Week (7)'!I19)</f>
        <v>0.75718849840255587</v>
      </c>
      <c r="J11" s="1">
        <f>'JuicedOdds Week (7)'!J11/('JuicedOdds Week (7)'!J11+'JuicedOdds Week (7)'!J8)</f>
        <v>0.46753246753246752</v>
      </c>
      <c r="K11" s="1">
        <f>'JuicedOdds Week (7)'!K11/('JuicedOdds Week (7)'!K11+'JuicedOdds Week (7)'!K10)</f>
        <v>0.57111597374179435</v>
      </c>
      <c r="L11" s="1">
        <f>'JuicedOdds Week (7)'!L11/('JuicedOdds Week (7)'!L11+'JuicedOdds Week (7)'!L20)</f>
        <v>0.54274353876739567</v>
      </c>
      <c r="M11" s="1">
        <f>'JuicedOdds Week (7)'!M11/('JuicedOdds Week (7)'!M11+'JuicedOdds Week (7)'!M9)</f>
        <v>0.54274353876739567</v>
      </c>
      <c r="N11" s="1">
        <f>'JuicedOdds Week (7)'!N11/('JuicedOdds Week (7)'!N11+'JuicedOdds Week (7)'!N23)</f>
        <v>0.52173913043478259</v>
      </c>
      <c r="O11" s="1">
        <f>'JuicedOdds Week (7)'!O11/('JuicedOdds Week (7)'!O11+'JuicedOdds Week (7)'!O18)</f>
        <v>0.57983193277310918</v>
      </c>
      <c r="P11" s="1">
        <f>'JuicedOdds Week (7)'!P11/('JuicedOdds Week (7)'!P11+'JuicedOdds Week (7)'!P25)</f>
        <v>0.52173913043478259</v>
      </c>
      <c r="Q11" s="1">
        <f>'JuicedOdds Week (7)'!Q11/('JuicedOdds Week (7)'!Q11+'JuicedOdds Week (7)'!Q4)</f>
        <v>0.48916576381365112</v>
      </c>
      <c r="R11" s="1">
        <f>'JuicedOdds Week (7)'!R11/('JuicedOdds Week (7)'!R11+'JuicedOdds Week (7)'!R18)</f>
        <v>0.48916576381365112</v>
      </c>
      <c r="S11" s="1">
        <f>'JuicedOdds Week (7)'!S11/('JuicedOdds Week (7)'!S11+'JuicedOdds Week (7)'!S2)</f>
        <v>0.46753246753246752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38">
      <c r="A12" t="s">
        <v>11</v>
      </c>
      <c r="B12" s="1">
        <f>'JuicedOdds Week (7)'!B12/('JuicedOdds Week (7)'!B12+'JuicedOdds Week (7)'!B11)</f>
        <v>0.40663024584057611</v>
      </c>
      <c r="C12" s="1">
        <f>'JuicedOdds Week (7)'!C12/('JuicedOdds Week (7)'!C12+'JuicedOdds Week (7)'!C23)</f>
        <v>0.56349206349206349</v>
      </c>
      <c r="D12" s="1">
        <f>'JuicedOdds Week (7)'!D12/('JuicedOdds Week (7)'!D12+'JuicedOdds Week (7)'!D18)</f>
        <v>0.71355123026074185</v>
      </c>
      <c r="E12" s="1">
        <f>'JuicedOdds Week (7)'!E12/('JuicedOdds Week (7)'!E12+'JuicedOdds Week (7)'!E4)</f>
        <v>0.43650793650793646</v>
      </c>
      <c r="F12" s="3">
        <f>'JuicedOdds Week (7)'!F12/('JuicedOdds Week (7)'!F12+'JuicedOdds Week (7)'!F21)</f>
        <v>0.83709931686810291</v>
      </c>
      <c r="G12" s="1">
        <f>'JuicedOdds Week (7)'!G12/('JuicedOdds Week (7)'!G12+'JuicedOdds Week (7)'!G26)</f>
        <v>0.88000000000000012</v>
      </c>
      <c r="H12" s="1">
        <f>'JuicedOdds Week (7)'!H12/('JuicedOdds Week (7)'!H12+'JuicedOdds Week (7)'!H3)</f>
        <v>0.4170073589533933</v>
      </c>
      <c r="I12" s="1">
        <f>'JuicedOdds Week (7)'!I12/('JuicedOdds Week (7)'!I12+'JuicedOdds Week (7)'!I23)</f>
        <v>0.63010204081632659</v>
      </c>
      <c r="J12" s="1">
        <f>'JuicedOdds Week (7)'!J12/('JuicedOdds Week (7)'!J12+'JuicedOdds Week (7)'!J2)</f>
        <v>0.35527082119976705</v>
      </c>
      <c r="K12" s="1"/>
      <c r="L12" s="1">
        <f>'JuicedOdds Week (7)'!L12/('JuicedOdds Week (7)'!L12+'JuicedOdds Week (7)'!L25)</f>
        <v>0.6636481241914618</v>
      </c>
      <c r="M12" s="1">
        <f>'JuicedOdds Week (7)'!M12/('JuicedOdds Week (7)'!M12+'JuicedOdds Week (7)'!M8)</f>
        <v>0.44740599714421703</v>
      </c>
      <c r="N12" s="1">
        <f>'JuicedOdds Week (7)'!N12/('JuicedOdds Week (7)'!N12+'JuicedOdds Week (7)'!N27)</f>
        <v>0.60670065549890739</v>
      </c>
      <c r="O12" s="1">
        <f>'JuicedOdds Week (7)'!O12/('JuicedOdds Week (7)'!O12+'JuicedOdds Week (7)'!O29)</f>
        <v>0.71797052154195007</v>
      </c>
      <c r="P12" s="1">
        <f>'JuicedOdds Week (7)'!P12/('JuicedOdds Week (7)'!P12+'JuicedOdds Week (7)'!P8)</f>
        <v>0.52173913043478259</v>
      </c>
      <c r="Q12" s="1">
        <f>'JuicedOdds Week (7)'!Q12/('JuicedOdds Week (7)'!Q12+'JuicedOdds Week (7)'!Q7)</f>
        <v>0.56097560975609762</v>
      </c>
      <c r="R12" s="1">
        <f>'JuicedOdds Week (7)'!R12/('JuicedOdds Week (7)'!R12+'JuicedOdds Week (7)'!R9)</f>
        <v>0.5</v>
      </c>
      <c r="S12" s="1">
        <f>'JuicedOdds Week (7)'!S12/('JuicedOdds Week (7)'!S12+'JuicedOdds Week (7)'!S4)</f>
        <v>0.52173913043478259</v>
      </c>
      <c r="U12">
        <v>0</v>
      </c>
      <c r="V12">
        <v>0</v>
      </c>
      <c r="W12">
        <v>0</v>
      </c>
      <c r="X12">
        <v>0</v>
      </c>
      <c r="Y12">
        <v>25</v>
      </c>
      <c r="Z12">
        <v>0</v>
      </c>
    </row>
    <row r="13" spans="1:38">
      <c r="A13" t="s">
        <v>12</v>
      </c>
      <c r="B13" s="1">
        <f>'JuicedOdds Week (7)'!B13/('JuicedOdds Week (7)'!B13+'JuicedOdds Week (7)'!B31)</f>
        <v>0.63690418169412233</v>
      </c>
      <c r="C13" s="1">
        <f>'JuicedOdds Week (7)'!C13/('JuicedOdds Week (7)'!C13+'JuicedOdds Week (7)'!C2)</f>
        <v>0.42794036443953615</v>
      </c>
      <c r="D13" s="1">
        <f>'JuicedOdds Week (7)'!D13/('JuicedOdds Week (7)'!D13+'JuicedOdds Week (7)'!D33)</f>
        <v>0.76000000000000012</v>
      </c>
      <c r="E13" s="1">
        <f>'JuicedOdds Week (7)'!E13/('JuicedOdds Week (7)'!E13+'JuicedOdds Week (7)'!E24)</f>
        <v>0.62246655186117372</v>
      </c>
      <c r="F13" s="1">
        <f>'JuicedOdds Week (7)'!F13/('JuicedOdds Week (7)'!F13+'JuicedOdds Week (7)'!F4)</f>
        <v>0.31460674157303364</v>
      </c>
      <c r="G13" s="1">
        <f>'JuicedOdds Week (7)'!G13/('JuicedOdds Week (7)'!G13+'JuicedOdds Week (7)'!G31)</f>
        <v>0.64472917880023306</v>
      </c>
      <c r="H13" s="1">
        <f>'JuicedOdds Week (7)'!H13/('JuicedOdds Week (7)'!H13+'JuicedOdds Week (7)'!H16)</f>
        <v>0.48916576381365112</v>
      </c>
      <c r="I13" s="1">
        <f>'JuicedOdds Week (7)'!I13/('JuicedOdds Week (7)'!I13+'JuicedOdds Week (7)'!I22)</f>
        <v>0.48916576381365112</v>
      </c>
      <c r="J13" s="1"/>
      <c r="K13" s="1">
        <f>'JuicedOdds Week (7)'!K13/('JuicedOdds Week (7)'!K13+'JuicedOdds Week (7)'!K5)</f>
        <v>0.48916576381365112</v>
      </c>
      <c r="L13" s="1">
        <f>'JuicedOdds Week (7)'!L13/('JuicedOdds Week (7)'!L13+'JuicedOdds Week (7)'!L29)</f>
        <v>0.64472917880023306</v>
      </c>
      <c r="M13" s="1">
        <f>'JuicedOdds Week (7)'!M13/('JuicedOdds Week (7)'!M13+'JuicedOdds Week (7)'!M33)</f>
        <v>0.63690418169412233</v>
      </c>
      <c r="N13" s="1">
        <f>'JuicedOdds Week (7)'!N13/('JuicedOdds Week (7)'!N13+'JuicedOdds Week (7)'!N6)</f>
        <v>0.48916576381365112</v>
      </c>
      <c r="O13" s="1">
        <f>'JuicedOdds Week (7)'!O13/('JuicedOdds Week (7)'!O13+'JuicedOdds Week (7)'!O15)</f>
        <v>0.48916576381365112</v>
      </c>
      <c r="P13" s="1">
        <f>'JuicedOdds Week (7)'!P13/('JuicedOdds Week (7)'!P13+'JuicedOdds Week (7)'!P9)</f>
        <v>0.51083423618634893</v>
      </c>
      <c r="Q13" s="1">
        <f>'JuicedOdds Week (7)'!Q13/('JuicedOdds Week (7)'!Q13+'JuicedOdds Week (7)'!Q30)</f>
        <v>0.62110960757780787</v>
      </c>
      <c r="R13" s="1">
        <f>'JuicedOdds Week (7)'!R13/('JuicedOdds Week (7)'!R13+'JuicedOdds Week (7)'!R26)</f>
        <v>0.69576995207334869</v>
      </c>
      <c r="S13" s="1">
        <f>'JuicedOdds Week (7)'!S13/('JuicedOdds Week (7)'!S13+'JuicedOdds Week (7)'!S29)</f>
        <v>0.55259400285578297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38" ht="14.45">
      <c r="A14" t="s">
        <v>13</v>
      </c>
      <c r="B14" s="1">
        <f>'JuicedOdds Week (7)'!B14/('JuicedOdds Week (7)'!B14+'JuicedOdds Week (7)'!B28)</f>
        <v>0.65747522619560528</v>
      </c>
      <c r="C14" s="1">
        <f>'JuicedOdds Week (7)'!C14/('JuicedOdds Week (7)'!C14+'JuicedOdds Week (7)'!C10)</f>
        <v>0.34252477380439461</v>
      </c>
      <c r="D14" s="1">
        <f>'JuicedOdds Week (7)'!D14/('JuicedOdds Week (7)'!D14+'JuicedOdds Week (7)'!D26)</f>
        <v>0.6636481241914618</v>
      </c>
      <c r="E14" s="1">
        <f>'JuicedOdds Week (7)'!E14/('JuicedOdds Week (7)'!E14+'JuicedOdds Week (7)'!E21)</f>
        <v>0.56349206349206349</v>
      </c>
      <c r="F14" s="1"/>
      <c r="G14" s="1">
        <f>'JuicedOdds Week (7)'!G14/('JuicedOdds Week (7)'!G14+'JuicedOdds Week (7)'!G6)</f>
        <v>0.4170073589533933</v>
      </c>
      <c r="H14" s="2">
        <f>'JuicedOdds Week (7)'!H14/('JuicedOdds Week (7)'!H14+'JuicedOdds Week (7)'!H32)</f>
        <v>0.78674351585014402</v>
      </c>
      <c r="I14" s="1">
        <f>'JuicedOdds Week (7)'!I14/('JuicedOdds Week (7)'!I14+'JuicedOdds Week (7)'!I15)</f>
        <v>0.53246753246753253</v>
      </c>
      <c r="J14" s="1">
        <f>'JuicedOdds Week (7)'!J14/('JuicedOdds Week (7)'!J14+'JuicedOdds Week (7)'!J9)</f>
        <v>0.42016806722689076</v>
      </c>
      <c r="K14" s="1">
        <f>'JuicedOdds Week (7)'!K14/('JuicedOdds Week (7)'!K14+'JuicedOdds Week (7)'!K27)</f>
        <v>0.63010204081632659</v>
      </c>
      <c r="L14" s="1">
        <f>'JuicedOdds Week (7)'!L14/('JuicedOdds Week (7)'!L14+'JuicedOdds Week (7)'!L28)</f>
        <v>0.53246753246753253</v>
      </c>
      <c r="M14" s="1">
        <f>'JuicedOdds Week (7)'!M14/('JuicedOdds Week (7)'!M14+'JuicedOdds Week (7)'!M5)</f>
        <v>0.47826086956521741</v>
      </c>
      <c r="N14" s="1">
        <f>'JuicedOdds Week (7)'!N14/('JuicedOdds Week (7)'!N14+'JuicedOdds Week (7)'!N7)</f>
        <v>0.39329934450109244</v>
      </c>
      <c r="O14" s="1">
        <f>'JuicedOdds Week (7)'!O14/('JuicedOdds Week (7)'!O14+'JuicedOdds Week (7)'!O5)</f>
        <v>0.38596491228070179</v>
      </c>
      <c r="P14" s="1">
        <f>'JuicedOdds Week (7)'!P14/('JuicedOdds Week (7)'!P14+'JuicedOdds Week (7)'!P3)</f>
        <v>0.46753246753246752</v>
      </c>
      <c r="Q14" s="1">
        <f>'JuicedOdds Week (7)'!Q14/('JuicedOdds Week (7)'!Q14+'JuicedOdds Week (7)'!Q29)</f>
        <v>0.53246753246753253</v>
      </c>
      <c r="R14" s="1">
        <f>'JuicedOdds Week (7)'!R14/('JuicedOdds Week (7)'!R14+'JuicedOdds Week (7)'!R22)</f>
        <v>0.56204379562043794</v>
      </c>
      <c r="S14" s="1">
        <f>'JuicedOdds Week (7)'!S14/('JuicedOdds Week (7)'!S14+'JuicedOdds Week (7)'!S32)</f>
        <v>0.63658761934093011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38" ht="14.45">
      <c r="A15" t="s">
        <v>14</v>
      </c>
      <c r="B15" s="1">
        <f>'JuicedOdds Week (7)'!B15/('JuicedOdds Week (7)'!B15+'JuicedOdds Week (7)'!B6)</f>
        <v>0.49567024593003117</v>
      </c>
      <c r="C15" s="1">
        <f>'JuicedOdds Week (7)'!C15/('JuicedOdds Week (7)'!C15+'JuicedOdds Week (7)'!C22)</f>
        <v>0.551441114716549</v>
      </c>
      <c r="D15" s="1">
        <f>'JuicedOdds Week (7)'!D15/('JuicedOdds Week (7)'!D15+'JuicedOdds Week (7)'!D29)</f>
        <v>0.59336975415942395</v>
      </c>
      <c r="E15" s="1">
        <f>'JuicedOdds Week (7)'!E15/('JuicedOdds Week (7)'!E15+'JuicedOdds Week (7)'!E9)</f>
        <v>0.60923623445825936</v>
      </c>
      <c r="F15" s="1"/>
      <c r="G15" s="1">
        <f>'JuicedOdds Week (7)'!G15/('JuicedOdds Week (7)'!G15+'JuicedOdds Week (7)'!G5)</f>
        <v>0.20863836017569545</v>
      </c>
      <c r="H15" s="1">
        <f>'JuicedOdds Week (7)'!H15/('JuicedOdds Week (7)'!H15+'JuicedOdds Week (7)'!H31)</f>
        <v>0.60375697094217784</v>
      </c>
      <c r="I15" s="1">
        <f>'JuicedOdds Week (7)'!I15/('JuicedOdds Week (7)'!I15+'JuicedOdds Week (7)'!I14)</f>
        <v>0.46753246753246752</v>
      </c>
      <c r="J15" s="2">
        <f>'JuicedOdds Week (7)'!J15/('JuicedOdds Week (7)'!J15+'JuicedOdds Week (7)'!J32)</f>
        <v>0.73354231974921635</v>
      </c>
      <c r="K15" s="1">
        <f>'JuicedOdds Week (7)'!K15/('JuicedOdds Week (7)'!K15+'JuicedOdds Week (7)'!K9)</f>
        <v>0.42016806722689076</v>
      </c>
      <c r="L15" s="1">
        <f>'JuicedOdds Week (7)'!L15/('JuicedOdds Week (7)'!L15+'JuicedOdds Week (7)'!L22)</f>
        <v>0.52173913043478259</v>
      </c>
      <c r="M15" s="1">
        <f>'JuicedOdds Week (7)'!M15/('JuicedOdds Week (7)'!M15+'JuicedOdds Week (7)'!M18)</f>
        <v>0.48916576381365112</v>
      </c>
      <c r="N15" s="1">
        <f>'JuicedOdds Week (7)'!N15/('JuicedOdds Week (7)'!N15+'JuicedOdds Week (7)'!N28)</f>
        <v>0.52173913043478259</v>
      </c>
      <c r="O15" s="1">
        <f>'JuicedOdds Week (7)'!O15/('JuicedOdds Week (7)'!O15+'JuicedOdds Week (7)'!O13)</f>
        <v>0.51083423618634893</v>
      </c>
      <c r="P15" s="1">
        <f>'JuicedOdds Week (7)'!P15/('JuicedOdds Week (7)'!P15+'JuicedOdds Week (7)'!P19)</f>
        <v>0.61403508771929827</v>
      </c>
      <c r="Q15" s="1">
        <f>'JuicedOdds Week (7)'!Q15/('JuicedOdds Week (7)'!Q15+'JuicedOdds Week (7)'!Q33)</f>
        <v>0.63094034378159758</v>
      </c>
      <c r="R15" s="1">
        <f>'JuicedOdds Week (7)'!R15/('JuicedOdds Week (7)'!R15+'JuicedOdds Week (7)'!R8)</f>
        <v>0.48916576381365112</v>
      </c>
      <c r="S15" s="1">
        <f>'JuicedOdds Week (7)'!S15/('JuicedOdds Week (7)'!S15+'JuicedOdds Week (7)'!S6)</f>
        <v>0.38596491228070179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38" ht="14.45">
      <c r="A16" t="s">
        <v>15</v>
      </c>
      <c r="B16" s="1">
        <f>'JuicedOdds Week (7)'!B16/('JuicedOdds Week (7)'!B16+'JuicedOdds Week (7)'!B29)</f>
        <v>0.5720596355604638</v>
      </c>
      <c r="C16" s="1">
        <f>'JuicedOdds Week (7)'!C16/('JuicedOdds Week (7)'!C16+'JuicedOdds Week (7)'!C26)</f>
        <v>0.58299264104660675</v>
      </c>
      <c r="D16" s="1">
        <f>'JuicedOdds Week (7)'!D16/('JuicedOdds Week (7)'!D16+'JuicedOdds Week (7)'!D20)</f>
        <v>0.5260865852617197</v>
      </c>
      <c r="E16" s="1">
        <f>'JuicedOdds Week (7)'!E16/('JuicedOdds Week (7)'!E16+'JuicedOdds Week (7)'!E30)</f>
        <v>0.65747522619560528</v>
      </c>
      <c r="F16" s="1">
        <f>'JuicedOdds Week (7)'!F16/('JuicedOdds Week (7)'!F16+'JuicedOdds Week (7)'!F23)</f>
        <v>0.448558885283451</v>
      </c>
      <c r="G16" s="1">
        <f>'JuicedOdds Week (7)'!G16/('JuicedOdds Week (7)'!G16+'JuicedOdds Week (7)'!G33)</f>
        <v>0.54274353876739567</v>
      </c>
      <c r="H16" s="1">
        <f>'JuicedOdds Week (7)'!H16/('JuicedOdds Week (7)'!H16+'JuicedOdds Week (7)'!H13)</f>
        <v>0.51083423618634893</v>
      </c>
      <c r="I16" s="1">
        <f>'JuicedOdds Week (7)'!I16/('JuicedOdds Week (7)'!I16+'JuicedOdds Week (7)'!I31)</f>
        <v>0.52173913043478259</v>
      </c>
      <c r="J16" s="1">
        <f>'JuicedOdds Week (7)'!J16/('JuicedOdds Week (7)'!J16+'JuicedOdds Week (7)'!J19)</f>
        <v>0.55259400285578297</v>
      </c>
      <c r="K16" s="1">
        <f>'JuicedOdds Week (7)'!K16/('JuicedOdds Week (7)'!K16+'JuicedOdds Week (7)'!K17)</f>
        <v>0.45725646123260438</v>
      </c>
      <c r="L16" s="1"/>
      <c r="M16" s="1">
        <f>'JuicedOdds Week (7)'!M16/('JuicedOdds Week (7)'!M16+'JuicedOdds Week (7)'!M24)</f>
        <v>0.48916576381365112</v>
      </c>
      <c r="N16" s="1">
        <f>'JuicedOdds Week (7)'!N16/('JuicedOdds Week (7)'!N16+'JuicedOdds Week (7)'!N10)</f>
        <v>0.5</v>
      </c>
      <c r="O16" s="1">
        <f>'JuicedOdds Week (7)'!O16/('JuicedOdds Week (7)'!O16+'JuicedOdds Week (7)'!O26)</f>
        <v>0.59909228441754914</v>
      </c>
      <c r="P16" s="1">
        <f>'JuicedOdds Week (7)'!P16/('JuicedOdds Week (7)'!P16+'JuicedOdds Week (7)'!P21)</f>
        <v>0.53246753246753253</v>
      </c>
      <c r="Q16" s="1">
        <f>'JuicedOdds Week (7)'!Q16/('JuicedOdds Week (7)'!Q16+'JuicedOdds Week (7)'!Q28)</f>
        <v>0.51083423618634893</v>
      </c>
      <c r="R16" s="1">
        <f>'JuicedOdds Week (7)'!R16/('JuicedOdds Week (7)'!R16+'JuicedOdds Week (7)'!R30)</f>
        <v>0.52173913043478259</v>
      </c>
      <c r="S16" s="1">
        <f>'JuicedOdds Week (7)'!S16/('JuicedOdds Week (7)'!S16+'JuicedOdds Week (7)'!S24)</f>
        <v>0.57111597374179435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16</v>
      </c>
      <c r="B17" s="1">
        <f>'JuicedOdds Week (7)'!B17/('JuicedOdds Week (7)'!B17+'JuicedOdds Week (7)'!B30)</f>
        <v>0.65747522619560528</v>
      </c>
      <c r="C17" s="1">
        <f>'JuicedOdds Week (7)'!C17/('JuicedOdds Week (7)'!C17+'JuicedOdds Week (7)'!C3)</f>
        <v>0.31944444444444442</v>
      </c>
      <c r="D17" s="1">
        <f>'JuicedOdds Week (7)'!D17/('JuicedOdds Week (7)'!D17+'JuicedOdds Week (7)'!D11)</f>
        <v>0.50432975406996894</v>
      </c>
      <c r="E17" s="1">
        <f>'JuicedOdds Week (7)'!E17/('JuicedOdds Week (7)'!E17+'JuicedOdds Week (7)'!E26)</f>
        <v>0.6636481241914618</v>
      </c>
      <c r="F17" s="1">
        <f>'JuicedOdds Week (7)'!F17/('JuicedOdds Week (7)'!F17+'JuicedOdds Week (7)'!F2)</f>
        <v>0.38356164383561653</v>
      </c>
      <c r="G17" s="1">
        <f>'JuicedOdds Week (7)'!G17/('JuicedOdds Week (7)'!G17+'JuicedOdds Week (7)'!G19)</f>
        <v>0.59963877182420233</v>
      </c>
      <c r="H17" s="1">
        <f>'JuicedOdds Week (7)'!H17/('JuicedOdds Week (7)'!H17+'JuicedOdds Week (7)'!H5)</f>
        <v>0.27424749163879597</v>
      </c>
      <c r="I17" s="1">
        <f>'JuicedOdds Week (7)'!I17/('JuicedOdds Week (7)'!I17+'JuicedOdds Week (7)'!I20)</f>
        <v>0.51083423618634893</v>
      </c>
      <c r="J17" s="1">
        <f>'JuicedOdds Week (7)'!J17/('JuicedOdds Week (7)'!J17+'JuicedOdds Week (7)'!J24)</f>
        <v>0.51083423618634893</v>
      </c>
      <c r="K17" s="1">
        <f>'JuicedOdds Week (7)'!K17/('JuicedOdds Week (7)'!K17+'JuicedOdds Week (7)'!K16)</f>
        <v>0.54274353876739567</v>
      </c>
      <c r="L17" s="1">
        <f>'JuicedOdds Week (7)'!L17/('JuicedOdds Week (7)'!L17+'JuicedOdds Week (7)'!L18)</f>
        <v>0.46753246753246752</v>
      </c>
      <c r="M17" s="2">
        <f>'JuicedOdds Week (7)'!M17/('JuicedOdds Week (7)'!M17+'JuicedOdds Week (7)'!M19)</f>
        <v>0.70517411706594224</v>
      </c>
      <c r="N17" s="1"/>
      <c r="O17" s="1">
        <f>'JuicedOdds Week (7)'!O17/('JuicedOdds Week (7)'!O17+'JuicedOdds Week (7)'!O25)</f>
        <v>0.51083423618634893</v>
      </c>
      <c r="P17" s="1">
        <f>'JuicedOdds Week (7)'!P17/('JuicedOdds Week (7)'!P17+'JuicedOdds Week (7)'!P6)</f>
        <v>0.34252477380439461</v>
      </c>
      <c r="Q17" s="1">
        <f>'JuicedOdds Week (7)'!Q17/('JuicedOdds Week (7)'!Q17+'JuicedOdds Week (7)'!Q10)</f>
        <v>0.51083423618634893</v>
      </c>
      <c r="R17" s="1">
        <f>'JuicedOdds Week (7)'!R17/('JuicedOdds Week (7)'!R17+'JuicedOdds Week (7)'!R20)</f>
        <v>0.54274353876739567</v>
      </c>
      <c r="S17" s="1">
        <f>'JuicedOdds Week (7)'!S17/('JuicedOdds Week (7)'!S17+'JuicedOdds Week (7)'!S10)</f>
        <v>0.43795620437956206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4.45">
      <c r="A18" t="s">
        <v>17</v>
      </c>
      <c r="B18" s="1">
        <f>'JuicedOdds Week (7)'!B18/('JuicedOdds Week (7)'!B18+'JuicedOdds Week (7)'!B25)</f>
        <v>0.59963877182420233</v>
      </c>
      <c r="C18" s="1">
        <f>'JuicedOdds Week (7)'!C18/('JuicedOdds Week (7)'!C18+'JuicedOdds Week (7)'!C27)</f>
        <v>0.63690418169412233</v>
      </c>
      <c r="D18" s="1">
        <f>'JuicedOdds Week (7)'!D18/('JuicedOdds Week (7)'!D18+'JuicedOdds Week (7)'!D12)</f>
        <v>0.28644876973925815</v>
      </c>
      <c r="E18" s="1">
        <f>'JuicedOdds Week (7)'!E18/('JuicedOdds Week (7)'!E18+'JuicedOdds Week (7)'!E19)</f>
        <v>0.59336975415942395</v>
      </c>
      <c r="F18" s="1">
        <f>'JuicedOdds Week (7)'!F18/('JuicedOdds Week (7)'!F18+'JuicedOdds Week (7)'!F8)</f>
        <v>0.551441114716549</v>
      </c>
      <c r="G18" s="1">
        <f>'JuicedOdds Week (7)'!G18/('JuicedOdds Week (7)'!G18+'JuicedOdds Week (7)'!G2)</f>
        <v>0.16835016835016833</v>
      </c>
      <c r="H18" s="1">
        <f>'JuicedOdds Week (7)'!H18/('JuicedOdds Week (7)'!H18+'JuicedOdds Week (7)'!H20)</f>
        <v>0.53246753246753253</v>
      </c>
      <c r="I18" s="1">
        <f>'JuicedOdds Week (7)'!I18/('JuicedOdds Week (7)'!I18+'JuicedOdds Week (7)'!I2)</f>
        <v>0.38596491228070179</v>
      </c>
      <c r="J18" s="1"/>
      <c r="K18" s="1">
        <f>'JuicedOdds Week (7)'!K18/('JuicedOdds Week (7)'!K18+'JuicedOdds Week (7)'!K4)</f>
        <v>0.31944444444444442</v>
      </c>
      <c r="L18" s="1">
        <f>'JuicedOdds Week (7)'!L18/('JuicedOdds Week (7)'!L18+'JuicedOdds Week (7)'!L17)</f>
        <v>0.53246753246753253</v>
      </c>
      <c r="M18" s="1">
        <f>'JuicedOdds Week (7)'!M18/('JuicedOdds Week (7)'!M18+'JuicedOdds Week (7)'!M15)</f>
        <v>0.51083423618634893</v>
      </c>
      <c r="N18" s="1">
        <f>'JuicedOdds Week (7)'!N18/('JuicedOdds Week (7)'!N18+'JuicedOdds Week (7)'!N33)</f>
        <v>0.62110960757780787</v>
      </c>
      <c r="O18" s="1">
        <f>'JuicedOdds Week (7)'!O18/('JuicedOdds Week (7)'!O18+'JuicedOdds Week (7)'!O11)</f>
        <v>0.42016806722689076</v>
      </c>
      <c r="P18" s="1">
        <f>'JuicedOdds Week (7)'!P18/('JuicedOdds Week (7)'!P18+'JuicedOdds Week (7)'!P10)</f>
        <v>0.45725646123260438</v>
      </c>
      <c r="Q18" s="1">
        <f>'JuicedOdds Week (7)'!Q18/('JuicedOdds Week (7)'!Q18+'JuicedOdds Week (7)'!Q23)</f>
        <v>0.53246753246753253</v>
      </c>
      <c r="R18" s="1">
        <f>'JuicedOdds Week (7)'!R18/('JuicedOdds Week (7)'!R18+'JuicedOdds Week (7)'!R11)</f>
        <v>0.51083423618634893</v>
      </c>
      <c r="S18" s="1">
        <f>'JuicedOdds Week (7)'!S18/('JuicedOdds Week (7)'!S18+'JuicedOdds Week (7)'!S25)</f>
        <v>0.51083423618634893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4.45">
      <c r="A19" t="s">
        <v>18</v>
      </c>
      <c r="B19" s="1">
        <f>'JuicedOdds Week (7)'!B19/('JuicedOdds Week (7)'!B19+'JuicedOdds Week (7)'!B20)</f>
        <v>0.51736412571627011</v>
      </c>
      <c r="C19" s="1">
        <f>'JuicedOdds Week (7)'!C19/('JuicedOdds Week (7)'!C19+'JuicedOdds Week (7)'!C30)</f>
        <v>0.46753246753246752</v>
      </c>
      <c r="D19" s="1">
        <f>'JuicedOdds Week (7)'!D19/('JuicedOdds Week (7)'!D19+'JuicedOdds Week (7)'!D2)</f>
        <v>0.1475409836065574</v>
      </c>
      <c r="E19" s="1">
        <f>'JuicedOdds Week (7)'!E19/('JuicedOdds Week (7)'!E19+'JuicedOdds Week (7)'!E18)</f>
        <v>0.40663024584057611</v>
      </c>
      <c r="F19" s="1">
        <f>'JuicedOdds Week (7)'!F19/('JuicedOdds Week (7)'!F19+'JuicedOdds Week (7)'!F27)</f>
        <v>0.30920711694593195</v>
      </c>
      <c r="G19" s="1">
        <f>'JuicedOdds Week (7)'!G19/('JuicedOdds Week (7)'!G19+'JuicedOdds Week (7)'!G17)</f>
        <v>0.40036122817579772</v>
      </c>
      <c r="H19" s="1">
        <f>'JuicedOdds Week (7)'!H19/('JuicedOdds Week (7)'!H19+'JuicedOdds Week (7)'!H25)</f>
        <v>0.43650793650793646</v>
      </c>
      <c r="I19" s="1">
        <f>'JuicedOdds Week (7)'!I19/('JuicedOdds Week (7)'!I19+'JuicedOdds Week (7)'!I11)</f>
        <v>0.24281150159744411</v>
      </c>
      <c r="J19" s="1">
        <f>'JuicedOdds Week (7)'!J19/('JuicedOdds Week (7)'!J19+'JuicedOdds Week (7)'!J16)</f>
        <v>0.44740599714421703</v>
      </c>
      <c r="K19" s="1">
        <f>'JuicedOdds Week (7)'!K19/('JuicedOdds Week (7)'!K19+'JuicedOdds Week (7)'!K26)</f>
        <v>0.53246753246753253</v>
      </c>
      <c r="L19" s="1">
        <f>'JuicedOdds Week (7)'!L19/('JuicedOdds Week (7)'!L19+'JuicedOdds Week (7)'!L10)</f>
        <v>0.25912838633686691</v>
      </c>
      <c r="M19" s="1">
        <f>'JuicedOdds Week (7)'!M19/('JuicedOdds Week (7)'!M19+'JuicedOdds Week (7)'!M17)</f>
        <v>0.29482588293405776</v>
      </c>
      <c r="N19" s="1"/>
      <c r="O19" s="1">
        <f>'JuicedOdds Week (7)'!O19/('JuicedOdds Week (7)'!O19+'JuicedOdds Week (7)'!O10)</f>
        <v>0.46753246753246752</v>
      </c>
      <c r="P19" s="1">
        <f>'JuicedOdds Week (7)'!P19/('JuicedOdds Week (7)'!P19+'JuicedOdds Week (7)'!P15)</f>
        <v>0.38596491228070179</v>
      </c>
      <c r="Q19" s="1">
        <f>'JuicedOdds Week (7)'!Q19/('JuicedOdds Week (7)'!Q19+'JuicedOdds Week (7)'!Q32)</f>
        <v>0.63658761934093011</v>
      </c>
      <c r="R19" s="1">
        <f>'JuicedOdds Week (7)'!R19/('JuicedOdds Week (7)'!R19+'JuicedOdds Week (7)'!R24)</f>
        <v>0.53246753246753253</v>
      </c>
      <c r="S19" s="1">
        <f>'JuicedOdds Week (7)'!S19/('JuicedOdds Week (7)'!S19+'JuicedOdds Week (7)'!S20)</f>
        <v>0.46753246753246752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4.45">
      <c r="A20" t="s">
        <v>19</v>
      </c>
      <c r="B20" s="1">
        <f>'JuicedOdds Week (7)'!B20/('JuicedOdds Week (7)'!B20+'JuicedOdds Week (7)'!B19)</f>
        <v>0.48263587428372978</v>
      </c>
      <c r="C20" s="1">
        <f>'JuicedOdds Week (7)'!C20/('JuicedOdds Week (7)'!C20+'JuicedOdds Week (7)'!C24)</f>
        <v>0.42794036443953615</v>
      </c>
      <c r="D20" s="1">
        <f>'JuicedOdds Week (7)'!D20/('JuicedOdds Week (7)'!D20+'JuicedOdds Week (7)'!D16)</f>
        <v>0.47391341473828025</v>
      </c>
      <c r="E20" s="1">
        <f>'JuicedOdds Week (7)'!E20/('JuicedOdds Week (7)'!E20+'JuicedOdds Week (7)'!E10)</f>
        <v>0.43650793650793646</v>
      </c>
      <c r="F20" s="1">
        <f>'JuicedOdds Week (7)'!F20/('JuicedOdds Week (7)'!F20+'JuicedOdds Week (7)'!F25)</f>
        <v>0.47391341473828025</v>
      </c>
      <c r="G20" s="1"/>
      <c r="H20" s="1">
        <f>'JuicedOdds Week (7)'!H20/('JuicedOdds Week (7)'!H20+'JuicedOdds Week (7)'!H18)</f>
        <v>0.46753246753246752</v>
      </c>
      <c r="I20" s="1">
        <f>'JuicedOdds Week (7)'!I20/('JuicedOdds Week (7)'!I20+'JuicedOdds Week (7)'!I17)</f>
        <v>0.48916576381365112</v>
      </c>
      <c r="J20" s="1">
        <f>'JuicedOdds Week (7)'!J20/('JuicedOdds Week (7)'!J20+'JuicedOdds Week (7)'!J28)</f>
        <v>0.55259400285578297</v>
      </c>
      <c r="K20" s="1">
        <f>'JuicedOdds Week (7)'!K20/('JuicedOdds Week (7)'!K20+'JuicedOdds Week (7)'!K22)</f>
        <v>0.42016806722689076</v>
      </c>
      <c r="L20" s="1">
        <f>'JuicedOdds Week (7)'!L20/('JuicedOdds Week (7)'!L20+'JuicedOdds Week (7)'!L11)</f>
        <v>0.45725646123260438</v>
      </c>
      <c r="M20" s="1">
        <f>'JuicedOdds Week (7)'!M20/('JuicedOdds Week (7)'!M20+'JuicedOdds Week (7)'!M10)</f>
        <v>0.36989795918367352</v>
      </c>
      <c r="N20" s="1">
        <f>'JuicedOdds Week (7)'!N20/('JuicedOdds Week (7)'!N20+'JuicedOdds Week (7)'!N2)</f>
        <v>0.34252477380439461</v>
      </c>
      <c r="O20" s="1">
        <f>'JuicedOdds Week (7)'!O20/('JuicedOdds Week (7)'!O20+'JuicedOdds Week (7)'!O21)</f>
        <v>0.54274353876739567</v>
      </c>
      <c r="P20" s="1">
        <f>'JuicedOdds Week (7)'!P20/('JuicedOdds Week (7)'!P20+'JuicedOdds Week (7)'!P30)</f>
        <v>0.60670065549890739</v>
      </c>
      <c r="Q20" s="1">
        <f>'JuicedOdds Week (7)'!Q20/('JuicedOdds Week (7)'!Q20+'JuicedOdds Week (7)'!Q26)</f>
        <v>0.51083423618634893</v>
      </c>
      <c r="R20" s="1">
        <f>'JuicedOdds Week (7)'!R20/('JuicedOdds Week (7)'!R20+'JuicedOdds Week (7)'!R17)</f>
        <v>0.45725646123260438</v>
      </c>
      <c r="S20" s="1">
        <f>'JuicedOdds Week (7)'!S20/('JuicedOdds Week (7)'!S20+'JuicedOdds Week (7)'!S19)</f>
        <v>0.53246753246753253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4.45">
      <c r="A21" t="s">
        <v>20</v>
      </c>
      <c r="B21" s="1">
        <f>'JuicedOdds Week (7)'!B21/('JuicedOdds Week (7)'!B21+'JuicedOdds Week (7)'!B7)</f>
        <v>0.3962430290578221</v>
      </c>
      <c r="C21" s="1">
        <f>'JuicedOdds Week (7)'!C21/('JuicedOdds Week (7)'!C21+'JuicedOdds Week (7)'!C32)</f>
        <v>0.65747522619560528</v>
      </c>
      <c r="D21" s="1">
        <f>'JuicedOdds Week (7)'!D21/('JuicedOdds Week (7)'!D21+'JuicedOdds Week (7)'!D5)</f>
        <v>0.15349887133182846</v>
      </c>
      <c r="E21" s="1">
        <f>'JuicedOdds Week (7)'!E21/('JuicedOdds Week (7)'!E21+'JuicedOdds Week (7)'!E14)</f>
        <v>0.43650793650793646</v>
      </c>
      <c r="F21" s="1">
        <f>'JuicedOdds Week (7)'!F21/('JuicedOdds Week (7)'!F21+'JuicedOdds Week (7)'!F12)</f>
        <v>0.16290068313189698</v>
      </c>
      <c r="G21" s="1">
        <f>'JuicedOdds Week (7)'!G21/('JuicedOdds Week (7)'!G21+'JuicedOdds Week (7)'!G4)</f>
        <v>0.11304347826086955</v>
      </c>
      <c r="H21" s="1">
        <f>'JuicedOdds Week (7)'!H21/('JuicedOdds Week (7)'!H21+'JuicedOdds Week (7)'!H27)</f>
        <v>0.40663024584057611</v>
      </c>
      <c r="I21" s="1">
        <f>'JuicedOdds Week (7)'!I21/('JuicedOdds Week (7)'!I21+'JuicedOdds Week (7)'!I8)</f>
        <v>0.47826086956521741</v>
      </c>
      <c r="J21" s="1">
        <f>'JuicedOdds Week (7)'!J21/('JuicedOdds Week (7)'!J21+'JuicedOdds Week (7)'!J25)</f>
        <v>0.47826086956521741</v>
      </c>
      <c r="K21" s="1">
        <f>'JuicedOdds Week (7)'!K21/('JuicedOdds Week (7)'!K21+'JuicedOdds Week (7)'!K7)</f>
        <v>0.34252477380439461</v>
      </c>
      <c r="L21" s="1">
        <f>'JuicedOdds Week (7)'!L21/('JuicedOdds Week (7)'!L21+'JuicedOdds Week (7)'!L27)</f>
        <v>0.52173913043478259</v>
      </c>
      <c r="M21" s="1">
        <f>'JuicedOdds Week (7)'!M21/('JuicedOdds Week (7)'!M21+'JuicedOdds Week (7)'!M23)</f>
        <v>0.52173913043478259</v>
      </c>
      <c r="N21" s="1"/>
      <c r="O21" s="1">
        <f>'JuicedOdds Week (7)'!O21/('JuicedOdds Week (7)'!O21+'JuicedOdds Week (7)'!O20)</f>
        <v>0.45725646123260438</v>
      </c>
      <c r="P21" s="1">
        <f>'JuicedOdds Week (7)'!P21/('JuicedOdds Week (7)'!P21+'JuicedOdds Week (7)'!P16)</f>
        <v>0.46753246753246752</v>
      </c>
      <c r="Q21" s="1">
        <f>'JuicedOdds Week (7)'!Q21/('JuicedOdds Week (7)'!Q21+'JuicedOdds Week (7)'!Q3)</f>
        <v>0.28202947845804988</v>
      </c>
      <c r="R21" s="1">
        <f>'JuicedOdds Week (7)'!R21/('JuicedOdds Week (7)'!R21+'JuicedOdds Week (7)'!R28)</f>
        <v>0.59909228441754914</v>
      </c>
      <c r="S21" s="1">
        <f>'JuicedOdds Week (7)'!S21/('JuicedOdds Week (7)'!S21+'JuicedOdds Week (7)'!S3)</f>
        <v>0.45725646123260438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21</v>
      </c>
      <c r="B22" s="1">
        <f>'JuicedOdds Week (7)'!B22/('JuicedOdds Week (7)'!B22+'JuicedOdds Week (7)'!B5)</f>
        <v>0.47826086956521741</v>
      </c>
      <c r="C22" s="1">
        <f>'JuicedOdds Week (7)'!C22/('JuicedOdds Week (7)'!C22+'JuicedOdds Week (7)'!C15)</f>
        <v>0.448558885283451</v>
      </c>
      <c r="D22" s="1">
        <f>'JuicedOdds Week (7)'!D22/('JuicedOdds Week (7)'!D22+'JuicedOdds Week (7)'!D25)</f>
        <v>0.42794036443953615</v>
      </c>
      <c r="E22" s="1">
        <f>'JuicedOdds Week (7)'!E22/('JuicedOdds Week (7)'!E22+'JuicedOdds Week (7)'!E33)</f>
        <v>0.58299264104660675</v>
      </c>
      <c r="F22" s="1">
        <f>'JuicedOdds Week (7)'!F22/('JuicedOdds Week (7)'!F22+'JuicedOdds Week (7)'!F9)</f>
        <v>0.33099297893681046</v>
      </c>
      <c r="G22" s="1"/>
      <c r="H22" s="1">
        <f>'JuicedOdds Week (7)'!H22/('JuicedOdds Week (7)'!H22+'JuicedOdds Week (7)'!H28)</f>
        <v>0.38356164383561653</v>
      </c>
      <c r="I22" s="1">
        <f>'JuicedOdds Week (7)'!I22/('JuicedOdds Week (7)'!I22+'JuicedOdds Week (7)'!I13)</f>
        <v>0.51083423618634893</v>
      </c>
      <c r="J22" s="1">
        <f>'JuicedOdds Week (7)'!J22/('JuicedOdds Week (7)'!J22+'JuicedOdds Week (7)'!J29)</f>
        <v>0.62110960757780787</v>
      </c>
      <c r="K22" s="1">
        <f>'JuicedOdds Week (7)'!K22/('JuicedOdds Week (7)'!K22+'JuicedOdds Week (7)'!K20)</f>
        <v>0.57983193277310918</v>
      </c>
      <c r="L22" s="1">
        <f>'JuicedOdds Week (7)'!L22/('JuicedOdds Week (7)'!L22+'JuicedOdds Week (7)'!L15)</f>
        <v>0.47826086956521741</v>
      </c>
      <c r="M22" s="1">
        <f>'JuicedOdds Week (7)'!M22/('JuicedOdds Week (7)'!M22+'JuicedOdds Week (7)'!M6)</f>
        <v>0.35714285714285704</v>
      </c>
      <c r="N22" s="1">
        <f>'JuicedOdds Week (7)'!N22/('JuicedOdds Week (7)'!N22+'JuicedOdds Week (7)'!N32)</f>
        <v>0.69079288305406805</v>
      </c>
      <c r="O22" s="1">
        <f>'JuicedOdds Week (7)'!O22/('JuicedOdds Week (7)'!O22+'JuicedOdds Week (7)'!O23)</f>
        <v>0.53246753246753253</v>
      </c>
      <c r="P22" s="1">
        <f>'JuicedOdds Week (7)'!P22/('JuicedOdds Week (7)'!P22+'JuicedOdds Week (7)'!P31)</f>
        <v>0.54274353876739567</v>
      </c>
      <c r="Q22" s="1">
        <f>'JuicedOdds Week (7)'!Q22/('JuicedOdds Week (7)'!Q22+'JuicedOdds Week (7)'!Q6)</f>
        <v>0.45725646123260438</v>
      </c>
      <c r="R22" s="1">
        <f>'JuicedOdds Week (7)'!R22/('JuicedOdds Week (7)'!R22+'JuicedOdds Week (7)'!R14)</f>
        <v>0.43795620437956206</v>
      </c>
      <c r="S22" s="1">
        <f>'JuicedOdds Week (7)'!S22/('JuicedOdds Week (7)'!S22+'JuicedOdds Week (7)'!S9)</f>
        <v>0.38596491228070179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4.45">
      <c r="A23" t="s">
        <v>22</v>
      </c>
      <c r="B23" s="1">
        <f>'JuicedOdds Week (7)'!B23/('JuicedOdds Week (7)'!B23+'JuicedOdds Week (7)'!B3)</f>
        <v>0.37753344813882639</v>
      </c>
      <c r="C23" s="1">
        <f>'JuicedOdds Week (7)'!C23/('JuicedOdds Week (7)'!C23+'JuicedOdds Week (7)'!C12)</f>
        <v>0.43650793650793646</v>
      </c>
      <c r="D23" s="1">
        <f>'JuicedOdds Week (7)'!D23/('JuicedOdds Week (7)'!D23+'JuicedOdds Week (7)'!D8)</f>
        <v>0.5720596355604638</v>
      </c>
      <c r="E23" s="1">
        <f>'JuicedOdds Week (7)'!E23/('JuicedOdds Week (7)'!E23+'JuicedOdds Week (7)'!E7)</f>
        <v>0.29045643153526968</v>
      </c>
      <c r="F23" s="1">
        <f>'JuicedOdds Week (7)'!F23/('JuicedOdds Week (7)'!F23+'JuicedOdds Week (7)'!F16)</f>
        <v>0.551441114716549</v>
      </c>
      <c r="G23" s="1">
        <f>'JuicedOdds Week (7)'!G23/('JuicedOdds Week (7)'!G23+'JuicedOdds Week (7)'!G25)</f>
        <v>0.42794036443953615</v>
      </c>
      <c r="H23" s="1">
        <f>'JuicedOdds Week (7)'!H23/('JuicedOdds Week (7)'!H23+'JuicedOdds Week (7)'!H4)</f>
        <v>0.23409789548356585</v>
      </c>
      <c r="I23" s="1">
        <f>'JuicedOdds Week (7)'!I23/('JuicedOdds Week (7)'!I23+'JuicedOdds Week (7)'!I12)</f>
        <v>0.36989795918367352</v>
      </c>
      <c r="J23" s="1">
        <f>'JuicedOdds Week (7)'!J23/('JuicedOdds Week (7)'!J23+'JuicedOdds Week (7)'!J27)</f>
        <v>0.60670065549890739</v>
      </c>
      <c r="K23" s="1">
        <f>'JuicedOdds Week (7)'!K23/('JuicedOdds Week (7)'!K23+'JuicedOdds Week (7)'!K31)</f>
        <v>0.63658761934093011</v>
      </c>
      <c r="L23" s="1"/>
      <c r="M23" s="1">
        <f>'JuicedOdds Week (7)'!M23/('JuicedOdds Week (7)'!M23+'JuicedOdds Week (7)'!M21)</f>
        <v>0.47826086956521741</v>
      </c>
      <c r="N23" s="1">
        <f>'JuicedOdds Week (7)'!N23/('JuicedOdds Week (7)'!N23+'JuicedOdds Week (7)'!N11)</f>
        <v>0.47826086956521741</v>
      </c>
      <c r="O23" s="1">
        <f>'JuicedOdds Week (7)'!O23/('JuicedOdds Week (7)'!O23+'JuicedOdds Week (7)'!O22)</f>
        <v>0.46753246753246752</v>
      </c>
      <c r="P23" s="1">
        <f>'JuicedOdds Week (7)'!P23/('JuicedOdds Week (7)'!P23+'JuicedOdds Week (7)'!P2)</f>
        <v>0.36989795918367352</v>
      </c>
      <c r="Q23" s="1">
        <f>'JuicedOdds Week (7)'!Q23/('JuicedOdds Week (7)'!Q23+'JuicedOdds Week (7)'!Q18)</f>
        <v>0.46753246753246752</v>
      </c>
      <c r="R23" s="1">
        <f>'JuicedOdds Week (7)'!R23/('JuicedOdds Week (7)'!R23+'JuicedOdds Week (7)'!R4)</f>
        <v>0.29983792544570498</v>
      </c>
      <c r="S23" s="1">
        <f>'JuicedOdds Week (7)'!S23/('JuicedOdds Week (7)'!S23+'JuicedOdds Week (7)'!S8)</f>
        <v>0.48916576381365112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4.45">
      <c r="A24" t="s">
        <v>23</v>
      </c>
      <c r="B24" s="1">
        <f>'JuicedOdds Week (7)'!B24/('JuicedOdds Week (7)'!B24+'JuicedOdds Week (7)'!B26)</f>
        <v>0.62246655186117372</v>
      </c>
      <c r="C24" s="1">
        <f>'JuicedOdds Week (7)'!C24/('JuicedOdds Week (7)'!C24+'JuicedOdds Week (7)'!C20)</f>
        <v>0.5720596355604638</v>
      </c>
      <c r="D24" s="1">
        <f>'JuicedOdds Week (7)'!D24/('JuicedOdds Week (7)'!D24+'JuicedOdds Week (7)'!D10)</f>
        <v>0.4170073589533933</v>
      </c>
      <c r="E24" s="1">
        <f>'JuicedOdds Week (7)'!E24/('JuicedOdds Week (7)'!E24+'JuicedOdds Week (7)'!E13)</f>
        <v>0.37753344813882639</v>
      </c>
      <c r="F24" s="1">
        <f>'JuicedOdds Week (7)'!F24/('JuicedOdds Week (7)'!F24+'JuicedOdds Week (7)'!F33)</f>
        <v>0.551441114716549</v>
      </c>
      <c r="G24" s="1">
        <f>'JuicedOdds Week (7)'!G24/('JuicedOdds Week (7)'!G24+'JuicedOdds Week (7)'!G27)</f>
        <v>0.53246753246753253</v>
      </c>
      <c r="H24" s="1">
        <f>'JuicedOdds Week (7)'!H24/('JuicedOdds Week (7)'!H24+'JuicedOdds Week (7)'!H30)</f>
        <v>0.42794036443953615</v>
      </c>
      <c r="I24" s="1">
        <f>'JuicedOdds Week (7)'!I24/('JuicedOdds Week (7)'!I24+'JuicedOdds Week (7)'!I29)</f>
        <v>0.48916576381365112</v>
      </c>
      <c r="J24" s="1">
        <f>'JuicedOdds Week (7)'!J24/('JuicedOdds Week (7)'!J24+'JuicedOdds Week (7)'!J17)</f>
        <v>0.48916576381365112</v>
      </c>
      <c r="K24" s="1">
        <f>'JuicedOdds Week (7)'!K24/('JuicedOdds Week (7)'!K24+'JuicedOdds Week (7)'!K32)</f>
        <v>0.56204379562043794</v>
      </c>
      <c r="L24" s="1"/>
      <c r="M24" s="1">
        <f>'JuicedOdds Week (7)'!M24/('JuicedOdds Week (7)'!M24+'JuicedOdds Week (7)'!M16)</f>
        <v>0.51083423618634893</v>
      </c>
      <c r="N24" s="1">
        <f>'JuicedOdds Week (7)'!N24/('JuicedOdds Week (7)'!N24+'JuicedOdds Week (7)'!N8)</f>
        <v>0.29983792544570498</v>
      </c>
      <c r="O24" s="1">
        <f>'JuicedOdds Week (7)'!O24/('JuicedOdds Week (7)'!O24+'JuicedOdds Week (7)'!O30)</f>
        <v>0.58821154622527261</v>
      </c>
      <c r="P24" s="1">
        <f>'JuicedOdds Week (7)'!P24/('JuicedOdds Week (7)'!P24+'JuicedOdds Week (7)'!P26)</f>
        <v>0.48916576381365112</v>
      </c>
      <c r="Q24" s="1">
        <f>'JuicedOdds Week (7)'!Q24/('JuicedOdds Week (7)'!Q24+'JuicedOdds Week (7)'!Q31)</f>
        <v>0.54274353876739567</v>
      </c>
      <c r="R24" s="1">
        <f>'JuicedOdds Week (7)'!R24/('JuicedOdds Week (7)'!R24+'JuicedOdds Week (7)'!R19)</f>
        <v>0.46753246753246752</v>
      </c>
      <c r="S24" s="1">
        <f>'JuicedOdds Week (7)'!S24/('JuicedOdds Week (7)'!S24+'JuicedOdds Week (7)'!S16)</f>
        <v>0.42888402625820565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4.45">
      <c r="A25" t="s">
        <v>24</v>
      </c>
      <c r="B25" s="1">
        <f>'JuicedOdds Week (7)'!B25/('JuicedOdds Week (7)'!B25+'JuicedOdds Week (7)'!B18)</f>
        <v>0.40036122817579772</v>
      </c>
      <c r="C25" s="1">
        <f>'JuicedOdds Week (7)'!C25/('JuicedOdds Week (7)'!C25+'JuicedOdds Week (7)'!C4)</f>
        <v>0.2491874322860238</v>
      </c>
      <c r="D25" s="1">
        <f>'JuicedOdds Week (7)'!D25/('JuicedOdds Week (7)'!D25+'JuicedOdds Week (7)'!D22)</f>
        <v>0.5720596355604638</v>
      </c>
      <c r="E25" s="1">
        <f>'JuicedOdds Week (7)'!E25/('JuicedOdds Week (7)'!E25+'JuicedOdds Week (7)'!E11)</f>
        <v>0.26645768025078376</v>
      </c>
      <c r="F25" s="1">
        <f>'JuicedOdds Week (7)'!F25/('JuicedOdds Week (7)'!F25+'JuicedOdds Week (7)'!F20)</f>
        <v>0.5260865852617197</v>
      </c>
      <c r="G25" s="1">
        <f>'JuicedOdds Week (7)'!G25/('JuicedOdds Week (7)'!G25+'JuicedOdds Week (7)'!G23)</f>
        <v>0.5720596355604638</v>
      </c>
      <c r="H25" s="1">
        <f>'JuicedOdds Week (7)'!H25/('JuicedOdds Week (7)'!H25+'JuicedOdds Week (7)'!H19)</f>
        <v>0.56349206349206349</v>
      </c>
      <c r="I25" s="1">
        <f>'JuicedOdds Week (7)'!I25/('JuicedOdds Week (7)'!I25+'JuicedOdds Week (7)'!I10)</f>
        <v>0.36309581830587778</v>
      </c>
      <c r="J25" s="1">
        <f>'JuicedOdds Week (7)'!J25/('JuicedOdds Week (7)'!J25+'JuicedOdds Week (7)'!J21)</f>
        <v>0.52173913043478259</v>
      </c>
      <c r="K25" s="1">
        <f>'JuicedOdds Week (7)'!K25/('JuicedOdds Week (7)'!K25+'JuicedOdds Week (7)'!K8)</f>
        <v>0.45725646123260438</v>
      </c>
      <c r="L25" s="1">
        <f>'JuicedOdds Week (7)'!L25/('JuicedOdds Week (7)'!L25+'JuicedOdds Week (7)'!L12)</f>
        <v>0.33635187580853815</v>
      </c>
      <c r="M25" s="1">
        <f>'JuicedOdds Week (7)'!M25/('JuicedOdds Week (7)'!M25+'JuicedOdds Week (7)'!M2)</f>
        <v>0.35527082119976705</v>
      </c>
      <c r="N25" s="1"/>
      <c r="O25" s="1">
        <f>'JuicedOdds Week (7)'!O25/('JuicedOdds Week (7)'!O25+'JuicedOdds Week (7)'!O17)</f>
        <v>0.48916576381365112</v>
      </c>
      <c r="P25" s="1">
        <f>'JuicedOdds Week (7)'!P25/('JuicedOdds Week (7)'!P25+'JuicedOdds Week (7)'!P11)</f>
        <v>0.47826086956521741</v>
      </c>
      <c r="Q25" s="1">
        <f>'JuicedOdds Week (7)'!Q25/('JuicedOdds Week (7)'!Q25+'JuicedOdds Week (7)'!Q2)</f>
        <v>0.23409789548356585</v>
      </c>
      <c r="R25" s="1">
        <f>'JuicedOdds Week (7)'!R25/('JuicedOdds Week (7)'!R25+'JuicedOdds Week (7)'!R31)</f>
        <v>0.53246753246753253</v>
      </c>
      <c r="S25" s="1">
        <f>'JuicedOdds Week (7)'!S25/('JuicedOdds Week (7)'!S25+'JuicedOdds Week (7)'!S18)</f>
        <v>0.48916576381365112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4.45">
      <c r="A26" t="s">
        <v>25</v>
      </c>
      <c r="B26" s="1">
        <f>'JuicedOdds Week (7)'!B26/('JuicedOdds Week (7)'!B26+'JuicedOdds Week (7)'!B24)</f>
        <v>0.37753344813882639</v>
      </c>
      <c r="C26" s="1">
        <f>'JuicedOdds Week (7)'!C26/('JuicedOdds Week (7)'!C26+'JuicedOdds Week (7)'!C16)</f>
        <v>0.4170073589533933</v>
      </c>
      <c r="D26" s="1">
        <f>'JuicedOdds Week (7)'!D26/('JuicedOdds Week (7)'!D26+'JuicedOdds Week (7)'!D14)</f>
        <v>0.33635187580853815</v>
      </c>
      <c r="E26" s="1">
        <f>'JuicedOdds Week (7)'!E26/('JuicedOdds Week (7)'!E26+'JuicedOdds Week (7)'!E17)</f>
        <v>0.33635187580853815</v>
      </c>
      <c r="F26" s="1">
        <f>'JuicedOdds Week (7)'!F26/('JuicedOdds Week (7)'!F26+'JuicedOdds Week (7)'!F10)</f>
        <v>0.21809369951534732</v>
      </c>
      <c r="G26" s="1">
        <f>'JuicedOdds Week (7)'!G26/('JuicedOdds Week (7)'!G26+'JuicedOdds Week (7)'!G12)</f>
        <v>0.12000000000000002</v>
      </c>
      <c r="H26" s="1"/>
      <c r="I26" s="1">
        <f>'JuicedOdds Week (7)'!I26/('JuicedOdds Week (7)'!I26+'JuicedOdds Week (7)'!I33)</f>
        <v>0.57983193277310918</v>
      </c>
      <c r="J26" s="1">
        <f>'JuicedOdds Week (7)'!J26/('JuicedOdds Week (7)'!J26+'JuicedOdds Week (7)'!J31)</f>
        <v>0.54274353876739567</v>
      </c>
      <c r="K26" s="1">
        <f>'JuicedOdds Week (7)'!K26/('JuicedOdds Week (7)'!K26+'JuicedOdds Week (7)'!K19)</f>
        <v>0.46753246753246752</v>
      </c>
      <c r="L26" s="1">
        <f>'JuicedOdds Week (7)'!L26/('JuicedOdds Week (7)'!L26+'JuicedOdds Week (7)'!L7)</f>
        <v>0.38596491228070179</v>
      </c>
      <c r="M26" s="1">
        <f>'JuicedOdds Week (7)'!M26/('JuicedOdds Week (7)'!M26+'JuicedOdds Week (7)'!M29)</f>
        <v>0.48916576381365112</v>
      </c>
      <c r="N26" s="1">
        <f>'JuicedOdds Week (7)'!N26/('JuicedOdds Week (7)'!N26+'JuicedOdds Week (7)'!N30)</f>
        <v>0.48916576381365112</v>
      </c>
      <c r="O26" s="1">
        <f>'JuicedOdds Week (7)'!O26/('JuicedOdds Week (7)'!O26+'JuicedOdds Week (7)'!O16)</f>
        <v>0.40090771558245086</v>
      </c>
      <c r="P26" s="1">
        <f>'JuicedOdds Week (7)'!P26/('JuicedOdds Week (7)'!P26+'JuicedOdds Week (7)'!P24)</f>
        <v>0.51083423618634893</v>
      </c>
      <c r="Q26" s="1">
        <f>'JuicedOdds Week (7)'!Q26/('JuicedOdds Week (7)'!Q26+'JuicedOdds Week (7)'!Q20)</f>
        <v>0.48916576381365112</v>
      </c>
      <c r="R26" s="1">
        <f>'JuicedOdds Week (7)'!R26/('JuicedOdds Week (7)'!R26+'JuicedOdds Week (7)'!R13)</f>
        <v>0.30423004792665137</v>
      </c>
      <c r="S26" s="1">
        <f>'JuicedOdds Week (7)'!S26/('JuicedOdds Week (7)'!S26+'JuicedOdds Week (7)'!S30)</f>
        <v>0.54274353876739567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4.45">
      <c r="A27" t="s">
        <v>26</v>
      </c>
      <c r="B27" s="1">
        <f>'JuicedOdds Week (7)'!B27/('JuicedOdds Week (7)'!B27+'JuicedOdds Week (7)'!B32)</f>
        <v>0.73354231974921635</v>
      </c>
      <c r="C27" s="1">
        <f>'JuicedOdds Week (7)'!C27/('JuicedOdds Week (7)'!C27+'JuicedOdds Week (7)'!C18)</f>
        <v>0.36309581830587778</v>
      </c>
      <c r="D27" s="1">
        <f>'JuicedOdds Week (7)'!D27/('JuicedOdds Week (7)'!D27+'JuicedOdds Week (7)'!D4)</f>
        <v>0.31944444444444442</v>
      </c>
      <c r="E27" s="1">
        <f>'JuicedOdds Week (7)'!E27/('JuicedOdds Week (7)'!E27+'JuicedOdds Week (7)'!E3)</f>
        <v>0.22316684378320936</v>
      </c>
      <c r="F27" s="1">
        <f>'JuicedOdds Week (7)'!F27/('JuicedOdds Week (7)'!F27+'JuicedOdds Week (7)'!F19)</f>
        <v>0.69079288305406805</v>
      </c>
      <c r="G27" s="1">
        <f>'JuicedOdds Week (7)'!G27/('JuicedOdds Week (7)'!G27+'JuicedOdds Week (7)'!G24)</f>
        <v>0.46753246753246752</v>
      </c>
      <c r="H27" s="1">
        <f>'JuicedOdds Week (7)'!H27/('JuicedOdds Week (7)'!H27+'JuicedOdds Week (7)'!H21)</f>
        <v>0.59336975415942395</v>
      </c>
      <c r="I27" s="1">
        <f>'JuicedOdds Week (7)'!I27/('JuicedOdds Week (7)'!I27+'JuicedOdds Week (7)'!I3)</f>
        <v>0.36341238065906994</v>
      </c>
      <c r="J27" s="1">
        <f>'JuicedOdds Week (7)'!J27/('JuicedOdds Week (7)'!J27+'JuicedOdds Week (7)'!J23)</f>
        <v>0.39329934450109244</v>
      </c>
      <c r="K27" s="1">
        <f>'JuicedOdds Week (7)'!K27/('JuicedOdds Week (7)'!K27+'JuicedOdds Week (7)'!K14)</f>
        <v>0.36989795918367352</v>
      </c>
      <c r="L27" s="1">
        <f>'JuicedOdds Week (7)'!L27/('JuicedOdds Week (7)'!L27+'JuicedOdds Week (7)'!L21)</f>
        <v>0.47826086956521741</v>
      </c>
      <c r="M27" s="1">
        <f>'JuicedOdds Week (7)'!M27/('JuicedOdds Week (7)'!M27+'JuicedOdds Week (7)'!M7)</f>
        <v>0.33099297893681046</v>
      </c>
      <c r="N27" s="1">
        <f>'JuicedOdds Week (7)'!N27/('JuicedOdds Week (7)'!N27+'JuicedOdds Week (7)'!N12)</f>
        <v>0.39329934450109244</v>
      </c>
      <c r="O27" s="1"/>
      <c r="P27" s="1">
        <f>'JuicedOdds Week (7)'!P27/('JuicedOdds Week (7)'!P27+'JuicedOdds Week (7)'!P28)</f>
        <v>0.48916576381365112</v>
      </c>
      <c r="Q27" s="1">
        <f>'JuicedOdds Week (7)'!Q27/('JuicedOdds Week (7)'!Q27+'JuicedOdds Week (7)'!Q8)</f>
        <v>0.34252477380439461</v>
      </c>
      <c r="R27" s="1">
        <f>'JuicedOdds Week (7)'!R27/('JuicedOdds Week (7)'!R27+'JuicedOdds Week (7)'!R5)</f>
        <v>0.42016806722689076</v>
      </c>
      <c r="S27" s="1">
        <f>'JuicedOdds Week (7)'!S27/('JuicedOdds Week (7)'!S27+'JuicedOdds Week (7)'!S7)</f>
        <v>0.42016806722689076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4.45">
      <c r="A28" t="s">
        <v>27</v>
      </c>
      <c r="B28" s="1">
        <f>'JuicedOdds Week (7)'!B28/('JuicedOdds Week (7)'!B28+'JuicedOdds Week (7)'!B14)</f>
        <v>0.34252477380439461</v>
      </c>
      <c r="C28" s="1">
        <f>'JuicedOdds Week (7)'!C28/('JuicedOdds Week (7)'!C28+'JuicedOdds Week (7)'!C5)</f>
        <v>0.26645768025078376</v>
      </c>
      <c r="D28" s="1">
        <f>'JuicedOdds Week (7)'!D28/('JuicedOdds Week (7)'!D28+'JuicedOdds Week (7)'!D6)</f>
        <v>0.4170073589533933</v>
      </c>
      <c r="E28" s="1">
        <f>'JuicedOdds Week (7)'!E28/('JuicedOdds Week (7)'!E28+'JuicedOdds Week (7)'!E31)</f>
        <v>0.51083423618634893</v>
      </c>
      <c r="F28" s="1">
        <f>'JuicedOdds Week (7)'!F28/('JuicedOdds Week (7)'!F28+'JuicedOdds Week (7)'!F3)</f>
        <v>0.36309581830587778</v>
      </c>
      <c r="G28" s="1">
        <f>'JuicedOdds Week (7)'!G28/('JuicedOdds Week (7)'!G28+'JuicedOdds Week (7)'!G32)</f>
        <v>0.74406901509705248</v>
      </c>
      <c r="H28" s="1">
        <f>'JuicedOdds Week (7)'!H28/('JuicedOdds Week (7)'!H28+'JuicedOdds Week (7)'!H22)</f>
        <v>0.61643835616438358</v>
      </c>
      <c r="I28" s="1">
        <f>'JuicedOdds Week (7)'!I28/('JuicedOdds Week (7)'!I28+'JuicedOdds Week (7)'!I7)</f>
        <v>0.28202947845804988</v>
      </c>
      <c r="J28" s="1">
        <f>'JuicedOdds Week (7)'!J28/('JuicedOdds Week (7)'!J28+'JuicedOdds Week (7)'!J20)</f>
        <v>0.44740599714421703</v>
      </c>
      <c r="K28" s="1"/>
      <c r="L28" s="1">
        <f>'JuicedOdds Week (7)'!L28/('JuicedOdds Week (7)'!L28+'JuicedOdds Week (7)'!L14)</f>
        <v>0.46753246753246752</v>
      </c>
      <c r="M28" s="1">
        <f>'JuicedOdds Week (7)'!M28/('JuicedOdds Week (7)'!M28+'JuicedOdds Week (7)'!M32)</f>
        <v>0.53246753246753253</v>
      </c>
      <c r="N28" s="1">
        <f>'JuicedOdds Week (7)'!N28/('JuicedOdds Week (7)'!N28+'JuicedOdds Week (7)'!N15)</f>
        <v>0.47826086956521741</v>
      </c>
      <c r="O28" s="1">
        <f>'JuicedOdds Week (7)'!O28/('JuicedOdds Week (7)'!O28+'JuicedOdds Week (7)'!O9)</f>
        <v>0.27424749163879597</v>
      </c>
      <c r="P28" s="1">
        <f>'JuicedOdds Week (7)'!P28/('JuicedOdds Week (7)'!P28+'JuicedOdds Week (7)'!P27)</f>
        <v>0.51083423618634893</v>
      </c>
      <c r="Q28" s="1">
        <f>'JuicedOdds Week (7)'!Q28/('JuicedOdds Week (7)'!Q28+'JuicedOdds Week (7)'!Q16)</f>
        <v>0.48916576381365112</v>
      </c>
      <c r="R28" s="1">
        <f>'JuicedOdds Week (7)'!R28/('JuicedOdds Week (7)'!R28+'JuicedOdds Week (7)'!R21)</f>
        <v>0.40090771558245086</v>
      </c>
      <c r="S28" s="1">
        <f>'JuicedOdds Week (7)'!S28/('JuicedOdds Week (7)'!S28+'JuicedOdds Week (7)'!S5)</f>
        <v>0.28202947845804988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4.45">
      <c r="A29" t="s">
        <v>28</v>
      </c>
      <c r="B29" s="1">
        <f>'JuicedOdds Week (7)'!B29/('JuicedOdds Week (7)'!B29+'JuicedOdds Week (7)'!B16)</f>
        <v>0.42794036443953615</v>
      </c>
      <c r="C29" s="1">
        <f>'JuicedOdds Week (7)'!C29/('JuicedOdds Week (7)'!C29+'JuicedOdds Week (7)'!C11)</f>
        <v>0.42794036443953615</v>
      </c>
      <c r="D29" s="1">
        <f>'JuicedOdds Week (7)'!D29/('JuicedOdds Week (7)'!D29+'JuicedOdds Week (7)'!D15)</f>
        <v>0.40663024584057611</v>
      </c>
      <c r="E29" s="1">
        <f>'JuicedOdds Week (7)'!E29/('JuicedOdds Week (7)'!E29+'JuicedOdds Week (7)'!E6)</f>
        <v>0.40663024584057611</v>
      </c>
      <c r="F29" s="1">
        <f>'JuicedOdds Week (7)'!F29/('JuicedOdds Week (7)'!F29+'JuicedOdds Week (7)'!F31)</f>
        <v>0.551441114716549</v>
      </c>
      <c r="G29" s="1">
        <f>'JuicedOdds Week (7)'!G29/('JuicedOdds Week (7)'!G29+'JuicedOdds Week (7)'!G9)</f>
        <v>0.31460674157303364</v>
      </c>
      <c r="H29" s="1"/>
      <c r="I29" s="1">
        <f>'JuicedOdds Week (7)'!I29/('JuicedOdds Week (7)'!I29+'JuicedOdds Week (7)'!I24)</f>
        <v>0.51083423618634893</v>
      </c>
      <c r="J29" s="1">
        <f>'JuicedOdds Week (7)'!J29/('JuicedOdds Week (7)'!J29+'JuicedOdds Week (7)'!J22)</f>
        <v>0.37889039242219219</v>
      </c>
      <c r="K29" s="1">
        <f>'JuicedOdds Week (7)'!K29/('JuicedOdds Week (7)'!K29+'JuicedOdds Week (7)'!K30)</f>
        <v>0.51083423618634893</v>
      </c>
      <c r="L29" s="1">
        <f>'JuicedOdds Week (7)'!L29/('JuicedOdds Week (7)'!L29+'JuicedOdds Week (7)'!L13)</f>
        <v>0.35527082119976705</v>
      </c>
      <c r="M29" s="1">
        <f>'JuicedOdds Week (7)'!M29/('JuicedOdds Week (7)'!M29+'JuicedOdds Week (7)'!M26)</f>
        <v>0.51083423618634893</v>
      </c>
      <c r="N29" s="1">
        <f>'JuicedOdds Week (7)'!N29/('JuicedOdds Week (7)'!N29+'JuicedOdds Week (7)'!N31)</f>
        <v>0.54274353876739567</v>
      </c>
      <c r="O29" s="1">
        <f>'JuicedOdds Week (7)'!O29/('JuicedOdds Week (7)'!O29+'JuicedOdds Week (7)'!O12)</f>
        <v>0.28202947845804988</v>
      </c>
      <c r="P29" s="1">
        <f>'JuicedOdds Week (7)'!P29/('JuicedOdds Week (7)'!P29+'JuicedOdds Week (7)'!P33)</f>
        <v>0.57983193277310918</v>
      </c>
      <c r="Q29" s="1">
        <f>'JuicedOdds Week (7)'!Q29/('JuicedOdds Week (7)'!Q29+'JuicedOdds Week (7)'!Q14)</f>
        <v>0.46753246753246752</v>
      </c>
      <c r="R29" s="1">
        <f>'JuicedOdds Week (7)'!R29/('JuicedOdds Week (7)'!R29+'JuicedOdds Week (7)'!R33)</f>
        <v>0.51083423618634893</v>
      </c>
      <c r="S29" s="1">
        <f>'JuicedOdds Week (7)'!S29/('JuicedOdds Week (7)'!S29+'JuicedOdds Week (7)'!S13)</f>
        <v>0.44740599714421703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4.45">
      <c r="A30" t="s">
        <v>29</v>
      </c>
      <c r="B30" s="1">
        <f>'JuicedOdds Week (7)'!B30/('JuicedOdds Week (7)'!B30+'JuicedOdds Week (7)'!B17)</f>
        <v>0.34252477380439461</v>
      </c>
      <c r="C30" s="1">
        <f>'JuicedOdds Week (7)'!C30/('JuicedOdds Week (7)'!C30+'JuicedOdds Week (7)'!C19)</f>
        <v>0.53246753246753253</v>
      </c>
      <c r="D30" s="1">
        <f>'JuicedOdds Week (7)'!D30/('JuicedOdds Week (7)'!D30+'JuicedOdds Week (7)'!D3)</f>
        <v>0.31460674157303364</v>
      </c>
      <c r="E30" s="1">
        <f>'JuicedOdds Week (7)'!E30/('JuicedOdds Week (7)'!E30+'JuicedOdds Week (7)'!E16)</f>
        <v>0.34252477380439461</v>
      </c>
      <c r="F30" s="1"/>
      <c r="G30" s="1">
        <f>'JuicedOdds Week (7)'!G30/('JuicedOdds Week (7)'!G30+'JuicedOdds Week (7)'!G10)</f>
        <v>0.40663024584057611</v>
      </c>
      <c r="H30" s="1">
        <f>'JuicedOdds Week (7)'!H30/('JuicedOdds Week (7)'!H30+'JuicedOdds Week (7)'!H24)</f>
        <v>0.5720596355604638</v>
      </c>
      <c r="I30" s="1">
        <f>'JuicedOdds Week (7)'!I30/('JuicedOdds Week (7)'!I30+'JuicedOdds Week (7)'!I4)</f>
        <v>0.21809369951534732</v>
      </c>
      <c r="J30" s="1">
        <f>'JuicedOdds Week (7)'!J30/('JuicedOdds Week (7)'!J30+'JuicedOdds Week (7)'!J33)</f>
        <v>0.48916576381365112</v>
      </c>
      <c r="K30" s="1">
        <f>'JuicedOdds Week (7)'!K30/('JuicedOdds Week (7)'!K30+'JuicedOdds Week (7)'!K29)</f>
        <v>0.48916576381365112</v>
      </c>
      <c r="L30" s="1">
        <f>'JuicedOdds Week (7)'!L30/('JuicedOdds Week (7)'!L30+'JuicedOdds Week (7)'!L5)</f>
        <v>0.25912838633686691</v>
      </c>
      <c r="M30" s="1">
        <f>'JuicedOdds Week (7)'!M30/('JuicedOdds Week (7)'!M30+'JuicedOdds Week (7)'!M31)</f>
        <v>0.48916576381365112</v>
      </c>
      <c r="N30" s="1">
        <f>'JuicedOdds Week (7)'!N30/('JuicedOdds Week (7)'!N30+'JuicedOdds Week (7)'!N26)</f>
        <v>0.51083423618634893</v>
      </c>
      <c r="O30" s="1">
        <f>'JuicedOdds Week (7)'!O30/('JuicedOdds Week (7)'!O30+'JuicedOdds Week (7)'!O24)</f>
        <v>0.4117884537747275</v>
      </c>
      <c r="P30" s="1">
        <f>'JuicedOdds Week (7)'!P30/('JuicedOdds Week (7)'!P30+'JuicedOdds Week (7)'!P20)</f>
        <v>0.39329934450109244</v>
      </c>
      <c r="Q30" s="1">
        <f>'JuicedOdds Week (7)'!Q30/('JuicedOdds Week (7)'!Q30+'JuicedOdds Week (7)'!Q13)</f>
        <v>0.37889039242219219</v>
      </c>
      <c r="R30" s="1">
        <f>'JuicedOdds Week (7)'!R30/('JuicedOdds Week (7)'!R30+'JuicedOdds Week (7)'!R16)</f>
        <v>0.47826086956521741</v>
      </c>
      <c r="S30" s="1">
        <f>'JuicedOdds Week (7)'!S30/('JuicedOdds Week (7)'!S30+'JuicedOdds Week (7)'!S26)</f>
        <v>0.45725646123260438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4.45">
      <c r="A31" t="s">
        <v>30</v>
      </c>
      <c r="B31" s="1">
        <f>'JuicedOdds Week (7)'!B31/('JuicedOdds Week (7)'!B31+'JuicedOdds Week (7)'!B13)</f>
        <v>0.36309581830587778</v>
      </c>
      <c r="C31" s="1">
        <f>'JuicedOdds Week (7)'!C31/('JuicedOdds Week (7)'!C31+'JuicedOdds Week (7)'!C33)</f>
        <v>0.46753246753246752</v>
      </c>
      <c r="D31" s="1">
        <f>'JuicedOdds Week (7)'!D31/('JuicedOdds Week (7)'!D31+'JuicedOdds Week (7)'!D9)</f>
        <v>0.25912838633686691</v>
      </c>
      <c r="E31" s="1">
        <f>'JuicedOdds Week (7)'!E31/('JuicedOdds Week (7)'!E31+'JuicedOdds Week (7)'!E28)</f>
        <v>0.48916576381365112</v>
      </c>
      <c r="F31" s="1">
        <f>'JuicedOdds Week (7)'!F31/('JuicedOdds Week (7)'!F31+'JuicedOdds Week (7)'!F29)</f>
        <v>0.448558885283451</v>
      </c>
      <c r="G31" s="1">
        <f>'JuicedOdds Week (7)'!G31/('JuicedOdds Week (7)'!G31+'JuicedOdds Week (7)'!G13)</f>
        <v>0.35527082119976705</v>
      </c>
      <c r="H31" s="1">
        <f>'JuicedOdds Week (7)'!H31/('JuicedOdds Week (7)'!H31+'JuicedOdds Week (7)'!H15)</f>
        <v>0.3962430290578221</v>
      </c>
      <c r="I31" s="1">
        <f>'JuicedOdds Week (7)'!I31/('JuicedOdds Week (7)'!I31+'JuicedOdds Week (7)'!I16)</f>
        <v>0.47826086956521741</v>
      </c>
      <c r="J31" s="1">
        <f>'JuicedOdds Week (7)'!J31/('JuicedOdds Week (7)'!J31+'JuicedOdds Week (7)'!J26)</f>
        <v>0.45725646123260438</v>
      </c>
      <c r="K31" s="1">
        <f>'JuicedOdds Week (7)'!K31/('JuicedOdds Week (7)'!K31+'JuicedOdds Week (7)'!K23)</f>
        <v>0.36341238065906994</v>
      </c>
      <c r="L31" s="1"/>
      <c r="M31" s="1">
        <f>'JuicedOdds Week (7)'!M31/('JuicedOdds Week (7)'!M31+'JuicedOdds Week (7)'!M30)</f>
        <v>0.51083423618634893</v>
      </c>
      <c r="N31" s="1">
        <f>'JuicedOdds Week (7)'!N31/('JuicedOdds Week (7)'!N31+'JuicedOdds Week (7)'!N29)</f>
        <v>0.45725646123260438</v>
      </c>
      <c r="O31" s="1">
        <f>'JuicedOdds Week (7)'!O31/('JuicedOdds Week (7)'!O31+'JuicedOdds Week (7)'!O6)</f>
        <v>0.23409789548356585</v>
      </c>
      <c r="P31" s="1">
        <f>'JuicedOdds Week (7)'!P31/('JuicedOdds Week (7)'!P31+'JuicedOdds Week (7)'!P22)</f>
        <v>0.45725646123260438</v>
      </c>
      <c r="Q31" s="1">
        <f>'JuicedOdds Week (7)'!Q31/('JuicedOdds Week (7)'!Q31+'JuicedOdds Week (7)'!Q24)</f>
        <v>0.45725646123260438</v>
      </c>
      <c r="R31" s="1">
        <f>'JuicedOdds Week (7)'!R31/('JuicedOdds Week (7)'!R31+'JuicedOdds Week (7)'!R25)</f>
        <v>0.46753246753246752</v>
      </c>
      <c r="S31" s="1">
        <f>'JuicedOdds Week (7)'!S31/('JuicedOdds Week (7)'!S31+'JuicedOdds Week (7)'!S33)</f>
        <v>0.52173913043478259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4.45">
      <c r="A32" t="s">
        <v>31</v>
      </c>
      <c r="B32" s="1">
        <f>'JuicedOdds Week (7)'!B32/('JuicedOdds Week (7)'!B32+'JuicedOdds Week (7)'!B27)</f>
        <v>0.26645768025078376</v>
      </c>
      <c r="C32" s="1">
        <f>'JuicedOdds Week (7)'!C32/('JuicedOdds Week (7)'!C32+'JuicedOdds Week (7)'!C21)</f>
        <v>0.34252477380439461</v>
      </c>
      <c r="D32" s="1">
        <f>'JuicedOdds Week (7)'!D32/('JuicedOdds Week (7)'!D32+'JuicedOdds Week (7)'!D7)</f>
        <v>0.16835016835016833</v>
      </c>
      <c r="E32" s="1">
        <f>'JuicedOdds Week (7)'!E32/('JuicedOdds Week (7)'!E32+'JuicedOdds Week (7)'!E5)</f>
        <v>0.12382234185733514</v>
      </c>
      <c r="F32" s="1">
        <f>'JuicedOdds Week (7)'!F32/('JuicedOdds Week (7)'!F32+'JuicedOdds Week (7)'!F6)</f>
        <v>0.3962430290578221</v>
      </c>
      <c r="G32" s="1">
        <f>'JuicedOdds Week (7)'!G32/('JuicedOdds Week (7)'!G32+'JuicedOdds Week (7)'!G28)</f>
        <v>0.25593098490294752</v>
      </c>
      <c r="H32" s="1">
        <f>'JuicedOdds Week (7)'!H32/('JuicedOdds Week (7)'!H32+'JuicedOdds Week (7)'!H14)</f>
        <v>0.21325648414985587</v>
      </c>
      <c r="I32" s="1">
        <f>'JuicedOdds Week (7)'!I32/('JuicedOdds Week (7)'!I32+'JuicedOdds Week (7)'!I9)</f>
        <v>0.30920711694593195</v>
      </c>
      <c r="J32" s="1">
        <f>'JuicedOdds Week (7)'!J32/('JuicedOdds Week (7)'!J32+'JuicedOdds Week (7)'!J15)</f>
        <v>0.26645768025078376</v>
      </c>
      <c r="K32" s="1">
        <f>'JuicedOdds Week (7)'!K32/('JuicedOdds Week (7)'!K32+'JuicedOdds Week (7)'!K24)</f>
        <v>0.43795620437956206</v>
      </c>
      <c r="L32" s="1">
        <f>'JuicedOdds Week (7)'!L32/('JuicedOdds Week (7)'!L32+'JuicedOdds Week (7)'!L33)</f>
        <v>0.46753246753246752</v>
      </c>
      <c r="M32" s="1">
        <f>'JuicedOdds Week (7)'!M32/('JuicedOdds Week (7)'!M32+'JuicedOdds Week (7)'!M28)</f>
        <v>0.46753246753246752</v>
      </c>
      <c r="N32" s="1">
        <f>'JuicedOdds Week (7)'!N32/('JuicedOdds Week (7)'!N32+'JuicedOdds Week (7)'!N22)</f>
        <v>0.30920711694593195</v>
      </c>
      <c r="O32" s="1"/>
      <c r="P32" s="1">
        <f>'JuicedOdds Week (7)'!P32/('JuicedOdds Week (7)'!P32+'JuicedOdds Week (7)'!P5)</f>
        <v>0.30423004792665137</v>
      </c>
      <c r="Q32" s="1">
        <f>'JuicedOdds Week (7)'!Q32/('JuicedOdds Week (7)'!Q32+'JuicedOdds Week (7)'!Q19)</f>
        <v>0.36341238065906994</v>
      </c>
      <c r="R32" s="1">
        <f>'JuicedOdds Week (7)'!R32/('JuicedOdds Week (7)'!R32+'JuicedOdds Week (7)'!R3)</f>
        <v>0.19184290030211482</v>
      </c>
      <c r="S32" s="1">
        <f>'JuicedOdds Week (7)'!S32/('JuicedOdds Week (7)'!S32+'JuicedOdds Week (7)'!S14)</f>
        <v>0.36341238065906994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38" ht="14.45">
      <c r="A33" t="s">
        <v>32</v>
      </c>
      <c r="B33" s="1">
        <f>'JuicedOdds Week (7)'!B33/('JuicedOdds Week (7)'!B33+'JuicedOdds Week (7)'!B9)</f>
        <v>0.20863836017569545</v>
      </c>
      <c r="C33" s="1">
        <f>'JuicedOdds Week (7)'!C33/('JuicedOdds Week (7)'!C33+'JuicedOdds Week (7)'!C31)</f>
        <v>0.53246753246753253</v>
      </c>
      <c r="D33" s="1">
        <f>'JuicedOdds Week (7)'!D33/('JuicedOdds Week (7)'!D33+'JuicedOdds Week (7)'!D13)</f>
        <v>0.24000000000000005</v>
      </c>
      <c r="E33" s="1">
        <f>'JuicedOdds Week (7)'!E33/('JuicedOdds Week (7)'!E33+'JuicedOdds Week (7)'!E22)</f>
        <v>0.4170073589533933</v>
      </c>
      <c r="F33" s="1">
        <f>'JuicedOdds Week (7)'!F33/('JuicedOdds Week (7)'!F33+'JuicedOdds Week (7)'!F24)</f>
        <v>0.448558885283451</v>
      </c>
      <c r="G33" s="1">
        <f>'JuicedOdds Week (7)'!G33/('JuicedOdds Week (7)'!G33+'JuicedOdds Week (7)'!G16)</f>
        <v>0.45725646123260438</v>
      </c>
      <c r="H33" s="1"/>
      <c r="I33" s="1">
        <f>'JuicedOdds Week (7)'!I33/('JuicedOdds Week (7)'!I33+'JuicedOdds Week (7)'!I26)</f>
        <v>0.42016806722689076</v>
      </c>
      <c r="J33" s="1">
        <f>'JuicedOdds Week (7)'!J33/('JuicedOdds Week (7)'!J33+'JuicedOdds Week (7)'!J30)</f>
        <v>0.51083423618634893</v>
      </c>
      <c r="K33" s="1">
        <f>'JuicedOdds Week (7)'!K33/('JuicedOdds Week (7)'!K33+'JuicedOdds Week (7)'!K6)</f>
        <v>0.27272727272727276</v>
      </c>
      <c r="L33" s="1">
        <f>'JuicedOdds Week (7)'!L33/('JuicedOdds Week (7)'!L33+'JuicedOdds Week (7)'!L32)</f>
        <v>0.53246753246753253</v>
      </c>
      <c r="M33" s="1">
        <f>'JuicedOdds Week (7)'!M33/('JuicedOdds Week (7)'!M33+'JuicedOdds Week (7)'!M13)</f>
        <v>0.36309581830587778</v>
      </c>
      <c r="N33" s="1">
        <f>'JuicedOdds Week (7)'!N33/('JuicedOdds Week (7)'!N33+'JuicedOdds Week (7)'!N18)</f>
        <v>0.37889039242219219</v>
      </c>
      <c r="O33" s="1">
        <f>'JuicedOdds Week (7)'!O33/('JuicedOdds Week (7)'!O33+'JuicedOdds Week (7)'!O8)</f>
        <v>0.2491874322860238</v>
      </c>
      <c r="P33" s="1">
        <f>'JuicedOdds Week (7)'!P33/('JuicedOdds Week (7)'!P33+'JuicedOdds Week (7)'!P29)</f>
        <v>0.42016806722689076</v>
      </c>
      <c r="Q33" s="1">
        <f>'JuicedOdds Week (7)'!Q33/('JuicedOdds Week (7)'!Q33+'JuicedOdds Week (7)'!Q15)</f>
        <v>0.36905965621840248</v>
      </c>
      <c r="R33" s="1">
        <f>'JuicedOdds Week (7)'!R33/('JuicedOdds Week (7)'!R33+'JuicedOdds Week (7)'!R29)</f>
        <v>0.48916576381365112</v>
      </c>
      <c r="S33" s="1">
        <f>'JuicedOdds Week (7)'!S33/('JuicedOdds Week (7)'!S33+'JuicedOdds Week (7)'!S31)</f>
        <v>0.47826086956521741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38" ht="14.45">
      <c r="U34">
        <f>SUM(U2:U33)</f>
        <v>25</v>
      </c>
      <c r="V34">
        <f t="shared" ref="V34:AL34" si="0">SUM(V2:V33)</f>
        <v>25</v>
      </c>
      <c r="W34">
        <f t="shared" si="0"/>
        <v>25</v>
      </c>
      <c r="X34">
        <f t="shared" si="0"/>
        <v>25</v>
      </c>
      <c r="Y34">
        <f t="shared" si="0"/>
        <v>25</v>
      </c>
      <c r="Z34">
        <f t="shared" si="0"/>
        <v>25</v>
      </c>
      <c r="AA34">
        <f t="shared" si="0"/>
        <v>0</v>
      </c>
      <c r="AB34">
        <f t="shared" si="0"/>
        <v>0</v>
      </c>
      <c r="AC34">
        <f t="shared" si="0"/>
        <v>0</v>
      </c>
      <c r="AD34">
        <f t="shared" si="0"/>
        <v>0</v>
      </c>
      <c r="AE34">
        <f t="shared" si="0"/>
        <v>0</v>
      </c>
      <c r="AF34">
        <f t="shared" si="0"/>
        <v>0</v>
      </c>
      <c r="AG34">
        <f t="shared" si="0"/>
        <v>0</v>
      </c>
      <c r="AH34">
        <f t="shared" si="0"/>
        <v>0</v>
      </c>
      <c r="AI34">
        <f t="shared" si="0"/>
        <v>0</v>
      </c>
      <c r="AJ34">
        <f t="shared" si="0"/>
        <v>0</v>
      </c>
      <c r="AK34">
        <f t="shared" si="0"/>
        <v>0</v>
      </c>
      <c r="AL34">
        <f t="shared" si="0"/>
        <v>0</v>
      </c>
    </row>
    <row r="35" spans="1:38" ht="14.45">
      <c r="H35" t="s">
        <v>44</v>
      </c>
      <c r="I35" s="1">
        <f>H14*I11*J15*L10*N22*O6*R3</f>
        <v>0.13842745048939237</v>
      </c>
    </row>
    <row r="36" spans="1:38">
      <c r="H36" t="s">
        <v>45</v>
      </c>
      <c r="I36" s="1">
        <f>B9*C7*D2*E5*F12*G4</f>
        <v>0.33352899070313863</v>
      </c>
    </row>
    <row r="37" spans="1:38">
      <c r="H37" t="s">
        <v>43</v>
      </c>
      <c r="I37" s="1">
        <f>B9*C7*D2*E5*F12*G4*H14*J15*I11*L10*M17*O6*R3</f>
        <v>4.7130746480943154E-2</v>
      </c>
    </row>
  </sheetData>
  <conditionalFormatting sqref="B2:S33">
    <cfRule type="cellIs" dxfId="19" priority="1" operator="between">
      <formula>0.65</formula>
      <formula>0.7</formula>
    </cfRule>
    <cfRule type="cellIs" dxfId="18" priority="2" operator="greaterThanOrEqual">
      <formula>0.7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B781-0D05-4304-B1B1-A85FFECE3447}">
  <dimension ref="A1:S33"/>
  <sheetViews>
    <sheetView workbookViewId="0">
      <selection activeCell="O6" sqref="O6"/>
    </sheetView>
  </sheetViews>
  <sheetFormatPr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f>IF('BettingLines Week (7)'!B2&lt;-100,1+100/('BettingLines Week (7)'!B2-100),100/('BettingLines Week (7)'!B2+100))</f>
        <v>0.64285714285714279</v>
      </c>
      <c r="C2">
        <f>IF('BettingLines Week (7)'!C2&lt;-100,1+100/('BettingLines Week (7)'!C2-100),100/('BettingLines Week (7)'!C2+100))</f>
        <v>0.59677419354838712</v>
      </c>
      <c r="D2">
        <f>IF('BettingLines Week (7)'!D2&lt;-100,1+100/('BettingLines Week (7)'!D2-100),100/('BettingLines Week (7)'!D2+100))</f>
        <v>0.88888888888888884</v>
      </c>
      <c r="E2">
        <f>IF('BettingLines Week (7)'!E2&lt;-100,1+100/('BettingLines Week (7)'!E2-100),100/('BettingLines Week (7)'!E2+100))</f>
        <v>0.80952380952380953</v>
      </c>
      <c r="F2">
        <f>IF('BettingLines Week (7)'!F2&lt;-100,1+100/('BettingLines Week (7)'!F2-100),100/('BettingLines Week (7)'!F2+100))</f>
        <v>0.64285714285714279</v>
      </c>
      <c r="G2">
        <f>IF('BettingLines Week (7)'!G2&lt;-100,1+100/('BettingLines Week (7)'!G2-100),100/('BettingLines Week (7)'!G2+100))</f>
        <v>0.8666666666666667</v>
      </c>
      <c r="H2">
        <f>IF('BettingLines Week (7)'!H2&lt;-100,1+100/('BettingLines Week (7)'!H2-100),100/('BettingLines Week (7)'!H2+100))</f>
        <v>0.73544973544973546</v>
      </c>
      <c r="I2">
        <f>IF('BettingLines Week (7)'!I2&lt;-100,1+100/('BettingLines Week (7)'!I2-100),100/('BettingLines Week (7)'!I2+100))</f>
        <v>0.63636363636363635</v>
      </c>
      <c r="J2">
        <f>IF('BettingLines Week (7)'!J2&lt;-100,1+100/('BettingLines Week (7)'!J2-100),100/('BettingLines Week (7)'!J2+100))</f>
        <v>0.67213114754098369</v>
      </c>
      <c r="K2">
        <f>IF('BettingLines Week (7)'!K2&lt;-100,1+100/('BettingLines Week (7)'!K2-100),100/('BettingLines Week (7)'!K2+100))</f>
        <v>1</v>
      </c>
      <c r="L2">
        <f>IF('BettingLines Week (7)'!L2&lt;-100,1+100/('BettingLines Week (7)'!L2-100),100/('BettingLines Week (7)'!L2+100))</f>
        <v>0.60784313725490202</v>
      </c>
      <c r="M2">
        <f>IF('BettingLines Week (7)'!M2&lt;-100,1+100/('BettingLines Week (7)'!M2-100),100/('BettingLines Week (7)'!M2+100))</f>
        <v>0.67213114754098369</v>
      </c>
      <c r="N2">
        <f>IF('BettingLines Week (7)'!N2&lt;-100,1+100/('BettingLines Week (7)'!N2-100),100/('BettingLines Week (7)'!N2+100))</f>
        <v>0.68553459119496862</v>
      </c>
      <c r="O2">
        <f>IF('BettingLines Week (7)'!O2&lt;-100,1+100/('BettingLines Week (7)'!O2-100),100/('BettingLines Week (7)'!O2+100))</f>
        <v>0.64285714285714279</v>
      </c>
      <c r="P2">
        <f>IF('BettingLines Week (7)'!P2&lt;-100,1+100/('BettingLines Week (7)'!P2-100),100/('BettingLines Week (7)'!P2+100))</f>
        <v>0.65517241379310343</v>
      </c>
      <c r="Q2">
        <f>IF('BettingLines Week (7)'!Q2&lt;-100,1+100/('BettingLines Week (7)'!Q2-100),100/('BettingLines Week (7)'!Q2+100))</f>
        <v>0.79797979797979801</v>
      </c>
      <c r="R2">
        <f>IF('BettingLines Week (7)'!R2&lt;-100,1+100/('BettingLines Week (7)'!R2-100),100/('BettingLines Week (7)'!R2+100))</f>
        <v>0.60784313725490202</v>
      </c>
      <c r="S2">
        <f>IF('BettingLines Week (7)'!S2&lt;-100,1+100/('BettingLines Week (7)'!S2-100),100/('BettingLines Week (7)'!S2+100))</f>
        <v>0.55555555555555558</v>
      </c>
    </row>
    <row r="3" spans="1:19" ht="14.45">
      <c r="A3" t="s">
        <v>2</v>
      </c>
      <c r="B3">
        <f>IF('BettingLines Week (7)'!B3&lt;-100,1+100/('BettingLines Week (7)'!B3-100),100/('BettingLines Week (7)'!B3+100))</f>
        <v>0.64912280701754388</v>
      </c>
      <c r="C3">
        <f>IF('BettingLines Week (7)'!C3&lt;-100,1+100/('BettingLines Week (7)'!C3-100),100/('BettingLines Week (7)'!C3+100))</f>
        <v>0.71014492753623193</v>
      </c>
      <c r="D3">
        <f>IF('BettingLines Week (7)'!D3&lt;-100,1+100/('BettingLines Week (7)'!D3-100),100/('BettingLines Week (7)'!D3+100))</f>
        <v>0.7142857142857143</v>
      </c>
      <c r="E3">
        <f>IF('BettingLines Week (7)'!E3&lt;-100,1+100/('BettingLines Week (7)'!E3-100),100/('BettingLines Week (7)'!E3+100))</f>
        <v>0.80952380952380953</v>
      </c>
      <c r="F3">
        <f>IF('BettingLines Week (7)'!F3&lt;-100,1+100/('BettingLines Week (7)'!F3-100),100/('BettingLines Week (7)'!F3+100))</f>
        <v>0.66442953020134232</v>
      </c>
      <c r="G3">
        <f>IF('BettingLines Week (7)'!G3&lt;-100,1+100/('BettingLines Week (7)'!G3-100),100/('BettingLines Week (7)'!G3+100))</f>
        <v>0.75308641975308643</v>
      </c>
      <c r="H3">
        <f>IF('BettingLines Week (7)'!H3&lt;-100,1+100/('BettingLines Week (7)'!H3-100),100/('BettingLines Week (7)'!H3+100))</f>
        <v>0.60784313725490202</v>
      </c>
      <c r="I3">
        <f>IF('BettingLines Week (7)'!I3&lt;-100,1+100/('BettingLines Week (7)'!I3-100),100/('BettingLines Week (7)'!I3+100))</f>
        <v>0.66101694915254239</v>
      </c>
      <c r="J3">
        <f>IF('BettingLines Week (7)'!J3&lt;-100,1+100/('BettingLines Week (7)'!J3-100),100/('BettingLines Week (7)'!J3+100))</f>
        <v>0.60784313725490202</v>
      </c>
      <c r="K3">
        <f>IF('BettingLines Week (7)'!K3&lt;-100,1+100/('BettingLines Week (7)'!K3-100),100/('BettingLines Week (7)'!K3+100))</f>
        <v>1</v>
      </c>
      <c r="L3">
        <f>IF('BettingLines Week (7)'!L3&lt;-100,1+100/('BettingLines Week (7)'!L3-100),100/('BettingLines Week (7)'!L3+100))</f>
        <v>0.42553191489361702</v>
      </c>
      <c r="M3">
        <f>IF('BettingLines Week (7)'!M3&lt;-100,1+100/('BettingLines Week (7)'!M3-100),100/('BettingLines Week (7)'!M3+100))</f>
        <v>0.54545454545454541</v>
      </c>
      <c r="N3">
        <f>IF('BettingLines Week (7)'!N3&lt;-100,1+100/('BettingLines Week (7)'!N3-100),100/('BettingLines Week (7)'!N3+100))</f>
        <v>0.57446808510638303</v>
      </c>
      <c r="O3">
        <f>IF('BettingLines Week (7)'!O3&lt;-100,1+100/('BettingLines Week (7)'!O3-100),100/('BettingLines Week (7)'!O3+100))</f>
        <v>0.51219512195121952</v>
      </c>
      <c r="P3">
        <f>IF('BettingLines Week (7)'!P3&lt;-100,1+100/('BettingLines Week (7)'!P3-100),100/('BettingLines Week (7)'!P3+100))</f>
        <v>0.55555555555555558</v>
      </c>
      <c r="Q3">
        <f>IF('BettingLines Week (7)'!Q3&lt;-100,1+100/('BettingLines Week (7)'!Q3-100),100/('BettingLines Week (7)'!Q3+100))</f>
        <v>0.74874371859296485</v>
      </c>
      <c r="R3">
        <f>IF('BettingLines Week (7)'!R3&lt;-100,1+100/('BettingLines Week (7)'!R3-100),100/('BettingLines Week (7)'!R3+100))</f>
        <v>0.84251968503937014</v>
      </c>
      <c r="S3">
        <f>IF('BettingLines Week (7)'!S3&lt;-100,1+100/('BettingLines Week (7)'!S3-100),100/('BettingLines Week (7)'!S3+100))</f>
        <v>0.56521739130434789</v>
      </c>
    </row>
    <row r="4" spans="1:19" ht="14.45">
      <c r="A4" t="s">
        <v>3</v>
      </c>
      <c r="B4">
        <f>IF('BettingLines Week (7)'!B4&lt;-100,1+100/('BettingLines Week (7)'!B4-100),100/('BettingLines Week (7)'!B4+100))</f>
        <v>0.57446808510638303</v>
      </c>
      <c r="C4">
        <f>IF('BettingLines Week (7)'!C4&lt;-100,1+100/('BettingLines Week (7)'!C4-100),100/('BettingLines Week (7)'!C4+100))</f>
        <v>0.78260869565217395</v>
      </c>
      <c r="D4">
        <f>IF('BettingLines Week (7)'!D4&lt;-100,1+100/('BettingLines Week (7)'!D4-100),100/('BettingLines Week (7)'!D4+100))</f>
        <v>0.71014492753623193</v>
      </c>
      <c r="E4">
        <f>IF('BettingLines Week (7)'!E4&lt;-100,1+100/('BettingLines Week (7)'!E4-100),100/('BettingLines Week (7)'!E4+100))</f>
        <v>0.58677685950413228</v>
      </c>
      <c r="F4">
        <f>IF('BettingLines Week (7)'!F4&lt;-100,1+100/('BettingLines Week (7)'!F4-100),100/('BettingLines Week (7)'!F4+100))</f>
        <v>0.7142857142857143</v>
      </c>
      <c r="G4">
        <f>IF('BettingLines Week (7)'!G4&lt;-100,1+100/('BettingLines Week (7)'!G4-100),100/('BettingLines Week (7)'!G4+100))</f>
        <v>0.92307692307692313</v>
      </c>
      <c r="H4">
        <f>IF('BettingLines Week (7)'!H4&lt;-100,1+100/('BettingLines Week (7)'!H4-100),100/('BettingLines Week (7)'!H4+100))</f>
        <v>0.79797979797979801</v>
      </c>
      <c r="I4">
        <f>IF('BettingLines Week (7)'!I4&lt;-100,1+100/('BettingLines Week (7)'!I4-100),100/('BettingLines Week (7)'!I4+100))</f>
        <v>0.81481481481481488</v>
      </c>
      <c r="J4">
        <f>IF('BettingLines Week (7)'!J4&lt;-100,1+100/('BettingLines Week (7)'!J4-100),100/('BettingLines Week (7)'!J4+100))</f>
        <v>0.51219512195121952</v>
      </c>
      <c r="K4">
        <f>IF('BettingLines Week (7)'!K4&lt;-100,1+100/('BettingLines Week (7)'!K4-100),100/('BettingLines Week (7)'!K4+100))</f>
        <v>0.71014492753623193</v>
      </c>
      <c r="L4">
        <f>IF('BettingLines Week (7)'!L4&lt;-100,1+100/('BettingLines Week (7)'!L4-100),100/('BettingLines Week (7)'!L4+100))</f>
        <v>0.63636363636363635</v>
      </c>
      <c r="M4">
        <f>IF('BettingLines Week (7)'!M4&lt;-100,1+100/('BettingLines Week (7)'!M4-100),100/('BettingLines Week (7)'!M4+100))</f>
        <v>0.5</v>
      </c>
      <c r="N4">
        <f>IF('BettingLines Week (7)'!N4&lt;-100,1+100/('BettingLines Week (7)'!N4-100),100/('BettingLines Week (7)'!N4+100))</f>
        <v>1</v>
      </c>
      <c r="O4">
        <f>IF('BettingLines Week (7)'!O4&lt;-100,1+100/('BettingLines Week (7)'!O4-100),100/('BettingLines Week (7)'!O4+100))</f>
        <v>0.39215686274509803</v>
      </c>
      <c r="P4">
        <f>IF('BettingLines Week (7)'!P4&lt;-100,1+100/('BettingLines Week (7)'!P4-100),100/('BettingLines Week (7)'!P4+100))</f>
        <v>0.65517241379310343</v>
      </c>
      <c r="Q4">
        <f>IF('BettingLines Week (7)'!Q4&lt;-100,1+100/('BettingLines Week (7)'!Q4-100),100/('BettingLines Week (7)'!Q4+100))</f>
        <v>0.53488372093023262</v>
      </c>
      <c r="R4">
        <f>IF('BettingLines Week (7)'!R4&lt;-100,1+100/('BettingLines Week (7)'!R4-100),100/('BettingLines Week (7)'!R4+100))</f>
        <v>0.72972972972972971</v>
      </c>
      <c r="S4">
        <f>IF('BettingLines Week (7)'!S4&lt;-100,1+100/('BettingLines Week (7)'!S4-100),100/('BettingLines Week (7)'!S4+100))</f>
        <v>0.5</v>
      </c>
    </row>
    <row r="5" spans="1:19" ht="14.45">
      <c r="A5" t="s">
        <v>4</v>
      </c>
      <c r="B5">
        <f>IF('BettingLines Week (7)'!B5&lt;-100,1+100/('BettingLines Week (7)'!B5-100),100/('BettingLines Week (7)'!B5+100))</f>
        <v>0.54545454545454541</v>
      </c>
      <c r="C5">
        <f>IF('BettingLines Week (7)'!C5&lt;-100,1+100/('BettingLines Week (7)'!C5-100),100/('BettingLines Week (7)'!C5+100))</f>
        <v>0.76470588235294112</v>
      </c>
      <c r="D5">
        <f>IF('BettingLines Week (7)'!D5&lt;-100,1+100/('BettingLines Week (7)'!D5-100),100/('BettingLines Week (7)'!D5+100))</f>
        <v>0.88235294117647056</v>
      </c>
      <c r="E5">
        <f>IF('BettingLines Week (7)'!E5&lt;-100,1+100/('BettingLines Week (7)'!E5-100),100/('BettingLines Week (7)'!E5+100))</f>
        <v>0.91304347826086962</v>
      </c>
      <c r="F5">
        <f>IF('BettingLines Week (7)'!F5&lt;-100,1+100/('BettingLines Week (7)'!F5-100),100/('BettingLines Week (7)'!F5+100))</f>
        <v>0.63636363636363635</v>
      </c>
      <c r="G5">
        <f>IF('BettingLines Week (7)'!G5&lt;-100,1+100/('BettingLines Week (7)'!G5-100),100/('BettingLines Week (7)'!G5+100))</f>
        <v>0.82456140350877194</v>
      </c>
      <c r="H5">
        <f>IF('BettingLines Week (7)'!H5&lt;-100,1+100/('BettingLines Week (7)'!H5-100),100/('BettingLines Week (7)'!H5+100))</f>
        <v>0.75609756097560976</v>
      </c>
      <c r="I5">
        <f>IF('BettingLines Week (7)'!I5&lt;-100,1+100/('BettingLines Week (7)'!I5-100),100/('BettingLines Week (7)'!I5+100))</f>
        <v>0.53488372093023262</v>
      </c>
      <c r="J5">
        <f>IF('BettingLines Week (7)'!J5&lt;-100,1+100/('BettingLines Week (7)'!J5-100),100/('BettingLines Week (7)'!J5+100))</f>
        <v>1</v>
      </c>
      <c r="K5">
        <f>IF('BettingLines Week (7)'!K5&lt;-100,1+100/('BettingLines Week (7)'!K5-100),100/('BettingLines Week (7)'!K5+100))</f>
        <v>0.53488372093023262</v>
      </c>
      <c r="L5">
        <f>IF('BettingLines Week (7)'!L5&lt;-100,1+100/('BettingLines Week (7)'!L5-100),100/('BettingLines Week (7)'!L5+100))</f>
        <v>0.77272727272727271</v>
      </c>
      <c r="M5">
        <f>IF('BettingLines Week (7)'!M5&lt;-100,1+100/('BettingLines Week (7)'!M5-100),100/('BettingLines Week (7)'!M5+100))</f>
        <v>0.54545454545454541</v>
      </c>
      <c r="N5">
        <f>IF('BettingLines Week (7)'!N5&lt;-100,1+100/('BettingLines Week (7)'!N5-100),100/('BettingLines Week (7)'!N5+100))</f>
        <v>0.46511627906976744</v>
      </c>
      <c r="O5">
        <f>IF('BettingLines Week (7)'!O5&lt;-100,1+100/('BettingLines Week (7)'!O5-100),100/('BettingLines Week (7)'!O5+100))</f>
        <v>0.63636363636363635</v>
      </c>
      <c r="P5">
        <f>IF('BettingLines Week (7)'!P5&lt;-100,1+100/('BettingLines Week (7)'!P5-100),100/('BettingLines Week (7)'!P5+100))</f>
        <v>0.72602739726027399</v>
      </c>
      <c r="Q5">
        <f>IF('BettingLines Week (7)'!Q5&lt;-100,1+100/('BettingLines Week (7)'!Q5-100),100/('BettingLines Week (7)'!Q5+100))</f>
        <v>0.6</v>
      </c>
      <c r="R5">
        <f>IF('BettingLines Week (7)'!R5&lt;-100,1+100/('BettingLines Week (7)'!R5-100),100/('BettingLines Week (7)'!R5+100))</f>
        <v>0.6</v>
      </c>
      <c r="S5">
        <f>IF('BettingLines Week (7)'!S5&lt;-100,1+100/('BettingLines Week (7)'!S5-100),100/('BettingLines Week (7)'!S5+100))</f>
        <v>0.74874371859296485</v>
      </c>
    </row>
    <row r="6" spans="1:19" ht="14.45">
      <c r="A6" t="s">
        <v>5</v>
      </c>
      <c r="B6">
        <f>IF('BettingLines Week (7)'!B6&lt;-100,1+100/('BettingLines Week (7)'!B6-100),100/('BettingLines Week (7)'!B6+100))</f>
        <v>0.52830188679245282</v>
      </c>
      <c r="C6">
        <f>IF('BettingLines Week (7)'!C6&lt;-100,1+100/('BettingLines Week (7)'!C6-100),100/('BettingLines Week (7)'!C6+100))</f>
        <v>0.63636363636363635</v>
      </c>
      <c r="D6">
        <f>IF('BettingLines Week (7)'!D6&lt;-100,1+100/('BettingLines Week (7)'!D6-100),100/('BettingLines Week (7)'!D6+100))</f>
        <v>0.60784313725490202</v>
      </c>
      <c r="E6">
        <f>IF('BettingLines Week (7)'!E6&lt;-100,1+100/('BettingLines Week (7)'!E6-100),100/('BettingLines Week (7)'!E6+100))</f>
        <v>0.61832061068702293</v>
      </c>
      <c r="F6">
        <f>IF('BettingLines Week (7)'!F6&lt;-100,1+100/('BettingLines Week (7)'!F6-100),100/('BettingLines Week (7)'!F6+100))</f>
        <v>0.62962962962962965</v>
      </c>
      <c r="G6">
        <f>IF('BettingLines Week (7)'!G6&lt;-100,1+100/('BettingLines Week (7)'!G6-100),100/('BettingLines Week (7)'!G6+100))</f>
        <v>0.60784313725490202</v>
      </c>
      <c r="H6">
        <f>IF('BettingLines Week (7)'!H6&lt;-100,1+100/('BettingLines Week (7)'!H6-100),100/('BettingLines Week (7)'!H6+100))</f>
        <v>1</v>
      </c>
      <c r="I6">
        <f>IF('BettingLines Week (7)'!I6&lt;-100,1+100/('BettingLines Week (7)'!I6-100),100/('BettingLines Week (7)'!I6+100))</f>
        <v>0.51219512195121952</v>
      </c>
      <c r="J6">
        <f>IF('BettingLines Week (7)'!J6&lt;-100,1+100/('BettingLines Week (7)'!J6-100),100/('BettingLines Week (7)'!J6+100))</f>
        <v>0.53488372093023262</v>
      </c>
      <c r="K6">
        <f>IF('BettingLines Week (7)'!K6&lt;-100,1+100/('BettingLines Week (7)'!K6-100),100/('BettingLines Week (7)'!K6+100))</f>
        <v>0.76190476190476186</v>
      </c>
      <c r="L6">
        <f>IF('BettingLines Week (7)'!L6&lt;-100,1+100/('BettingLines Week (7)'!L6-100),100/('BettingLines Week (7)'!L6+100))</f>
        <v>0.53488372093023262</v>
      </c>
      <c r="M6">
        <f>IF('BettingLines Week (7)'!M6&lt;-100,1+100/('BettingLines Week (7)'!M6-100),100/('BettingLines Week (7)'!M6+100))</f>
        <v>0.66666666666666674</v>
      </c>
      <c r="N6">
        <f>IF('BettingLines Week (7)'!N6&lt;-100,1+100/('BettingLines Week (7)'!N6-100),100/('BettingLines Week (7)'!N6+100))</f>
        <v>0.53488372093023262</v>
      </c>
      <c r="O6">
        <f>IF('BettingLines Week (7)'!O6&lt;-100,1+100/('BettingLines Week (7)'!O6-100),100/('BettingLines Week (7)'!O6+100))</f>
        <v>0.79797979797979801</v>
      </c>
      <c r="P6">
        <f>IF('BettingLines Week (7)'!P6&lt;-100,1+100/('BettingLines Week (7)'!P6-100),100/('BettingLines Week (7)'!P6+100))</f>
        <v>0.68553459119496862</v>
      </c>
      <c r="Q6">
        <f>IF('BettingLines Week (7)'!Q6&lt;-100,1+100/('BettingLines Week (7)'!Q6-100),100/('BettingLines Week (7)'!Q6+100))</f>
        <v>0.56521739130434789</v>
      </c>
      <c r="R6">
        <f>IF('BettingLines Week (7)'!R6&lt;-100,1+100/('BettingLines Week (7)'!R6-100),100/('BettingLines Week (7)'!R6+100))</f>
        <v>0.42553191489361702</v>
      </c>
      <c r="S6">
        <f>IF('BettingLines Week (7)'!S6&lt;-100,1+100/('BettingLines Week (7)'!S6-100),100/('BettingLines Week (7)'!S6+100))</f>
        <v>0.63636363636363635</v>
      </c>
    </row>
    <row r="7" spans="1:19" ht="14.45">
      <c r="A7" t="s">
        <v>6</v>
      </c>
      <c r="B7">
        <f>IF('BettingLines Week (7)'!B7&lt;-100,1+100/('BettingLines Week (7)'!B7-100),100/('BettingLines Week (7)'!B7+100))</f>
        <v>0.62962962962962965</v>
      </c>
      <c r="C7">
        <f>IF('BettingLines Week (7)'!C7&lt;-100,1+100/('BettingLines Week (7)'!C7-100),100/('BettingLines Week (7)'!C7+100))</f>
        <v>0.79166666666666663</v>
      </c>
      <c r="D7">
        <f>IF('BettingLines Week (7)'!D7&lt;-100,1+100/('BettingLines Week (7)'!D7-100),100/('BettingLines Week (7)'!D7+100))</f>
        <v>0.8666666666666667</v>
      </c>
      <c r="E7">
        <f>IF('BettingLines Week (7)'!E7&lt;-100,1+100/('BettingLines Week (7)'!E7-100),100/('BettingLines Week (7)'!E7+100))</f>
        <v>0.74025974025974028</v>
      </c>
      <c r="F7">
        <f>IF('BettingLines Week (7)'!F7&lt;-100,1+100/('BettingLines Week (7)'!F7-100),100/('BettingLines Week (7)'!F7+100))</f>
        <v>0.40816326530612246</v>
      </c>
      <c r="G7">
        <f>IF('BettingLines Week (7)'!G7&lt;-100,1+100/('BettingLines Week (7)'!G7-100),100/('BettingLines Week (7)'!G7+100))</f>
        <v>0.55555555555555558</v>
      </c>
      <c r="H7">
        <f>IF('BettingLines Week (7)'!H7&lt;-100,1+100/('BettingLines Week (7)'!H7-100),100/('BettingLines Week (7)'!H7+100))</f>
        <v>1</v>
      </c>
      <c r="I7">
        <f>IF('BettingLines Week (7)'!I7&lt;-100,1+100/('BettingLines Week (7)'!I7-100),100/('BettingLines Week (7)'!I7+100))</f>
        <v>0.74874371859296485</v>
      </c>
      <c r="J7">
        <f>IF('BettingLines Week (7)'!J7&lt;-100,1+100/('BettingLines Week (7)'!J7-100),100/('BettingLines Week (7)'!J7+100))</f>
        <v>0.42553191489361702</v>
      </c>
      <c r="K7">
        <f>IF('BettingLines Week (7)'!K7&lt;-100,1+100/('BettingLines Week (7)'!K7-100),100/('BettingLines Week (7)'!K7+100))</f>
        <v>0.68553459119496862</v>
      </c>
      <c r="L7">
        <f>IF('BettingLines Week (7)'!L7&lt;-100,1+100/('BettingLines Week (7)'!L7-100),100/('BettingLines Week (7)'!L7+100))</f>
        <v>0.63636363636363635</v>
      </c>
      <c r="M7">
        <f>IF('BettingLines Week (7)'!M7&lt;-100,1+100/('BettingLines Week (7)'!M7-100),100/('BettingLines Week (7)'!M7+100))</f>
        <v>0.69696969696969702</v>
      </c>
      <c r="N7">
        <f>IF('BettingLines Week (7)'!N7&lt;-100,1+100/('BettingLines Week (7)'!N7-100),100/('BettingLines Week (7)'!N7+100))</f>
        <v>0.62962962962962965</v>
      </c>
      <c r="O7">
        <f>IF('BettingLines Week (7)'!O7&lt;-100,1+100/('BettingLines Week (7)'!O7-100),100/('BettingLines Week (7)'!O7+100))</f>
        <v>0.53488372093023262</v>
      </c>
      <c r="P7">
        <f>IF('BettingLines Week (7)'!P7&lt;-100,1+100/('BettingLines Week (7)'!P7-100),100/('BettingLines Week (7)'!P7+100))</f>
        <v>0.38461538461538464</v>
      </c>
      <c r="Q7">
        <f>IF('BettingLines Week (7)'!Q7&lt;-100,1+100/('BettingLines Week (7)'!Q7-100),100/('BettingLines Week (7)'!Q7+100))</f>
        <v>0.43478260869565216</v>
      </c>
      <c r="R7">
        <f>IF('BettingLines Week (7)'!R7&lt;-100,1+100/('BettingLines Week (7)'!R7-100),100/('BettingLines Week (7)'!R7+100))</f>
        <v>0.6</v>
      </c>
      <c r="S7">
        <f>IF('BettingLines Week (7)'!S7&lt;-100,1+100/('BettingLines Week (7)'!S7-100),100/('BettingLines Week (7)'!S7+100))</f>
        <v>0.6</v>
      </c>
    </row>
    <row r="8" spans="1:19" ht="14.45">
      <c r="A8" t="s">
        <v>7</v>
      </c>
      <c r="B8">
        <f>IF('BettingLines Week (7)'!B8&lt;-100,1+100/('BettingLines Week (7)'!B8-100),100/('BettingLines Week (7)'!B8+100))</f>
        <v>0.46728971962616822</v>
      </c>
      <c r="C8">
        <f>IF('BettingLines Week (7)'!C8&lt;-100,1+100/('BettingLines Week (7)'!C8-100),100/('BettingLines Week (7)'!C8+100))</f>
        <v>0.25</v>
      </c>
      <c r="D8">
        <f>IF('BettingLines Week (7)'!D8&lt;-100,1+100/('BettingLines Week (7)'!D8-100),100/('BettingLines Week (7)'!D8+100))</f>
        <v>0.44642857142857145</v>
      </c>
      <c r="E8">
        <f>IF('BettingLines Week (7)'!E8&lt;-100,1+100/('BettingLines Week (7)'!E8-100),100/('BettingLines Week (7)'!E8+100))</f>
        <v>0.23255813953488372</v>
      </c>
      <c r="F8">
        <f>IF('BettingLines Week (7)'!F8&lt;-100,1+100/('BettingLines Week (7)'!F8-100),100/('BettingLines Week (7)'!F8+100))</f>
        <v>0.46728971962616822</v>
      </c>
      <c r="G8">
        <f>IF('BettingLines Week (7)'!G8&lt;-100,1+100/('BettingLines Week (7)'!G8-100),100/('BettingLines Week (7)'!G8+100))</f>
        <v>0.28985507246376813</v>
      </c>
      <c r="H8">
        <f>IF('BettingLines Week (7)'!H8&lt;-100,1+100/('BettingLines Week (7)'!H8-100),100/('BettingLines Week (7)'!H8+100))</f>
        <v>1</v>
      </c>
      <c r="I8">
        <f>IF('BettingLines Week (7)'!I8&lt;-100,1+100/('BettingLines Week (7)'!I8-100),100/('BettingLines Week (7)'!I8+100))</f>
        <v>0.54545454545454541</v>
      </c>
      <c r="J8">
        <f>IF('BettingLines Week (7)'!J8&lt;-100,1+100/('BettingLines Week (7)'!J8-100),100/('BettingLines Week (7)'!J8+100))</f>
        <v>0.55555555555555558</v>
      </c>
      <c r="K8">
        <f>IF('BettingLines Week (7)'!K8&lt;-100,1+100/('BettingLines Week (7)'!K8-100),100/('BettingLines Week (7)'!K8+100))</f>
        <v>0.56521739130434789</v>
      </c>
      <c r="L8">
        <f>IF('BettingLines Week (7)'!L8&lt;-100,1+100/('BettingLines Week (7)'!L8-100),100/('BettingLines Week (7)'!L8+100))</f>
        <v>0.4</v>
      </c>
      <c r="M8">
        <f>IF('BettingLines Week (7)'!M8&lt;-100,1+100/('BettingLines Week (7)'!M8-100),100/('BettingLines Week (7)'!M8+100))</f>
        <v>0.57446808510638303</v>
      </c>
      <c r="N8">
        <f>IF('BettingLines Week (7)'!N8&lt;-100,1+100/('BettingLines Week (7)'!N8-100),100/('BettingLines Week (7)'!N8+100))</f>
        <v>0.72972972972972971</v>
      </c>
      <c r="O8">
        <f>IF('BettingLines Week (7)'!O8&lt;-100,1+100/('BettingLines Week (7)'!O8-100),100/('BettingLines Week (7)'!O8+100))</f>
        <v>0.78260869565217395</v>
      </c>
      <c r="P8">
        <f>IF('BettingLines Week (7)'!P8&lt;-100,1+100/('BettingLines Week (7)'!P8-100),100/('BettingLines Week (7)'!P8+100))</f>
        <v>0.5</v>
      </c>
      <c r="Q8">
        <f>IF('BettingLines Week (7)'!Q8&lt;-100,1+100/('BettingLines Week (7)'!Q8-100),100/('BettingLines Week (7)'!Q8+100))</f>
        <v>0.68553459119496862</v>
      </c>
      <c r="R8">
        <f>IF('BettingLines Week (7)'!R8&lt;-100,1+100/('BettingLines Week (7)'!R8-100),100/('BettingLines Week (7)'!R8+100))</f>
        <v>0.53488372093023262</v>
      </c>
      <c r="S8">
        <f>IF('BettingLines Week (7)'!S8&lt;-100,1+100/('BettingLines Week (7)'!S8-100),100/('BettingLines Week (7)'!S8+100))</f>
        <v>0.53488372093023262</v>
      </c>
    </row>
    <row r="9" spans="1:19" ht="14.45">
      <c r="A9" t="s">
        <v>8</v>
      </c>
      <c r="B9">
        <f>IF('BettingLines Week (7)'!B9&lt;-100,1+100/('BettingLines Week (7)'!B9-100),100/('BettingLines Week (7)'!B9+100))</f>
        <v>0.82456140350877194</v>
      </c>
      <c r="C9">
        <f>IF('BettingLines Week (7)'!C9&lt;-100,1+100/('BettingLines Week (7)'!C9-100),100/('BettingLines Week (7)'!C9+100))</f>
        <v>0.40816326530612246</v>
      </c>
      <c r="D9">
        <f>IF('BettingLines Week (7)'!D9&lt;-100,1+100/('BettingLines Week (7)'!D9-100),100/('BettingLines Week (7)'!D9+100))</f>
        <v>0.77272727272727271</v>
      </c>
      <c r="E9">
        <f>IF('BettingLines Week (7)'!E9&lt;-100,1+100/('BettingLines Week (7)'!E9-100),100/('BettingLines Week (7)'!E9+100))</f>
        <v>0.40816326530612246</v>
      </c>
      <c r="F9">
        <f>IF('BettingLines Week (7)'!F9&lt;-100,1+100/('BettingLines Week (7)'!F9-100),100/('BettingLines Week (7)'!F9+100))</f>
        <v>0.69696969696969702</v>
      </c>
      <c r="G9">
        <f>IF('BettingLines Week (7)'!G9&lt;-100,1+100/('BettingLines Week (7)'!G9-100),100/('BettingLines Week (7)'!G9+100))</f>
        <v>0.7142857142857143</v>
      </c>
      <c r="H9">
        <f>IF('BettingLines Week (7)'!H9&lt;-100,1+100/('BettingLines Week (7)'!H9-100),100/('BettingLines Week (7)'!H9+100))</f>
        <v>0.60784313725490202</v>
      </c>
      <c r="I9">
        <f>IF('BettingLines Week (7)'!I9&lt;-100,1+100/('BettingLines Week (7)'!I9-100),100/('BettingLines Week (7)'!I9+100))</f>
        <v>0.72067039106145248</v>
      </c>
      <c r="J9">
        <f>IF('BettingLines Week (7)'!J9&lt;-100,1+100/('BettingLines Week (7)'!J9-100),100/('BettingLines Week (7)'!J9+100))</f>
        <v>0.6</v>
      </c>
      <c r="K9">
        <f>IF('BettingLines Week (7)'!K9&lt;-100,1+100/('BettingLines Week (7)'!K9-100),100/('BettingLines Week (7)'!K9+100))</f>
        <v>0.6</v>
      </c>
      <c r="L9">
        <f>IF('BettingLines Week (7)'!L9&lt;-100,1+100/('BettingLines Week (7)'!L9-100),100/('BettingLines Week (7)'!L9+100))</f>
        <v>0.51219512195121952</v>
      </c>
      <c r="M9">
        <f>IF('BettingLines Week (7)'!M9&lt;-100,1+100/('BettingLines Week (7)'!M9-100),100/('BettingLines Week (7)'!M9+100))</f>
        <v>0.47619047619047616</v>
      </c>
      <c r="N9">
        <f>IF('BettingLines Week (7)'!N9&lt;-100,1+100/('BettingLines Week (7)'!N9-100),100/('BettingLines Week (7)'!N9+100))</f>
        <v>1</v>
      </c>
      <c r="O9">
        <f>IF('BettingLines Week (7)'!O9&lt;-100,1+100/('BettingLines Week (7)'!O9-100),100/('BettingLines Week (7)'!O9+100))</f>
        <v>0.75609756097560976</v>
      </c>
      <c r="P9">
        <f>IF('BettingLines Week (7)'!P9&lt;-100,1+100/('BettingLines Week (7)'!P9-100),100/('BettingLines Week (7)'!P9+100))</f>
        <v>0.51219512195121952</v>
      </c>
      <c r="Q9">
        <f>IF('BettingLines Week (7)'!Q9&lt;-100,1+100/('BettingLines Week (7)'!Q9-100),100/('BettingLines Week (7)'!Q9+100))</f>
        <v>0.48780487804878048</v>
      </c>
      <c r="R9">
        <f>IF('BettingLines Week (7)'!R9&lt;-100,1+100/('BettingLines Week (7)'!R9-100),100/('BettingLines Week (7)'!R9+100))</f>
        <v>0.52380952380952384</v>
      </c>
      <c r="S9">
        <f>IF('BettingLines Week (7)'!S9&lt;-100,1+100/('BettingLines Week (7)'!S9-100),100/('BettingLines Week (7)'!S9+100))</f>
        <v>0.63636363636363635</v>
      </c>
    </row>
    <row r="10" spans="1:19" ht="14.45">
      <c r="A10" t="s">
        <v>9</v>
      </c>
      <c r="B10">
        <f>IF('BettingLines Week (7)'!B10&lt;-100,1+100/('BettingLines Week (7)'!B10-100),100/('BettingLines Week (7)'!B10+100))</f>
        <v>0.4</v>
      </c>
      <c r="C10">
        <f>IF('BettingLines Week (7)'!C10&lt;-100,1+100/('BettingLines Week (7)'!C10-100),100/('BettingLines Week (7)'!C10+100))</f>
        <v>0.68553459119496862</v>
      </c>
      <c r="D10">
        <f>IF('BettingLines Week (7)'!D10&lt;-100,1+100/('BettingLines Week (7)'!D10-100),100/('BettingLines Week (7)'!D10+100))</f>
        <v>0.60784313725490202</v>
      </c>
      <c r="E10">
        <f>IF('BettingLines Week (7)'!E10&lt;-100,1+100/('BettingLines Week (7)'!E10-100),100/('BettingLines Week (7)'!E10+100))</f>
        <v>0.58677685950413228</v>
      </c>
      <c r="F10">
        <f>IF('BettingLines Week (7)'!F10&lt;-100,1+100/('BettingLines Week (7)'!F10-100),100/('BettingLines Week (7)'!F10+100))</f>
        <v>0.81481481481481488</v>
      </c>
      <c r="G10">
        <f>IF('BettingLines Week (7)'!G10&lt;-100,1+100/('BettingLines Week (7)'!G10-100),100/('BettingLines Week (7)'!G10+100))</f>
        <v>0.61832061068702293</v>
      </c>
      <c r="H10">
        <f>IF('BettingLines Week (7)'!H10&lt;-100,1+100/('BettingLines Week (7)'!H10-100),100/('BettingLines Week (7)'!H10+100))</f>
        <v>0.43478260869565216</v>
      </c>
      <c r="I10">
        <f>IF('BettingLines Week (7)'!I10&lt;-100,1+100/('BettingLines Week (7)'!I10-100),100/('BettingLines Week (7)'!I10+100))</f>
        <v>0.66442953020134232</v>
      </c>
      <c r="J10">
        <f>IF('BettingLines Week (7)'!J10&lt;-100,1+100/('BettingLines Week (7)'!J10-100),100/('BettingLines Week (7)'!J10+100))</f>
        <v>1</v>
      </c>
      <c r="K10">
        <f>IF('BettingLines Week (7)'!K10&lt;-100,1+100/('BettingLines Week (7)'!K10-100),100/('BettingLines Week (7)'!K10+100))</f>
        <v>0.44444444444444442</v>
      </c>
      <c r="L10">
        <f>IF('BettingLines Week (7)'!L10&lt;-100,1+100/('BettingLines Week (7)'!L10-100),100/('BettingLines Week (7)'!L10+100))</f>
        <v>0.77272727272727271</v>
      </c>
      <c r="M10">
        <f>IF('BettingLines Week (7)'!M10&lt;-100,1+100/('BettingLines Week (7)'!M10-100),100/('BettingLines Week (7)'!M10+100))</f>
        <v>0.65517241379310343</v>
      </c>
      <c r="N10">
        <f>IF('BettingLines Week (7)'!N10&lt;-100,1+100/('BettingLines Week (7)'!N10-100),100/('BettingLines Week (7)'!N10+100))</f>
        <v>0.52380952380952384</v>
      </c>
      <c r="O10">
        <f>IF('BettingLines Week (7)'!O10&lt;-100,1+100/('BettingLines Week (7)'!O10-100),100/('BettingLines Week (7)'!O10+100))</f>
        <v>0.55555555555555558</v>
      </c>
      <c r="P10">
        <f>IF('BettingLines Week (7)'!P10&lt;-100,1+100/('BettingLines Week (7)'!P10-100),100/('BettingLines Week (7)'!P10+100))</f>
        <v>0.56521739130434789</v>
      </c>
      <c r="Q10">
        <f>IF('BettingLines Week (7)'!Q10&lt;-100,1+100/('BettingLines Week (7)'!Q10-100),100/('BettingLines Week (7)'!Q10+100))</f>
        <v>0.51219512195121952</v>
      </c>
      <c r="R10">
        <f>IF('BettingLines Week (7)'!R10&lt;-100,1+100/('BettingLines Week (7)'!R10-100),100/('BettingLines Week (7)'!R10+100))</f>
        <v>0.43478260869565216</v>
      </c>
      <c r="S10">
        <f>IF('BettingLines Week (7)'!S10&lt;-100,1+100/('BettingLines Week (7)'!S10-100),100/('BettingLines Week (7)'!S10+100))</f>
        <v>0.58333333333333326</v>
      </c>
    </row>
    <row r="11" spans="1:19" ht="14.45">
      <c r="A11" t="s">
        <v>10</v>
      </c>
      <c r="B11">
        <f>IF('BettingLines Week (7)'!B11&lt;-100,1+100/('BettingLines Week (7)'!B11-100),100/('BettingLines Week (7)'!B11+100))</f>
        <v>0.61832061068702293</v>
      </c>
      <c r="C11">
        <f>IF('BettingLines Week (7)'!C11&lt;-100,1+100/('BettingLines Week (7)'!C11-100),100/('BettingLines Week (7)'!C11+100))</f>
        <v>0.59677419354838712</v>
      </c>
      <c r="D11">
        <f>IF('BettingLines Week (7)'!D11&lt;-100,1+100/('BettingLines Week (7)'!D11-100),100/('BettingLines Week (7)'!D11+100))</f>
        <v>0.51923076923076916</v>
      </c>
      <c r="E11">
        <f>IF('BettingLines Week (7)'!E11&lt;-100,1+100/('BettingLines Week (7)'!E11-100),100/('BettingLines Week (7)'!E11+100))</f>
        <v>0.76470588235294112</v>
      </c>
      <c r="F11">
        <f>IF('BettingLines Week (7)'!F11&lt;-100,1+100/('BettingLines Week (7)'!F11-100),100/('BettingLines Week (7)'!F11+100))</f>
        <v>1</v>
      </c>
      <c r="G11">
        <f>IF('BettingLines Week (7)'!G11&lt;-100,1+100/('BettingLines Week (7)'!G11-100),100/('BettingLines Week (7)'!G11+100))</f>
        <v>0.48780487804878048</v>
      </c>
      <c r="H11">
        <f>IF('BettingLines Week (7)'!H11&lt;-100,1+100/('BettingLines Week (7)'!H11-100),100/('BettingLines Week (7)'!H11+100))</f>
        <v>0.30769230769230771</v>
      </c>
      <c r="I11">
        <f>IF('BettingLines Week (7)'!I11&lt;-100,1+100/('BettingLines Week (7)'!I11-100),100/('BettingLines Week (7)'!I11+100))</f>
        <v>0.78947368421052633</v>
      </c>
      <c r="J11">
        <f>IF('BettingLines Week (7)'!J11&lt;-100,1+100/('BettingLines Week (7)'!J11-100),100/('BettingLines Week (7)'!J11+100))</f>
        <v>0.48780487804878048</v>
      </c>
      <c r="K11">
        <f>IF('BettingLines Week (7)'!K11&lt;-100,1+100/('BettingLines Week (7)'!K11-100),100/('BettingLines Week (7)'!K11+100))</f>
        <v>0.59183673469387754</v>
      </c>
      <c r="L11">
        <f>IF('BettingLines Week (7)'!L11&lt;-100,1+100/('BettingLines Week (7)'!L11-100),100/('BettingLines Week (7)'!L11+100))</f>
        <v>0.56521739130434789</v>
      </c>
      <c r="M11">
        <f>IF('BettingLines Week (7)'!M11&lt;-100,1+100/('BettingLines Week (7)'!M11-100),100/('BettingLines Week (7)'!M11+100))</f>
        <v>0.56521739130434789</v>
      </c>
      <c r="N11">
        <f>IF('BettingLines Week (7)'!N11&lt;-100,1+100/('BettingLines Week (7)'!N11-100),100/('BettingLines Week (7)'!N11+100))</f>
        <v>0.54545454545454541</v>
      </c>
      <c r="O11">
        <f>IF('BettingLines Week (7)'!O11&lt;-100,1+100/('BettingLines Week (7)'!O11-100),100/('BettingLines Week (7)'!O11+100))</f>
        <v>0.6</v>
      </c>
      <c r="P11">
        <f>IF('BettingLines Week (7)'!P11&lt;-100,1+100/('BettingLines Week (7)'!P11-100),100/('BettingLines Week (7)'!P11+100))</f>
        <v>0.54545454545454541</v>
      </c>
      <c r="Q11">
        <f>IF('BettingLines Week (7)'!Q11&lt;-100,1+100/('BettingLines Week (7)'!Q11-100),100/('BettingLines Week (7)'!Q11+100))</f>
        <v>0.51219512195121952</v>
      </c>
      <c r="R11">
        <f>IF('BettingLines Week (7)'!R11&lt;-100,1+100/('BettingLines Week (7)'!R11-100),100/('BettingLines Week (7)'!R11+100))</f>
        <v>0.51219512195121952</v>
      </c>
      <c r="S11">
        <f>IF('BettingLines Week (7)'!S11&lt;-100,1+100/('BettingLines Week (7)'!S11-100),100/('BettingLines Week (7)'!S11+100))</f>
        <v>0.48780487804878048</v>
      </c>
    </row>
    <row r="12" spans="1:19" ht="14.45">
      <c r="A12" t="s">
        <v>11</v>
      </c>
      <c r="B12">
        <f>IF('BettingLines Week (7)'!B12&lt;-100,1+100/('BettingLines Week (7)'!B12-100),100/('BettingLines Week (7)'!B12+100))</f>
        <v>0.42372881355932202</v>
      </c>
      <c r="C12">
        <f>IF('BettingLines Week (7)'!C12&lt;-100,1+100/('BettingLines Week (7)'!C12-100),100/('BettingLines Week (7)'!C12+100))</f>
        <v>0.58677685950413228</v>
      </c>
      <c r="D12">
        <f>IF('BettingLines Week (7)'!D12&lt;-100,1+100/('BettingLines Week (7)'!D12-100),100/('BettingLines Week (7)'!D12+100))</f>
        <v>0.74358974358974361</v>
      </c>
      <c r="E12">
        <f>IF('BettingLines Week (7)'!E12&lt;-100,1+100/('BettingLines Week (7)'!E12-100),100/('BettingLines Week (7)'!E12+100))</f>
        <v>0.45454545454545453</v>
      </c>
      <c r="F12">
        <f>IF('BettingLines Week (7)'!F12&lt;-100,1+100/('BettingLines Week (7)'!F12-100),100/('BettingLines Week (7)'!F12+100))</f>
        <v>0.87096774193548387</v>
      </c>
      <c r="G12">
        <f>IF('BettingLines Week (7)'!G12&lt;-100,1+100/('BettingLines Week (7)'!G12-100),100/('BettingLines Week (7)'!G12+100))</f>
        <v>0.91666666666666663</v>
      </c>
      <c r="H12">
        <f>IF('BettingLines Week (7)'!H12&lt;-100,1+100/('BettingLines Week (7)'!H12-100),100/('BettingLines Week (7)'!H12+100))</f>
        <v>0.43478260869565216</v>
      </c>
      <c r="I12">
        <f>IF('BettingLines Week (7)'!I12&lt;-100,1+100/('BettingLines Week (7)'!I12-100),100/('BettingLines Week (7)'!I12+100))</f>
        <v>0.65517241379310343</v>
      </c>
      <c r="J12">
        <f>IF('BettingLines Week (7)'!J12&lt;-100,1+100/('BettingLines Week (7)'!J12-100),100/('BettingLines Week (7)'!J12+100))</f>
        <v>0.37037037037037035</v>
      </c>
      <c r="K12">
        <f>IF('BettingLines Week (7)'!K12&lt;-100,1+100/('BettingLines Week (7)'!K12-100),100/('BettingLines Week (7)'!K12+100))</f>
        <v>1</v>
      </c>
      <c r="L12">
        <f>IF('BettingLines Week (7)'!L12&lt;-100,1+100/('BettingLines Week (7)'!L12-100),100/('BettingLines Week (7)'!L12+100))</f>
        <v>0.69230769230769229</v>
      </c>
      <c r="M12">
        <f>IF('BettingLines Week (7)'!M12&lt;-100,1+100/('BettingLines Week (7)'!M12-100),100/('BettingLines Week (7)'!M12+100))</f>
        <v>0.46511627906976744</v>
      </c>
      <c r="N12">
        <f>IF('BettingLines Week (7)'!N12&lt;-100,1+100/('BettingLines Week (7)'!N12-100),100/('BettingLines Week (7)'!N12+100))</f>
        <v>0.62962962962962965</v>
      </c>
      <c r="O12">
        <f>IF('BettingLines Week (7)'!O12&lt;-100,1+100/('BettingLines Week (7)'!O12-100),100/('BettingLines Week (7)'!O12+100))</f>
        <v>0.74874371859296485</v>
      </c>
      <c r="P12">
        <f>IF('BettingLines Week (7)'!P12&lt;-100,1+100/('BettingLines Week (7)'!P12-100),100/('BettingLines Week (7)'!P12+100))</f>
        <v>0.54545454545454541</v>
      </c>
      <c r="Q12">
        <f>IF('BettingLines Week (7)'!Q12&lt;-100,1+100/('BettingLines Week (7)'!Q12-100),100/('BettingLines Week (7)'!Q12+100))</f>
        <v>0.55555555555555558</v>
      </c>
      <c r="R12">
        <f>IF('BettingLines Week (7)'!R12&lt;-100,1+100/('BettingLines Week (7)'!R12-100),100/('BettingLines Week (7)'!R12+100))</f>
        <v>0.52380952380952384</v>
      </c>
      <c r="S12">
        <f>IF('BettingLines Week (7)'!S12&lt;-100,1+100/('BettingLines Week (7)'!S12-100),100/('BettingLines Week (7)'!S12+100))</f>
        <v>0.54545454545454541</v>
      </c>
    </row>
    <row r="13" spans="1:19" ht="14.45">
      <c r="A13" t="s">
        <v>12</v>
      </c>
      <c r="B13">
        <f>IF('BettingLines Week (7)'!B13&lt;-100,1+100/('BettingLines Week (7)'!B13-100),100/('BettingLines Week (7)'!B13+100))</f>
        <v>0.66442953020134232</v>
      </c>
      <c r="C13">
        <f>IF('BettingLines Week (7)'!C13&lt;-100,1+100/('BettingLines Week (7)'!C13-100),100/('BettingLines Week (7)'!C13+100))</f>
        <v>0.44642857142857145</v>
      </c>
      <c r="D13">
        <f>IF('BettingLines Week (7)'!D13&lt;-100,1+100/('BettingLines Week (7)'!D13-100),100/('BettingLines Week (7)'!D13+100))</f>
        <v>0.79166666666666663</v>
      </c>
      <c r="E13">
        <f>IF('BettingLines Week (7)'!E13&lt;-100,1+100/('BettingLines Week (7)'!E13-100),100/('BettingLines Week (7)'!E13+100))</f>
        <v>0.64912280701754388</v>
      </c>
      <c r="F13">
        <f>IF('BettingLines Week (7)'!F13&lt;-100,1+100/('BettingLines Week (7)'!F13-100),100/('BettingLines Week (7)'!F13+100))</f>
        <v>0.32786885245901637</v>
      </c>
      <c r="G13">
        <f>IF('BettingLines Week (7)'!G13&lt;-100,1+100/('BettingLines Week (7)'!G13-100),100/('BettingLines Week (7)'!G13+100))</f>
        <v>0.67213114754098369</v>
      </c>
      <c r="H13">
        <f>IF('BettingLines Week (7)'!H13&lt;-100,1+100/('BettingLines Week (7)'!H13-100),100/('BettingLines Week (7)'!H13+100))</f>
        <v>0.51219512195121952</v>
      </c>
      <c r="I13">
        <f>IF('BettingLines Week (7)'!I13&lt;-100,1+100/('BettingLines Week (7)'!I13-100),100/('BettingLines Week (7)'!I13+100))</f>
        <v>0.51219512195121952</v>
      </c>
      <c r="J13">
        <f>IF('BettingLines Week (7)'!J13&lt;-100,1+100/('BettingLines Week (7)'!J13-100),100/('BettingLines Week (7)'!J13+100))</f>
        <v>1</v>
      </c>
      <c r="K13">
        <f>IF('BettingLines Week (7)'!K13&lt;-100,1+100/('BettingLines Week (7)'!K13-100),100/('BettingLines Week (7)'!K13+100))</f>
        <v>0.51219512195121952</v>
      </c>
      <c r="L13">
        <f>IF('BettingLines Week (7)'!L13&lt;-100,1+100/('BettingLines Week (7)'!L13-100),100/('BettingLines Week (7)'!L13+100))</f>
        <v>0.67213114754098369</v>
      </c>
      <c r="M13">
        <f>IF('BettingLines Week (7)'!M13&lt;-100,1+100/('BettingLines Week (7)'!M13-100),100/('BettingLines Week (7)'!M13+100))</f>
        <v>0.66442953020134232</v>
      </c>
      <c r="N13">
        <f>IF('BettingLines Week (7)'!N13&lt;-100,1+100/('BettingLines Week (7)'!N13-100),100/('BettingLines Week (7)'!N13+100))</f>
        <v>0.51219512195121952</v>
      </c>
      <c r="O13">
        <f>IF('BettingLines Week (7)'!O13&lt;-100,1+100/('BettingLines Week (7)'!O13-100),100/('BettingLines Week (7)'!O13+100))</f>
        <v>0.51219512195121952</v>
      </c>
      <c r="P13">
        <f>IF('BettingLines Week (7)'!P13&lt;-100,1+100/('BettingLines Week (7)'!P13-100),100/('BettingLines Week (7)'!P13+100))</f>
        <v>0.53488372093023262</v>
      </c>
      <c r="Q13">
        <f>IF('BettingLines Week (7)'!Q13&lt;-100,1+100/('BettingLines Week (7)'!Q13-100),100/('BettingLines Week (7)'!Q13+100))</f>
        <v>0.64285714285714279</v>
      </c>
      <c r="R13">
        <f>IF('BettingLines Week (7)'!R13&lt;-100,1+100/('BettingLines Week (7)'!R13-100),100/('BettingLines Week (7)'!R13+100))</f>
        <v>0.72602739726027399</v>
      </c>
      <c r="S13">
        <f>IF('BettingLines Week (7)'!S13&lt;-100,1+100/('BettingLines Week (7)'!S13-100),100/('BettingLines Week (7)'!S13+100))</f>
        <v>0.57446808510638303</v>
      </c>
    </row>
    <row r="14" spans="1:19" ht="14.45">
      <c r="A14" t="s">
        <v>13</v>
      </c>
      <c r="B14">
        <f>IF('BettingLines Week (7)'!B14&lt;-100,1+100/('BettingLines Week (7)'!B14-100),100/('BettingLines Week (7)'!B14+100))</f>
        <v>0.68553459119496862</v>
      </c>
      <c r="C14">
        <f>IF('BettingLines Week (7)'!C14&lt;-100,1+100/('BettingLines Week (7)'!C14-100),100/('BettingLines Week (7)'!C14+100))</f>
        <v>0.35714285714285715</v>
      </c>
      <c r="D14">
        <f>IF('BettingLines Week (7)'!D14&lt;-100,1+100/('BettingLines Week (7)'!D14-100),100/('BettingLines Week (7)'!D14+100))</f>
        <v>0.69230769230769229</v>
      </c>
      <c r="E14">
        <f>IF('BettingLines Week (7)'!E14&lt;-100,1+100/('BettingLines Week (7)'!E14-100),100/('BettingLines Week (7)'!E14+100))</f>
        <v>0.58677685950413228</v>
      </c>
      <c r="F14">
        <f>IF('BettingLines Week (7)'!F14&lt;-100,1+100/('BettingLines Week (7)'!F14-100),100/('BettingLines Week (7)'!F14+100))</f>
        <v>1</v>
      </c>
      <c r="G14">
        <f>IF('BettingLines Week (7)'!G14&lt;-100,1+100/('BettingLines Week (7)'!G14-100),100/('BettingLines Week (7)'!G14+100))</f>
        <v>0.43478260869565216</v>
      </c>
      <c r="H14">
        <f>IF('BettingLines Week (7)'!H14&lt;-100,1+100/('BettingLines Week (7)'!H14-100),100/('BettingLines Week (7)'!H14+100))</f>
        <v>0.81981981981981988</v>
      </c>
      <c r="I14">
        <f>IF('BettingLines Week (7)'!I14&lt;-100,1+100/('BettingLines Week (7)'!I14-100),100/('BettingLines Week (7)'!I14+100))</f>
        <v>0.55555555555555558</v>
      </c>
      <c r="J14">
        <f>IF('BettingLines Week (7)'!J14&lt;-100,1+100/('BettingLines Week (7)'!J14-100),100/('BettingLines Week (7)'!J14+100))</f>
        <v>0.43478260869565216</v>
      </c>
      <c r="K14">
        <f>IF('BettingLines Week (7)'!K14&lt;-100,1+100/('BettingLines Week (7)'!K14-100),100/('BettingLines Week (7)'!K14+100))</f>
        <v>0.65517241379310343</v>
      </c>
      <c r="L14">
        <f>IF('BettingLines Week (7)'!L14&lt;-100,1+100/('BettingLines Week (7)'!L14-100),100/('BettingLines Week (7)'!L14+100))</f>
        <v>0.55555555555555558</v>
      </c>
      <c r="M14">
        <f>IF('BettingLines Week (7)'!M14&lt;-100,1+100/('BettingLines Week (7)'!M14-100),100/('BettingLines Week (7)'!M14+100))</f>
        <v>0.5</v>
      </c>
      <c r="N14">
        <f>IF('BettingLines Week (7)'!N14&lt;-100,1+100/('BettingLines Week (7)'!N14-100),100/('BettingLines Week (7)'!N14+100))</f>
        <v>0.40816326530612246</v>
      </c>
      <c r="O14">
        <f>IF('BettingLines Week (7)'!O14&lt;-100,1+100/('BettingLines Week (7)'!O14-100),100/('BettingLines Week (7)'!O14+100))</f>
        <v>0.4</v>
      </c>
      <c r="P14">
        <f>IF('BettingLines Week (7)'!P14&lt;-100,1+100/('BettingLines Week (7)'!P14-100),100/('BettingLines Week (7)'!P14+100))</f>
        <v>0.48780487804878048</v>
      </c>
      <c r="Q14">
        <f>IF('BettingLines Week (7)'!Q14&lt;-100,1+100/('BettingLines Week (7)'!Q14-100),100/('BettingLines Week (7)'!Q14+100))</f>
        <v>0.55555555555555558</v>
      </c>
      <c r="R14">
        <f>IF('BettingLines Week (7)'!R14&lt;-100,1+100/('BettingLines Week (7)'!R14-100),100/('BettingLines Week (7)'!R14+100))</f>
        <v>0.58333333333333326</v>
      </c>
      <c r="S14">
        <f>IF('BettingLines Week (7)'!S14&lt;-100,1+100/('BettingLines Week (7)'!S14-100),100/('BettingLines Week (7)'!S14+100))</f>
        <v>0.66101694915254239</v>
      </c>
    </row>
    <row r="15" spans="1:19" ht="14.45">
      <c r="A15" t="s">
        <v>14</v>
      </c>
      <c r="B15">
        <f>IF('BettingLines Week (7)'!B15&lt;-100,1+100/('BettingLines Week (7)'!B15-100),100/('BettingLines Week (7)'!B15+100))</f>
        <v>0.51923076923076916</v>
      </c>
      <c r="C15">
        <f>IF('BettingLines Week (7)'!C15&lt;-100,1+100/('BettingLines Week (7)'!C15-100),100/('BettingLines Week (7)'!C15+100))</f>
        <v>0.57446808510638303</v>
      </c>
      <c r="D15">
        <f>IF('BettingLines Week (7)'!D15&lt;-100,1+100/('BettingLines Week (7)'!D15-100),100/('BettingLines Week (7)'!D15+100))</f>
        <v>0.61832061068702293</v>
      </c>
      <c r="E15">
        <f>IF('BettingLines Week (7)'!E15&lt;-100,1+100/('BettingLines Week (7)'!E15-100),100/('BettingLines Week (7)'!E15+100))</f>
        <v>0.63636363636363635</v>
      </c>
      <c r="F15">
        <f>IF('BettingLines Week (7)'!F15&lt;-100,1+100/('BettingLines Week (7)'!F15-100),100/('BettingLines Week (7)'!F15+100))</f>
        <v>1</v>
      </c>
      <c r="G15">
        <f>IF('BettingLines Week (7)'!G15&lt;-100,1+100/('BettingLines Week (7)'!G15-100),100/('BettingLines Week (7)'!G15+100))</f>
        <v>0.21739130434782608</v>
      </c>
      <c r="H15">
        <f>IF('BettingLines Week (7)'!H15&lt;-100,1+100/('BettingLines Week (7)'!H15-100),100/('BettingLines Week (7)'!H15+100))</f>
        <v>0.62962962962962965</v>
      </c>
      <c r="I15">
        <f>IF('BettingLines Week (7)'!I15&lt;-100,1+100/('BettingLines Week (7)'!I15-100),100/('BettingLines Week (7)'!I15+100))</f>
        <v>0.48780487804878048</v>
      </c>
      <c r="J15">
        <f>IF('BettingLines Week (7)'!J15&lt;-100,1+100/('BettingLines Week (7)'!J15-100),100/('BettingLines Week (7)'!J15+100))</f>
        <v>0.76470588235294112</v>
      </c>
      <c r="K15">
        <f>IF('BettingLines Week (7)'!K15&lt;-100,1+100/('BettingLines Week (7)'!K15-100),100/('BettingLines Week (7)'!K15+100))</f>
        <v>0.43478260869565216</v>
      </c>
      <c r="L15">
        <f>IF('BettingLines Week (7)'!L15&lt;-100,1+100/('BettingLines Week (7)'!L15-100),100/('BettingLines Week (7)'!L15+100))</f>
        <v>0.54545454545454541</v>
      </c>
      <c r="M15">
        <f>IF('BettingLines Week (7)'!M15&lt;-100,1+100/('BettingLines Week (7)'!M15-100),100/('BettingLines Week (7)'!M15+100))</f>
        <v>0.51219512195121952</v>
      </c>
      <c r="N15">
        <f>IF('BettingLines Week (7)'!N15&lt;-100,1+100/('BettingLines Week (7)'!N15-100),100/('BettingLines Week (7)'!N15+100))</f>
        <v>0.54545454545454541</v>
      </c>
      <c r="O15">
        <f>IF('BettingLines Week (7)'!O15&lt;-100,1+100/('BettingLines Week (7)'!O15-100),100/('BettingLines Week (7)'!O15+100))</f>
        <v>0.53488372093023262</v>
      </c>
      <c r="P15">
        <f>IF('BettingLines Week (7)'!P15&lt;-100,1+100/('BettingLines Week (7)'!P15-100),100/('BettingLines Week (7)'!P15+100))</f>
        <v>0.63636363636363635</v>
      </c>
      <c r="Q15">
        <f>IF('BettingLines Week (7)'!Q15&lt;-100,1+100/('BettingLines Week (7)'!Q15-100),100/('BettingLines Week (7)'!Q15+100))</f>
        <v>0.65753424657534243</v>
      </c>
      <c r="R15">
        <f>IF('BettingLines Week (7)'!R15&lt;-100,1+100/('BettingLines Week (7)'!R15-100),100/('BettingLines Week (7)'!R15+100))</f>
        <v>0.51219512195121952</v>
      </c>
      <c r="S15">
        <f>IF('BettingLines Week (7)'!S15&lt;-100,1+100/('BettingLines Week (7)'!S15-100),100/('BettingLines Week (7)'!S15+100))</f>
        <v>0.4</v>
      </c>
    </row>
    <row r="16" spans="1:19" ht="14.45">
      <c r="A16" t="s">
        <v>15</v>
      </c>
      <c r="B16">
        <f>IF('BettingLines Week (7)'!B16&lt;-100,1+100/('BettingLines Week (7)'!B16-100),100/('BettingLines Week (7)'!B16+100))</f>
        <v>0.59677419354838712</v>
      </c>
      <c r="C16">
        <f>IF('BettingLines Week (7)'!C16&lt;-100,1+100/('BettingLines Week (7)'!C16-100),100/('BettingLines Week (7)'!C16+100))</f>
        <v>0.60784313725490202</v>
      </c>
      <c r="D16">
        <f>IF('BettingLines Week (7)'!D16&lt;-100,1+100/('BettingLines Week (7)'!D16-100),100/('BettingLines Week (7)'!D16+100))</f>
        <v>0.54954954954954949</v>
      </c>
      <c r="E16">
        <f>IF('BettingLines Week (7)'!E16&lt;-100,1+100/('BettingLines Week (7)'!E16-100),100/('BettingLines Week (7)'!E16+100))</f>
        <v>0.68553459119496862</v>
      </c>
      <c r="F16">
        <f>IF('BettingLines Week (7)'!F16&lt;-100,1+100/('BettingLines Week (7)'!F16-100),100/('BettingLines Week (7)'!F16+100))</f>
        <v>0.46728971962616822</v>
      </c>
      <c r="G16">
        <f>IF('BettingLines Week (7)'!G16&lt;-100,1+100/('BettingLines Week (7)'!G16-100),100/('BettingLines Week (7)'!G16+100))</f>
        <v>0.56521739130434789</v>
      </c>
      <c r="H16">
        <f>IF('BettingLines Week (7)'!H16&lt;-100,1+100/('BettingLines Week (7)'!H16-100),100/('BettingLines Week (7)'!H16+100))</f>
        <v>0.53488372093023262</v>
      </c>
      <c r="I16">
        <f>IF('BettingLines Week (7)'!I16&lt;-100,1+100/('BettingLines Week (7)'!I16-100),100/('BettingLines Week (7)'!I16+100))</f>
        <v>0.54545454545454541</v>
      </c>
      <c r="J16">
        <f>IF('BettingLines Week (7)'!J16&lt;-100,1+100/('BettingLines Week (7)'!J16-100),100/('BettingLines Week (7)'!J16+100))</f>
        <v>0.57446808510638303</v>
      </c>
      <c r="K16">
        <f>IF('BettingLines Week (7)'!K16&lt;-100,1+100/('BettingLines Week (7)'!K16-100),100/('BettingLines Week (7)'!K16+100))</f>
        <v>0.47619047619047616</v>
      </c>
      <c r="L16">
        <f>IF('BettingLines Week (7)'!L16&lt;-100,1+100/('BettingLines Week (7)'!L16-100),100/('BettingLines Week (7)'!L16+100))</f>
        <v>1</v>
      </c>
      <c r="M16">
        <f>IF('BettingLines Week (7)'!M16&lt;-100,1+100/('BettingLines Week (7)'!M16-100),100/('BettingLines Week (7)'!M16+100))</f>
        <v>0.51219512195121952</v>
      </c>
      <c r="N16">
        <f>IF('BettingLines Week (7)'!N16&lt;-100,1+100/('BettingLines Week (7)'!N16-100),100/('BettingLines Week (7)'!N16+100))</f>
        <v>0.52380952380952384</v>
      </c>
      <c r="O16">
        <f>IF('BettingLines Week (7)'!O16&lt;-100,1+100/('BettingLines Week (7)'!O16-100),100/('BettingLines Week (7)'!O16+100))</f>
        <v>0.62264150943396224</v>
      </c>
      <c r="P16">
        <f>IF('BettingLines Week (7)'!P16&lt;-100,1+100/('BettingLines Week (7)'!P16-100),100/('BettingLines Week (7)'!P16+100))</f>
        <v>0.55555555555555558</v>
      </c>
      <c r="Q16">
        <f>IF('BettingLines Week (7)'!Q16&lt;-100,1+100/('BettingLines Week (7)'!Q16-100),100/('BettingLines Week (7)'!Q16+100))</f>
        <v>0.53488372093023262</v>
      </c>
      <c r="R16">
        <f>IF('BettingLines Week (7)'!R16&lt;-100,1+100/('BettingLines Week (7)'!R16-100),100/('BettingLines Week (7)'!R16+100))</f>
        <v>0.54545454545454541</v>
      </c>
      <c r="S16">
        <f>IF('BettingLines Week (7)'!S16&lt;-100,1+100/('BettingLines Week (7)'!S16-100),100/('BettingLines Week (7)'!S16+100))</f>
        <v>0.59183673469387754</v>
      </c>
    </row>
    <row r="17" spans="1:19" ht="14.45">
      <c r="A17" t="s">
        <v>16</v>
      </c>
      <c r="B17">
        <f>IF('BettingLines Week (7)'!B17&lt;-100,1+100/('BettingLines Week (7)'!B17-100),100/('BettingLines Week (7)'!B17+100))</f>
        <v>0.68553459119496862</v>
      </c>
      <c r="C17">
        <f>IF('BettingLines Week (7)'!C17&lt;-100,1+100/('BettingLines Week (7)'!C17-100),100/('BettingLines Week (7)'!C17+100))</f>
        <v>0.33333333333333331</v>
      </c>
      <c r="D17">
        <f>IF('BettingLines Week (7)'!D17&lt;-100,1+100/('BettingLines Week (7)'!D17-100),100/('BettingLines Week (7)'!D17+100))</f>
        <v>0.52830188679245282</v>
      </c>
      <c r="E17">
        <f>IF('BettingLines Week (7)'!E17&lt;-100,1+100/('BettingLines Week (7)'!E17-100),100/('BettingLines Week (7)'!E17+100))</f>
        <v>0.69230769230769229</v>
      </c>
      <c r="F17">
        <f>IF('BettingLines Week (7)'!F17&lt;-100,1+100/('BettingLines Week (7)'!F17-100),100/('BettingLines Week (7)'!F17+100))</f>
        <v>0.4</v>
      </c>
      <c r="G17">
        <f>IF('BettingLines Week (7)'!G17&lt;-100,1+100/('BettingLines Week (7)'!G17-100),100/('BettingLines Week (7)'!G17+100))</f>
        <v>0.62406015037593987</v>
      </c>
      <c r="H17">
        <f>IF('BettingLines Week (7)'!H17&lt;-100,1+100/('BettingLines Week (7)'!H17-100),100/('BettingLines Week (7)'!H17+100))</f>
        <v>0.2857142857142857</v>
      </c>
      <c r="I17">
        <f>IF('BettingLines Week (7)'!I17&lt;-100,1+100/('BettingLines Week (7)'!I17-100),100/('BettingLines Week (7)'!I17+100))</f>
        <v>0.53488372093023262</v>
      </c>
      <c r="J17">
        <f>IF('BettingLines Week (7)'!J17&lt;-100,1+100/('BettingLines Week (7)'!J17-100),100/('BettingLines Week (7)'!J17+100))</f>
        <v>0.53488372093023262</v>
      </c>
      <c r="K17">
        <f>IF('BettingLines Week (7)'!K17&lt;-100,1+100/('BettingLines Week (7)'!K17-100),100/('BettingLines Week (7)'!K17+100))</f>
        <v>0.56521739130434789</v>
      </c>
      <c r="L17">
        <f>IF('BettingLines Week (7)'!L17&lt;-100,1+100/('BettingLines Week (7)'!L17-100),100/('BettingLines Week (7)'!L17+100))</f>
        <v>0.48780487804878048</v>
      </c>
      <c r="M17">
        <f>IF('BettingLines Week (7)'!M17&lt;-100,1+100/('BettingLines Week (7)'!M17-100),100/('BettingLines Week (7)'!M17+100))</f>
        <v>0.73821989528795817</v>
      </c>
      <c r="N17">
        <f>IF('BettingLines Week (7)'!N17&lt;-100,1+100/('BettingLines Week (7)'!N17-100),100/('BettingLines Week (7)'!N17+100))</f>
        <v>1</v>
      </c>
      <c r="O17">
        <f>IF('BettingLines Week (7)'!O17&lt;-100,1+100/('BettingLines Week (7)'!O17-100),100/('BettingLines Week (7)'!O17+100))</f>
        <v>0.53488372093023262</v>
      </c>
      <c r="P17">
        <f>IF('BettingLines Week (7)'!P17&lt;-100,1+100/('BettingLines Week (7)'!P17-100),100/('BettingLines Week (7)'!P17+100))</f>
        <v>0.35714285714285715</v>
      </c>
      <c r="Q17">
        <f>IF('BettingLines Week (7)'!Q17&lt;-100,1+100/('BettingLines Week (7)'!Q17-100),100/('BettingLines Week (7)'!Q17+100))</f>
        <v>0.53488372093023262</v>
      </c>
      <c r="R17">
        <f>IF('BettingLines Week (7)'!R17&lt;-100,1+100/('BettingLines Week (7)'!R17-100),100/('BettingLines Week (7)'!R17+100))</f>
        <v>0.56521739130434789</v>
      </c>
      <c r="S17">
        <f>IF('BettingLines Week (7)'!S17&lt;-100,1+100/('BettingLines Week (7)'!S17-100),100/('BettingLines Week (7)'!S17+100))</f>
        <v>0.45454545454545453</v>
      </c>
    </row>
    <row r="18" spans="1:19" ht="14.45">
      <c r="A18" t="s">
        <v>17</v>
      </c>
      <c r="B18">
        <f>IF('BettingLines Week (7)'!B18&lt;-100,1+100/('BettingLines Week (7)'!B18-100),100/('BettingLines Week (7)'!B18+100))</f>
        <v>0.62406015037593987</v>
      </c>
      <c r="C18">
        <f>IF('BettingLines Week (7)'!C18&lt;-100,1+100/('BettingLines Week (7)'!C18-100),100/('BettingLines Week (7)'!C18+100))</f>
        <v>0.66442953020134232</v>
      </c>
      <c r="D18">
        <f>IF('BettingLines Week (7)'!D18&lt;-100,1+100/('BettingLines Week (7)'!D18-100),100/('BettingLines Week (7)'!D18+100))</f>
        <v>0.29850746268656714</v>
      </c>
      <c r="E18">
        <f>IF('BettingLines Week (7)'!E18&lt;-100,1+100/('BettingLines Week (7)'!E18-100),100/('BettingLines Week (7)'!E18+100))</f>
        <v>0.61832061068702293</v>
      </c>
      <c r="F18">
        <f>IF('BettingLines Week (7)'!F18&lt;-100,1+100/('BettingLines Week (7)'!F18-100),100/('BettingLines Week (7)'!F18+100))</f>
        <v>0.57446808510638303</v>
      </c>
      <c r="G18">
        <f>IF('BettingLines Week (7)'!G18&lt;-100,1+100/('BettingLines Week (7)'!G18-100),100/('BettingLines Week (7)'!G18+100))</f>
        <v>0.17543859649122806</v>
      </c>
      <c r="H18">
        <f>IF('BettingLines Week (7)'!H18&lt;-100,1+100/('BettingLines Week (7)'!H18-100),100/('BettingLines Week (7)'!H18+100))</f>
        <v>0.55555555555555558</v>
      </c>
      <c r="I18">
        <f>IF('BettingLines Week (7)'!I18&lt;-100,1+100/('BettingLines Week (7)'!I18-100),100/('BettingLines Week (7)'!I18+100))</f>
        <v>0.4</v>
      </c>
      <c r="J18">
        <f>IF('BettingLines Week (7)'!J18&lt;-100,1+100/('BettingLines Week (7)'!J18-100),100/('BettingLines Week (7)'!J18+100))</f>
        <v>1</v>
      </c>
      <c r="K18">
        <f>IF('BettingLines Week (7)'!K18&lt;-100,1+100/('BettingLines Week (7)'!K18-100),100/('BettingLines Week (7)'!K18+100))</f>
        <v>0.33333333333333331</v>
      </c>
      <c r="L18">
        <f>IF('BettingLines Week (7)'!L18&lt;-100,1+100/('BettingLines Week (7)'!L18-100),100/('BettingLines Week (7)'!L18+100))</f>
        <v>0.55555555555555558</v>
      </c>
      <c r="M18">
        <f>IF('BettingLines Week (7)'!M18&lt;-100,1+100/('BettingLines Week (7)'!M18-100),100/('BettingLines Week (7)'!M18+100))</f>
        <v>0.53488372093023262</v>
      </c>
      <c r="N18">
        <f>IF('BettingLines Week (7)'!N18&lt;-100,1+100/('BettingLines Week (7)'!N18-100),100/('BettingLines Week (7)'!N18+100))</f>
        <v>0.64285714285714279</v>
      </c>
      <c r="O18">
        <f>IF('BettingLines Week (7)'!O18&lt;-100,1+100/('BettingLines Week (7)'!O18-100),100/('BettingLines Week (7)'!O18+100))</f>
        <v>0.43478260869565216</v>
      </c>
      <c r="P18">
        <f>IF('BettingLines Week (7)'!P18&lt;-100,1+100/('BettingLines Week (7)'!P18-100),100/('BettingLines Week (7)'!P18+100))</f>
        <v>0.47619047619047616</v>
      </c>
      <c r="Q18">
        <f>IF('BettingLines Week (7)'!Q18&lt;-100,1+100/('BettingLines Week (7)'!Q18-100),100/('BettingLines Week (7)'!Q18+100))</f>
        <v>0.55555555555555558</v>
      </c>
      <c r="R18">
        <f>IF('BettingLines Week (7)'!R18&lt;-100,1+100/('BettingLines Week (7)'!R18-100),100/('BettingLines Week (7)'!R18+100))</f>
        <v>0.53488372093023262</v>
      </c>
      <c r="S18">
        <f>IF('BettingLines Week (7)'!S18&lt;-100,1+100/('BettingLines Week (7)'!S18-100),100/('BettingLines Week (7)'!S18+100))</f>
        <v>0.53488372093023262</v>
      </c>
    </row>
    <row r="19" spans="1:19" ht="14.45">
      <c r="A19" t="s">
        <v>18</v>
      </c>
      <c r="B19">
        <f>IF('BettingLines Week (7)'!B19&lt;-100,1+100/('BettingLines Week (7)'!B19-100),100/('BettingLines Week (7)'!B19+100))</f>
        <v>0.54128440366972475</v>
      </c>
      <c r="C19">
        <f>IF('BettingLines Week (7)'!C19&lt;-100,1+100/('BettingLines Week (7)'!C19-100),100/('BettingLines Week (7)'!C19+100))</f>
        <v>0.48780487804878048</v>
      </c>
      <c r="D19">
        <f>IF('BettingLines Week (7)'!D19&lt;-100,1+100/('BettingLines Week (7)'!D19-100),100/('BettingLines Week (7)'!D19+100))</f>
        <v>0.15384615384615385</v>
      </c>
      <c r="E19">
        <f>IF('BettingLines Week (7)'!E19&lt;-100,1+100/('BettingLines Week (7)'!E19-100),100/('BettingLines Week (7)'!E19+100))</f>
        <v>0.42372881355932202</v>
      </c>
      <c r="F19">
        <f>IF('BettingLines Week (7)'!F19&lt;-100,1+100/('BettingLines Week (7)'!F19-100),100/('BettingLines Week (7)'!F19+100))</f>
        <v>0.32258064516129031</v>
      </c>
      <c r="G19">
        <f>IF('BettingLines Week (7)'!G19&lt;-100,1+100/('BettingLines Week (7)'!G19-100),100/('BettingLines Week (7)'!G19+100))</f>
        <v>0.41666666666666669</v>
      </c>
      <c r="H19">
        <f>IF('BettingLines Week (7)'!H19&lt;-100,1+100/('BettingLines Week (7)'!H19-100),100/('BettingLines Week (7)'!H19+100))</f>
        <v>0.45454545454545453</v>
      </c>
      <c r="I19">
        <f>IF('BettingLines Week (7)'!I19&lt;-100,1+100/('BettingLines Week (7)'!I19-100),100/('BettingLines Week (7)'!I19+100))</f>
        <v>0.25316455696202533</v>
      </c>
      <c r="J19">
        <f>IF('BettingLines Week (7)'!J19&lt;-100,1+100/('BettingLines Week (7)'!J19-100),100/('BettingLines Week (7)'!J19+100))</f>
        <v>0.46511627906976744</v>
      </c>
      <c r="K19">
        <f>IF('BettingLines Week (7)'!K19&lt;-100,1+100/('BettingLines Week (7)'!K19-100),100/('BettingLines Week (7)'!K19+100))</f>
        <v>0.55555555555555558</v>
      </c>
      <c r="L19">
        <f>IF('BettingLines Week (7)'!L19&lt;-100,1+100/('BettingLines Week (7)'!L19-100),100/('BettingLines Week (7)'!L19+100))</f>
        <v>0.27027027027027029</v>
      </c>
      <c r="M19">
        <f>IF('BettingLines Week (7)'!M19&lt;-100,1+100/('BettingLines Week (7)'!M19-100),100/('BettingLines Week (7)'!M19+100))</f>
        <v>0.30864197530864196</v>
      </c>
      <c r="N19">
        <f>IF('BettingLines Week (7)'!N19&lt;-100,1+100/('BettingLines Week (7)'!N19-100),100/('BettingLines Week (7)'!N19+100))</f>
        <v>1</v>
      </c>
      <c r="O19">
        <f>IF('BettingLines Week (7)'!O19&lt;-100,1+100/('BettingLines Week (7)'!O19-100),100/('BettingLines Week (7)'!O19+100))</f>
        <v>0.48780487804878048</v>
      </c>
      <c r="P19">
        <f>IF('BettingLines Week (7)'!P19&lt;-100,1+100/('BettingLines Week (7)'!P19-100),100/('BettingLines Week (7)'!P19+100))</f>
        <v>0.4</v>
      </c>
      <c r="Q19">
        <f>IF('BettingLines Week (7)'!Q19&lt;-100,1+100/('BettingLines Week (7)'!Q19-100),100/('BettingLines Week (7)'!Q19+100))</f>
        <v>0.66101694915254239</v>
      </c>
      <c r="R19">
        <f>IF('BettingLines Week (7)'!R19&lt;-100,1+100/('BettingLines Week (7)'!R19-100),100/('BettingLines Week (7)'!R19+100))</f>
        <v>0.55555555555555558</v>
      </c>
      <c r="S19">
        <f>IF('BettingLines Week (7)'!S19&lt;-100,1+100/('BettingLines Week (7)'!S19-100),100/('BettingLines Week (7)'!S19+100))</f>
        <v>0.48780487804878048</v>
      </c>
    </row>
    <row r="20" spans="1:19" ht="14.45">
      <c r="A20" t="s">
        <v>19</v>
      </c>
      <c r="B20">
        <f>IF('BettingLines Week (7)'!B20&lt;-100,1+100/('BettingLines Week (7)'!B20-100),100/('BettingLines Week (7)'!B20+100))</f>
        <v>0.50495049504950495</v>
      </c>
      <c r="C20">
        <f>IF('BettingLines Week (7)'!C20&lt;-100,1+100/('BettingLines Week (7)'!C20-100),100/('BettingLines Week (7)'!C20+100))</f>
        <v>0.44642857142857145</v>
      </c>
      <c r="D20">
        <f>IF('BettingLines Week (7)'!D20&lt;-100,1+100/('BettingLines Week (7)'!D20-100),100/('BettingLines Week (7)'!D20+100))</f>
        <v>0.49504950495049505</v>
      </c>
      <c r="E20">
        <f>IF('BettingLines Week (7)'!E20&lt;-100,1+100/('BettingLines Week (7)'!E20-100),100/('BettingLines Week (7)'!E20+100))</f>
        <v>0.45454545454545453</v>
      </c>
      <c r="F20">
        <f>IF('BettingLines Week (7)'!F20&lt;-100,1+100/('BettingLines Week (7)'!F20-100),100/('BettingLines Week (7)'!F20+100))</f>
        <v>0.49504950495049505</v>
      </c>
      <c r="G20">
        <f>IF('BettingLines Week (7)'!G20&lt;-100,1+100/('BettingLines Week (7)'!G20-100),100/('BettingLines Week (7)'!G20+100))</f>
        <v>1</v>
      </c>
      <c r="H20">
        <f>IF('BettingLines Week (7)'!H20&lt;-100,1+100/('BettingLines Week (7)'!H20-100),100/('BettingLines Week (7)'!H20+100))</f>
        <v>0.48780487804878048</v>
      </c>
      <c r="I20">
        <f>IF('BettingLines Week (7)'!I20&lt;-100,1+100/('BettingLines Week (7)'!I20-100),100/('BettingLines Week (7)'!I20+100))</f>
        <v>0.51219512195121952</v>
      </c>
      <c r="J20">
        <f>IF('BettingLines Week (7)'!J20&lt;-100,1+100/('BettingLines Week (7)'!J20-100),100/('BettingLines Week (7)'!J20+100))</f>
        <v>0.57446808510638303</v>
      </c>
      <c r="K20">
        <f>IF('BettingLines Week (7)'!K20&lt;-100,1+100/('BettingLines Week (7)'!K20-100),100/('BettingLines Week (7)'!K20+100))</f>
        <v>0.43478260869565216</v>
      </c>
      <c r="L20">
        <f>IF('BettingLines Week (7)'!L20&lt;-100,1+100/('BettingLines Week (7)'!L20-100),100/('BettingLines Week (7)'!L20+100))</f>
        <v>0.47619047619047616</v>
      </c>
      <c r="M20">
        <f>IF('BettingLines Week (7)'!M20&lt;-100,1+100/('BettingLines Week (7)'!M20-100),100/('BettingLines Week (7)'!M20+100))</f>
        <v>0.38461538461538464</v>
      </c>
      <c r="N20">
        <f>IF('BettingLines Week (7)'!N20&lt;-100,1+100/('BettingLines Week (7)'!N20-100),100/('BettingLines Week (7)'!N20+100))</f>
        <v>0.35714285714285715</v>
      </c>
      <c r="O20">
        <f>IF('BettingLines Week (7)'!O20&lt;-100,1+100/('BettingLines Week (7)'!O20-100),100/('BettingLines Week (7)'!O20+100))</f>
        <v>0.56521739130434789</v>
      </c>
      <c r="P20">
        <f>IF('BettingLines Week (7)'!P20&lt;-100,1+100/('BettingLines Week (7)'!P20-100),100/('BettingLines Week (7)'!P20+100))</f>
        <v>0.62962962962962965</v>
      </c>
      <c r="Q20">
        <f>IF('BettingLines Week (7)'!Q20&lt;-100,1+100/('BettingLines Week (7)'!Q20-100),100/('BettingLines Week (7)'!Q20+100))</f>
        <v>0.53488372093023262</v>
      </c>
      <c r="R20">
        <f>IF('BettingLines Week (7)'!R20&lt;-100,1+100/('BettingLines Week (7)'!R20-100),100/('BettingLines Week (7)'!R20+100))</f>
        <v>0.47619047619047616</v>
      </c>
      <c r="S20">
        <f>IF('BettingLines Week (7)'!S20&lt;-100,1+100/('BettingLines Week (7)'!S20-100),100/('BettingLines Week (7)'!S20+100))</f>
        <v>0.55555555555555558</v>
      </c>
    </row>
    <row r="21" spans="1:19" ht="14.45">
      <c r="A21" t="s">
        <v>20</v>
      </c>
      <c r="B21">
        <f>IF('BettingLines Week (7)'!B21&lt;-100,1+100/('BettingLines Week (7)'!B21-100),100/('BettingLines Week (7)'!B21+100))</f>
        <v>0.41322314049586778</v>
      </c>
      <c r="C21">
        <f>IF('BettingLines Week (7)'!C21&lt;-100,1+100/('BettingLines Week (7)'!C21-100),100/('BettingLines Week (7)'!C21+100))</f>
        <v>0.68553459119496862</v>
      </c>
      <c r="D21">
        <f>IF('BettingLines Week (7)'!D21&lt;-100,1+100/('BettingLines Week (7)'!D21-100),100/('BettingLines Week (7)'!D21+100))</f>
        <v>0.16</v>
      </c>
      <c r="E21">
        <f>IF('BettingLines Week (7)'!E21&lt;-100,1+100/('BettingLines Week (7)'!E21-100),100/('BettingLines Week (7)'!E21+100))</f>
        <v>0.45454545454545453</v>
      </c>
      <c r="F21">
        <f>IF('BettingLines Week (7)'!F21&lt;-100,1+100/('BettingLines Week (7)'!F21-100),100/('BettingLines Week (7)'!F21+100))</f>
        <v>0.16949152542372881</v>
      </c>
      <c r="G21">
        <f>IF('BettingLines Week (7)'!G21&lt;-100,1+100/('BettingLines Week (7)'!G21-100),100/('BettingLines Week (7)'!G21+100))</f>
        <v>0.11764705882352941</v>
      </c>
      <c r="H21">
        <f>IF('BettingLines Week (7)'!H21&lt;-100,1+100/('BettingLines Week (7)'!H21-100),100/('BettingLines Week (7)'!H21+100))</f>
        <v>0.42372881355932202</v>
      </c>
      <c r="I21">
        <f>IF('BettingLines Week (7)'!I21&lt;-100,1+100/('BettingLines Week (7)'!I21-100),100/('BettingLines Week (7)'!I21+100))</f>
        <v>0.5</v>
      </c>
      <c r="J21">
        <f>IF('BettingLines Week (7)'!J21&lt;-100,1+100/('BettingLines Week (7)'!J21-100),100/('BettingLines Week (7)'!J21+100))</f>
        <v>0.5</v>
      </c>
      <c r="K21">
        <f>IF('BettingLines Week (7)'!K21&lt;-100,1+100/('BettingLines Week (7)'!K21-100),100/('BettingLines Week (7)'!K21+100))</f>
        <v>0.35714285714285715</v>
      </c>
      <c r="L21">
        <f>IF('BettingLines Week (7)'!L21&lt;-100,1+100/('BettingLines Week (7)'!L21-100),100/('BettingLines Week (7)'!L21+100))</f>
        <v>0.54545454545454541</v>
      </c>
      <c r="M21">
        <f>IF('BettingLines Week (7)'!M21&lt;-100,1+100/('BettingLines Week (7)'!M21-100),100/('BettingLines Week (7)'!M21+100))</f>
        <v>0.54545454545454541</v>
      </c>
      <c r="N21">
        <f>IF('BettingLines Week (7)'!N21&lt;-100,1+100/('BettingLines Week (7)'!N21-100),100/('BettingLines Week (7)'!N21+100))</f>
        <v>1</v>
      </c>
      <c r="O21">
        <f>IF('BettingLines Week (7)'!O21&lt;-100,1+100/('BettingLines Week (7)'!O21-100),100/('BettingLines Week (7)'!O21+100))</f>
        <v>0.47619047619047616</v>
      </c>
      <c r="P21">
        <f>IF('BettingLines Week (7)'!P21&lt;-100,1+100/('BettingLines Week (7)'!P21-100),100/('BettingLines Week (7)'!P21+100))</f>
        <v>0.48780487804878048</v>
      </c>
      <c r="Q21">
        <f>IF('BettingLines Week (7)'!Q21&lt;-100,1+100/('BettingLines Week (7)'!Q21-100),100/('BettingLines Week (7)'!Q21+100))</f>
        <v>0.29411764705882354</v>
      </c>
      <c r="R21">
        <f>IF('BettingLines Week (7)'!R21&lt;-100,1+100/('BettingLines Week (7)'!R21-100),100/('BettingLines Week (7)'!R21+100))</f>
        <v>0.62264150943396224</v>
      </c>
      <c r="S21">
        <f>IF('BettingLines Week (7)'!S21&lt;-100,1+100/('BettingLines Week (7)'!S21-100),100/('BettingLines Week (7)'!S21+100))</f>
        <v>0.47619047619047616</v>
      </c>
    </row>
    <row r="22" spans="1:19" ht="14.45">
      <c r="A22" t="s">
        <v>21</v>
      </c>
      <c r="B22">
        <f>IF('BettingLines Week (7)'!B22&lt;-100,1+100/('BettingLines Week (7)'!B22-100),100/('BettingLines Week (7)'!B22+100))</f>
        <v>0.5</v>
      </c>
      <c r="C22">
        <f>IF('BettingLines Week (7)'!C22&lt;-100,1+100/('BettingLines Week (7)'!C22-100),100/('BettingLines Week (7)'!C22+100))</f>
        <v>0.46728971962616822</v>
      </c>
      <c r="D22">
        <f>IF('BettingLines Week (7)'!D22&lt;-100,1+100/('BettingLines Week (7)'!D22-100),100/('BettingLines Week (7)'!D22+100))</f>
        <v>0.44642857142857145</v>
      </c>
      <c r="E22">
        <f>IF('BettingLines Week (7)'!E22&lt;-100,1+100/('BettingLines Week (7)'!E22-100),100/('BettingLines Week (7)'!E22+100))</f>
        <v>0.60784313725490202</v>
      </c>
      <c r="F22">
        <f>IF('BettingLines Week (7)'!F22&lt;-100,1+100/('BettingLines Week (7)'!F22-100),100/('BettingLines Week (7)'!F22+100))</f>
        <v>0.34482758620689657</v>
      </c>
      <c r="G22">
        <f>IF('BettingLines Week (7)'!G22&lt;-100,1+100/('BettingLines Week (7)'!G22-100),100/('BettingLines Week (7)'!G22+100))</f>
        <v>1</v>
      </c>
      <c r="H22">
        <f>IF('BettingLines Week (7)'!H22&lt;-100,1+100/('BettingLines Week (7)'!H22-100),100/('BettingLines Week (7)'!H22+100))</f>
        <v>0.4</v>
      </c>
      <c r="I22">
        <f>IF('BettingLines Week (7)'!I22&lt;-100,1+100/('BettingLines Week (7)'!I22-100),100/('BettingLines Week (7)'!I22+100))</f>
        <v>0.53488372093023262</v>
      </c>
      <c r="J22">
        <f>IF('BettingLines Week (7)'!J22&lt;-100,1+100/('BettingLines Week (7)'!J22-100),100/('BettingLines Week (7)'!J22+100))</f>
        <v>0.64285714285714279</v>
      </c>
      <c r="K22">
        <f>IF('BettingLines Week (7)'!K22&lt;-100,1+100/('BettingLines Week (7)'!K22-100),100/('BettingLines Week (7)'!K22+100))</f>
        <v>0.6</v>
      </c>
      <c r="L22">
        <f>IF('BettingLines Week (7)'!L22&lt;-100,1+100/('BettingLines Week (7)'!L22-100),100/('BettingLines Week (7)'!L22+100))</f>
        <v>0.5</v>
      </c>
      <c r="M22">
        <f>IF('BettingLines Week (7)'!M22&lt;-100,1+100/('BettingLines Week (7)'!M22-100),100/('BettingLines Week (7)'!M22+100))</f>
        <v>0.37037037037037035</v>
      </c>
      <c r="N22">
        <f>IF('BettingLines Week (7)'!N22&lt;-100,1+100/('BettingLines Week (7)'!N22-100),100/('BettingLines Week (7)'!N22+100))</f>
        <v>0.72067039106145248</v>
      </c>
      <c r="O22">
        <f>IF('BettingLines Week (7)'!O22&lt;-100,1+100/('BettingLines Week (7)'!O22-100),100/('BettingLines Week (7)'!O22+100))</f>
        <v>0.55555555555555558</v>
      </c>
      <c r="P22">
        <f>IF('BettingLines Week (7)'!P22&lt;-100,1+100/('BettingLines Week (7)'!P22-100),100/('BettingLines Week (7)'!P22+100))</f>
        <v>0.56521739130434789</v>
      </c>
      <c r="Q22">
        <f>IF('BettingLines Week (7)'!Q22&lt;-100,1+100/('BettingLines Week (7)'!Q22-100),100/('BettingLines Week (7)'!Q22+100))</f>
        <v>0.47619047619047616</v>
      </c>
      <c r="R22">
        <f>IF('BettingLines Week (7)'!R22&lt;-100,1+100/('BettingLines Week (7)'!R22-100),100/('BettingLines Week (7)'!R22+100))</f>
        <v>0.45454545454545453</v>
      </c>
      <c r="S22">
        <f>IF('BettingLines Week (7)'!S22&lt;-100,1+100/('BettingLines Week (7)'!S22-100),100/('BettingLines Week (7)'!S22+100))</f>
        <v>0.4</v>
      </c>
    </row>
    <row r="23" spans="1:19" ht="14.45">
      <c r="A23" t="s">
        <v>22</v>
      </c>
      <c r="B23">
        <f>IF('BettingLines Week (7)'!B23&lt;-100,1+100/('BettingLines Week (7)'!B23-100),100/('BettingLines Week (7)'!B23+100))</f>
        <v>0.39370078740157483</v>
      </c>
      <c r="C23">
        <f>IF('BettingLines Week (7)'!C23&lt;-100,1+100/('BettingLines Week (7)'!C23-100),100/('BettingLines Week (7)'!C23+100))</f>
        <v>0.45454545454545453</v>
      </c>
      <c r="D23">
        <f>IF('BettingLines Week (7)'!D23&lt;-100,1+100/('BettingLines Week (7)'!D23-100),100/('BettingLines Week (7)'!D23+100))</f>
        <v>0.59677419354838712</v>
      </c>
      <c r="E23">
        <f>IF('BettingLines Week (7)'!E23&lt;-100,1+100/('BettingLines Week (7)'!E23-100),100/('BettingLines Week (7)'!E23+100))</f>
        <v>0.30303030303030304</v>
      </c>
      <c r="F23">
        <f>IF('BettingLines Week (7)'!F23&lt;-100,1+100/('BettingLines Week (7)'!F23-100),100/('BettingLines Week (7)'!F23+100))</f>
        <v>0.57446808510638303</v>
      </c>
      <c r="G23">
        <f>IF('BettingLines Week (7)'!G23&lt;-100,1+100/('BettingLines Week (7)'!G23-100),100/('BettingLines Week (7)'!G23+100))</f>
        <v>0.44642857142857145</v>
      </c>
      <c r="H23">
        <f>IF('BettingLines Week (7)'!H23&lt;-100,1+100/('BettingLines Week (7)'!H23-100),100/('BettingLines Week (7)'!H23+100))</f>
        <v>0.24390243902439024</v>
      </c>
      <c r="I23">
        <f>IF('BettingLines Week (7)'!I23&lt;-100,1+100/('BettingLines Week (7)'!I23-100),100/('BettingLines Week (7)'!I23+100))</f>
        <v>0.38461538461538464</v>
      </c>
      <c r="J23">
        <f>IF('BettingLines Week (7)'!J23&lt;-100,1+100/('BettingLines Week (7)'!J23-100),100/('BettingLines Week (7)'!J23+100))</f>
        <v>0.62962962962962965</v>
      </c>
      <c r="K23">
        <f>IF('BettingLines Week (7)'!K23&lt;-100,1+100/('BettingLines Week (7)'!K23-100),100/('BettingLines Week (7)'!K23+100))</f>
        <v>0.66101694915254239</v>
      </c>
      <c r="L23">
        <f>IF('BettingLines Week (7)'!L23&lt;-100,1+100/('BettingLines Week (7)'!L23-100),100/('BettingLines Week (7)'!L23+100))</f>
        <v>1</v>
      </c>
      <c r="M23">
        <f>IF('BettingLines Week (7)'!M23&lt;-100,1+100/('BettingLines Week (7)'!M23-100),100/('BettingLines Week (7)'!M23+100))</f>
        <v>0.5</v>
      </c>
      <c r="N23">
        <f>IF('BettingLines Week (7)'!N23&lt;-100,1+100/('BettingLines Week (7)'!N23-100),100/('BettingLines Week (7)'!N23+100))</f>
        <v>0.5</v>
      </c>
      <c r="O23">
        <f>IF('BettingLines Week (7)'!O23&lt;-100,1+100/('BettingLines Week (7)'!O23-100),100/('BettingLines Week (7)'!O23+100))</f>
        <v>0.48780487804878048</v>
      </c>
      <c r="P23">
        <f>IF('BettingLines Week (7)'!P23&lt;-100,1+100/('BettingLines Week (7)'!P23-100),100/('BettingLines Week (7)'!P23+100))</f>
        <v>0.38461538461538464</v>
      </c>
      <c r="Q23">
        <f>IF('BettingLines Week (7)'!Q23&lt;-100,1+100/('BettingLines Week (7)'!Q23-100),100/('BettingLines Week (7)'!Q23+100))</f>
        <v>0.48780487804878048</v>
      </c>
      <c r="R23">
        <f>IF('BettingLines Week (7)'!R23&lt;-100,1+100/('BettingLines Week (7)'!R23-100),100/('BettingLines Week (7)'!R23+100))</f>
        <v>0.3125</v>
      </c>
      <c r="S23">
        <f>IF('BettingLines Week (7)'!S23&lt;-100,1+100/('BettingLines Week (7)'!S23-100),100/('BettingLines Week (7)'!S23+100))</f>
        <v>0.51219512195121952</v>
      </c>
    </row>
    <row r="24" spans="1:19" ht="14.45">
      <c r="A24" t="s">
        <v>23</v>
      </c>
      <c r="B24">
        <f>IF('BettingLines Week (7)'!B24&lt;-100,1+100/('BettingLines Week (7)'!B24-100),100/('BettingLines Week (7)'!B24+100))</f>
        <v>0.64912280701754388</v>
      </c>
      <c r="C24">
        <f>IF('BettingLines Week (7)'!C24&lt;-100,1+100/('BettingLines Week (7)'!C24-100),100/('BettingLines Week (7)'!C24+100))</f>
        <v>0.59677419354838712</v>
      </c>
      <c r="D24">
        <f>IF('BettingLines Week (7)'!D24&lt;-100,1+100/('BettingLines Week (7)'!D24-100),100/('BettingLines Week (7)'!D24+100))</f>
        <v>0.43478260869565216</v>
      </c>
      <c r="E24">
        <f>IF('BettingLines Week (7)'!E24&lt;-100,1+100/('BettingLines Week (7)'!E24-100),100/('BettingLines Week (7)'!E24+100))</f>
        <v>0.39370078740157483</v>
      </c>
      <c r="F24">
        <f>IF('BettingLines Week (7)'!F24&lt;-100,1+100/('BettingLines Week (7)'!F24-100),100/('BettingLines Week (7)'!F24+100))</f>
        <v>0.57446808510638303</v>
      </c>
      <c r="G24">
        <f>IF('BettingLines Week (7)'!G24&lt;-100,1+100/('BettingLines Week (7)'!G24-100),100/('BettingLines Week (7)'!G24+100))</f>
        <v>0.55555555555555558</v>
      </c>
      <c r="H24">
        <f>IF('BettingLines Week (7)'!H24&lt;-100,1+100/('BettingLines Week (7)'!H24-100),100/('BettingLines Week (7)'!H24+100))</f>
        <v>0.44642857142857145</v>
      </c>
      <c r="I24">
        <f>IF('BettingLines Week (7)'!I24&lt;-100,1+100/('BettingLines Week (7)'!I24-100),100/('BettingLines Week (7)'!I24+100))</f>
        <v>0.51219512195121952</v>
      </c>
      <c r="J24">
        <f>IF('BettingLines Week (7)'!J24&lt;-100,1+100/('BettingLines Week (7)'!J24-100),100/('BettingLines Week (7)'!J24+100))</f>
        <v>0.51219512195121952</v>
      </c>
      <c r="K24">
        <f>IF('BettingLines Week (7)'!K24&lt;-100,1+100/('BettingLines Week (7)'!K24-100),100/('BettingLines Week (7)'!K24+100))</f>
        <v>0.58333333333333326</v>
      </c>
      <c r="L24">
        <f>IF('BettingLines Week (7)'!L24&lt;-100,1+100/('BettingLines Week (7)'!L24-100),100/('BettingLines Week (7)'!L24+100))</f>
        <v>1</v>
      </c>
      <c r="M24">
        <f>IF('BettingLines Week (7)'!M24&lt;-100,1+100/('BettingLines Week (7)'!M24-100),100/('BettingLines Week (7)'!M24+100))</f>
        <v>0.53488372093023262</v>
      </c>
      <c r="N24">
        <f>IF('BettingLines Week (7)'!N24&lt;-100,1+100/('BettingLines Week (7)'!N24-100),100/('BettingLines Week (7)'!N24+100))</f>
        <v>0.3125</v>
      </c>
      <c r="O24">
        <f>IF('BettingLines Week (7)'!O24&lt;-100,1+100/('BettingLines Week (7)'!O24-100),100/('BettingLines Week (7)'!O24+100))</f>
        <v>0.60784313725490202</v>
      </c>
      <c r="P24">
        <f>IF('BettingLines Week (7)'!P24&lt;-100,1+100/('BettingLines Week (7)'!P24-100),100/('BettingLines Week (7)'!P24+100))</f>
        <v>0.51219512195121952</v>
      </c>
      <c r="Q24">
        <f>IF('BettingLines Week (7)'!Q24&lt;-100,1+100/('BettingLines Week (7)'!Q24-100),100/('BettingLines Week (7)'!Q24+100))</f>
        <v>0.56521739130434789</v>
      </c>
      <c r="R24">
        <f>IF('BettingLines Week (7)'!R24&lt;-100,1+100/('BettingLines Week (7)'!R24-100),100/('BettingLines Week (7)'!R24+100))</f>
        <v>0.48780487804878048</v>
      </c>
      <c r="S24">
        <f>IF('BettingLines Week (7)'!S24&lt;-100,1+100/('BettingLines Week (7)'!S24-100),100/('BettingLines Week (7)'!S24+100))</f>
        <v>0.44444444444444442</v>
      </c>
    </row>
    <row r="25" spans="1:19" ht="14.45">
      <c r="A25" t="s">
        <v>24</v>
      </c>
      <c r="B25">
        <f>IF('BettingLines Week (7)'!B25&lt;-100,1+100/('BettingLines Week (7)'!B25-100),100/('BettingLines Week (7)'!B25+100))</f>
        <v>0.41666666666666669</v>
      </c>
      <c r="C25">
        <f>IF('BettingLines Week (7)'!C25&lt;-100,1+100/('BettingLines Week (7)'!C25-100),100/('BettingLines Week (7)'!C25+100))</f>
        <v>0.25974025974025972</v>
      </c>
      <c r="D25">
        <f>IF('BettingLines Week (7)'!D25&lt;-100,1+100/('BettingLines Week (7)'!D25-100),100/('BettingLines Week (7)'!D25+100))</f>
        <v>0.59677419354838712</v>
      </c>
      <c r="E25">
        <f>IF('BettingLines Week (7)'!E25&lt;-100,1+100/('BettingLines Week (7)'!E25-100),100/('BettingLines Week (7)'!E25+100))</f>
        <v>0.27777777777777779</v>
      </c>
      <c r="F25">
        <f>IF('BettingLines Week (7)'!F25&lt;-100,1+100/('BettingLines Week (7)'!F25-100),100/('BettingLines Week (7)'!F25+100))</f>
        <v>0.54954954954954949</v>
      </c>
      <c r="G25">
        <f>IF('BettingLines Week (7)'!G25&lt;-100,1+100/('BettingLines Week (7)'!G25-100),100/('BettingLines Week (7)'!G25+100))</f>
        <v>0.59677419354838712</v>
      </c>
      <c r="H25">
        <f>IF('BettingLines Week (7)'!H25&lt;-100,1+100/('BettingLines Week (7)'!H25-100),100/('BettingLines Week (7)'!H25+100))</f>
        <v>0.58677685950413228</v>
      </c>
      <c r="I25">
        <f>IF('BettingLines Week (7)'!I25&lt;-100,1+100/('BettingLines Week (7)'!I25-100),100/('BettingLines Week (7)'!I25+100))</f>
        <v>0.37878787878787878</v>
      </c>
      <c r="J25">
        <f>IF('BettingLines Week (7)'!J25&lt;-100,1+100/('BettingLines Week (7)'!J25-100),100/('BettingLines Week (7)'!J25+100))</f>
        <v>0.54545454545454541</v>
      </c>
      <c r="K25">
        <f>IF('BettingLines Week (7)'!K25&lt;-100,1+100/('BettingLines Week (7)'!K25-100),100/('BettingLines Week (7)'!K25+100))</f>
        <v>0.47619047619047616</v>
      </c>
      <c r="L25">
        <f>IF('BettingLines Week (7)'!L25&lt;-100,1+100/('BettingLines Week (7)'!L25-100),100/('BettingLines Week (7)'!L25+100))</f>
        <v>0.35087719298245612</v>
      </c>
      <c r="M25">
        <f>IF('BettingLines Week (7)'!M25&lt;-100,1+100/('BettingLines Week (7)'!M25-100),100/('BettingLines Week (7)'!M25+100))</f>
        <v>0.37037037037037035</v>
      </c>
      <c r="N25">
        <f>IF('BettingLines Week (7)'!N25&lt;-100,1+100/('BettingLines Week (7)'!N25-100),100/('BettingLines Week (7)'!N25+100))</f>
        <v>1</v>
      </c>
      <c r="O25">
        <f>IF('BettingLines Week (7)'!O25&lt;-100,1+100/('BettingLines Week (7)'!O25-100),100/('BettingLines Week (7)'!O25+100))</f>
        <v>0.51219512195121952</v>
      </c>
      <c r="P25">
        <f>IF('BettingLines Week (7)'!P25&lt;-100,1+100/('BettingLines Week (7)'!P25-100),100/('BettingLines Week (7)'!P25+100))</f>
        <v>0.5</v>
      </c>
      <c r="Q25">
        <f>IF('BettingLines Week (7)'!Q25&lt;-100,1+100/('BettingLines Week (7)'!Q25-100),100/('BettingLines Week (7)'!Q25+100))</f>
        <v>0.24390243902439024</v>
      </c>
      <c r="R25">
        <f>IF('BettingLines Week (7)'!R25&lt;-100,1+100/('BettingLines Week (7)'!R25-100),100/('BettingLines Week (7)'!R25+100))</f>
        <v>0.55555555555555558</v>
      </c>
      <c r="S25">
        <f>IF('BettingLines Week (7)'!S25&lt;-100,1+100/('BettingLines Week (7)'!S25-100),100/('BettingLines Week (7)'!S25+100))</f>
        <v>0.51219512195121952</v>
      </c>
    </row>
    <row r="26" spans="1:19" ht="14.45">
      <c r="A26" t="s">
        <v>25</v>
      </c>
      <c r="B26">
        <f>IF('BettingLines Week (7)'!B26&lt;-100,1+100/('BettingLines Week (7)'!B26-100),100/('BettingLines Week (7)'!B26+100))</f>
        <v>0.39370078740157483</v>
      </c>
      <c r="C26">
        <f>IF('BettingLines Week (7)'!C26&lt;-100,1+100/('BettingLines Week (7)'!C26-100),100/('BettingLines Week (7)'!C26+100))</f>
        <v>0.43478260869565216</v>
      </c>
      <c r="D26">
        <f>IF('BettingLines Week (7)'!D26&lt;-100,1+100/('BettingLines Week (7)'!D26-100),100/('BettingLines Week (7)'!D26+100))</f>
        <v>0.35087719298245612</v>
      </c>
      <c r="E26">
        <f>IF('BettingLines Week (7)'!E26&lt;-100,1+100/('BettingLines Week (7)'!E26-100),100/('BettingLines Week (7)'!E26+100))</f>
        <v>0.35087719298245612</v>
      </c>
      <c r="F26">
        <f>IF('BettingLines Week (7)'!F26&lt;-100,1+100/('BettingLines Week (7)'!F26-100),100/('BettingLines Week (7)'!F26+100))</f>
        <v>0.22727272727272727</v>
      </c>
      <c r="G26">
        <f>IF('BettingLines Week (7)'!G26&lt;-100,1+100/('BettingLines Week (7)'!G26-100),100/('BettingLines Week (7)'!G26+100))</f>
        <v>0.125</v>
      </c>
      <c r="H26">
        <f>IF('BettingLines Week (7)'!H26&lt;-100,1+100/('BettingLines Week (7)'!H26-100),100/('BettingLines Week (7)'!H26+100))</f>
        <v>1</v>
      </c>
      <c r="I26">
        <f>IF('BettingLines Week (7)'!I26&lt;-100,1+100/('BettingLines Week (7)'!I26-100),100/('BettingLines Week (7)'!I26+100))</f>
        <v>0.6</v>
      </c>
      <c r="J26">
        <f>IF('BettingLines Week (7)'!J26&lt;-100,1+100/('BettingLines Week (7)'!J26-100),100/('BettingLines Week (7)'!J26+100))</f>
        <v>0.56521739130434789</v>
      </c>
      <c r="K26">
        <f>IF('BettingLines Week (7)'!K26&lt;-100,1+100/('BettingLines Week (7)'!K26-100),100/('BettingLines Week (7)'!K26+100))</f>
        <v>0.48780487804878048</v>
      </c>
      <c r="L26">
        <f>IF('BettingLines Week (7)'!L26&lt;-100,1+100/('BettingLines Week (7)'!L26-100),100/('BettingLines Week (7)'!L26+100))</f>
        <v>0.4</v>
      </c>
      <c r="M26">
        <f>IF('BettingLines Week (7)'!M26&lt;-100,1+100/('BettingLines Week (7)'!M26-100),100/('BettingLines Week (7)'!M26+100))</f>
        <v>0.51219512195121952</v>
      </c>
      <c r="N26">
        <f>IF('BettingLines Week (7)'!N26&lt;-100,1+100/('BettingLines Week (7)'!N26-100),100/('BettingLines Week (7)'!N26+100))</f>
        <v>0.51219512195121952</v>
      </c>
      <c r="O26">
        <f>IF('BettingLines Week (7)'!O26&lt;-100,1+100/('BettingLines Week (7)'!O26-100),100/('BettingLines Week (7)'!O26+100))</f>
        <v>0.41666666666666669</v>
      </c>
      <c r="P26">
        <f>IF('BettingLines Week (7)'!P26&lt;-100,1+100/('BettingLines Week (7)'!P26-100),100/('BettingLines Week (7)'!P26+100))</f>
        <v>0.53488372093023262</v>
      </c>
      <c r="Q26">
        <f>IF('BettingLines Week (7)'!Q26&lt;-100,1+100/('BettingLines Week (7)'!Q26-100),100/('BettingLines Week (7)'!Q26+100))</f>
        <v>0.51219512195121952</v>
      </c>
      <c r="R26">
        <f>IF('BettingLines Week (7)'!R26&lt;-100,1+100/('BettingLines Week (7)'!R26-100),100/('BettingLines Week (7)'!R26+100))</f>
        <v>0.31746031746031744</v>
      </c>
      <c r="S26">
        <f>IF('BettingLines Week (7)'!S26&lt;-100,1+100/('BettingLines Week (7)'!S26-100),100/('BettingLines Week (7)'!S26+100))</f>
        <v>0.56521739130434789</v>
      </c>
    </row>
    <row r="27" spans="1:19" ht="14.45">
      <c r="A27" t="s">
        <v>26</v>
      </c>
      <c r="B27">
        <f>IF('BettingLines Week (7)'!B27&lt;-100,1+100/('BettingLines Week (7)'!B27-100),100/('BettingLines Week (7)'!B27+100))</f>
        <v>0.76470588235294112</v>
      </c>
      <c r="C27">
        <f>IF('BettingLines Week (7)'!C27&lt;-100,1+100/('BettingLines Week (7)'!C27-100),100/('BettingLines Week (7)'!C27+100))</f>
        <v>0.37878787878787878</v>
      </c>
      <c r="D27">
        <f>IF('BettingLines Week (7)'!D27&lt;-100,1+100/('BettingLines Week (7)'!D27-100),100/('BettingLines Week (7)'!D27+100))</f>
        <v>0.33333333333333331</v>
      </c>
      <c r="E27">
        <f>IF('BettingLines Week (7)'!E27&lt;-100,1+100/('BettingLines Week (7)'!E27-100),100/('BettingLines Week (7)'!E27+100))</f>
        <v>0.23255813953488372</v>
      </c>
      <c r="F27">
        <f>IF('BettingLines Week (7)'!F27&lt;-100,1+100/('BettingLines Week (7)'!F27-100),100/('BettingLines Week (7)'!F27+100))</f>
        <v>0.72067039106145248</v>
      </c>
      <c r="G27">
        <f>IF('BettingLines Week (7)'!G27&lt;-100,1+100/('BettingLines Week (7)'!G27-100),100/('BettingLines Week (7)'!G27+100))</f>
        <v>0.48780487804878048</v>
      </c>
      <c r="H27">
        <f>IF('BettingLines Week (7)'!H27&lt;-100,1+100/('BettingLines Week (7)'!H27-100),100/('BettingLines Week (7)'!H27+100))</f>
        <v>0.61832061068702293</v>
      </c>
      <c r="I27">
        <f>IF('BettingLines Week (7)'!I27&lt;-100,1+100/('BettingLines Week (7)'!I27-100),100/('BettingLines Week (7)'!I27+100))</f>
        <v>0.37735849056603776</v>
      </c>
      <c r="J27">
        <f>IF('BettingLines Week (7)'!J27&lt;-100,1+100/('BettingLines Week (7)'!J27-100),100/('BettingLines Week (7)'!J27+100))</f>
        <v>0.40816326530612246</v>
      </c>
      <c r="K27">
        <f>IF('BettingLines Week (7)'!K27&lt;-100,1+100/('BettingLines Week (7)'!K27-100),100/('BettingLines Week (7)'!K27+100))</f>
        <v>0.38461538461538464</v>
      </c>
      <c r="L27">
        <f>IF('BettingLines Week (7)'!L27&lt;-100,1+100/('BettingLines Week (7)'!L27-100),100/('BettingLines Week (7)'!L27+100))</f>
        <v>0.5</v>
      </c>
      <c r="M27">
        <f>IF('BettingLines Week (7)'!M27&lt;-100,1+100/('BettingLines Week (7)'!M27-100),100/('BettingLines Week (7)'!M27+100))</f>
        <v>0.34482758620689657</v>
      </c>
      <c r="N27">
        <f>IF('BettingLines Week (7)'!N27&lt;-100,1+100/('BettingLines Week (7)'!N27-100),100/('BettingLines Week (7)'!N27+100))</f>
        <v>0.40816326530612246</v>
      </c>
      <c r="O27">
        <f>IF('BettingLines Week (7)'!O27&lt;-100,1+100/('BettingLines Week (7)'!O27-100),100/('BettingLines Week (7)'!O27+100))</f>
        <v>1</v>
      </c>
      <c r="P27">
        <f>IF('BettingLines Week (7)'!P27&lt;-100,1+100/('BettingLines Week (7)'!P27-100),100/('BettingLines Week (7)'!P27+100))</f>
        <v>0.51219512195121952</v>
      </c>
      <c r="Q27">
        <f>IF('BettingLines Week (7)'!Q27&lt;-100,1+100/('BettingLines Week (7)'!Q27-100),100/('BettingLines Week (7)'!Q27+100))</f>
        <v>0.35714285714285715</v>
      </c>
      <c r="R27">
        <f>IF('BettingLines Week (7)'!R27&lt;-100,1+100/('BettingLines Week (7)'!R27-100),100/('BettingLines Week (7)'!R27+100))</f>
        <v>0.43478260869565216</v>
      </c>
      <c r="S27">
        <f>IF('BettingLines Week (7)'!S27&lt;-100,1+100/('BettingLines Week (7)'!S27-100),100/('BettingLines Week (7)'!S27+100))</f>
        <v>0.43478260869565216</v>
      </c>
    </row>
    <row r="28" spans="1:19" ht="14.45">
      <c r="A28" t="s">
        <v>27</v>
      </c>
      <c r="B28">
        <f>IF('BettingLines Week (7)'!B28&lt;-100,1+100/('BettingLines Week (7)'!B28-100),100/('BettingLines Week (7)'!B28+100))</f>
        <v>0.35714285714285715</v>
      </c>
      <c r="C28">
        <f>IF('BettingLines Week (7)'!C28&lt;-100,1+100/('BettingLines Week (7)'!C28-100),100/('BettingLines Week (7)'!C28+100))</f>
        <v>0.27777777777777779</v>
      </c>
      <c r="D28">
        <f>IF('BettingLines Week (7)'!D28&lt;-100,1+100/('BettingLines Week (7)'!D28-100),100/('BettingLines Week (7)'!D28+100))</f>
        <v>0.43478260869565216</v>
      </c>
      <c r="E28">
        <f>IF('BettingLines Week (7)'!E28&lt;-100,1+100/('BettingLines Week (7)'!E28-100),100/('BettingLines Week (7)'!E28+100))</f>
        <v>0.53488372093023262</v>
      </c>
      <c r="F28">
        <f>IF('BettingLines Week (7)'!F28&lt;-100,1+100/('BettingLines Week (7)'!F28-100),100/('BettingLines Week (7)'!F28+100))</f>
        <v>0.37878787878787878</v>
      </c>
      <c r="G28">
        <f>IF('BettingLines Week (7)'!G28&lt;-100,1+100/('BettingLines Week (7)'!G28-100),100/('BettingLines Week (7)'!G28+100))</f>
        <v>0.7752808988764045</v>
      </c>
      <c r="H28">
        <f>IF('BettingLines Week (7)'!H28&lt;-100,1+100/('BettingLines Week (7)'!H28-100),100/('BettingLines Week (7)'!H28+100))</f>
        <v>0.64285714285714279</v>
      </c>
      <c r="I28">
        <f>IF('BettingLines Week (7)'!I28&lt;-100,1+100/('BettingLines Week (7)'!I28-100),100/('BettingLines Week (7)'!I28+100))</f>
        <v>0.29411764705882354</v>
      </c>
      <c r="J28">
        <f>IF('BettingLines Week (7)'!J28&lt;-100,1+100/('BettingLines Week (7)'!J28-100),100/('BettingLines Week (7)'!J28+100))</f>
        <v>0.46511627906976744</v>
      </c>
      <c r="K28">
        <f>IF('BettingLines Week (7)'!K28&lt;-100,1+100/('BettingLines Week (7)'!K28-100),100/('BettingLines Week (7)'!K28+100))</f>
        <v>1</v>
      </c>
      <c r="L28">
        <f>IF('BettingLines Week (7)'!L28&lt;-100,1+100/('BettingLines Week (7)'!L28-100),100/('BettingLines Week (7)'!L28+100))</f>
        <v>0.48780487804878048</v>
      </c>
      <c r="M28">
        <f>IF('BettingLines Week (7)'!M28&lt;-100,1+100/('BettingLines Week (7)'!M28-100),100/('BettingLines Week (7)'!M28+100))</f>
        <v>0.55555555555555558</v>
      </c>
      <c r="N28">
        <f>IF('BettingLines Week (7)'!N28&lt;-100,1+100/('BettingLines Week (7)'!N28-100),100/('BettingLines Week (7)'!N28+100))</f>
        <v>0.5</v>
      </c>
      <c r="O28">
        <f>IF('BettingLines Week (7)'!O28&lt;-100,1+100/('BettingLines Week (7)'!O28-100),100/('BettingLines Week (7)'!O28+100))</f>
        <v>0.2857142857142857</v>
      </c>
      <c r="P28">
        <f>IF('BettingLines Week (7)'!P28&lt;-100,1+100/('BettingLines Week (7)'!P28-100),100/('BettingLines Week (7)'!P28+100))</f>
        <v>0.53488372093023262</v>
      </c>
      <c r="Q28">
        <f>IF('BettingLines Week (7)'!Q28&lt;-100,1+100/('BettingLines Week (7)'!Q28-100),100/('BettingLines Week (7)'!Q28+100))</f>
        <v>0.51219512195121952</v>
      </c>
      <c r="R28">
        <f>IF('BettingLines Week (7)'!R28&lt;-100,1+100/('BettingLines Week (7)'!R28-100),100/('BettingLines Week (7)'!R28+100))</f>
        <v>0.41666666666666669</v>
      </c>
      <c r="S28">
        <f>IF('BettingLines Week (7)'!S28&lt;-100,1+100/('BettingLines Week (7)'!S28-100),100/('BettingLines Week (7)'!S28+100))</f>
        <v>0.29411764705882354</v>
      </c>
    </row>
    <row r="29" spans="1:19" ht="14.45">
      <c r="A29" t="s">
        <v>28</v>
      </c>
      <c r="B29">
        <f>IF('BettingLines Week (7)'!B29&lt;-100,1+100/('BettingLines Week (7)'!B29-100),100/('BettingLines Week (7)'!B29+100))</f>
        <v>0.44642857142857145</v>
      </c>
      <c r="C29">
        <f>IF('BettingLines Week (7)'!C29&lt;-100,1+100/('BettingLines Week (7)'!C29-100),100/('BettingLines Week (7)'!C29+100))</f>
        <v>0.44642857142857145</v>
      </c>
      <c r="D29">
        <f>IF('BettingLines Week (7)'!D29&lt;-100,1+100/('BettingLines Week (7)'!D29-100),100/('BettingLines Week (7)'!D29+100))</f>
        <v>0.42372881355932202</v>
      </c>
      <c r="E29">
        <f>IF('BettingLines Week (7)'!E29&lt;-100,1+100/('BettingLines Week (7)'!E29-100),100/('BettingLines Week (7)'!E29+100))</f>
        <v>0.42372881355932202</v>
      </c>
      <c r="F29">
        <f>IF('BettingLines Week (7)'!F29&lt;-100,1+100/('BettingLines Week (7)'!F29-100),100/('BettingLines Week (7)'!F29+100))</f>
        <v>0.57446808510638303</v>
      </c>
      <c r="G29">
        <f>IF('BettingLines Week (7)'!G29&lt;-100,1+100/('BettingLines Week (7)'!G29-100),100/('BettingLines Week (7)'!G29+100))</f>
        <v>0.32786885245901637</v>
      </c>
      <c r="H29">
        <f>IF('BettingLines Week (7)'!H29&lt;-100,1+100/('BettingLines Week (7)'!H29-100),100/('BettingLines Week (7)'!H29+100))</f>
        <v>1</v>
      </c>
      <c r="I29">
        <f>IF('BettingLines Week (7)'!I29&lt;-100,1+100/('BettingLines Week (7)'!I29-100),100/('BettingLines Week (7)'!I29+100))</f>
        <v>0.53488372093023262</v>
      </c>
      <c r="J29">
        <f>IF('BettingLines Week (7)'!J29&lt;-100,1+100/('BettingLines Week (7)'!J29-100),100/('BettingLines Week (7)'!J29+100))</f>
        <v>0.39215686274509803</v>
      </c>
      <c r="K29">
        <f>IF('BettingLines Week (7)'!K29&lt;-100,1+100/('BettingLines Week (7)'!K29-100),100/('BettingLines Week (7)'!K29+100))</f>
        <v>0.53488372093023262</v>
      </c>
      <c r="L29">
        <f>IF('BettingLines Week (7)'!L29&lt;-100,1+100/('BettingLines Week (7)'!L29-100),100/('BettingLines Week (7)'!L29+100))</f>
        <v>0.37037037037037035</v>
      </c>
      <c r="M29">
        <f>IF('BettingLines Week (7)'!M29&lt;-100,1+100/('BettingLines Week (7)'!M29-100),100/('BettingLines Week (7)'!M29+100))</f>
        <v>0.53488372093023262</v>
      </c>
      <c r="N29">
        <f>IF('BettingLines Week (7)'!N29&lt;-100,1+100/('BettingLines Week (7)'!N29-100),100/('BettingLines Week (7)'!N29+100))</f>
        <v>0.56521739130434789</v>
      </c>
      <c r="O29">
        <f>IF('BettingLines Week (7)'!O29&lt;-100,1+100/('BettingLines Week (7)'!O29-100),100/('BettingLines Week (7)'!O29+100))</f>
        <v>0.29411764705882354</v>
      </c>
      <c r="P29">
        <f>IF('BettingLines Week (7)'!P29&lt;-100,1+100/('BettingLines Week (7)'!P29-100),100/('BettingLines Week (7)'!P29+100))</f>
        <v>0.6</v>
      </c>
      <c r="Q29">
        <f>IF('BettingLines Week (7)'!Q29&lt;-100,1+100/('BettingLines Week (7)'!Q29-100),100/('BettingLines Week (7)'!Q29+100))</f>
        <v>0.48780487804878048</v>
      </c>
      <c r="R29">
        <f>IF('BettingLines Week (7)'!R29&lt;-100,1+100/('BettingLines Week (7)'!R29-100),100/('BettingLines Week (7)'!R29+100))</f>
        <v>0.53488372093023262</v>
      </c>
      <c r="S29">
        <f>IF('BettingLines Week (7)'!S29&lt;-100,1+100/('BettingLines Week (7)'!S29-100),100/('BettingLines Week (7)'!S29+100))</f>
        <v>0.46511627906976744</v>
      </c>
    </row>
    <row r="30" spans="1:19" ht="14.45">
      <c r="A30" t="s">
        <v>29</v>
      </c>
      <c r="B30">
        <f>IF('BettingLines Week (7)'!B30&lt;-100,1+100/('BettingLines Week (7)'!B30-100),100/('BettingLines Week (7)'!B30+100))</f>
        <v>0.35714285714285715</v>
      </c>
      <c r="C30">
        <f>IF('BettingLines Week (7)'!C30&lt;-100,1+100/('BettingLines Week (7)'!C30-100),100/('BettingLines Week (7)'!C30+100))</f>
        <v>0.55555555555555558</v>
      </c>
      <c r="D30">
        <f>IF('BettingLines Week (7)'!D30&lt;-100,1+100/('BettingLines Week (7)'!D30-100),100/('BettingLines Week (7)'!D30+100))</f>
        <v>0.32786885245901637</v>
      </c>
      <c r="E30">
        <f>IF('BettingLines Week (7)'!E30&lt;-100,1+100/('BettingLines Week (7)'!E30-100),100/('BettingLines Week (7)'!E30+100))</f>
        <v>0.35714285714285715</v>
      </c>
      <c r="F30">
        <f>IF('BettingLines Week (7)'!F30&lt;-100,1+100/('BettingLines Week (7)'!F30-100),100/('BettingLines Week (7)'!F30+100))</f>
        <v>1</v>
      </c>
      <c r="G30">
        <f>IF('BettingLines Week (7)'!G30&lt;-100,1+100/('BettingLines Week (7)'!G30-100),100/('BettingLines Week (7)'!G30+100))</f>
        <v>0.42372881355932202</v>
      </c>
      <c r="H30">
        <f>IF('BettingLines Week (7)'!H30&lt;-100,1+100/('BettingLines Week (7)'!H30-100),100/('BettingLines Week (7)'!H30+100))</f>
        <v>0.59677419354838712</v>
      </c>
      <c r="I30">
        <f>IF('BettingLines Week (7)'!I30&lt;-100,1+100/('BettingLines Week (7)'!I30-100),100/('BettingLines Week (7)'!I30+100))</f>
        <v>0.22727272727272727</v>
      </c>
      <c r="J30">
        <f>IF('BettingLines Week (7)'!J30&lt;-100,1+100/('BettingLines Week (7)'!J30-100),100/('BettingLines Week (7)'!J30+100))</f>
        <v>0.51219512195121952</v>
      </c>
      <c r="K30">
        <f>IF('BettingLines Week (7)'!K30&lt;-100,1+100/('BettingLines Week (7)'!K30-100),100/('BettingLines Week (7)'!K30+100))</f>
        <v>0.51219512195121952</v>
      </c>
      <c r="L30">
        <f>IF('BettingLines Week (7)'!L30&lt;-100,1+100/('BettingLines Week (7)'!L30-100),100/('BettingLines Week (7)'!L30+100))</f>
        <v>0.27027027027027029</v>
      </c>
      <c r="M30">
        <f>IF('BettingLines Week (7)'!M30&lt;-100,1+100/('BettingLines Week (7)'!M30-100),100/('BettingLines Week (7)'!M30+100))</f>
        <v>0.51219512195121952</v>
      </c>
      <c r="N30">
        <f>IF('BettingLines Week (7)'!N30&lt;-100,1+100/('BettingLines Week (7)'!N30-100),100/('BettingLines Week (7)'!N30+100))</f>
        <v>0.53488372093023262</v>
      </c>
      <c r="O30">
        <f>IF('BettingLines Week (7)'!O30&lt;-100,1+100/('BettingLines Week (7)'!O30-100),100/('BettingLines Week (7)'!O30+100))</f>
        <v>0.42553191489361702</v>
      </c>
      <c r="P30">
        <f>IF('BettingLines Week (7)'!P30&lt;-100,1+100/('BettingLines Week (7)'!P30-100),100/('BettingLines Week (7)'!P30+100))</f>
        <v>0.40816326530612246</v>
      </c>
      <c r="Q30">
        <f>IF('BettingLines Week (7)'!Q30&lt;-100,1+100/('BettingLines Week (7)'!Q30-100),100/('BettingLines Week (7)'!Q30+100))</f>
        <v>0.39215686274509803</v>
      </c>
      <c r="R30">
        <f>IF('BettingLines Week (7)'!R30&lt;-100,1+100/('BettingLines Week (7)'!R30-100),100/('BettingLines Week (7)'!R30+100))</f>
        <v>0.5</v>
      </c>
      <c r="S30">
        <f>IF('BettingLines Week (7)'!S30&lt;-100,1+100/('BettingLines Week (7)'!S30-100),100/('BettingLines Week (7)'!S30+100))</f>
        <v>0.47619047619047616</v>
      </c>
    </row>
    <row r="31" spans="1:19" ht="14.45">
      <c r="A31" t="s">
        <v>30</v>
      </c>
      <c r="B31">
        <f>IF('BettingLines Week (7)'!B31&lt;-100,1+100/('BettingLines Week (7)'!B31-100),100/('BettingLines Week (7)'!B31+100))</f>
        <v>0.37878787878787878</v>
      </c>
      <c r="C31">
        <f>IF('BettingLines Week (7)'!C31&lt;-100,1+100/('BettingLines Week (7)'!C31-100),100/('BettingLines Week (7)'!C31+100))</f>
        <v>0.48780487804878048</v>
      </c>
      <c r="D31">
        <f>IF('BettingLines Week (7)'!D31&lt;-100,1+100/('BettingLines Week (7)'!D31-100),100/('BettingLines Week (7)'!D31+100))</f>
        <v>0.27027027027027029</v>
      </c>
      <c r="E31">
        <f>IF('BettingLines Week (7)'!E31&lt;-100,1+100/('BettingLines Week (7)'!E31-100),100/('BettingLines Week (7)'!E31+100))</f>
        <v>0.51219512195121952</v>
      </c>
      <c r="F31">
        <f>IF('BettingLines Week (7)'!F31&lt;-100,1+100/('BettingLines Week (7)'!F31-100),100/('BettingLines Week (7)'!F31+100))</f>
        <v>0.46728971962616822</v>
      </c>
      <c r="G31">
        <f>IF('BettingLines Week (7)'!G31&lt;-100,1+100/('BettingLines Week (7)'!G31-100),100/('BettingLines Week (7)'!G31+100))</f>
        <v>0.37037037037037035</v>
      </c>
      <c r="H31">
        <f>IF('BettingLines Week (7)'!H31&lt;-100,1+100/('BettingLines Week (7)'!H31-100),100/('BettingLines Week (7)'!H31+100))</f>
        <v>0.41322314049586778</v>
      </c>
      <c r="I31">
        <f>IF('BettingLines Week (7)'!I31&lt;-100,1+100/('BettingLines Week (7)'!I31-100),100/('BettingLines Week (7)'!I31+100))</f>
        <v>0.5</v>
      </c>
      <c r="J31">
        <f>IF('BettingLines Week (7)'!J31&lt;-100,1+100/('BettingLines Week (7)'!J31-100),100/('BettingLines Week (7)'!J31+100))</f>
        <v>0.47619047619047616</v>
      </c>
      <c r="K31">
        <f>IF('BettingLines Week (7)'!K31&lt;-100,1+100/('BettingLines Week (7)'!K31-100),100/('BettingLines Week (7)'!K31+100))</f>
        <v>0.37735849056603776</v>
      </c>
      <c r="L31">
        <f>IF('BettingLines Week (7)'!L31&lt;-100,1+100/('BettingLines Week (7)'!L31-100),100/('BettingLines Week (7)'!L31+100))</f>
        <v>1</v>
      </c>
      <c r="M31">
        <f>IF('BettingLines Week (7)'!M31&lt;-100,1+100/('BettingLines Week (7)'!M31-100),100/('BettingLines Week (7)'!M31+100))</f>
        <v>0.53488372093023262</v>
      </c>
      <c r="N31">
        <f>IF('BettingLines Week (7)'!N31&lt;-100,1+100/('BettingLines Week (7)'!N31-100),100/('BettingLines Week (7)'!N31+100))</f>
        <v>0.47619047619047616</v>
      </c>
      <c r="O31">
        <f>IF('BettingLines Week (7)'!O31&lt;-100,1+100/('BettingLines Week (7)'!O31-100),100/('BettingLines Week (7)'!O31+100))</f>
        <v>0.24390243902439024</v>
      </c>
      <c r="P31">
        <f>IF('BettingLines Week (7)'!P31&lt;-100,1+100/('BettingLines Week (7)'!P31-100),100/('BettingLines Week (7)'!P31+100))</f>
        <v>0.47619047619047616</v>
      </c>
      <c r="Q31">
        <f>IF('BettingLines Week (7)'!Q31&lt;-100,1+100/('BettingLines Week (7)'!Q31-100),100/('BettingLines Week (7)'!Q31+100))</f>
        <v>0.47619047619047616</v>
      </c>
      <c r="R31">
        <f>IF('BettingLines Week (7)'!R31&lt;-100,1+100/('BettingLines Week (7)'!R31-100),100/('BettingLines Week (7)'!R31+100))</f>
        <v>0.48780487804878048</v>
      </c>
      <c r="S31">
        <f>IF('BettingLines Week (7)'!S31&lt;-100,1+100/('BettingLines Week (7)'!S31-100),100/('BettingLines Week (7)'!S31+100))</f>
        <v>0.54545454545454541</v>
      </c>
    </row>
    <row r="32" spans="1:19" ht="14.45">
      <c r="A32" t="s">
        <v>31</v>
      </c>
      <c r="B32">
        <f>IF('BettingLines Week (7)'!B32&lt;-100,1+100/('BettingLines Week (7)'!B32-100),100/('BettingLines Week (7)'!B32+100))</f>
        <v>0.27777777777777779</v>
      </c>
      <c r="C32">
        <f>IF('BettingLines Week (7)'!C32&lt;-100,1+100/('BettingLines Week (7)'!C32-100),100/('BettingLines Week (7)'!C32+100))</f>
        <v>0.35714285714285715</v>
      </c>
      <c r="D32">
        <f>IF('BettingLines Week (7)'!D32&lt;-100,1+100/('BettingLines Week (7)'!D32-100),100/('BettingLines Week (7)'!D32+100))</f>
        <v>0.17543859649122806</v>
      </c>
      <c r="E32">
        <f>IF('BettingLines Week (7)'!E32&lt;-100,1+100/('BettingLines Week (7)'!E32-100),100/('BettingLines Week (7)'!E32+100))</f>
        <v>0.12903225806451613</v>
      </c>
      <c r="F32">
        <f>IF('BettingLines Week (7)'!F32&lt;-100,1+100/('BettingLines Week (7)'!F32-100),100/('BettingLines Week (7)'!F32+100))</f>
        <v>0.41322314049586778</v>
      </c>
      <c r="G32">
        <f>IF('BettingLines Week (7)'!G32&lt;-100,1+100/('BettingLines Week (7)'!G32-100),100/('BettingLines Week (7)'!G32+100))</f>
        <v>0.26666666666666666</v>
      </c>
      <c r="H32">
        <f>IF('BettingLines Week (7)'!H32&lt;-100,1+100/('BettingLines Week (7)'!H32-100),100/('BettingLines Week (7)'!H32+100))</f>
        <v>0.22222222222222221</v>
      </c>
      <c r="I32">
        <f>IF('BettingLines Week (7)'!I32&lt;-100,1+100/('BettingLines Week (7)'!I32-100),100/('BettingLines Week (7)'!I32+100))</f>
        <v>0.32258064516129031</v>
      </c>
      <c r="J32">
        <f>IF('BettingLines Week (7)'!J32&lt;-100,1+100/('BettingLines Week (7)'!J32-100),100/('BettingLines Week (7)'!J32+100))</f>
        <v>0.27777777777777779</v>
      </c>
      <c r="K32">
        <f>IF('BettingLines Week (7)'!K32&lt;-100,1+100/('BettingLines Week (7)'!K32-100),100/('BettingLines Week (7)'!K32+100))</f>
        <v>0.45454545454545453</v>
      </c>
      <c r="L32">
        <f>IF('BettingLines Week (7)'!L32&lt;-100,1+100/('BettingLines Week (7)'!L32-100),100/('BettingLines Week (7)'!L32+100))</f>
        <v>0.48780487804878048</v>
      </c>
      <c r="M32">
        <f>IF('BettingLines Week (7)'!M32&lt;-100,1+100/('BettingLines Week (7)'!M32-100),100/('BettingLines Week (7)'!M32+100))</f>
        <v>0.48780487804878048</v>
      </c>
      <c r="N32">
        <f>IF('BettingLines Week (7)'!N32&lt;-100,1+100/('BettingLines Week (7)'!N32-100),100/('BettingLines Week (7)'!N32+100))</f>
        <v>0.32258064516129031</v>
      </c>
      <c r="O32">
        <f>IF('BettingLines Week (7)'!O32&lt;-100,1+100/('BettingLines Week (7)'!O32-100),100/('BettingLines Week (7)'!O32+100))</f>
        <v>1</v>
      </c>
      <c r="P32">
        <f>IF('BettingLines Week (7)'!P32&lt;-100,1+100/('BettingLines Week (7)'!P32-100),100/('BettingLines Week (7)'!P32+100))</f>
        <v>0.31746031746031744</v>
      </c>
      <c r="Q32">
        <f>IF('BettingLines Week (7)'!Q32&lt;-100,1+100/('BettingLines Week (7)'!Q32-100),100/('BettingLines Week (7)'!Q32+100))</f>
        <v>0.37735849056603776</v>
      </c>
      <c r="R32">
        <f>IF('BettingLines Week (7)'!R32&lt;-100,1+100/('BettingLines Week (7)'!R32-100),100/('BettingLines Week (7)'!R32+100))</f>
        <v>0.2</v>
      </c>
      <c r="S32">
        <f>IF('BettingLines Week (7)'!S32&lt;-100,1+100/('BettingLines Week (7)'!S32-100),100/('BettingLines Week (7)'!S32+100))</f>
        <v>0.37735849056603776</v>
      </c>
    </row>
    <row r="33" spans="1:19" ht="14.45">
      <c r="A33" t="s">
        <v>32</v>
      </c>
      <c r="B33">
        <f>IF('BettingLines Week (7)'!B33&lt;-100,1+100/('BettingLines Week (7)'!B33-100),100/('BettingLines Week (7)'!B33+100))</f>
        <v>0.21739130434782608</v>
      </c>
      <c r="C33">
        <f>IF('BettingLines Week (7)'!C33&lt;-100,1+100/('BettingLines Week (7)'!C33-100),100/('BettingLines Week (7)'!C33+100))</f>
        <v>0.55555555555555558</v>
      </c>
      <c r="D33">
        <f>IF('BettingLines Week (7)'!D33&lt;-100,1+100/('BettingLines Week (7)'!D33-100),100/('BettingLines Week (7)'!D33+100))</f>
        <v>0.25</v>
      </c>
      <c r="E33">
        <f>IF('BettingLines Week (7)'!E33&lt;-100,1+100/('BettingLines Week (7)'!E33-100),100/('BettingLines Week (7)'!E33+100))</f>
        <v>0.43478260869565216</v>
      </c>
      <c r="F33">
        <f>IF('BettingLines Week (7)'!F33&lt;-100,1+100/('BettingLines Week (7)'!F33-100),100/('BettingLines Week (7)'!F33+100))</f>
        <v>0.46728971962616822</v>
      </c>
      <c r="G33">
        <f>IF('BettingLines Week (7)'!G33&lt;-100,1+100/('BettingLines Week (7)'!G33-100),100/('BettingLines Week (7)'!G33+100))</f>
        <v>0.47619047619047616</v>
      </c>
      <c r="H33">
        <f>IF('BettingLines Week (7)'!H33&lt;-100,1+100/('BettingLines Week (7)'!H33-100),100/('BettingLines Week (7)'!H33+100))</f>
        <v>1</v>
      </c>
      <c r="I33">
        <f>IF('BettingLines Week (7)'!I33&lt;-100,1+100/('BettingLines Week (7)'!I33-100),100/('BettingLines Week (7)'!I33+100))</f>
        <v>0.43478260869565216</v>
      </c>
      <c r="J33">
        <f>IF('BettingLines Week (7)'!J33&lt;-100,1+100/('BettingLines Week (7)'!J33-100),100/('BettingLines Week (7)'!J33+100))</f>
        <v>0.53488372093023262</v>
      </c>
      <c r="K33">
        <f>IF('BettingLines Week (7)'!K33&lt;-100,1+100/('BettingLines Week (7)'!K33-100),100/('BettingLines Week (7)'!K33+100))</f>
        <v>0.2857142857142857</v>
      </c>
      <c r="L33">
        <f>IF('BettingLines Week (7)'!L33&lt;-100,1+100/('BettingLines Week (7)'!L33-100),100/('BettingLines Week (7)'!L33+100))</f>
        <v>0.55555555555555558</v>
      </c>
      <c r="M33">
        <f>IF('BettingLines Week (7)'!M33&lt;-100,1+100/('BettingLines Week (7)'!M33-100),100/('BettingLines Week (7)'!M33+100))</f>
        <v>0.37878787878787878</v>
      </c>
      <c r="N33">
        <f>IF('BettingLines Week (7)'!N33&lt;-100,1+100/('BettingLines Week (7)'!N33-100),100/('BettingLines Week (7)'!N33+100))</f>
        <v>0.39215686274509803</v>
      </c>
      <c r="O33">
        <f>IF('BettingLines Week (7)'!O33&lt;-100,1+100/('BettingLines Week (7)'!O33-100),100/('BettingLines Week (7)'!O33+100))</f>
        <v>0.25974025974025972</v>
      </c>
      <c r="P33">
        <f>IF('BettingLines Week (7)'!P33&lt;-100,1+100/('BettingLines Week (7)'!P33-100),100/('BettingLines Week (7)'!P33+100))</f>
        <v>0.43478260869565216</v>
      </c>
      <c r="Q33">
        <f>IF('BettingLines Week (7)'!Q33&lt;-100,1+100/('BettingLines Week (7)'!Q33-100),100/('BettingLines Week (7)'!Q33+100))</f>
        <v>0.38461538461538464</v>
      </c>
      <c r="R33">
        <f>IF('BettingLines Week (7)'!R33&lt;-100,1+100/('BettingLines Week (7)'!R33-100),100/('BettingLines Week (7)'!R33+100))</f>
        <v>0.51219512195121952</v>
      </c>
      <c r="S33">
        <f>IF('BettingLines Week (7)'!S33&lt;-100,1+100/('BettingLines Week (7)'!S33-100),100/('BettingLines Week (7)'!S33+100))</f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A271-ADA9-496D-8710-3E5EE62737DA}">
  <dimension ref="A1:S33"/>
  <sheetViews>
    <sheetView workbookViewId="0">
      <selection activeCell="H18" sqref="H18"/>
    </sheetView>
  </sheetViews>
  <sheetFormatPr defaultColWidth="5"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v>-180</v>
      </c>
      <c r="C2">
        <v>-148</v>
      </c>
      <c r="D2">
        <v>-800</v>
      </c>
      <c r="E2">
        <v>-425</v>
      </c>
      <c r="F2">
        <v>-180</v>
      </c>
      <c r="G2">
        <v>-650</v>
      </c>
      <c r="H2">
        <v>-278</v>
      </c>
      <c r="I2">
        <v>-175</v>
      </c>
      <c r="J2">
        <v>-205</v>
      </c>
      <c r="L2">
        <v>-155</v>
      </c>
      <c r="M2">
        <v>-205</v>
      </c>
      <c r="N2">
        <v>-218</v>
      </c>
      <c r="O2">
        <v>-180</v>
      </c>
      <c r="P2">
        <v>-190</v>
      </c>
      <c r="Q2">
        <v>-395</v>
      </c>
      <c r="R2">
        <v>-155</v>
      </c>
      <c r="S2">
        <v>-125</v>
      </c>
    </row>
    <row r="3" spans="1:19" ht="14.45">
      <c r="A3" t="s">
        <v>2</v>
      </c>
      <c r="B3">
        <v>-185</v>
      </c>
      <c r="C3">
        <v>-245</v>
      </c>
      <c r="D3">
        <v>-250</v>
      </c>
      <c r="E3">
        <v>-425</v>
      </c>
      <c r="F3">
        <v>-198</v>
      </c>
      <c r="G3">
        <v>-305</v>
      </c>
      <c r="H3">
        <v>-155</v>
      </c>
      <c r="I3">
        <v>-195</v>
      </c>
      <c r="J3">
        <v>-155</v>
      </c>
      <c r="L3">
        <v>135</v>
      </c>
      <c r="M3">
        <v>-120</v>
      </c>
      <c r="N3">
        <v>-135</v>
      </c>
      <c r="O3">
        <v>-105</v>
      </c>
      <c r="P3">
        <v>-125</v>
      </c>
      <c r="Q3">
        <v>-298</v>
      </c>
      <c r="R3">
        <v>-535</v>
      </c>
      <c r="S3">
        <v>-130</v>
      </c>
    </row>
    <row r="4" spans="1:19" ht="14.45">
      <c r="A4" t="s">
        <v>3</v>
      </c>
      <c r="B4">
        <v>-135</v>
      </c>
      <c r="C4">
        <v>-360</v>
      </c>
      <c r="D4">
        <v>-245</v>
      </c>
      <c r="E4">
        <v>-142</v>
      </c>
      <c r="F4">
        <v>-250</v>
      </c>
      <c r="G4">
        <v>-1200</v>
      </c>
      <c r="H4">
        <v>-395</v>
      </c>
      <c r="I4">
        <v>-440</v>
      </c>
      <c r="J4">
        <v>-105</v>
      </c>
      <c r="K4">
        <v>-245</v>
      </c>
      <c r="L4">
        <v>-175</v>
      </c>
      <c r="M4">
        <v>100</v>
      </c>
      <c r="O4">
        <v>155</v>
      </c>
      <c r="P4">
        <v>-190</v>
      </c>
      <c r="Q4">
        <v>-115</v>
      </c>
      <c r="R4">
        <v>-270</v>
      </c>
      <c r="S4">
        <v>100</v>
      </c>
    </row>
    <row r="5" spans="1:19" ht="14.45">
      <c r="A5" t="s">
        <v>4</v>
      </c>
      <c r="B5">
        <v>-120</v>
      </c>
      <c r="C5">
        <v>-325</v>
      </c>
      <c r="D5">
        <v>-750</v>
      </c>
      <c r="E5">
        <v>-1050</v>
      </c>
      <c r="F5">
        <v>-175</v>
      </c>
      <c r="G5">
        <v>-470</v>
      </c>
      <c r="H5">
        <v>-310</v>
      </c>
      <c r="I5">
        <v>-115</v>
      </c>
      <c r="K5">
        <v>-115</v>
      </c>
      <c r="L5">
        <v>-340</v>
      </c>
      <c r="M5">
        <v>-120</v>
      </c>
      <c r="N5">
        <v>115</v>
      </c>
      <c r="O5">
        <v>-175</v>
      </c>
      <c r="P5">
        <v>-265</v>
      </c>
      <c r="Q5">
        <v>-150</v>
      </c>
      <c r="R5">
        <v>-150</v>
      </c>
      <c r="S5">
        <v>-298</v>
      </c>
    </row>
    <row r="6" spans="1:19" ht="14.45">
      <c r="A6" t="s">
        <v>5</v>
      </c>
      <c r="B6">
        <v>-112</v>
      </c>
      <c r="C6">
        <v>-175</v>
      </c>
      <c r="D6">
        <v>-155</v>
      </c>
      <c r="E6">
        <v>-162</v>
      </c>
      <c r="F6">
        <v>-170</v>
      </c>
      <c r="G6">
        <v>-155</v>
      </c>
      <c r="I6">
        <v>-105</v>
      </c>
      <c r="J6">
        <v>-115</v>
      </c>
      <c r="K6">
        <v>-320</v>
      </c>
      <c r="L6">
        <v>-115</v>
      </c>
      <c r="M6">
        <v>-200</v>
      </c>
      <c r="N6">
        <v>-115</v>
      </c>
      <c r="O6">
        <v>-395</v>
      </c>
      <c r="P6">
        <v>-218</v>
      </c>
      <c r="Q6">
        <v>-130</v>
      </c>
      <c r="R6">
        <v>135</v>
      </c>
      <c r="S6">
        <v>-175</v>
      </c>
    </row>
    <row r="7" spans="1:19" ht="14.45">
      <c r="A7" t="s">
        <v>6</v>
      </c>
      <c r="B7">
        <v>-170</v>
      </c>
      <c r="C7">
        <v>-380</v>
      </c>
      <c r="D7">
        <v>-650</v>
      </c>
      <c r="E7">
        <v>-285</v>
      </c>
      <c r="F7">
        <v>145</v>
      </c>
      <c r="G7">
        <v>-125</v>
      </c>
      <c r="I7">
        <v>-298</v>
      </c>
      <c r="J7">
        <v>135</v>
      </c>
      <c r="K7">
        <v>-218</v>
      </c>
      <c r="L7">
        <v>-175</v>
      </c>
      <c r="M7">
        <v>-230</v>
      </c>
      <c r="N7">
        <v>-170</v>
      </c>
      <c r="O7">
        <v>-115</v>
      </c>
      <c r="P7">
        <v>160</v>
      </c>
      <c r="Q7">
        <v>130</v>
      </c>
      <c r="R7">
        <v>-150</v>
      </c>
      <c r="S7">
        <v>-150</v>
      </c>
    </row>
    <row r="8" spans="1:19" ht="14.45">
      <c r="A8" t="s">
        <v>7</v>
      </c>
      <c r="B8">
        <v>114</v>
      </c>
      <c r="C8">
        <v>300</v>
      </c>
      <c r="D8">
        <v>124</v>
      </c>
      <c r="E8">
        <v>330</v>
      </c>
      <c r="F8">
        <v>114</v>
      </c>
      <c r="G8">
        <v>245</v>
      </c>
      <c r="I8">
        <v>-120</v>
      </c>
      <c r="J8">
        <v>-125</v>
      </c>
      <c r="K8">
        <v>-130</v>
      </c>
      <c r="L8">
        <v>150</v>
      </c>
      <c r="M8">
        <v>-135</v>
      </c>
      <c r="N8">
        <v>-270</v>
      </c>
      <c r="O8">
        <v>-360</v>
      </c>
      <c r="P8">
        <v>100</v>
      </c>
      <c r="Q8">
        <v>-218</v>
      </c>
      <c r="R8">
        <v>-115</v>
      </c>
      <c r="S8">
        <v>-115</v>
      </c>
    </row>
    <row r="9" spans="1:19" ht="14.45">
      <c r="A9" t="s">
        <v>8</v>
      </c>
      <c r="B9">
        <v>-470</v>
      </c>
      <c r="C9">
        <v>145</v>
      </c>
      <c r="D9">
        <v>-340</v>
      </c>
      <c r="E9">
        <v>145</v>
      </c>
      <c r="F9">
        <v>-230</v>
      </c>
      <c r="G9">
        <v>-250</v>
      </c>
      <c r="H9">
        <v>-155</v>
      </c>
      <c r="I9">
        <v>-258</v>
      </c>
      <c r="J9">
        <v>-150</v>
      </c>
      <c r="K9">
        <v>-150</v>
      </c>
      <c r="L9">
        <v>-105</v>
      </c>
      <c r="M9">
        <v>110</v>
      </c>
      <c r="O9">
        <v>-310</v>
      </c>
      <c r="P9">
        <v>-105</v>
      </c>
      <c r="Q9">
        <v>105</v>
      </c>
      <c r="R9">
        <v>-110</v>
      </c>
      <c r="S9">
        <v>-175</v>
      </c>
    </row>
    <row r="10" spans="1:19" ht="14.45">
      <c r="A10" t="s">
        <v>9</v>
      </c>
      <c r="B10">
        <v>150</v>
      </c>
      <c r="C10">
        <v>-218</v>
      </c>
      <c r="D10">
        <v>-155</v>
      </c>
      <c r="E10">
        <v>-142</v>
      </c>
      <c r="F10">
        <v>-440</v>
      </c>
      <c r="G10">
        <v>-162</v>
      </c>
      <c r="H10">
        <v>130</v>
      </c>
      <c r="I10">
        <v>-198</v>
      </c>
      <c r="K10">
        <v>125</v>
      </c>
      <c r="L10">
        <v>-340</v>
      </c>
      <c r="M10">
        <v>-190</v>
      </c>
      <c r="N10">
        <v>-110</v>
      </c>
      <c r="O10">
        <v>-125</v>
      </c>
      <c r="P10">
        <v>-130</v>
      </c>
      <c r="Q10">
        <v>-105</v>
      </c>
      <c r="R10">
        <v>130</v>
      </c>
      <c r="S10">
        <v>-140</v>
      </c>
    </row>
    <row r="11" spans="1:19" ht="14.45">
      <c r="A11" t="s">
        <v>10</v>
      </c>
      <c r="B11">
        <v>-162</v>
      </c>
      <c r="C11">
        <v>-148</v>
      </c>
      <c r="D11">
        <v>-108</v>
      </c>
      <c r="E11">
        <v>-325</v>
      </c>
      <c r="G11">
        <v>105</v>
      </c>
      <c r="H11">
        <v>225</v>
      </c>
      <c r="I11">
        <v>-375</v>
      </c>
      <c r="J11">
        <v>105</v>
      </c>
      <c r="K11">
        <v>-145</v>
      </c>
      <c r="L11">
        <v>-130</v>
      </c>
      <c r="M11">
        <v>-130</v>
      </c>
      <c r="N11">
        <v>-120</v>
      </c>
      <c r="O11">
        <v>-150</v>
      </c>
      <c r="P11">
        <v>-120</v>
      </c>
      <c r="Q11">
        <v>-105</v>
      </c>
      <c r="R11">
        <v>-105</v>
      </c>
      <c r="S11">
        <v>105</v>
      </c>
    </row>
    <row r="12" spans="1:19" ht="14.45">
      <c r="A12" t="s">
        <v>11</v>
      </c>
      <c r="B12">
        <v>136</v>
      </c>
      <c r="C12">
        <v>-142</v>
      </c>
      <c r="D12">
        <v>-290</v>
      </c>
      <c r="E12">
        <v>120</v>
      </c>
      <c r="F12">
        <v>-675</v>
      </c>
      <c r="G12">
        <v>-1100</v>
      </c>
      <c r="H12">
        <v>130</v>
      </c>
      <c r="I12">
        <v>-190</v>
      </c>
      <c r="J12">
        <v>170</v>
      </c>
      <c r="L12">
        <v>-225</v>
      </c>
      <c r="M12">
        <v>115</v>
      </c>
      <c r="N12">
        <v>-170</v>
      </c>
      <c r="O12">
        <v>-298</v>
      </c>
      <c r="P12">
        <v>-120</v>
      </c>
      <c r="Q12">
        <v>-125</v>
      </c>
      <c r="R12">
        <v>-110</v>
      </c>
      <c r="S12">
        <v>-120</v>
      </c>
    </row>
    <row r="13" spans="1:19" ht="14.45">
      <c r="A13" t="s">
        <v>12</v>
      </c>
      <c r="B13">
        <v>-198</v>
      </c>
      <c r="C13">
        <v>124</v>
      </c>
      <c r="D13">
        <v>-380</v>
      </c>
      <c r="E13">
        <v>-185</v>
      </c>
      <c r="F13">
        <v>205</v>
      </c>
      <c r="G13">
        <v>-205</v>
      </c>
      <c r="H13">
        <v>-105</v>
      </c>
      <c r="I13">
        <v>-105</v>
      </c>
      <c r="K13">
        <v>-105</v>
      </c>
      <c r="L13">
        <v>-205</v>
      </c>
      <c r="M13">
        <v>-198</v>
      </c>
      <c r="N13">
        <v>-105</v>
      </c>
      <c r="O13">
        <v>-105</v>
      </c>
      <c r="P13">
        <v>-115</v>
      </c>
      <c r="Q13">
        <v>-180</v>
      </c>
      <c r="R13">
        <v>-265</v>
      </c>
      <c r="S13">
        <v>-135</v>
      </c>
    </row>
    <row r="14" spans="1:19" ht="14.45">
      <c r="A14" t="s">
        <v>13</v>
      </c>
      <c r="B14">
        <v>-218</v>
      </c>
      <c r="C14">
        <v>180</v>
      </c>
      <c r="D14">
        <v>-225</v>
      </c>
      <c r="E14">
        <v>-142</v>
      </c>
      <c r="G14">
        <v>130</v>
      </c>
      <c r="H14">
        <v>-455</v>
      </c>
      <c r="I14">
        <v>-125</v>
      </c>
      <c r="J14">
        <v>130</v>
      </c>
      <c r="K14">
        <v>-190</v>
      </c>
      <c r="L14">
        <v>-125</v>
      </c>
      <c r="M14">
        <v>100</v>
      </c>
      <c r="N14">
        <v>145</v>
      </c>
      <c r="O14">
        <v>150</v>
      </c>
      <c r="P14">
        <v>105</v>
      </c>
      <c r="Q14">
        <v>-125</v>
      </c>
      <c r="R14">
        <v>-140</v>
      </c>
      <c r="S14">
        <v>-195</v>
      </c>
    </row>
    <row r="15" spans="1:19" ht="14.45">
      <c r="A15" t="s">
        <v>14</v>
      </c>
      <c r="B15">
        <v>-108</v>
      </c>
      <c r="C15">
        <v>-135</v>
      </c>
      <c r="D15">
        <v>-162</v>
      </c>
      <c r="E15">
        <v>-175</v>
      </c>
      <c r="G15">
        <v>360</v>
      </c>
      <c r="H15">
        <v>-170</v>
      </c>
      <c r="I15">
        <v>105</v>
      </c>
      <c r="J15">
        <v>-325</v>
      </c>
      <c r="K15">
        <v>130</v>
      </c>
      <c r="L15">
        <v>-120</v>
      </c>
      <c r="M15">
        <v>-105</v>
      </c>
      <c r="N15">
        <v>-120</v>
      </c>
      <c r="O15">
        <v>-115</v>
      </c>
      <c r="P15">
        <v>-175</v>
      </c>
      <c r="Q15">
        <v>-192</v>
      </c>
      <c r="R15">
        <v>-105</v>
      </c>
      <c r="S15">
        <v>150</v>
      </c>
    </row>
    <row r="16" spans="1:19" ht="14.45">
      <c r="A16" t="s">
        <v>15</v>
      </c>
      <c r="B16">
        <v>-148</v>
      </c>
      <c r="C16">
        <v>-155</v>
      </c>
      <c r="D16">
        <v>-122</v>
      </c>
      <c r="E16">
        <v>-218</v>
      </c>
      <c r="F16">
        <v>114</v>
      </c>
      <c r="G16">
        <v>-130</v>
      </c>
      <c r="H16">
        <v>-115</v>
      </c>
      <c r="I16">
        <v>-120</v>
      </c>
      <c r="J16">
        <v>-135</v>
      </c>
      <c r="K16">
        <v>110</v>
      </c>
      <c r="M16">
        <v>-105</v>
      </c>
      <c r="N16">
        <v>-110</v>
      </c>
      <c r="O16">
        <v>-165</v>
      </c>
      <c r="P16">
        <v>-125</v>
      </c>
      <c r="Q16">
        <v>-115</v>
      </c>
      <c r="R16">
        <v>-120</v>
      </c>
      <c r="S16">
        <v>-145</v>
      </c>
    </row>
    <row r="17" spans="1:19" ht="14.45">
      <c r="A17" t="s">
        <v>16</v>
      </c>
      <c r="B17">
        <v>-218</v>
      </c>
      <c r="C17">
        <v>200</v>
      </c>
      <c r="D17">
        <v>-112</v>
      </c>
      <c r="E17">
        <v>-225</v>
      </c>
      <c r="F17">
        <v>150</v>
      </c>
      <c r="G17">
        <v>-166</v>
      </c>
      <c r="H17">
        <v>250</v>
      </c>
      <c r="I17">
        <v>-115</v>
      </c>
      <c r="J17">
        <v>-115</v>
      </c>
      <c r="K17">
        <v>-130</v>
      </c>
      <c r="L17">
        <v>105</v>
      </c>
      <c r="M17">
        <v>-282</v>
      </c>
      <c r="O17">
        <v>-115</v>
      </c>
      <c r="P17">
        <v>180</v>
      </c>
      <c r="Q17">
        <v>-115</v>
      </c>
      <c r="R17">
        <v>-130</v>
      </c>
      <c r="S17">
        <v>120</v>
      </c>
    </row>
    <row r="18" spans="1:19" ht="14.45">
      <c r="A18" t="s">
        <v>17</v>
      </c>
      <c r="B18">
        <v>-166</v>
      </c>
      <c r="C18">
        <v>-198</v>
      </c>
      <c r="D18">
        <v>235</v>
      </c>
      <c r="E18">
        <v>-162</v>
      </c>
      <c r="F18">
        <v>-135</v>
      </c>
      <c r="G18">
        <v>470</v>
      </c>
      <c r="H18">
        <v>-125</v>
      </c>
      <c r="I18">
        <v>150</v>
      </c>
      <c r="K18">
        <v>200</v>
      </c>
      <c r="L18">
        <v>-125</v>
      </c>
      <c r="M18">
        <v>-115</v>
      </c>
      <c r="N18">
        <v>-180</v>
      </c>
      <c r="O18">
        <v>130</v>
      </c>
      <c r="P18">
        <v>110</v>
      </c>
      <c r="Q18">
        <v>-125</v>
      </c>
      <c r="R18">
        <v>-115</v>
      </c>
      <c r="S18">
        <v>-115</v>
      </c>
    </row>
    <row r="19" spans="1:19" ht="14.45">
      <c r="A19" t="s">
        <v>18</v>
      </c>
      <c r="B19">
        <v>-118</v>
      </c>
      <c r="C19">
        <v>105</v>
      </c>
      <c r="D19">
        <v>550</v>
      </c>
      <c r="E19">
        <v>136</v>
      </c>
      <c r="F19">
        <v>210</v>
      </c>
      <c r="G19">
        <v>140</v>
      </c>
      <c r="H19">
        <v>120</v>
      </c>
      <c r="I19">
        <v>295</v>
      </c>
      <c r="J19">
        <v>115</v>
      </c>
      <c r="K19">
        <v>-125</v>
      </c>
      <c r="L19">
        <v>270</v>
      </c>
      <c r="M19">
        <v>224</v>
      </c>
      <c r="O19">
        <v>105</v>
      </c>
      <c r="P19">
        <v>150</v>
      </c>
      <c r="Q19">
        <v>-195</v>
      </c>
      <c r="R19">
        <v>-125</v>
      </c>
      <c r="S19">
        <v>105</v>
      </c>
    </row>
    <row r="20" spans="1:19" ht="14.45">
      <c r="A20" t="s">
        <v>19</v>
      </c>
      <c r="B20">
        <v>-102</v>
      </c>
      <c r="C20">
        <v>124</v>
      </c>
      <c r="D20">
        <v>102</v>
      </c>
      <c r="E20">
        <v>120</v>
      </c>
      <c r="F20">
        <v>102</v>
      </c>
      <c r="H20">
        <v>105</v>
      </c>
      <c r="I20">
        <v>-105</v>
      </c>
      <c r="J20">
        <v>-135</v>
      </c>
      <c r="K20">
        <v>130</v>
      </c>
      <c r="L20">
        <v>110</v>
      </c>
      <c r="M20">
        <v>160</v>
      </c>
      <c r="N20">
        <v>180</v>
      </c>
      <c r="O20">
        <v>-130</v>
      </c>
      <c r="P20">
        <v>-170</v>
      </c>
      <c r="Q20">
        <v>-115</v>
      </c>
      <c r="R20">
        <v>110</v>
      </c>
      <c r="S20">
        <v>-125</v>
      </c>
    </row>
    <row r="21" spans="1:19" ht="14.45">
      <c r="A21" t="s">
        <v>20</v>
      </c>
      <c r="B21">
        <v>142</v>
      </c>
      <c r="C21">
        <v>-218</v>
      </c>
      <c r="D21">
        <v>525</v>
      </c>
      <c r="E21">
        <v>120</v>
      </c>
      <c r="F21">
        <v>490</v>
      </c>
      <c r="G21">
        <v>750</v>
      </c>
      <c r="H21">
        <v>136</v>
      </c>
      <c r="I21">
        <v>100</v>
      </c>
      <c r="J21">
        <v>100</v>
      </c>
      <c r="K21">
        <v>180</v>
      </c>
      <c r="L21">
        <v>-120</v>
      </c>
      <c r="M21">
        <v>-120</v>
      </c>
      <c r="O21">
        <v>110</v>
      </c>
      <c r="P21">
        <v>105</v>
      </c>
      <c r="Q21">
        <v>240</v>
      </c>
      <c r="R21">
        <v>-165</v>
      </c>
      <c r="S21">
        <v>110</v>
      </c>
    </row>
    <row r="22" spans="1:19" ht="14.45">
      <c r="A22" t="s">
        <v>21</v>
      </c>
      <c r="B22">
        <v>100</v>
      </c>
      <c r="C22">
        <v>114</v>
      </c>
      <c r="D22">
        <v>124</v>
      </c>
      <c r="E22">
        <v>-155</v>
      </c>
      <c r="F22">
        <v>190</v>
      </c>
      <c r="H22">
        <v>150</v>
      </c>
      <c r="I22">
        <v>-115</v>
      </c>
      <c r="J22">
        <v>-180</v>
      </c>
      <c r="K22">
        <v>-150</v>
      </c>
      <c r="L22">
        <v>100</v>
      </c>
      <c r="M22">
        <v>170</v>
      </c>
      <c r="N22">
        <v>-258</v>
      </c>
      <c r="O22">
        <v>-125</v>
      </c>
      <c r="P22">
        <v>-130</v>
      </c>
      <c r="Q22">
        <v>110</v>
      </c>
      <c r="R22">
        <v>120</v>
      </c>
      <c r="S22">
        <v>150</v>
      </c>
    </row>
    <row r="23" spans="1:19" ht="14.45">
      <c r="A23" t="s">
        <v>22</v>
      </c>
      <c r="B23">
        <v>154</v>
      </c>
      <c r="C23">
        <v>120</v>
      </c>
      <c r="D23">
        <v>-148</v>
      </c>
      <c r="E23">
        <v>230</v>
      </c>
      <c r="F23">
        <v>-135</v>
      </c>
      <c r="G23">
        <v>124</v>
      </c>
      <c r="H23">
        <v>310</v>
      </c>
      <c r="I23">
        <v>160</v>
      </c>
      <c r="J23">
        <v>-170</v>
      </c>
      <c r="K23">
        <v>-195</v>
      </c>
      <c r="M23">
        <v>100</v>
      </c>
      <c r="N23">
        <v>100</v>
      </c>
      <c r="O23">
        <v>105</v>
      </c>
      <c r="P23">
        <v>160</v>
      </c>
      <c r="Q23">
        <v>105</v>
      </c>
      <c r="R23">
        <v>220</v>
      </c>
      <c r="S23">
        <v>-105</v>
      </c>
    </row>
    <row r="24" spans="1:19" ht="14.45">
      <c r="A24" t="s">
        <v>23</v>
      </c>
      <c r="B24">
        <v>-185</v>
      </c>
      <c r="C24">
        <v>-148</v>
      </c>
      <c r="D24">
        <v>130</v>
      </c>
      <c r="E24">
        <v>154</v>
      </c>
      <c r="F24">
        <v>-135</v>
      </c>
      <c r="G24">
        <v>-125</v>
      </c>
      <c r="H24">
        <v>124</v>
      </c>
      <c r="I24">
        <v>-105</v>
      </c>
      <c r="J24">
        <v>-105</v>
      </c>
      <c r="K24">
        <v>-140</v>
      </c>
      <c r="M24">
        <v>-115</v>
      </c>
      <c r="N24">
        <v>220</v>
      </c>
      <c r="O24">
        <v>-155</v>
      </c>
      <c r="P24">
        <v>-105</v>
      </c>
      <c r="Q24">
        <v>-130</v>
      </c>
      <c r="R24">
        <v>105</v>
      </c>
      <c r="S24">
        <v>125</v>
      </c>
    </row>
    <row r="25" spans="1:19" ht="14.45">
      <c r="A25" t="s">
        <v>24</v>
      </c>
      <c r="B25">
        <v>140</v>
      </c>
      <c r="C25">
        <v>285</v>
      </c>
      <c r="D25">
        <v>-148</v>
      </c>
      <c r="E25">
        <v>260</v>
      </c>
      <c r="F25">
        <v>-122</v>
      </c>
      <c r="G25">
        <v>-148</v>
      </c>
      <c r="H25">
        <v>-142</v>
      </c>
      <c r="I25">
        <v>164</v>
      </c>
      <c r="J25">
        <v>-120</v>
      </c>
      <c r="K25">
        <v>110</v>
      </c>
      <c r="L25">
        <v>185</v>
      </c>
      <c r="M25">
        <v>170</v>
      </c>
      <c r="O25">
        <v>-105</v>
      </c>
      <c r="P25">
        <v>100</v>
      </c>
      <c r="Q25">
        <v>310</v>
      </c>
      <c r="R25">
        <v>-125</v>
      </c>
      <c r="S25">
        <v>-105</v>
      </c>
    </row>
    <row r="26" spans="1:19" ht="14.45">
      <c r="A26" t="s">
        <v>25</v>
      </c>
      <c r="B26">
        <v>154</v>
      </c>
      <c r="C26">
        <v>130</v>
      </c>
      <c r="D26">
        <v>185</v>
      </c>
      <c r="E26">
        <v>185</v>
      </c>
      <c r="F26">
        <v>340</v>
      </c>
      <c r="G26">
        <v>700</v>
      </c>
      <c r="I26">
        <v>-150</v>
      </c>
      <c r="J26">
        <v>-130</v>
      </c>
      <c r="K26">
        <v>105</v>
      </c>
      <c r="L26">
        <v>150</v>
      </c>
      <c r="M26">
        <v>-105</v>
      </c>
      <c r="N26">
        <v>-105</v>
      </c>
      <c r="O26">
        <v>140</v>
      </c>
      <c r="P26">
        <v>-115</v>
      </c>
      <c r="Q26">
        <v>-105</v>
      </c>
      <c r="R26">
        <v>215</v>
      </c>
      <c r="S26">
        <v>-130</v>
      </c>
    </row>
    <row r="27" spans="1:19" ht="14.45">
      <c r="A27" t="s">
        <v>26</v>
      </c>
      <c r="B27">
        <v>-325</v>
      </c>
      <c r="C27">
        <v>164</v>
      </c>
      <c r="D27">
        <v>200</v>
      </c>
      <c r="E27">
        <v>330</v>
      </c>
      <c r="F27">
        <v>-258</v>
      </c>
      <c r="G27">
        <v>105</v>
      </c>
      <c r="H27">
        <v>-162</v>
      </c>
      <c r="I27">
        <v>165</v>
      </c>
      <c r="J27">
        <v>145</v>
      </c>
      <c r="K27">
        <v>160</v>
      </c>
      <c r="L27">
        <v>100</v>
      </c>
      <c r="M27">
        <v>190</v>
      </c>
      <c r="N27">
        <v>145</v>
      </c>
      <c r="P27">
        <v>-105</v>
      </c>
      <c r="Q27">
        <v>180</v>
      </c>
      <c r="R27">
        <v>130</v>
      </c>
      <c r="S27">
        <v>130</v>
      </c>
    </row>
    <row r="28" spans="1:19" ht="14.45">
      <c r="A28" t="s">
        <v>27</v>
      </c>
      <c r="B28">
        <v>180</v>
      </c>
      <c r="C28">
        <v>260</v>
      </c>
      <c r="D28">
        <v>130</v>
      </c>
      <c r="E28">
        <v>-115</v>
      </c>
      <c r="F28">
        <v>164</v>
      </c>
      <c r="G28">
        <v>-345</v>
      </c>
      <c r="H28">
        <v>-180</v>
      </c>
      <c r="I28">
        <v>240</v>
      </c>
      <c r="J28">
        <v>115</v>
      </c>
      <c r="L28">
        <v>105</v>
      </c>
      <c r="M28">
        <v>-125</v>
      </c>
      <c r="N28">
        <v>100</v>
      </c>
      <c r="O28">
        <v>250</v>
      </c>
      <c r="P28">
        <v>-115</v>
      </c>
      <c r="Q28">
        <v>-105</v>
      </c>
      <c r="R28">
        <v>140</v>
      </c>
      <c r="S28">
        <v>240</v>
      </c>
    </row>
    <row r="29" spans="1:19" ht="14.45">
      <c r="A29" t="s">
        <v>28</v>
      </c>
      <c r="B29">
        <v>124</v>
      </c>
      <c r="C29">
        <v>124</v>
      </c>
      <c r="D29">
        <v>136</v>
      </c>
      <c r="E29">
        <v>136</v>
      </c>
      <c r="F29">
        <v>-135</v>
      </c>
      <c r="G29">
        <v>205</v>
      </c>
      <c r="I29">
        <v>-115</v>
      </c>
      <c r="J29">
        <v>155</v>
      </c>
      <c r="K29">
        <v>-115</v>
      </c>
      <c r="L29">
        <v>170</v>
      </c>
      <c r="M29">
        <v>-115</v>
      </c>
      <c r="N29">
        <v>-130</v>
      </c>
      <c r="O29">
        <v>240</v>
      </c>
      <c r="P29">
        <v>-150</v>
      </c>
      <c r="Q29">
        <v>105</v>
      </c>
      <c r="R29">
        <v>-115</v>
      </c>
      <c r="S29">
        <v>115</v>
      </c>
    </row>
    <row r="30" spans="1:19" ht="14.45">
      <c r="A30" t="s">
        <v>29</v>
      </c>
      <c r="B30">
        <v>180</v>
      </c>
      <c r="C30">
        <v>-125</v>
      </c>
      <c r="D30">
        <v>205</v>
      </c>
      <c r="E30">
        <v>180</v>
      </c>
      <c r="G30">
        <v>136</v>
      </c>
      <c r="H30">
        <v>-148</v>
      </c>
      <c r="I30">
        <v>340</v>
      </c>
      <c r="J30">
        <v>-105</v>
      </c>
      <c r="K30">
        <v>-105</v>
      </c>
      <c r="L30">
        <v>270</v>
      </c>
      <c r="M30">
        <v>-105</v>
      </c>
      <c r="N30">
        <v>-115</v>
      </c>
      <c r="O30">
        <v>135</v>
      </c>
      <c r="P30">
        <v>145</v>
      </c>
      <c r="Q30">
        <v>155</v>
      </c>
      <c r="R30">
        <v>100</v>
      </c>
      <c r="S30">
        <v>110</v>
      </c>
    </row>
    <row r="31" spans="1:19" ht="14.45">
      <c r="A31" t="s">
        <v>30</v>
      </c>
      <c r="B31">
        <v>164</v>
      </c>
      <c r="C31">
        <v>105</v>
      </c>
      <c r="D31">
        <v>270</v>
      </c>
      <c r="E31">
        <v>-105</v>
      </c>
      <c r="F31">
        <v>114</v>
      </c>
      <c r="G31">
        <v>170</v>
      </c>
      <c r="H31">
        <v>142</v>
      </c>
      <c r="I31">
        <v>100</v>
      </c>
      <c r="J31">
        <v>110</v>
      </c>
      <c r="K31">
        <v>165</v>
      </c>
      <c r="M31">
        <v>-115</v>
      </c>
      <c r="N31">
        <v>110</v>
      </c>
      <c r="O31">
        <v>310</v>
      </c>
      <c r="P31">
        <v>110</v>
      </c>
      <c r="Q31">
        <v>110</v>
      </c>
      <c r="R31">
        <v>105</v>
      </c>
      <c r="S31">
        <v>-120</v>
      </c>
    </row>
    <row r="32" spans="1:19" ht="14.45">
      <c r="A32" t="s">
        <v>31</v>
      </c>
      <c r="B32">
        <v>260</v>
      </c>
      <c r="C32">
        <v>180</v>
      </c>
      <c r="D32">
        <v>470</v>
      </c>
      <c r="E32">
        <v>675</v>
      </c>
      <c r="F32">
        <v>142</v>
      </c>
      <c r="G32">
        <v>275</v>
      </c>
      <c r="H32">
        <v>350</v>
      </c>
      <c r="I32">
        <v>210</v>
      </c>
      <c r="J32">
        <v>260</v>
      </c>
      <c r="K32">
        <v>120</v>
      </c>
      <c r="L32">
        <v>105</v>
      </c>
      <c r="M32">
        <v>105</v>
      </c>
      <c r="N32">
        <v>210</v>
      </c>
      <c r="P32">
        <v>215</v>
      </c>
      <c r="Q32">
        <v>165</v>
      </c>
      <c r="R32">
        <v>400</v>
      </c>
      <c r="S32">
        <v>165</v>
      </c>
    </row>
    <row r="33" spans="1:19" ht="14.45">
      <c r="A33" t="s">
        <v>32</v>
      </c>
      <c r="B33">
        <v>360</v>
      </c>
      <c r="C33">
        <v>-125</v>
      </c>
      <c r="D33">
        <v>300</v>
      </c>
      <c r="E33">
        <v>130</v>
      </c>
      <c r="F33">
        <v>114</v>
      </c>
      <c r="G33">
        <v>110</v>
      </c>
      <c r="I33">
        <v>130</v>
      </c>
      <c r="J33">
        <v>-115</v>
      </c>
      <c r="K33">
        <v>250</v>
      </c>
      <c r="L33">
        <v>-125</v>
      </c>
      <c r="M33">
        <v>164</v>
      </c>
      <c r="N33">
        <v>155</v>
      </c>
      <c r="O33">
        <v>285</v>
      </c>
      <c r="P33">
        <v>130</v>
      </c>
      <c r="Q33">
        <v>160</v>
      </c>
      <c r="R33">
        <v>-105</v>
      </c>
      <c r="S33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62AE-F869-44FD-9A1E-3EEF923D94B7}">
  <dimension ref="A1:AL37"/>
  <sheetViews>
    <sheetView workbookViewId="0">
      <selection activeCell="H11" sqref="H11"/>
    </sheetView>
  </sheetViews>
  <sheetFormatPr defaultColWidth="7.140625" defaultRowHeight="15"/>
  <cols>
    <col min="1" max="1" width="4.5703125" customWidth="1"/>
    <col min="2" max="19" width="7.140625" customWidth="1"/>
    <col min="20" max="20" width="4.28515625" customWidth="1"/>
  </cols>
  <sheetData>
    <row r="1" spans="1:38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</row>
    <row r="2" spans="1:38">
      <c r="A2" t="s">
        <v>1</v>
      </c>
      <c r="B2" s="1">
        <f>'JuicedOdds Week (6)'!B2/('JuicedOdds Week (6)'!B2+'JuicedOdds Week (6)'!B10)</f>
        <v>0.61643835616438358</v>
      </c>
      <c r="C2" s="1">
        <f>'JuicedOdds Week (6)'!C2/('JuicedOdds Week (6)'!C2+'JuicedOdds Week (6)'!C13)</f>
        <v>0.5720596355604638</v>
      </c>
      <c r="D2" s="3">
        <f>'JuicedOdds Week (6)'!D2/('JuicedOdds Week (6)'!D2+'JuicedOdds Week (6)'!D19)</f>
        <v>0.85245901639344268</v>
      </c>
      <c r="E2" s="1">
        <f>'JuicedOdds Week (6)'!E2/('JuicedOdds Week (6)'!E2+'JuicedOdds Week (6)'!E8)</f>
        <v>0.77683315621679072</v>
      </c>
      <c r="F2" s="1">
        <f>'JuicedOdds Week (6)'!F2/('JuicedOdds Week (6)'!F2+'JuicedOdds Week (6)'!F17)</f>
        <v>0.61643835616438358</v>
      </c>
      <c r="G2" s="1">
        <f>'JuicedOdds Week (6)'!G2/('JuicedOdds Week (6)'!G2+'JuicedOdds Week (6)'!G18)</f>
        <v>0.83164983164983153</v>
      </c>
      <c r="H2" s="1">
        <f>'JuicedOdds Week (6)'!H2/('JuicedOdds Week (6)'!H2+'JuicedOdds Week (6)'!H11)</f>
        <v>0.65747522619560528</v>
      </c>
      <c r="I2" s="1">
        <f>'JuicedOdds Week (6)'!I2/('JuicedOdds Week (6)'!I2+'JuicedOdds Week (6)'!I18)</f>
        <v>0.61403508771929827</v>
      </c>
      <c r="J2" s="1">
        <f>'JuicedOdds Week (6)'!J2/('JuicedOdds Week (6)'!J2+'JuicedOdds Week (6)'!J12)</f>
        <v>0.64472917880023306</v>
      </c>
      <c r="K2" s="1"/>
      <c r="L2" s="1">
        <f>'JuicedOdds Week (6)'!L2/('JuicedOdds Week (6)'!L2+'JuicedOdds Week (6)'!L3)</f>
        <v>0.58821154622527261</v>
      </c>
      <c r="M2" s="1">
        <f>'JuicedOdds Week (6)'!M2/('JuicedOdds Week (6)'!M2+'JuicedOdds Week (6)'!M25)</f>
        <v>0.64472917880023306</v>
      </c>
      <c r="N2" s="1">
        <f>'JuicedOdds Week (6)'!N2/('JuicedOdds Week (6)'!N2+'JuicedOdds Week (6)'!N20)</f>
        <v>0.65747522619560528</v>
      </c>
      <c r="O2" s="1">
        <f>'JuicedOdds Week (6)'!O2/('JuicedOdds Week (6)'!O2+'JuicedOdds Week (6)'!O4)</f>
        <v>0.62110960757780787</v>
      </c>
      <c r="P2" s="1">
        <f>'JuicedOdds Week (6)'!P2/('JuicedOdds Week (6)'!P2+'JuicedOdds Week (6)'!P23)</f>
        <v>0.63010204081632659</v>
      </c>
      <c r="Q2" s="1">
        <f>'JuicedOdds Week (6)'!Q2/('JuicedOdds Week (6)'!Q2+'JuicedOdds Week (6)'!Q25)</f>
        <v>0.76590210451643415</v>
      </c>
      <c r="R2" s="1">
        <f>'JuicedOdds Week (6)'!R2/('JuicedOdds Week (6)'!R2+'JuicedOdds Week (6)'!R6)</f>
        <v>0.58821154622527261</v>
      </c>
      <c r="S2" s="1">
        <f>'JuicedOdds Week (6)'!S2/('JuicedOdds Week (6)'!S2+'JuicedOdds Week (6)'!S11)</f>
        <v>0.53246753246753253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</row>
    <row r="3" spans="1:38" ht="14.45">
      <c r="A3" t="s">
        <v>2</v>
      </c>
      <c r="B3" s="1">
        <f>'JuicedOdds Week (6)'!B3/('JuicedOdds Week (6)'!B3+'JuicedOdds Week (6)'!B23)</f>
        <v>0.62246655186117372</v>
      </c>
      <c r="C3" s="1">
        <f>'JuicedOdds Week (6)'!C3/('JuicedOdds Week (6)'!C3+'JuicedOdds Week (6)'!C17)</f>
        <v>0.68055555555555558</v>
      </c>
      <c r="D3" s="1">
        <f>'JuicedOdds Week (6)'!D3/('JuicedOdds Week (6)'!D3+'JuicedOdds Week (6)'!D30)</f>
        <v>0.6853932584269663</v>
      </c>
      <c r="E3" s="1">
        <f>'JuicedOdds Week (6)'!E3/('JuicedOdds Week (6)'!E3+'JuicedOdds Week (6)'!E27)</f>
        <v>0.77683315621679072</v>
      </c>
      <c r="F3" s="1">
        <f>'JuicedOdds Week (6)'!F3/('JuicedOdds Week (6)'!F3+'JuicedOdds Week (6)'!F28)</f>
        <v>0.63690418169412233</v>
      </c>
      <c r="G3" s="1">
        <f>'JuicedOdds Week (6)'!G3/('JuicedOdds Week (6)'!G3+'JuicedOdds Week (6)'!G8)</f>
        <v>0.72207925887802371</v>
      </c>
      <c r="H3" s="1">
        <f>'JuicedOdds Week (6)'!H3/('JuicedOdds Week (6)'!H3+'JuicedOdds Week (6)'!H12)</f>
        <v>0.63010204081632659</v>
      </c>
      <c r="I3" s="1">
        <f>'JuicedOdds Week (6)'!I3/('JuicedOdds Week (6)'!I3+'JuicedOdds Week (6)'!I27)</f>
        <v>0.63658761934093011</v>
      </c>
      <c r="J3" s="1">
        <f>'JuicedOdds Week (6)'!J3/('JuicedOdds Week (6)'!J3+'JuicedOdds Week (6)'!J7)</f>
        <v>0.58821154622527261</v>
      </c>
      <c r="K3" s="1"/>
      <c r="L3" s="1">
        <f>'JuicedOdds Week (6)'!L3/('JuicedOdds Week (6)'!L3+'JuicedOdds Week (6)'!L2)</f>
        <v>0.4117884537747275</v>
      </c>
      <c r="M3" s="1">
        <f>'JuicedOdds Week (6)'!M3/('JuicedOdds Week (6)'!M3+'JuicedOdds Week (6)'!M4)</f>
        <v>0.52173913043478259</v>
      </c>
      <c r="N3" s="1">
        <f>'JuicedOdds Week (6)'!N3/('JuicedOdds Week (6)'!N3+'JuicedOdds Week (6)'!N5)</f>
        <v>0.55259400285578297</v>
      </c>
      <c r="O3" s="1">
        <f>'JuicedOdds Week (6)'!O3/('JuicedOdds Week (6)'!O3+'JuicedOdds Week (6)'!O7)</f>
        <v>0.48916576381365112</v>
      </c>
      <c r="P3" s="1">
        <f>'JuicedOdds Week (6)'!P3/('JuicedOdds Week (6)'!P3+'JuicedOdds Week (6)'!P14)</f>
        <v>0.53246753246753253</v>
      </c>
      <c r="Q3" s="1">
        <f>'JuicedOdds Week (6)'!Q3/('JuicedOdds Week (6)'!Q3+'JuicedOdds Week (6)'!Q21)</f>
        <v>0.71797052154195007</v>
      </c>
      <c r="R3" s="2">
        <f>'JuicedOdds Week (6)'!R3/('JuicedOdds Week (6)'!R3+'JuicedOdds Week (6)'!R32)</f>
        <v>0.80815709969788529</v>
      </c>
      <c r="S3" s="1">
        <f>'JuicedOdds Week (6)'!S3/('JuicedOdds Week (6)'!S3+'JuicedOdds Week (6)'!S21)</f>
        <v>0.54274353876739567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38">
      <c r="A4" t="s">
        <v>3</v>
      </c>
      <c r="B4" s="1">
        <f>'JuicedOdds Week (6)'!B4/('JuicedOdds Week (6)'!B4+'JuicedOdds Week (6)'!B8)</f>
        <v>0.551441114716549</v>
      </c>
      <c r="C4" s="1">
        <f>'JuicedOdds Week (6)'!C4/('JuicedOdds Week (6)'!C4+'JuicedOdds Week (6)'!C25)</f>
        <v>0.7508125677139762</v>
      </c>
      <c r="D4" s="1">
        <f>'JuicedOdds Week (6)'!D4/('JuicedOdds Week (6)'!D4+'JuicedOdds Week (6)'!D27)</f>
        <v>0.68055555555555558</v>
      </c>
      <c r="E4" s="1">
        <f>'JuicedOdds Week (6)'!E4/('JuicedOdds Week (6)'!E4+'JuicedOdds Week (6)'!E12)</f>
        <v>0.56349206349206349</v>
      </c>
      <c r="F4" s="1">
        <f>'JuicedOdds Week (6)'!F4/('JuicedOdds Week (6)'!F4+'JuicedOdds Week (6)'!F13)</f>
        <v>0.6853932584269663</v>
      </c>
      <c r="G4" s="2">
        <f>'JuicedOdds Week (6)'!G4/('JuicedOdds Week (6)'!G4+'JuicedOdds Week (6)'!G21)</f>
        <v>0.88695652173913042</v>
      </c>
      <c r="H4" s="1">
        <f>'JuicedOdds Week (6)'!H4/('JuicedOdds Week (6)'!H4+'JuicedOdds Week (6)'!H23)</f>
        <v>0.61403508771929827</v>
      </c>
      <c r="I4" s="1">
        <f>'JuicedOdds Week (6)'!I4/('JuicedOdds Week (6)'!I4+'JuicedOdds Week (6)'!I30)</f>
        <v>0.78190630048465271</v>
      </c>
      <c r="J4" s="1">
        <f>'JuicedOdds Week (6)'!J4/('JuicedOdds Week (6)'!J4+'JuicedOdds Week (6)'!J6)</f>
        <v>0.48916576381365112</v>
      </c>
      <c r="K4" s="1">
        <f>'JuicedOdds Week (6)'!K4/('JuicedOdds Week (6)'!K4+'JuicedOdds Week (6)'!K18)</f>
        <v>0.68055555555555558</v>
      </c>
      <c r="L4" s="1">
        <f>'JuicedOdds Week (6)'!L4/('JuicedOdds Week (6)'!L4+'JuicedOdds Week (6)'!L8)</f>
        <v>0.61403508771929827</v>
      </c>
      <c r="M4" s="1">
        <f>'JuicedOdds Week (6)'!M4/('JuicedOdds Week (6)'!M4+'JuicedOdds Week (6)'!M3)</f>
        <v>0.47826086956521741</v>
      </c>
      <c r="N4" s="1"/>
      <c r="O4" s="1">
        <f>'JuicedOdds Week (6)'!O4/('JuicedOdds Week (6)'!O4+'JuicedOdds Week (6)'!O2)</f>
        <v>0.37889039242219219</v>
      </c>
      <c r="P4" s="1">
        <f>'JuicedOdds Week (6)'!P4/('JuicedOdds Week (6)'!P4+'JuicedOdds Week (6)'!P7)</f>
        <v>0.63010204081632659</v>
      </c>
      <c r="Q4" s="1">
        <f>'JuicedOdds Week (6)'!Q4/('JuicedOdds Week (6)'!Q4+'JuicedOdds Week (6)'!Q11)</f>
        <v>0.51083423618634893</v>
      </c>
      <c r="R4" s="1">
        <f>'JuicedOdds Week (6)'!R4/('JuicedOdds Week (6)'!R4+'JuicedOdds Week (6)'!R23)</f>
        <v>0.70016207455429491</v>
      </c>
      <c r="S4" s="1">
        <f>'JuicedOdds Week (6)'!S4/('JuicedOdds Week (6)'!S4+'JuicedOdds Week (6)'!S12)</f>
        <v>0.47826086956521741</v>
      </c>
      <c r="U4">
        <v>0</v>
      </c>
      <c r="V4">
        <v>0</v>
      </c>
      <c r="W4">
        <v>0</v>
      </c>
      <c r="X4">
        <v>0</v>
      </c>
      <c r="Y4">
        <v>0</v>
      </c>
      <c r="Z4">
        <v>25</v>
      </c>
    </row>
    <row r="5" spans="1:38" ht="14.45">
      <c r="A5" t="s">
        <v>4</v>
      </c>
      <c r="B5" s="1">
        <f>'JuicedOdds Week (6)'!B5/('JuicedOdds Week (6)'!B5+'JuicedOdds Week (6)'!B22)</f>
        <v>0.52173913043478259</v>
      </c>
      <c r="C5" s="1">
        <f>'JuicedOdds Week (6)'!C5/('JuicedOdds Week (6)'!C5+'JuicedOdds Week (6)'!C28)</f>
        <v>0.73354231974921635</v>
      </c>
      <c r="D5" s="1">
        <f>'JuicedOdds Week (6)'!D5/('JuicedOdds Week (6)'!D5+'JuicedOdds Week (6)'!D21)</f>
        <v>0.84650112866817162</v>
      </c>
      <c r="E5" s="3">
        <f>'JuicedOdds Week (6)'!E5/('JuicedOdds Week (6)'!E5+'JuicedOdds Week (6)'!E32)</f>
        <v>0.87617765814266502</v>
      </c>
      <c r="F5" s="1">
        <f>'JuicedOdds Week (6)'!F5/('JuicedOdds Week (6)'!F5+'JuicedOdds Week (6)'!F7)</f>
        <v>0.60923623445825936</v>
      </c>
      <c r="G5" s="1">
        <f>'JuicedOdds Week (6)'!G5/('JuicedOdds Week (6)'!G5+'JuicedOdds Week (6)'!G15)</f>
        <v>0.79136163982430452</v>
      </c>
      <c r="H5" s="1">
        <f>'JuicedOdds Week (6)'!H5/('JuicedOdds Week (6)'!H5+'JuicedOdds Week (6)'!H17)</f>
        <v>0.52173913043478259</v>
      </c>
      <c r="I5" s="1">
        <f>'JuicedOdds Week (6)'!I5/('JuicedOdds Week (6)'!I5+'JuicedOdds Week (6)'!I6)</f>
        <v>0.51083423618634893</v>
      </c>
      <c r="J5" s="1"/>
      <c r="K5" s="1">
        <f>'JuicedOdds Week (6)'!K5/('JuicedOdds Week (6)'!K5+'JuicedOdds Week (6)'!K13)</f>
        <v>0.51083423618634893</v>
      </c>
      <c r="L5" s="1">
        <f>'JuicedOdds Week (6)'!L5/('JuicedOdds Week (6)'!L5+'JuicedOdds Week (6)'!L30)</f>
        <v>0.74087161366313303</v>
      </c>
      <c r="M5" s="1">
        <f>'JuicedOdds Week (6)'!M5/('JuicedOdds Week (6)'!M5+'JuicedOdds Week (6)'!M14)</f>
        <v>0.52173913043478259</v>
      </c>
      <c r="N5" s="1">
        <f>'JuicedOdds Week (6)'!N5/('JuicedOdds Week (6)'!N5+'JuicedOdds Week (6)'!N3)</f>
        <v>0.44740599714421703</v>
      </c>
      <c r="O5" s="1">
        <f>'JuicedOdds Week (6)'!O5/('JuicedOdds Week (6)'!O5+'JuicedOdds Week (6)'!O14)</f>
        <v>0.61403508771929827</v>
      </c>
      <c r="P5" s="1">
        <f>'JuicedOdds Week (6)'!P5/('JuicedOdds Week (6)'!P5+'JuicedOdds Week (6)'!P32)</f>
        <v>0.69576995207334869</v>
      </c>
      <c r="Q5" s="1">
        <f>'JuicedOdds Week (6)'!Q5/('JuicedOdds Week (6)'!Q5+'JuicedOdds Week (6)'!Q9)</f>
        <v>0.55156950672645733</v>
      </c>
      <c r="R5" s="1">
        <f>'JuicedOdds Week (6)'!R5/('JuicedOdds Week (6)'!R5+'JuicedOdds Week (6)'!R27)</f>
        <v>0.57983193277310918</v>
      </c>
      <c r="S5" s="1">
        <f>'JuicedOdds Week (6)'!S5/('JuicedOdds Week (6)'!S5+'JuicedOdds Week (6)'!S28)</f>
        <v>0.71797052154195007</v>
      </c>
      <c r="U5">
        <v>0</v>
      </c>
      <c r="V5">
        <v>0</v>
      </c>
      <c r="W5">
        <v>0</v>
      </c>
      <c r="X5">
        <v>25</v>
      </c>
      <c r="Y5">
        <v>0</v>
      </c>
      <c r="Z5">
        <v>0</v>
      </c>
    </row>
    <row r="6" spans="1:38" ht="14.45">
      <c r="A6" t="s">
        <v>5</v>
      </c>
      <c r="B6" s="1">
        <f>'JuicedOdds Week (6)'!B6/('JuicedOdds Week (6)'!B6+'JuicedOdds Week (6)'!B15)</f>
        <v>0.50432975406996894</v>
      </c>
      <c r="C6" s="1">
        <f>'JuicedOdds Week (6)'!C6/('JuicedOdds Week (6)'!C6+'JuicedOdds Week (6)'!C9)</f>
        <v>0.60923623445825936</v>
      </c>
      <c r="D6" s="1">
        <f>'JuicedOdds Week (6)'!D6/('JuicedOdds Week (6)'!D6+'JuicedOdds Week (6)'!D28)</f>
        <v>0.58299264104660675</v>
      </c>
      <c r="E6" s="1">
        <f>'JuicedOdds Week (6)'!E6/('JuicedOdds Week (6)'!E6+'JuicedOdds Week (6)'!E29)</f>
        <v>0.59336975415942395</v>
      </c>
      <c r="F6" s="1">
        <f>'JuicedOdds Week (6)'!F6/('JuicedOdds Week (6)'!F6+'JuicedOdds Week (6)'!F32)</f>
        <v>0.60375697094217784</v>
      </c>
      <c r="G6" s="1">
        <f>'JuicedOdds Week (6)'!G6/('JuicedOdds Week (6)'!G6+'JuicedOdds Week (6)'!G14)</f>
        <v>0.58299264104660675</v>
      </c>
      <c r="H6" s="1"/>
      <c r="I6" s="1">
        <f>'JuicedOdds Week (6)'!I6/('JuicedOdds Week (6)'!I6+'JuicedOdds Week (6)'!I5)</f>
        <v>0.48916576381365112</v>
      </c>
      <c r="J6" s="1">
        <f>'JuicedOdds Week (6)'!J6/('JuicedOdds Week (6)'!J6+'JuicedOdds Week (6)'!J4)</f>
        <v>0.51083423618634893</v>
      </c>
      <c r="K6" s="2">
        <f>'JuicedOdds Week (6)'!K6/('JuicedOdds Week (6)'!K6+'JuicedOdds Week (6)'!K33)</f>
        <v>0.7272727272727274</v>
      </c>
      <c r="L6" s="1">
        <f>'JuicedOdds Week (6)'!L6/('JuicedOdds Week (6)'!L6+'JuicedOdds Week (6)'!L9)</f>
        <v>0.51083423618634893</v>
      </c>
      <c r="M6" s="1">
        <f>'JuicedOdds Week (6)'!M6/('JuicedOdds Week (6)'!M6+'JuicedOdds Week (6)'!M22)</f>
        <v>0.64285714285714279</v>
      </c>
      <c r="N6" s="1">
        <f>'JuicedOdds Week (6)'!N6/('JuicedOdds Week (6)'!N6+'JuicedOdds Week (6)'!N13)</f>
        <v>0.51083423618634893</v>
      </c>
      <c r="O6" s="1">
        <f>'JuicedOdds Week (6)'!O6/('JuicedOdds Week (6)'!O6+'JuicedOdds Week (6)'!O31)</f>
        <v>0.76590210451643415</v>
      </c>
      <c r="P6" s="1">
        <f>'JuicedOdds Week (6)'!P6/('JuicedOdds Week (6)'!P6+'JuicedOdds Week (6)'!P17)</f>
        <v>0.65747522619560528</v>
      </c>
      <c r="Q6" s="1">
        <f>'JuicedOdds Week (6)'!Q6/('JuicedOdds Week (6)'!Q6+'JuicedOdds Week (6)'!Q22)</f>
        <v>0.54274353876739567</v>
      </c>
      <c r="R6" s="1">
        <f>'JuicedOdds Week (6)'!R6/('JuicedOdds Week (6)'!R6+'JuicedOdds Week (6)'!R2)</f>
        <v>0.4117884537747275</v>
      </c>
      <c r="S6" s="1">
        <f>'JuicedOdds Week (6)'!S6/('JuicedOdds Week (6)'!S6+'JuicedOdds Week (6)'!S15)</f>
        <v>0.61403508771929827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38">
      <c r="A7" t="s">
        <v>6</v>
      </c>
      <c r="B7" s="1">
        <f>'JuicedOdds Week (6)'!B7/('JuicedOdds Week (6)'!B7+'JuicedOdds Week (6)'!B21)</f>
        <v>0.60375697094217784</v>
      </c>
      <c r="C7" s="3">
        <f>'JuicedOdds Week (6)'!C7/('JuicedOdds Week (6)'!C7+'JuicedOdds Week (6)'!C8)</f>
        <v>0.76000000000000012</v>
      </c>
      <c r="D7" s="1">
        <f>'JuicedOdds Week (6)'!D7/('JuicedOdds Week (6)'!D7+'JuicedOdds Week (6)'!D32)</f>
        <v>0.83164983164983153</v>
      </c>
      <c r="E7" s="1">
        <f>'JuicedOdds Week (6)'!E7/('JuicedOdds Week (6)'!E7+'JuicedOdds Week (6)'!E23)</f>
        <v>0.70954356846473021</v>
      </c>
      <c r="F7" s="1">
        <f>'JuicedOdds Week (6)'!F7/('JuicedOdds Week (6)'!F7+'JuicedOdds Week (6)'!F5)</f>
        <v>0.39076376554174075</v>
      </c>
      <c r="G7" s="1">
        <f>'JuicedOdds Week (6)'!G7/('JuicedOdds Week (6)'!G7+'JuicedOdds Week (6)'!G11)</f>
        <v>0.53246753246753253</v>
      </c>
      <c r="H7" s="1"/>
      <c r="I7" s="1">
        <f>'JuicedOdds Week (6)'!I7/('JuicedOdds Week (6)'!I7+'JuicedOdds Week (6)'!I28)</f>
        <v>0.71797052154195007</v>
      </c>
      <c r="J7" s="1">
        <f>'JuicedOdds Week (6)'!J7/('JuicedOdds Week (6)'!J7+'JuicedOdds Week (6)'!J3)</f>
        <v>0.4117884537747275</v>
      </c>
      <c r="K7" s="1">
        <f>'JuicedOdds Week (6)'!K7/('JuicedOdds Week (6)'!K7+'JuicedOdds Week (6)'!K21)</f>
        <v>0.65747522619560528</v>
      </c>
      <c r="L7" s="1">
        <f>'JuicedOdds Week (6)'!L7/('JuicedOdds Week (6)'!L7+'JuicedOdds Week (6)'!L26)</f>
        <v>0.61403508771929827</v>
      </c>
      <c r="M7" s="1">
        <f>'JuicedOdds Week (6)'!M7/('JuicedOdds Week (6)'!M7+'JuicedOdds Week (6)'!M27)</f>
        <v>0.66900702106318954</v>
      </c>
      <c r="N7" s="1">
        <f>'JuicedOdds Week (6)'!N7/('JuicedOdds Week (6)'!N7+'JuicedOdds Week (6)'!N14)</f>
        <v>0.60670065549890739</v>
      </c>
      <c r="O7" s="1">
        <f>'JuicedOdds Week (6)'!O7/('JuicedOdds Week (6)'!O7+'JuicedOdds Week (6)'!O3)</f>
        <v>0.51083423618634893</v>
      </c>
      <c r="P7" s="1">
        <f>'JuicedOdds Week (6)'!P7/('JuicedOdds Week (6)'!P7+'JuicedOdds Week (6)'!P4)</f>
        <v>0.36989795918367352</v>
      </c>
      <c r="Q7" s="1">
        <f>'JuicedOdds Week (6)'!Q7/('JuicedOdds Week (6)'!Q7+'JuicedOdds Week (6)'!Q12)</f>
        <v>0.43902439024390244</v>
      </c>
      <c r="R7" s="1">
        <f>'JuicedOdds Week (6)'!R7/('JuicedOdds Week (6)'!R7+'JuicedOdds Week (6)'!R10)</f>
        <v>0.57983193277310918</v>
      </c>
      <c r="S7" s="1">
        <f>'JuicedOdds Week (6)'!S7/('JuicedOdds Week (6)'!S7+'JuicedOdds Week (6)'!S27)</f>
        <v>0.57983193277310918</v>
      </c>
      <c r="U7">
        <v>0</v>
      </c>
      <c r="V7">
        <v>25</v>
      </c>
      <c r="W7">
        <v>0</v>
      </c>
      <c r="X7">
        <v>0</v>
      </c>
      <c r="Y7">
        <v>0</v>
      </c>
      <c r="Z7">
        <v>0</v>
      </c>
    </row>
    <row r="8" spans="1:38">
      <c r="A8" t="s">
        <v>7</v>
      </c>
      <c r="B8" s="1">
        <f>'JuicedOdds Week (6)'!B8/('JuicedOdds Week (6)'!B8+'JuicedOdds Week (6)'!B4)</f>
        <v>0.448558885283451</v>
      </c>
      <c r="C8" s="1">
        <f>'JuicedOdds Week (6)'!C8/('JuicedOdds Week (6)'!C8+'JuicedOdds Week (6)'!C7)</f>
        <v>0.24000000000000005</v>
      </c>
      <c r="D8" s="1">
        <f>'JuicedOdds Week (6)'!D8/('JuicedOdds Week (6)'!D8+'JuicedOdds Week (6)'!D23)</f>
        <v>0.42794036443953615</v>
      </c>
      <c r="E8" s="1">
        <f>'JuicedOdds Week (6)'!E8/('JuicedOdds Week (6)'!E8+'JuicedOdds Week (6)'!E2)</f>
        <v>0.22316684378320936</v>
      </c>
      <c r="F8" s="1">
        <f>'JuicedOdds Week (6)'!F8/('JuicedOdds Week (6)'!F8+'JuicedOdds Week (6)'!F18)</f>
        <v>0.448558885283451</v>
      </c>
      <c r="G8" s="1">
        <f>'JuicedOdds Week (6)'!G8/('JuicedOdds Week (6)'!G8+'JuicedOdds Week (6)'!G3)</f>
        <v>0.27792074112197634</v>
      </c>
      <c r="H8" s="1"/>
      <c r="I8" s="1">
        <f>'JuicedOdds Week (6)'!I8/('JuicedOdds Week (6)'!I8+'JuicedOdds Week (6)'!I21)</f>
        <v>0.52173913043478259</v>
      </c>
      <c r="J8" s="1">
        <f>'JuicedOdds Week (6)'!J8/('JuicedOdds Week (6)'!J8+'JuicedOdds Week (6)'!J11)</f>
        <v>0.53246753246753253</v>
      </c>
      <c r="K8" s="1">
        <f>'JuicedOdds Week (6)'!K8/('JuicedOdds Week (6)'!K8+'JuicedOdds Week (6)'!K25)</f>
        <v>0.54274353876739567</v>
      </c>
      <c r="L8" s="1">
        <f>'JuicedOdds Week (6)'!L8/('JuicedOdds Week (6)'!L8+'JuicedOdds Week (6)'!L4)</f>
        <v>0.38596491228070179</v>
      </c>
      <c r="M8" s="1">
        <f>'JuicedOdds Week (6)'!M8/('JuicedOdds Week (6)'!M8+'JuicedOdds Week (6)'!M12)</f>
        <v>0.55259400285578297</v>
      </c>
      <c r="N8" s="1">
        <f>'JuicedOdds Week (6)'!N8/('JuicedOdds Week (6)'!N8+'JuicedOdds Week (6)'!N24)</f>
        <v>0.70016207455429491</v>
      </c>
      <c r="O8" s="1">
        <f>'JuicedOdds Week (6)'!O8/('JuicedOdds Week (6)'!O8+'JuicedOdds Week (6)'!O33)</f>
        <v>0.7508125677139762</v>
      </c>
      <c r="P8" s="1">
        <f>'JuicedOdds Week (6)'!P8/('JuicedOdds Week (6)'!P8+'JuicedOdds Week (6)'!P12)</f>
        <v>0.47826086956521741</v>
      </c>
      <c r="Q8" s="1">
        <f>'JuicedOdds Week (6)'!Q8/('JuicedOdds Week (6)'!Q8+'JuicedOdds Week (6)'!Q27)</f>
        <v>0.65747522619560528</v>
      </c>
      <c r="R8" s="1">
        <f>'JuicedOdds Week (6)'!R8/('JuicedOdds Week (6)'!R8+'JuicedOdds Week (6)'!R15)</f>
        <v>0.51083423618634893</v>
      </c>
      <c r="S8" s="1">
        <f>'JuicedOdds Week (6)'!S8/('JuicedOdds Week (6)'!S8+'JuicedOdds Week (6)'!S23)</f>
        <v>0.51083423618634893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38" ht="14.45">
      <c r="A9" t="s">
        <v>8</v>
      </c>
      <c r="B9" s="3">
        <f>'JuicedOdds Week (6)'!B9/('JuicedOdds Week (6)'!B9+'JuicedOdds Week (6)'!B33)</f>
        <v>0.79136163982430452</v>
      </c>
      <c r="C9" s="1">
        <f>'JuicedOdds Week (6)'!C9/('JuicedOdds Week (6)'!C9+'JuicedOdds Week (6)'!C6)</f>
        <v>0.39076376554174075</v>
      </c>
      <c r="D9" s="1">
        <f>'JuicedOdds Week (6)'!D9/('JuicedOdds Week (6)'!D9+'JuicedOdds Week (6)'!D31)</f>
        <v>0.74087161366313303</v>
      </c>
      <c r="E9" s="1">
        <f>'JuicedOdds Week (6)'!E9/('JuicedOdds Week (6)'!E9+'JuicedOdds Week (6)'!E15)</f>
        <v>0.39076376554174075</v>
      </c>
      <c r="F9" s="1">
        <f>'JuicedOdds Week (6)'!F9/('JuicedOdds Week (6)'!F9+'JuicedOdds Week (6)'!F22)</f>
        <v>0.66900702106318954</v>
      </c>
      <c r="G9" s="1">
        <f>'JuicedOdds Week (6)'!G9/('JuicedOdds Week (6)'!G9+'JuicedOdds Week (6)'!G29)</f>
        <v>0.6853932584269663</v>
      </c>
      <c r="H9" s="1">
        <f>'JuicedOdds Week (6)'!H9/('JuicedOdds Week (6)'!H9+'JuicedOdds Week (6)'!H10)</f>
        <v>0.57983193277310918</v>
      </c>
      <c r="I9" s="1">
        <f>'JuicedOdds Week (6)'!I9/('JuicedOdds Week (6)'!I9+'JuicedOdds Week (6)'!I32)</f>
        <v>0.69079288305406805</v>
      </c>
      <c r="J9" s="1">
        <f>'JuicedOdds Week (6)'!J9/('JuicedOdds Week (6)'!J9+'JuicedOdds Week (6)'!J14)</f>
        <v>0.57983193277310918</v>
      </c>
      <c r="K9" s="1">
        <f>'JuicedOdds Week (6)'!K9/('JuicedOdds Week (6)'!K9+'JuicedOdds Week (6)'!K15)</f>
        <v>0.57983193277310918</v>
      </c>
      <c r="L9" s="1">
        <f>'JuicedOdds Week (6)'!L9/('JuicedOdds Week (6)'!L9+'JuicedOdds Week (6)'!L6)</f>
        <v>0.48916576381365112</v>
      </c>
      <c r="M9" s="1">
        <f>'JuicedOdds Week (6)'!M9/('JuicedOdds Week (6)'!M9+'JuicedOdds Week (6)'!M11)</f>
        <v>0.45725646123260438</v>
      </c>
      <c r="N9" s="1"/>
      <c r="O9" s="1">
        <f>'JuicedOdds Week (6)'!O9/('JuicedOdds Week (6)'!O9+'JuicedOdds Week (6)'!O28)</f>
        <v>0.72575250836120397</v>
      </c>
      <c r="P9" s="1">
        <f>'JuicedOdds Week (6)'!P9/('JuicedOdds Week (6)'!P9+'JuicedOdds Week (6)'!P13)</f>
        <v>0.48916576381365112</v>
      </c>
      <c r="Q9" s="1">
        <f>'JuicedOdds Week (6)'!Q9/('JuicedOdds Week (6)'!Q9+'JuicedOdds Week (6)'!Q5)</f>
        <v>0.44843049327354256</v>
      </c>
      <c r="R9" s="1">
        <f>'JuicedOdds Week (6)'!R9/('JuicedOdds Week (6)'!R9+'JuicedOdds Week (6)'!R12)</f>
        <v>0.5</v>
      </c>
      <c r="S9" s="1">
        <f>'JuicedOdds Week (6)'!S9/('JuicedOdds Week (6)'!S9+'JuicedOdds Week (6)'!S22)</f>
        <v>0.61403508771929827</v>
      </c>
      <c r="U9">
        <v>25</v>
      </c>
      <c r="V9">
        <v>0</v>
      </c>
      <c r="W9">
        <v>0</v>
      </c>
      <c r="X9">
        <v>0</v>
      </c>
      <c r="Y9">
        <v>0</v>
      </c>
      <c r="Z9">
        <v>0</v>
      </c>
    </row>
    <row r="10" spans="1:38">
      <c r="A10" t="s">
        <v>9</v>
      </c>
      <c r="B10" s="1">
        <f>'JuicedOdds Week (6)'!B10/('JuicedOdds Week (6)'!B10+'JuicedOdds Week (6)'!B2)</f>
        <v>0.38356164383561653</v>
      </c>
      <c r="C10" s="1">
        <f>'JuicedOdds Week (6)'!C10/('JuicedOdds Week (6)'!C10+'JuicedOdds Week (6)'!C14)</f>
        <v>0.65747522619560528</v>
      </c>
      <c r="D10" s="1">
        <f>'JuicedOdds Week (6)'!D10/('JuicedOdds Week (6)'!D10+'JuicedOdds Week (6)'!D24)</f>
        <v>0.58299264104660675</v>
      </c>
      <c r="E10" s="1">
        <f>'JuicedOdds Week (6)'!E10/('JuicedOdds Week (6)'!E10+'JuicedOdds Week (6)'!E20)</f>
        <v>0.56349206349206349</v>
      </c>
      <c r="F10" s="1">
        <f>'JuicedOdds Week (6)'!F10/('JuicedOdds Week (6)'!F10+'JuicedOdds Week (6)'!F26)</f>
        <v>0.78190630048465271</v>
      </c>
      <c r="G10" s="1">
        <f>'JuicedOdds Week (6)'!G10/('JuicedOdds Week (6)'!G10+'JuicedOdds Week (6)'!G30)</f>
        <v>0.59336975415942395</v>
      </c>
      <c r="H10" s="1">
        <f>'JuicedOdds Week (6)'!H10/('JuicedOdds Week (6)'!H10+'JuicedOdds Week (6)'!H9)</f>
        <v>0.42016806722689076</v>
      </c>
      <c r="I10" s="1">
        <f>'JuicedOdds Week (6)'!I10/('JuicedOdds Week (6)'!I10+'JuicedOdds Week (6)'!I25)</f>
        <v>0.63690418169412233</v>
      </c>
      <c r="J10" s="1"/>
      <c r="K10" s="1">
        <f>'JuicedOdds Week (6)'!K10/('JuicedOdds Week (6)'!K10+'JuicedOdds Week (6)'!K11)</f>
        <v>0.42888402625820565</v>
      </c>
      <c r="L10" s="2">
        <f>'JuicedOdds Week (6)'!L10/('JuicedOdds Week (6)'!L10+'JuicedOdds Week (6)'!L19)</f>
        <v>0.74087161366313303</v>
      </c>
      <c r="M10" s="1">
        <f>'JuicedOdds Week (6)'!M10/('JuicedOdds Week (6)'!M10+'JuicedOdds Week (6)'!M20)</f>
        <v>0.63010204081632659</v>
      </c>
      <c r="N10" s="1">
        <f>'JuicedOdds Week (6)'!N10/('JuicedOdds Week (6)'!N10+'JuicedOdds Week (6)'!N16)</f>
        <v>0.5</v>
      </c>
      <c r="O10" s="1">
        <f>'JuicedOdds Week (6)'!O10/('JuicedOdds Week (6)'!O10+'JuicedOdds Week (6)'!O19)</f>
        <v>0.53246753246753253</v>
      </c>
      <c r="P10" s="1">
        <f>'JuicedOdds Week (6)'!P10/('JuicedOdds Week (6)'!P10+'JuicedOdds Week (6)'!P18)</f>
        <v>0.54274353876739567</v>
      </c>
      <c r="Q10" s="1">
        <f>'JuicedOdds Week (6)'!Q10/('JuicedOdds Week (6)'!Q10+'JuicedOdds Week (6)'!Q17)</f>
        <v>0.48916576381365112</v>
      </c>
      <c r="R10" s="1">
        <f>'JuicedOdds Week (6)'!R10/('JuicedOdds Week (6)'!R10+'JuicedOdds Week (6)'!R7)</f>
        <v>0.42016806722689076</v>
      </c>
      <c r="S10" s="1">
        <f>'JuicedOdds Week (6)'!S10/('JuicedOdds Week (6)'!S10+'JuicedOdds Week (6)'!S17)</f>
        <v>0.56204379562043794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38">
      <c r="A11" t="s">
        <v>10</v>
      </c>
      <c r="B11" s="1">
        <f>'JuicedOdds Week (6)'!B11/('JuicedOdds Week (6)'!B11+'JuicedOdds Week (6)'!B12)</f>
        <v>0.59336975415942395</v>
      </c>
      <c r="C11" s="1">
        <f>'JuicedOdds Week (6)'!C11/('JuicedOdds Week (6)'!C11+'JuicedOdds Week (6)'!C29)</f>
        <v>0.5720596355604638</v>
      </c>
      <c r="D11" s="1">
        <f>'JuicedOdds Week (6)'!D11/('JuicedOdds Week (6)'!D11+'JuicedOdds Week (6)'!D17)</f>
        <v>0.49567024593003117</v>
      </c>
      <c r="E11" s="1">
        <f>'JuicedOdds Week (6)'!E11/('JuicedOdds Week (6)'!E11+'JuicedOdds Week (6)'!E25)</f>
        <v>0.73354231974921635</v>
      </c>
      <c r="F11" s="1"/>
      <c r="G11" s="1">
        <f>'JuicedOdds Week (6)'!G11/('JuicedOdds Week (6)'!G11+'JuicedOdds Week (6)'!G7)</f>
        <v>0.46753246753246752</v>
      </c>
      <c r="H11" s="1">
        <f>'JuicedOdds Week (6)'!H11/('JuicedOdds Week (6)'!H11+'JuicedOdds Week (6)'!H2)</f>
        <v>0.34252477380439461</v>
      </c>
      <c r="I11" s="2">
        <f>'JuicedOdds Week (6)'!I11/('JuicedOdds Week (6)'!I11+'JuicedOdds Week (6)'!I19)</f>
        <v>0.75718849840255587</v>
      </c>
      <c r="J11" s="1">
        <f>'JuicedOdds Week (6)'!J11/('JuicedOdds Week (6)'!J11+'JuicedOdds Week (6)'!J8)</f>
        <v>0.46753246753246752</v>
      </c>
      <c r="K11" s="1">
        <f>'JuicedOdds Week (6)'!K11/('JuicedOdds Week (6)'!K11+'JuicedOdds Week (6)'!K10)</f>
        <v>0.57111597374179435</v>
      </c>
      <c r="L11" s="1">
        <f>'JuicedOdds Week (6)'!L11/('JuicedOdds Week (6)'!L11+'JuicedOdds Week (6)'!L20)</f>
        <v>0.54274353876739567</v>
      </c>
      <c r="M11" s="1">
        <f>'JuicedOdds Week (6)'!M11/('JuicedOdds Week (6)'!M11+'JuicedOdds Week (6)'!M9)</f>
        <v>0.54274353876739567</v>
      </c>
      <c r="N11" s="1">
        <f>'JuicedOdds Week (6)'!N11/('JuicedOdds Week (6)'!N11+'JuicedOdds Week (6)'!N23)</f>
        <v>0.52173913043478259</v>
      </c>
      <c r="O11" s="1">
        <f>'JuicedOdds Week (6)'!O11/('JuicedOdds Week (6)'!O11+'JuicedOdds Week (6)'!O18)</f>
        <v>0.57983193277310918</v>
      </c>
      <c r="P11" s="1">
        <f>'JuicedOdds Week (6)'!P11/('JuicedOdds Week (6)'!P11+'JuicedOdds Week (6)'!P25)</f>
        <v>0.52173913043478259</v>
      </c>
      <c r="Q11" s="1">
        <f>'JuicedOdds Week (6)'!Q11/('JuicedOdds Week (6)'!Q11+'JuicedOdds Week (6)'!Q4)</f>
        <v>0.48916576381365112</v>
      </c>
      <c r="R11" s="1">
        <f>'JuicedOdds Week (6)'!R11/('JuicedOdds Week (6)'!R11+'JuicedOdds Week (6)'!R18)</f>
        <v>0.48916576381365112</v>
      </c>
      <c r="S11" s="1">
        <f>'JuicedOdds Week (6)'!S11/('JuicedOdds Week (6)'!S11+'JuicedOdds Week (6)'!S2)</f>
        <v>0.46753246753246752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38">
      <c r="A12" t="s">
        <v>11</v>
      </c>
      <c r="B12" s="1">
        <f>'JuicedOdds Week (6)'!B12/('JuicedOdds Week (6)'!B12+'JuicedOdds Week (6)'!B11)</f>
        <v>0.40663024584057611</v>
      </c>
      <c r="C12" s="1">
        <f>'JuicedOdds Week (6)'!C12/('JuicedOdds Week (6)'!C12+'JuicedOdds Week (6)'!C23)</f>
        <v>0.56349206349206349</v>
      </c>
      <c r="D12" s="1">
        <f>'JuicedOdds Week (6)'!D12/('JuicedOdds Week (6)'!D12+'JuicedOdds Week (6)'!D18)</f>
        <v>0.71355123026074185</v>
      </c>
      <c r="E12" s="1">
        <f>'JuicedOdds Week (6)'!E12/('JuicedOdds Week (6)'!E12+'JuicedOdds Week (6)'!E4)</f>
        <v>0.43650793650793646</v>
      </c>
      <c r="F12" s="3">
        <f>'JuicedOdds Week (6)'!F12/('JuicedOdds Week (6)'!F12+'JuicedOdds Week (6)'!F21)</f>
        <v>0.83709931686810291</v>
      </c>
      <c r="G12" s="1">
        <f>'JuicedOdds Week (6)'!G12/('JuicedOdds Week (6)'!G12+'JuicedOdds Week (6)'!G26)</f>
        <v>0.88000000000000012</v>
      </c>
      <c r="H12" s="1">
        <f>'JuicedOdds Week (6)'!H12/('JuicedOdds Week (6)'!H12+'JuicedOdds Week (6)'!H3)</f>
        <v>0.36989795918367352</v>
      </c>
      <c r="I12" s="1">
        <f>'JuicedOdds Week (6)'!I12/('JuicedOdds Week (6)'!I12+'JuicedOdds Week (6)'!I23)</f>
        <v>0.63010204081632659</v>
      </c>
      <c r="J12" s="1">
        <f>'JuicedOdds Week (6)'!J12/('JuicedOdds Week (6)'!J12+'JuicedOdds Week (6)'!J2)</f>
        <v>0.35527082119976705</v>
      </c>
      <c r="K12" s="1"/>
      <c r="L12" s="1">
        <f>'JuicedOdds Week (6)'!L12/('JuicedOdds Week (6)'!L12+'JuicedOdds Week (6)'!L25)</f>
        <v>0.6636481241914618</v>
      </c>
      <c r="M12" s="1">
        <f>'JuicedOdds Week (6)'!M12/('JuicedOdds Week (6)'!M12+'JuicedOdds Week (6)'!M8)</f>
        <v>0.44740599714421703</v>
      </c>
      <c r="N12" s="1">
        <f>'JuicedOdds Week (6)'!N12/('JuicedOdds Week (6)'!N12+'JuicedOdds Week (6)'!N27)</f>
        <v>0.60670065549890739</v>
      </c>
      <c r="O12" s="1">
        <f>'JuicedOdds Week (6)'!O12/('JuicedOdds Week (6)'!O12+'JuicedOdds Week (6)'!O29)</f>
        <v>0.71797052154195007</v>
      </c>
      <c r="P12" s="1">
        <f>'JuicedOdds Week (6)'!P12/('JuicedOdds Week (6)'!P12+'JuicedOdds Week (6)'!P8)</f>
        <v>0.52173913043478259</v>
      </c>
      <c r="Q12" s="1">
        <f>'JuicedOdds Week (6)'!Q12/('JuicedOdds Week (6)'!Q12+'JuicedOdds Week (6)'!Q7)</f>
        <v>0.56097560975609762</v>
      </c>
      <c r="R12" s="1">
        <f>'JuicedOdds Week (6)'!R12/('JuicedOdds Week (6)'!R12+'JuicedOdds Week (6)'!R9)</f>
        <v>0.5</v>
      </c>
      <c r="S12" s="1">
        <f>'JuicedOdds Week (6)'!S12/('JuicedOdds Week (6)'!S12+'JuicedOdds Week (6)'!S4)</f>
        <v>0.52173913043478259</v>
      </c>
      <c r="U12">
        <v>0</v>
      </c>
      <c r="V12">
        <v>0</v>
      </c>
      <c r="W12">
        <v>0</v>
      </c>
      <c r="X12">
        <v>0</v>
      </c>
      <c r="Y12">
        <v>25</v>
      </c>
      <c r="Z12">
        <v>0</v>
      </c>
    </row>
    <row r="13" spans="1:38">
      <c r="A13" t="s">
        <v>12</v>
      </c>
      <c r="B13" s="1">
        <f>'JuicedOdds Week (6)'!B13/('JuicedOdds Week (6)'!B13+'JuicedOdds Week (6)'!B31)</f>
        <v>0.63690418169412233</v>
      </c>
      <c r="C13" s="1">
        <f>'JuicedOdds Week (6)'!C13/('JuicedOdds Week (6)'!C13+'JuicedOdds Week (6)'!C2)</f>
        <v>0.42794036443953615</v>
      </c>
      <c r="D13" s="1">
        <f>'JuicedOdds Week (6)'!D13/('JuicedOdds Week (6)'!D13+'JuicedOdds Week (6)'!D33)</f>
        <v>0.76000000000000012</v>
      </c>
      <c r="E13" s="1">
        <f>'JuicedOdds Week (6)'!E13/('JuicedOdds Week (6)'!E13+'JuicedOdds Week (6)'!E24)</f>
        <v>0.62246655186117372</v>
      </c>
      <c r="F13" s="1">
        <f>'JuicedOdds Week (6)'!F13/('JuicedOdds Week (6)'!F13+'JuicedOdds Week (6)'!F4)</f>
        <v>0.31460674157303364</v>
      </c>
      <c r="G13" s="1">
        <f>'JuicedOdds Week (6)'!G13/('JuicedOdds Week (6)'!G13+'JuicedOdds Week (6)'!G31)</f>
        <v>0.64472917880023306</v>
      </c>
      <c r="H13" s="1">
        <f>'JuicedOdds Week (6)'!H13/('JuicedOdds Week (6)'!H13+'JuicedOdds Week (6)'!H16)</f>
        <v>0.48916576381365112</v>
      </c>
      <c r="I13" s="1">
        <f>'JuicedOdds Week (6)'!I13/('JuicedOdds Week (6)'!I13+'JuicedOdds Week (6)'!I22)</f>
        <v>0.48916576381365112</v>
      </c>
      <c r="J13" s="1"/>
      <c r="K13" s="1">
        <f>'JuicedOdds Week (6)'!K13/('JuicedOdds Week (6)'!K13+'JuicedOdds Week (6)'!K5)</f>
        <v>0.48916576381365112</v>
      </c>
      <c r="L13" s="1">
        <f>'JuicedOdds Week (6)'!L13/('JuicedOdds Week (6)'!L13+'JuicedOdds Week (6)'!L29)</f>
        <v>0.64472917880023306</v>
      </c>
      <c r="M13" s="1">
        <f>'JuicedOdds Week (6)'!M13/('JuicedOdds Week (6)'!M13+'JuicedOdds Week (6)'!M33)</f>
        <v>0.63690418169412233</v>
      </c>
      <c r="N13" s="1">
        <f>'JuicedOdds Week (6)'!N13/('JuicedOdds Week (6)'!N13+'JuicedOdds Week (6)'!N6)</f>
        <v>0.48916576381365112</v>
      </c>
      <c r="O13" s="1">
        <f>'JuicedOdds Week (6)'!O13/('JuicedOdds Week (6)'!O13+'JuicedOdds Week (6)'!O15)</f>
        <v>0.48916576381365112</v>
      </c>
      <c r="P13" s="1">
        <f>'JuicedOdds Week (6)'!P13/('JuicedOdds Week (6)'!P13+'JuicedOdds Week (6)'!P9)</f>
        <v>0.51083423618634893</v>
      </c>
      <c r="Q13" s="1">
        <f>'JuicedOdds Week (6)'!Q13/('JuicedOdds Week (6)'!Q13+'JuicedOdds Week (6)'!Q30)</f>
        <v>0.62110960757780787</v>
      </c>
      <c r="R13" s="1">
        <f>'JuicedOdds Week (6)'!R13/('JuicedOdds Week (6)'!R13+'JuicedOdds Week (6)'!R26)</f>
        <v>0.69576995207334869</v>
      </c>
      <c r="S13" s="1">
        <f>'JuicedOdds Week (6)'!S13/('JuicedOdds Week (6)'!S13+'JuicedOdds Week (6)'!S29)</f>
        <v>0.55259400285578297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38" ht="14.45">
      <c r="A14" t="s">
        <v>13</v>
      </c>
      <c r="B14" s="1">
        <f>'JuicedOdds Week (6)'!B14/('JuicedOdds Week (6)'!B14+'JuicedOdds Week (6)'!B28)</f>
        <v>0.65747522619560528</v>
      </c>
      <c r="C14" s="1">
        <f>'JuicedOdds Week (6)'!C14/('JuicedOdds Week (6)'!C14+'JuicedOdds Week (6)'!C10)</f>
        <v>0.34252477380439461</v>
      </c>
      <c r="D14" s="1">
        <f>'JuicedOdds Week (6)'!D14/('JuicedOdds Week (6)'!D14+'JuicedOdds Week (6)'!D26)</f>
        <v>0.6636481241914618</v>
      </c>
      <c r="E14" s="1">
        <f>'JuicedOdds Week (6)'!E14/('JuicedOdds Week (6)'!E14+'JuicedOdds Week (6)'!E21)</f>
        <v>0.56349206349206349</v>
      </c>
      <c r="F14" s="1"/>
      <c r="G14" s="1">
        <f>'JuicedOdds Week (6)'!G14/('JuicedOdds Week (6)'!G14+'JuicedOdds Week (6)'!G6)</f>
        <v>0.4170073589533933</v>
      </c>
      <c r="H14" s="2">
        <f>'JuicedOdds Week (6)'!H14/('JuicedOdds Week (6)'!H14+'JuicedOdds Week (6)'!H32)</f>
        <v>0.74406901509705248</v>
      </c>
      <c r="I14" s="1">
        <f>'JuicedOdds Week (6)'!I14/('JuicedOdds Week (6)'!I14+'JuicedOdds Week (6)'!I15)</f>
        <v>0.53246753246753253</v>
      </c>
      <c r="J14" s="1">
        <f>'JuicedOdds Week (6)'!J14/('JuicedOdds Week (6)'!J14+'JuicedOdds Week (6)'!J9)</f>
        <v>0.42016806722689076</v>
      </c>
      <c r="K14" s="1">
        <f>'JuicedOdds Week (6)'!K14/('JuicedOdds Week (6)'!K14+'JuicedOdds Week (6)'!K27)</f>
        <v>0.63010204081632659</v>
      </c>
      <c r="L14" s="1">
        <f>'JuicedOdds Week (6)'!L14/('JuicedOdds Week (6)'!L14+'JuicedOdds Week (6)'!L28)</f>
        <v>0.53246753246753253</v>
      </c>
      <c r="M14" s="1">
        <f>'JuicedOdds Week (6)'!M14/('JuicedOdds Week (6)'!M14+'JuicedOdds Week (6)'!M5)</f>
        <v>0.47826086956521741</v>
      </c>
      <c r="N14" s="1">
        <f>'JuicedOdds Week (6)'!N14/('JuicedOdds Week (6)'!N14+'JuicedOdds Week (6)'!N7)</f>
        <v>0.39329934450109244</v>
      </c>
      <c r="O14" s="1">
        <f>'JuicedOdds Week (6)'!O14/('JuicedOdds Week (6)'!O14+'JuicedOdds Week (6)'!O5)</f>
        <v>0.38596491228070179</v>
      </c>
      <c r="P14" s="1">
        <f>'JuicedOdds Week (6)'!P14/('JuicedOdds Week (6)'!P14+'JuicedOdds Week (6)'!P3)</f>
        <v>0.46753246753246752</v>
      </c>
      <c r="Q14" s="1">
        <f>'JuicedOdds Week (6)'!Q14/('JuicedOdds Week (6)'!Q14+'JuicedOdds Week (6)'!Q29)</f>
        <v>0.53246753246753253</v>
      </c>
      <c r="R14" s="1">
        <f>'JuicedOdds Week (6)'!R14/('JuicedOdds Week (6)'!R14+'JuicedOdds Week (6)'!R22)</f>
        <v>0.56204379562043794</v>
      </c>
      <c r="S14" s="1">
        <f>'JuicedOdds Week (6)'!S14/('JuicedOdds Week (6)'!S14+'JuicedOdds Week (6)'!S32)</f>
        <v>0.63658761934093011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38" ht="14.45">
      <c r="A15" t="s">
        <v>14</v>
      </c>
      <c r="B15" s="1">
        <f>'JuicedOdds Week (6)'!B15/('JuicedOdds Week (6)'!B15+'JuicedOdds Week (6)'!B6)</f>
        <v>0.49567024593003117</v>
      </c>
      <c r="C15" s="1">
        <f>'JuicedOdds Week (6)'!C15/('JuicedOdds Week (6)'!C15+'JuicedOdds Week (6)'!C22)</f>
        <v>0.551441114716549</v>
      </c>
      <c r="D15" s="1">
        <f>'JuicedOdds Week (6)'!D15/('JuicedOdds Week (6)'!D15+'JuicedOdds Week (6)'!D29)</f>
        <v>0.59336975415942395</v>
      </c>
      <c r="E15" s="1">
        <f>'JuicedOdds Week (6)'!E15/('JuicedOdds Week (6)'!E15+'JuicedOdds Week (6)'!E9)</f>
        <v>0.60923623445825936</v>
      </c>
      <c r="F15" s="1"/>
      <c r="G15" s="1">
        <f>'JuicedOdds Week (6)'!G15/('JuicedOdds Week (6)'!G15+'JuicedOdds Week (6)'!G5)</f>
        <v>0.20863836017569545</v>
      </c>
      <c r="H15" s="1">
        <f>'JuicedOdds Week (6)'!H15/('JuicedOdds Week (6)'!H15+'JuicedOdds Week (6)'!H31)</f>
        <v>0.57983193277310918</v>
      </c>
      <c r="I15" s="1">
        <f>'JuicedOdds Week (6)'!I15/('JuicedOdds Week (6)'!I15+'JuicedOdds Week (6)'!I14)</f>
        <v>0.46753246753246752</v>
      </c>
      <c r="J15" s="2">
        <f>'JuicedOdds Week (6)'!J15/('JuicedOdds Week (6)'!J15+'JuicedOdds Week (6)'!J32)</f>
        <v>0.73354231974921635</v>
      </c>
      <c r="K15" s="1">
        <f>'JuicedOdds Week (6)'!K15/('JuicedOdds Week (6)'!K15+'JuicedOdds Week (6)'!K9)</f>
        <v>0.42016806722689076</v>
      </c>
      <c r="L15" s="1">
        <f>'JuicedOdds Week (6)'!L15/('JuicedOdds Week (6)'!L15+'JuicedOdds Week (6)'!L22)</f>
        <v>0.52173913043478259</v>
      </c>
      <c r="M15" s="1">
        <f>'JuicedOdds Week (6)'!M15/('JuicedOdds Week (6)'!M15+'JuicedOdds Week (6)'!M18)</f>
        <v>0.48916576381365112</v>
      </c>
      <c r="N15" s="1">
        <f>'JuicedOdds Week (6)'!N15/('JuicedOdds Week (6)'!N15+'JuicedOdds Week (6)'!N28)</f>
        <v>0.52173913043478259</v>
      </c>
      <c r="O15" s="1">
        <f>'JuicedOdds Week (6)'!O15/('JuicedOdds Week (6)'!O15+'JuicedOdds Week (6)'!O13)</f>
        <v>0.51083423618634893</v>
      </c>
      <c r="P15" s="1">
        <f>'JuicedOdds Week (6)'!P15/('JuicedOdds Week (6)'!P15+'JuicedOdds Week (6)'!P19)</f>
        <v>0.61403508771929827</v>
      </c>
      <c r="Q15" s="1">
        <f>'JuicedOdds Week (6)'!Q15/('JuicedOdds Week (6)'!Q15+'JuicedOdds Week (6)'!Q33)</f>
        <v>0.63094034378159758</v>
      </c>
      <c r="R15" s="1">
        <f>'JuicedOdds Week (6)'!R15/('JuicedOdds Week (6)'!R15+'JuicedOdds Week (6)'!R8)</f>
        <v>0.48916576381365112</v>
      </c>
      <c r="S15" s="1">
        <f>'JuicedOdds Week (6)'!S15/('JuicedOdds Week (6)'!S15+'JuicedOdds Week (6)'!S6)</f>
        <v>0.38596491228070179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38" ht="14.45">
      <c r="A16" t="s">
        <v>15</v>
      </c>
      <c r="B16" s="1">
        <f>'JuicedOdds Week (6)'!B16/('JuicedOdds Week (6)'!B16+'JuicedOdds Week (6)'!B29)</f>
        <v>0.5720596355604638</v>
      </c>
      <c r="C16" s="1">
        <f>'JuicedOdds Week (6)'!C16/('JuicedOdds Week (6)'!C16+'JuicedOdds Week (6)'!C26)</f>
        <v>0.58299264104660675</v>
      </c>
      <c r="D16" s="1">
        <f>'JuicedOdds Week (6)'!D16/('JuicedOdds Week (6)'!D16+'JuicedOdds Week (6)'!D20)</f>
        <v>0.5260865852617197</v>
      </c>
      <c r="E16" s="1">
        <f>'JuicedOdds Week (6)'!E16/('JuicedOdds Week (6)'!E16+'JuicedOdds Week (6)'!E30)</f>
        <v>0.65747522619560528</v>
      </c>
      <c r="F16" s="1">
        <f>'JuicedOdds Week (6)'!F16/('JuicedOdds Week (6)'!F16+'JuicedOdds Week (6)'!F23)</f>
        <v>0.448558885283451</v>
      </c>
      <c r="G16" s="1">
        <f>'JuicedOdds Week (6)'!G16/('JuicedOdds Week (6)'!G16+'JuicedOdds Week (6)'!G33)</f>
        <v>0.54274353876739567</v>
      </c>
      <c r="H16" s="1">
        <f>'JuicedOdds Week (6)'!H16/('JuicedOdds Week (6)'!H16+'JuicedOdds Week (6)'!H13)</f>
        <v>0.51083423618634893</v>
      </c>
      <c r="I16" s="1">
        <f>'JuicedOdds Week (6)'!I16/('JuicedOdds Week (6)'!I16+'JuicedOdds Week (6)'!I31)</f>
        <v>0.52173913043478259</v>
      </c>
      <c r="J16" s="1">
        <f>'JuicedOdds Week (6)'!J16/('JuicedOdds Week (6)'!J16+'JuicedOdds Week (6)'!J19)</f>
        <v>0.55259400285578297</v>
      </c>
      <c r="K16" s="1">
        <f>'JuicedOdds Week (6)'!K16/('JuicedOdds Week (6)'!K16+'JuicedOdds Week (6)'!K17)</f>
        <v>0.45725646123260438</v>
      </c>
      <c r="L16" s="1"/>
      <c r="M16" s="1">
        <f>'JuicedOdds Week (6)'!M16/('JuicedOdds Week (6)'!M16+'JuicedOdds Week (6)'!M24)</f>
        <v>0.48916576381365112</v>
      </c>
      <c r="N16" s="1">
        <f>'JuicedOdds Week (6)'!N16/('JuicedOdds Week (6)'!N16+'JuicedOdds Week (6)'!N10)</f>
        <v>0.5</v>
      </c>
      <c r="O16" s="1">
        <f>'JuicedOdds Week (6)'!O16/('JuicedOdds Week (6)'!O16+'JuicedOdds Week (6)'!O26)</f>
        <v>0.59909228441754914</v>
      </c>
      <c r="P16" s="1">
        <f>'JuicedOdds Week (6)'!P16/('JuicedOdds Week (6)'!P16+'JuicedOdds Week (6)'!P21)</f>
        <v>0.53246753246753253</v>
      </c>
      <c r="Q16" s="1">
        <f>'JuicedOdds Week (6)'!Q16/('JuicedOdds Week (6)'!Q16+'JuicedOdds Week (6)'!Q28)</f>
        <v>0.51083423618634893</v>
      </c>
      <c r="R16" s="1">
        <f>'JuicedOdds Week (6)'!R16/('JuicedOdds Week (6)'!R16+'JuicedOdds Week (6)'!R30)</f>
        <v>0.52173913043478259</v>
      </c>
      <c r="S16" s="1">
        <f>'JuicedOdds Week (6)'!S16/('JuicedOdds Week (6)'!S16+'JuicedOdds Week (6)'!S24)</f>
        <v>0.57111597374179435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16</v>
      </c>
      <c r="B17" s="1">
        <f>'JuicedOdds Week (6)'!B17/('JuicedOdds Week (6)'!B17+'JuicedOdds Week (6)'!B30)</f>
        <v>0.65747522619560528</v>
      </c>
      <c r="C17" s="1">
        <f>'JuicedOdds Week (6)'!C17/('JuicedOdds Week (6)'!C17+'JuicedOdds Week (6)'!C3)</f>
        <v>0.31944444444444442</v>
      </c>
      <c r="D17" s="1">
        <f>'JuicedOdds Week (6)'!D17/('JuicedOdds Week (6)'!D17+'JuicedOdds Week (6)'!D11)</f>
        <v>0.50432975406996894</v>
      </c>
      <c r="E17" s="1">
        <f>'JuicedOdds Week (6)'!E17/('JuicedOdds Week (6)'!E17+'JuicedOdds Week (6)'!E26)</f>
        <v>0.6636481241914618</v>
      </c>
      <c r="F17" s="1">
        <f>'JuicedOdds Week (6)'!F17/('JuicedOdds Week (6)'!F17+'JuicedOdds Week (6)'!F2)</f>
        <v>0.38356164383561653</v>
      </c>
      <c r="G17" s="1">
        <f>'JuicedOdds Week (6)'!G17/('JuicedOdds Week (6)'!G17+'JuicedOdds Week (6)'!G19)</f>
        <v>0.59963877182420233</v>
      </c>
      <c r="H17" s="1">
        <f>'JuicedOdds Week (6)'!H17/('JuicedOdds Week (6)'!H17+'JuicedOdds Week (6)'!H5)</f>
        <v>0.47826086956521741</v>
      </c>
      <c r="I17" s="1">
        <f>'JuicedOdds Week (6)'!I17/('JuicedOdds Week (6)'!I17+'JuicedOdds Week (6)'!I20)</f>
        <v>0.51083423618634893</v>
      </c>
      <c r="J17" s="1">
        <f>'JuicedOdds Week (6)'!J17/('JuicedOdds Week (6)'!J17+'JuicedOdds Week (6)'!J24)</f>
        <v>0.51083423618634893</v>
      </c>
      <c r="K17" s="1">
        <f>'JuicedOdds Week (6)'!K17/('JuicedOdds Week (6)'!K17+'JuicedOdds Week (6)'!K16)</f>
        <v>0.54274353876739567</v>
      </c>
      <c r="L17" s="1">
        <f>'JuicedOdds Week (6)'!L17/('JuicedOdds Week (6)'!L17+'JuicedOdds Week (6)'!L18)</f>
        <v>0.46753246753246752</v>
      </c>
      <c r="M17" s="2">
        <f>'JuicedOdds Week (6)'!M17/('JuicedOdds Week (6)'!M17+'JuicedOdds Week (6)'!M19)</f>
        <v>0.70517411706594224</v>
      </c>
      <c r="N17" s="1"/>
      <c r="O17" s="1">
        <f>'JuicedOdds Week (6)'!O17/('JuicedOdds Week (6)'!O17+'JuicedOdds Week (6)'!O25)</f>
        <v>0.51083423618634893</v>
      </c>
      <c r="P17" s="1">
        <f>'JuicedOdds Week (6)'!P17/('JuicedOdds Week (6)'!P17+'JuicedOdds Week (6)'!P6)</f>
        <v>0.34252477380439461</v>
      </c>
      <c r="Q17" s="1">
        <f>'JuicedOdds Week (6)'!Q17/('JuicedOdds Week (6)'!Q17+'JuicedOdds Week (6)'!Q10)</f>
        <v>0.51083423618634893</v>
      </c>
      <c r="R17" s="1">
        <f>'JuicedOdds Week (6)'!R17/('JuicedOdds Week (6)'!R17+'JuicedOdds Week (6)'!R20)</f>
        <v>0.54274353876739567</v>
      </c>
      <c r="S17" s="1">
        <f>'JuicedOdds Week (6)'!S17/('JuicedOdds Week (6)'!S17+'JuicedOdds Week (6)'!S10)</f>
        <v>0.43795620437956206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4.45">
      <c r="A18" t="s">
        <v>17</v>
      </c>
      <c r="B18" s="1">
        <f>'JuicedOdds Week (6)'!B18/('JuicedOdds Week (6)'!B18+'JuicedOdds Week (6)'!B25)</f>
        <v>0.59963877182420233</v>
      </c>
      <c r="C18" s="1">
        <f>'JuicedOdds Week (6)'!C18/('JuicedOdds Week (6)'!C18+'JuicedOdds Week (6)'!C27)</f>
        <v>0.63690418169412233</v>
      </c>
      <c r="D18" s="1">
        <f>'JuicedOdds Week (6)'!D18/('JuicedOdds Week (6)'!D18+'JuicedOdds Week (6)'!D12)</f>
        <v>0.28644876973925815</v>
      </c>
      <c r="E18" s="1">
        <f>'JuicedOdds Week (6)'!E18/('JuicedOdds Week (6)'!E18+'JuicedOdds Week (6)'!E19)</f>
        <v>0.59336975415942395</v>
      </c>
      <c r="F18" s="1">
        <f>'JuicedOdds Week (6)'!F18/('JuicedOdds Week (6)'!F18+'JuicedOdds Week (6)'!F8)</f>
        <v>0.551441114716549</v>
      </c>
      <c r="G18" s="1">
        <f>'JuicedOdds Week (6)'!G18/('JuicedOdds Week (6)'!G18+'JuicedOdds Week (6)'!G2)</f>
        <v>0.16835016835016833</v>
      </c>
      <c r="H18" s="1">
        <f>'JuicedOdds Week (6)'!H18/('JuicedOdds Week (6)'!H18+'JuicedOdds Week (6)'!H20)</f>
        <v>0.60670065549890739</v>
      </c>
      <c r="I18" s="1">
        <f>'JuicedOdds Week (6)'!I18/('JuicedOdds Week (6)'!I18+'JuicedOdds Week (6)'!I2)</f>
        <v>0.38596491228070179</v>
      </c>
      <c r="J18" s="1"/>
      <c r="K18" s="1">
        <f>'JuicedOdds Week (6)'!K18/('JuicedOdds Week (6)'!K18+'JuicedOdds Week (6)'!K4)</f>
        <v>0.31944444444444442</v>
      </c>
      <c r="L18" s="1">
        <f>'JuicedOdds Week (6)'!L18/('JuicedOdds Week (6)'!L18+'JuicedOdds Week (6)'!L17)</f>
        <v>0.53246753246753253</v>
      </c>
      <c r="M18" s="1">
        <f>'JuicedOdds Week (6)'!M18/('JuicedOdds Week (6)'!M18+'JuicedOdds Week (6)'!M15)</f>
        <v>0.51083423618634893</v>
      </c>
      <c r="N18" s="1">
        <f>'JuicedOdds Week (6)'!N18/('JuicedOdds Week (6)'!N18+'JuicedOdds Week (6)'!N33)</f>
        <v>0.62110960757780787</v>
      </c>
      <c r="O18" s="1">
        <f>'JuicedOdds Week (6)'!O18/('JuicedOdds Week (6)'!O18+'JuicedOdds Week (6)'!O11)</f>
        <v>0.42016806722689076</v>
      </c>
      <c r="P18" s="1">
        <f>'JuicedOdds Week (6)'!P18/('JuicedOdds Week (6)'!P18+'JuicedOdds Week (6)'!P10)</f>
        <v>0.45725646123260438</v>
      </c>
      <c r="Q18" s="1">
        <f>'JuicedOdds Week (6)'!Q18/('JuicedOdds Week (6)'!Q18+'JuicedOdds Week (6)'!Q23)</f>
        <v>0.53246753246753253</v>
      </c>
      <c r="R18" s="1">
        <f>'JuicedOdds Week (6)'!R18/('JuicedOdds Week (6)'!R18+'JuicedOdds Week (6)'!R11)</f>
        <v>0.51083423618634893</v>
      </c>
      <c r="S18" s="1">
        <f>'JuicedOdds Week (6)'!S18/('JuicedOdds Week (6)'!S18+'JuicedOdds Week (6)'!S25)</f>
        <v>0.51083423618634893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4.45">
      <c r="A19" t="s">
        <v>18</v>
      </c>
      <c r="B19" s="1">
        <f>'JuicedOdds Week (6)'!B19/('JuicedOdds Week (6)'!B19+'JuicedOdds Week (6)'!B20)</f>
        <v>0.51736412571627011</v>
      </c>
      <c r="C19" s="1">
        <f>'JuicedOdds Week (6)'!C19/('JuicedOdds Week (6)'!C19+'JuicedOdds Week (6)'!C30)</f>
        <v>0.46753246753246752</v>
      </c>
      <c r="D19" s="1">
        <f>'JuicedOdds Week (6)'!D19/('JuicedOdds Week (6)'!D19+'JuicedOdds Week (6)'!D2)</f>
        <v>0.1475409836065574</v>
      </c>
      <c r="E19" s="1">
        <f>'JuicedOdds Week (6)'!E19/('JuicedOdds Week (6)'!E19+'JuicedOdds Week (6)'!E18)</f>
        <v>0.40663024584057611</v>
      </c>
      <c r="F19" s="1">
        <f>'JuicedOdds Week (6)'!F19/('JuicedOdds Week (6)'!F19+'JuicedOdds Week (6)'!F27)</f>
        <v>0.30920711694593195</v>
      </c>
      <c r="G19" s="1">
        <f>'JuicedOdds Week (6)'!G19/('JuicedOdds Week (6)'!G19+'JuicedOdds Week (6)'!G17)</f>
        <v>0.40036122817579772</v>
      </c>
      <c r="H19" s="1">
        <f>'JuicedOdds Week (6)'!H19/('JuicedOdds Week (6)'!H19+'JuicedOdds Week (6)'!H25)</f>
        <v>0.51083423618634893</v>
      </c>
      <c r="I19" s="1">
        <f>'JuicedOdds Week (6)'!I19/('JuicedOdds Week (6)'!I19+'JuicedOdds Week (6)'!I11)</f>
        <v>0.24281150159744411</v>
      </c>
      <c r="J19" s="1">
        <f>'JuicedOdds Week (6)'!J19/('JuicedOdds Week (6)'!J19+'JuicedOdds Week (6)'!J16)</f>
        <v>0.44740599714421703</v>
      </c>
      <c r="K19" s="1">
        <f>'JuicedOdds Week (6)'!K19/('JuicedOdds Week (6)'!K19+'JuicedOdds Week (6)'!K26)</f>
        <v>0.53246753246753253</v>
      </c>
      <c r="L19" s="1">
        <f>'JuicedOdds Week (6)'!L19/('JuicedOdds Week (6)'!L19+'JuicedOdds Week (6)'!L10)</f>
        <v>0.25912838633686691</v>
      </c>
      <c r="M19" s="1">
        <f>'JuicedOdds Week (6)'!M19/('JuicedOdds Week (6)'!M19+'JuicedOdds Week (6)'!M17)</f>
        <v>0.29482588293405776</v>
      </c>
      <c r="N19" s="1"/>
      <c r="O19" s="1">
        <f>'JuicedOdds Week (6)'!O19/('JuicedOdds Week (6)'!O19+'JuicedOdds Week (6)'!O10)</f>
        <v>0.46753246753246752</v>
      </c>
      <c r="P19" s="1">
        <f>'JuicedOdds Week (6)'!P19/('JuicedOdds Week (6)'!P19+'JuicedOdds Week (6)'!P15)</f>
        <v>0.38596491228070179</v>
      </c>
      <c r="Q19" s="1">
        <f>'JuicedOdds Week (6)'!Q19/('JuicedOdds Week (6)'!Q19+'JuicedOdds Week (6)'!Q32)</f>
        <v>0.63658761934093011</v>
      </c>
      <c r="R19" s="1">
        <f>'JuicedOdds Week (6)'!R19/('JuicedOdds Week (6)'!R19+'JuicedOdds Week (6)'!R24)</f>
        <v>0.53246753246753253</v>
      </c>
      <c r="S19" s="1">
        <f>'JuicedOdds Week (6)'!S19/('JuicedOdds Week (6)'!S19+'JuicedOdds Week (6)'!S20)</f>
        <v>0.46753246753246752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4.45">
      <c r="A20" t="s">
        <v>19</v>
      </c>
      <c r="B20" s="1">
        <f>'JuicedOdds Week (6)'!B20/('JuicedOdds Week (6)'!B20+'JuicedOdds Week (6)'!B19)</f>
        <v>0.48263587428372978</v>
      </c>
      <c r="C20" s="1">
        <f>'JuicedOdds Week (6)'!C20/('JuicedOdds Week (6)'!C20+'JuicedOdds Week (6)'!C24)</f>
        <v>0.42794036443953615</v>
      </c>
      <c r="D20" s="1">
        <f>'JuicedOdds Week (6)'!D20/('JuicedOdds Week (6)'!D20+'JuicedOdds Week (6)'!D16)</f>
        <v>0.47391341473828025</v>
      </c>
      <c r="E20" s="1">
        <f>'JuicedOdds Week (6)'!E20/('JuicedOdds Week (6)'!E20+'JuicedOdds Week (6)'!E10)</f>
        <v>0.43650793650793646</v>
      </c>
      <c r="F20" s="1">
        <f>'JuicedOdds Week (6)'!F20/('JuicedOdds Week (6)'!F20+'JuicedOdds Week (6)'!F25)</f>
        <v>0.47391341473828025</v>
      </c>
      <c r="G20" s="1"/>
      <c r="H20" s="1">
        <f>'JuicedOdds Week (6)'!H20/('JuicedOdds Week (6)'!H20+'JuicedOdds Week (6)'!H18)</f>
        <v>0.39329934450109244</v>
      </c>
      <c r="I20" s="1">
        <f>'JuicedOdds Week (6)'!I20/('JuicedOdds Week (6)'!I20+'JuicedOdds Week (6)'!I17)</f>
        <v>0.48916576381365112</v>
      </c>
      <c r="J20" s="1">
        <f>'JuicedOdds Week (6)'!J20/('JuicedOdds Week (6)'!J20+'JuicedOdds Week (6)'!J28)</f>
        <v>0.55259400285578297</v>
      </c>
      <c r="K20" s="1">
        <f>'JuicedOdds Week (6)'!K20/('JuicedOdds Week (6)'!K20+'JuicedOdds Week (6)'!K22)</f>
        <v>0.42016806722689076</v>
      </c>
      <c r="L20" s="1">
        <f>'JuicedOdds Week (6)'!L20/('JuicedOdds Week (6)'!L20+'JuicedOdds Week (6)'!L11)</f>
        <v>0.45725646123260438</v>
      </c>
      <c r="M20" s="1">
        <f>'JuicedOdds Week (6)'!M20/('JuicedOdds Week (6)'!M20+'JuicedOdds Week (6)'!M10)</f>
        <v>0.36989795918367352</v>
      </c>
      <c r="N20" s="1">
        <f>'JuicedOdds Week (6)'!N20/('JuicedOdds Week (6)'!N20+'JuicedOdds Week (6)'!N2)</f>
        <v>0.34252477380439461</v>
      </c>
      <c r="O20" s="1">
        <f>'JuicedOdds Week (6)'!O20/('JuicedOdds Week (6)'!O20+'JuicedOdds Week (6)'!O21)</f>
        <v>0.54274353876739567</v>
      </c>
      <c r="P20" s="1">
        <f>'JuicedOdds Week (6)'!P20/('JuicedOdds Week (6)'!P20+'JuicedOdds Week (6)'!P30)</f>
        <v>0.60670065549890739</v>
      </c>
      <c r="Q20" s="1">
        <f>'JuicedOdds Week (6)'!Q20/('JuicedOdds Week (6)'!Q20+'JuicedOdds Week (6)'!Q26)</f>
        <v>0.51083423618634893</v>
      </c>
      <c r="R20" s="1">
        <f>'JuicedOdds Week (6)'!R20/('JuicedOdds Week (6)'!R20+'JuicedOdds Week (6)'!R17)</f>
        <v>0.45725646123260438</v>
      </c>
      <c r="S20" s="1">
        <f>'JuicedOdds Week (6)'!S20/('JuicedOdds Week (6)'!S20+'JuicedOdds Week (6)'!S19)</f>
        <v>0.53246753246753253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4.45">
      <c r="A21" t="s">
        <v>20</v>
      </c>
      <c r="B21" s="1">
        <f>'JuicedOdds Week (6)'!B21/('JuicedOdds Week (6)'!B21+'JuicedOdds Week (6)'!B7)</f>
        <v>0.3962430290578221</v>
      </c>
      <c r="C21" s="1">
        <f>'JuicedOdds Week (6)'!C21/('JuicedOdds Week (6)'!C21+'JuicedOdds Week (6)'!C32)</f>
        <v>0.65747522619560528</v>
      </c>
      <c r="D21" s="1">
        <f>'JuicedOdds Week (6)'!D21/('JuicedOdds Week (6)'!D21+'JuicedOdds Week (6)'!D5)</f>
        <v>0.15349887133182846</v>
      </c>
      <c r="E21" s="1">
        <f>'JuicedOdds Week (6)'!E21/('JuicedOdds Week (6)'!E21+'JuicedOdds Week (6)'!E14)</f>
        <v>0.43650793650793646</v>
      </c>
      <c r="F21" s="1">
        <f>'JuicedOdds Week (6)'!F21/('JuicedOdds Week (6)'!F21+'JuicedOdds Week (6)'!F12)</f>
        <v>0.16290068313189698</v>
      </c>
      <c r="G21" s="1">
        <f>'JuicedOdds Week (6)'!G21/('JuicedOdds Week (6)'!G21+'JuicedOdds Week (6)'!G4)</f>
        <v>0.11304347826086955</v>
      </c>
      <c r="H21" s="1">
        <f>'JuicedOdds Week (6)'!H21/('JuicedOdds Week (6)'!H21+'JuicedOdds Week (6)'!H27)</f>
        <v>0.55259400285578297</v>
      </c>
      <c r="I21" s="1">
        <f>'JuicedOdds Week (6)'!I21/('JuicedOdds Week (6)'!I21+'JuicedOdds Week (6)'!I8)</f>
        <v>0.47826086956521741</v>
      </c>
      <c r="J21" s="1">
        <f>'JuicedOdds Week (6)'!J21/('JuicedOdds Week (6)'!J21+'JuicedOdds Week (6)'!J25)</f>
        <v>0.47826086956521741</v>
      </c>
      <c r="K21" s="1">
        <f>'JuicedOdds Week (6)'!K21/('JuicedOdds Week (6)'!K21+'JuicedOdds Week (6)'!K7)</f>
        <v>0.34252477380439461</v>
      </c>
      <c r="L21" s="1">
        <f>'JuicedOdds Week (6)'!L21/('JuicedOdds Week (6)'!L21+'JuicedOdds Week (6)'!L27)</f>
        <v>0.52173913043478259</v>
      </c>
      <c r="M21" s="1">
        <f>'JuicedOdds Week (6)'!M21/('JuicedOdds Week (6)'!M21+'JuicedOdds Week (6)'!M23)</f>
        <v>0.52173913043478259</v>
      </c>
      <c r="N21" s="1"/>
      <c r="O21" s="1">
        <f>'JuicedOdds Week (6)'!O21/('JuicedOdds Week (6)'!O21+'JuicedOdds Week (6)'!O20)</f>
        <v>0.45725646123260438</v>
      </c>
      <c r="P21" s="1">
        <f>'JuicedOdds Week (6)'!P21/('JuicedOdds Week (6)'!P21+'JuicedOdds Week (6)'!P16)</f>
        <v>0.46753246753246752</v>
      </c>
      <c r="Q21" s="1">
        <f>'JuicedOdds Week (6)'!Q21/('JuicedOdds Week (6)'!Q21+'JuicedOdds Week (6)'!Q3)</f>
        <v>0.28202947845804988</v>
      </c>
      <c r="R21" s="1">
        <f>'JuicedOdds Week (6)'!R21/('JuicedOdds Week (6)'!R21+'JuicedOdds Week (6)'!R28)</f>
        <v>0.59909228441754914</v>
      </c>
      <c r="S21" s="1">
        <f>'JuicedOdds Week (6)'!S21/('JuicedOdds Week (6)'!S21+'JuicedOdds Week (6)'!S3)</f>
        <v>0.45725646123260438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21</v>
      </c>
      <c r="B22" s="1">
        <f>'JuicedOdds Week (6)'!B22/('JuicedOdds Week (6)'!B22+'JuicedOdds Week (6)'!B5)</f>
        <v>0.47826086956521741</v>
      </c>
      <c r="C22" s="1">
        <f>'JuicedOdds Week (6)'!C22/('JuicedOdds Week (6)'!C22+'JuicedOdds Week (6)'!C15)</f>
        <v>0.448558885283451</v>
      </c>
      <c r="D22" s="1">
        <f>'JuicedOdds Week (6)'!D22/('JuicedOdds Week (6)'!D22+'JuicedOdds Week (6)'!D25)</f>
        <v>0.42794036443953615</v>
      </c>
      <c r="E22" s="1">
        <f>'JuicedOdds Week (6)'!E22/('JuicedOdds Week (6)'!E22+'JuicedOdds Week (6)'!E33)</f>
        <v>0.58299264104660675</v>
      </c>
      <c r="F22" s="1">
        <f>'JuicedOdds Week (6)'!F22/('JuicedOdds Week (6)'!F22+'JuicedOdds Week (6)'!F9)</f>
        <v>0.33099297893681046</v>
      </c>
      <c r="G22" s="1"/>
      <c r="H22" s="1">
        <f>'JuicedOdds Week (6)'!H22/('JuicedOdds Week (6)'!H22+'JuicedOdds Week (6)'!H28)</f>
        <v>0.54274353876739567</v>
      </c>
      <c r="I22" s="1">
        <f>'JuicedOdds Week (6)'!I22/('JuicedOdds Week (6)'!I22+'JuicedOdds Week (6)'!I13)</f>
        <v>0.51083423618634893</v>
      </c>
      <c r="J22" s="1">
        <f>'JuicedOdds Week (6)'!J22/('JuicedOdds Week (6)'!J22+'JuicedOdds Week (6)'!J29)</f>
        <v>0.62110960757780787</v>
      </c>
      <c r="K22" s="1">
        <f>'JuicedOdds Week (6)'!K22/('JuicedOdds Week (6)'!K22+'JuicedOdds Week (6)'!K20)</f>
        <v>0.57983193277310918</v>
      </c>
      <c r="L22" s="1">
        <f>'JuicedOdds Week (6)'!L22/('JuicedOdds Week (6)'!L22+'JuicedOdds Week (6)'!L15)</f>
        <v>0.47826086956521741</v>
      </c>
      <c r="M22" s="1">
        <f>'JuicedOdds Week (6)'!M22/('JuicedOdds Week (6)'!M22+'JuicedOdds Week (6)'!M6)</f>
        <v>0.35714285714285704</v>
      </c>
      <c r="N22" s="1">
        <f>'JuicedOdds Week (6)'!N22/('JuicedOdds Week (6)'!N22+'JuicedOdds Week (6)'!N32)</f>
        <v>0.69079288305406805</v>
      </c>
      <c r="O22" s="1">
        <f>'JuicedOdds Week (6)'!O22/('JuicedOdds Week (6)'!O22+'JuicedOdds Week (6)'!O23)</f>
        <v>0.53246753246753253</v>
      </c>
      <c r="P22" s="1">
        <f>'JuicedOdds Week (6)'!P22/('JuicedOdds Week (6)'!P22+'JuicedOdds Week (6)'!P31)</f>
        <v>0.54274353876739567</v>
      </c>
      <c r="Q22" s="1">
        <f>'JuicedOdds Week (6)'!Q22/('JuicedOdds Week (6)'!Q22+'JuicedOdds Week (6)'!Q6)</f>
        <v>0.45725646123260438</v>
      </c>
      <c r="R22" s="1">
        <f>'JuicedOdds Week (6)'!R22/('JuicedOdds Week (6)'!R22+'JuicedOdds Week (6)'!R14)</f>
        <v>0.43795620437956206</v>
      </c>
      <c r="S22" s="1">
        <f>'JuicedOdds Week (6)'!S22/('JuicedOdds Week (6)'!S22+'JuicedOdds Week (6)'!S9)</f>
        <v>0.38596491228070179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4.45">
      <c r="A23" t="s">
        <v>22</v>
      </c>
      <c r="B23" s="1">
        <f>'JuicedOdds Week (6)'!B23/('JuicedOdds Week (6)'!B23+'JuicedOdds Week (6)'!B3)</f>
        <v>0.37753344813882639</v>
      </c>
      <c r="C23" s="1">
        <f>'JuicedOdds Week (6)'!C23/('JuicedOdds Week (6)'!C23+'JuicedOdds Week (6)'!C12)</f>
        <v>0.43650793650793646</v>
      </c>
      <c r="D23" s="1">
        <f>'JuicedOdds Week (6)'!D23/('JuicedOdds Week (6)'!D23+'JuicedOdds Week (6)'!D8)</f>
        <v>0.5720596355604638</v>
      </c>
      <c r="E23" s="1">
        <f>'JuicedOdds Week (6)'!E23/('JuicedOdds Week (6)'!E23+'JuicedOdds Week (6)'!E7)</f>
        <v>0.29045643153526968</v>
      </c>
      <c r="F23" s="1">
        <f>'JuicedOdds Week (6)'!F23/('JuicedOdds Week (6)'!F23+'JuicedOdds Week (6)'!F16)</f>
        <v>0.551441114716549</v>
      </c>
      <c r="G23" s="1">
        <f>'JuicedOdds Week (6)'!G23/('JuicedOdds Week (6)'!G23+'JuicedOdds Week (6)'!G25)</f>
        <v>0.42794036443953615</v>
      </c>
      <c r="H23" s="1">
        <f>'JuicedOdds Week (6)'!H23/('JuicedOdds Week (6)'!H23+'JuicedOdds Week (6)'!H4)</f>
        <v>0.38596491228070179</v>
      </c>
      <c r="I23" s="1">
        <f>'JuicedOdds Week (6)'!I23/('JuicedOdds Week (6)'!I23+'JuicedOdds Week (6)'!I12)</f>
        <v>0.36989795918367352</v>
      </c>
      <c r="J23" s="1">
        <f>'JuicedOdds Week (6)'!J23/('JuicedOdds Week (6)'!J23+'JuicedOdds Week (6)'!J27)</f>
        <v>0.60670065549890739</v>
      </c>
      <c r="K23" s="1">
        <f>'JuicedOdds Week (6)'!K23/('JuicedOdds Week (6)'!K23+'JuicedOdds Week (6)'!K31)</f>
        <v>0.63658761934093011</v>
      </c>
      <c r="L23" s="1"/>
      <c r="M23" s="1">
        <f>'JuicedOdds Week (6)'!M23/('JuicedOdds Week (6)'!M23+'JuicedOdds Week (6)'!M21)</f>
        <v>0.47826086956521741</v>
      </c>
      <c r="N23" s="1">
        <f>'JuicedOdds Week (6)'!N23/('JuicedOdds Week (6)'!N23+'JuicedOdds Week (6)'!N11)</f>
        <v>0.47826086956521741</v>
      </c>
      <c r="O23" s="1">
        <f>'JuicedOdds Week (6)'!O23/('JuicedOdds Week (6)'!O23+'JuicedOdds Week (6)'!O22)</f>
        <v>0.46753246753246752</v>
      </c>
      <c r="P23" s="1">
        <f>'JuicedOdds Week (6)'!P23/('JuicedOdds Week (6)'!P23+'JuicedOdds Week (6)'!P2)</f>
        <v>0.36989795918367352</v>
      </c>
      <c r="Q23" s="1">
        <f>'JuicedOdds Week (6)'!Q23/('JuicedOdds Week (6)'!Q23+'JuicedOdds Week (6)'!Q18)</f>
        <v>0.46753246753246752</v>
      </c>
      <c r="R23" s="1">
        <f>'JuicedOdds Week (6)'!R23/('JuicedOdds Week (6)'!R23+'JuicedOdds Week (6)'!R4)</f>
        <v>0.29983792544570498</v>
      </c>
      <c r="S23" s="1">
        <f>'JuicedOdds Week (6)'!S23/('JuicedOdds Week (6)'!S23+'JuicedOdds Week (6)'!S8)</f>
        <v>0.48916576381365112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4.45">
      <c r="A24" t="s">
        <v>23</v>
      </c>
      <c r="B24" s="1">
        <f>'JuicedOdds Week (6)'!B24/('JuicedOdds Week (6)'!B24+'JuicedOdds Week (6)'!B26)</f>
        <v>0.62246655186117372</v>
      </c>
      <c r="C24" s="1">
        <f>'JuicedOdds Week (6)'!C24/('JuicedOdds Week (6)'!C24+'JuicedOdds Week (6)'!C20)</f>
        <v>0.5720596355604638</v>
      </c>
      <c r="D24" s="1">
        <f>'JuicedOdds Week (6)'!D24/('JuicedOdds Week (6)'!D24+'JuicedOdds Week (6)'!D10)</f>
        <v>0.4170073589533933</v>
      </c>
      <c r="E24" s="1">
        <f>'JuicedOdds Week (6)'!E24/('JuicedOdds Week (6)'!E24+'JuicedOdds Week (6)'!E13)</f>
        <v>0.37753344813882639</v>
      </c>
      <c r="F24" s="1">
        <f>'JuicedOdds Week (6)'!F24/('JuicedOdds Week (6)'!F24+'JuicedOdds Week (6)'!F33)</f>
        <v>0.551441114716549</v>
      </c>
      <c r="G24" s="1">
        <f>'JuicedOdds Week (6)'!G24/('JuicedOdds Week (6)'!G24+'JuicedOdds Week (6)'!G27)</f>
        <v>0.53246753246753253</v>
      </c>
      <c r="H24" s="1">
        <f>'JuicedOdds Week (6)'!H24/('JuicedOdds Week (6)'!H24+'JuicedOdds Week (6)'!H30)</f>
        <v>0.51083423618634893</v>
      </c>
      <c r="I24" s="1">
        <f>'JuicedOdds Week (6)'!I24/('JuicedOdds Week (6)'!I24+'JuicedOdds Week (6)'!I29)</f>
        <v>0.48916576381365112</v>
      </c>
      <c r="J24" s="1">
        <f>'JuicedOdds Week (6)'!J24/('JuicedOdds Week (6)'!J24+'JuicedOdds Week (6)'!J17)</f>
        <v>0.48916576381365112</v>
      </c>
      <c r="K24" s="1">
        <f>'JuicedOdds Week (6)'!K24/('JuicedOdds Week (6)'!K24+'JuicedOdds Week (6)'!K32)</f>
        <v>0.56204379562043794</v>
      </c>
      <c r="L24" s="1"/>
      <c r="M24" s="1">
        <f>'JuicedOdds Week (6)'!M24/('JuicedOdds Week (6)'!M24+'JuicedOdds Week (6)'!M16)</f>
        <v>0.51083423618634893</v>
      </c>
      <c r="N24" s="1">
        <f>'JuicedOdds Week (6)'!N24/('JuicedOdds Week (6)'!N24+'JuicedOdds Week (6)'!N8)</f>
        <v>0.29983792544570498</v>
      </c>
      <c r="O24" s="1">
        <f>'JuicedOdds Week (6)'!O24/('JuicedOdds Week (6)'!O24+'JuicedOdds Week (6)'!O30)</f>
        <v>0.58821154622527261</v>
      </c>
      <c r="P24" s="1">
        <f>'JuicedOdds Week (6)'!P24/('JuicedOdds Week (6)'!P24+'JuicedOdds Week (6)'!P26)</f>
        <v>0.48916576381365112</v>
      </c>
      <c r="Q24" s="1">
        <f>'JuicedOdds Week (6)'!Q24/('JuicedOdds Week (6)'!Q24+'JuicedOdds Week (6)'!Q31)</f>
        <v>0.54274353876739567</v>
      </c>
      <c r="R24" s="1">
        <f>'JuicedOdds Week (6)'!R24/('JuicedOdds Week (6)'!R24+'JuicedOdds Week (6)'!R19)</f>
        <v>0.46753246753246752</v>
      </c>
      <c r="S24" s="1">
        <f>'JuicedOdds Week (6)'!S24/('JuicedOdds Week (6)'!S24+'JuicedOdds Week (6)'!S16)</f>
        <v>0.42888402625820565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4.45">
      <c r="A25" t="s">
        <v>24</v>
      </c>
      <c r="B25" s="1">
        <f>'JuicedOdds Week (6)'!B25/('JuicedOdds Week (6)'!B25+'JuicedOdds Week (6)'!B18)</f>
        <v>0.40036122817579772</v>
      </c>
      <c r="C25" s="1">
        <f>'JuicedOdds Week (6)'!C25/('JuicedOdds Week (6)'!C25+'JuicedOdds Week (6)'!C4)</f>
        <v>0.2491874322860238</v>
      </c>
      <c r="D25" s="1">
        <f>'JuicedOdds Week (6)'!D25/('JuicedOdds Week (6)'!D25+'JuicedOdds Week (6)'!D22)</f>
        <v>0.5720596355604638</v>
      </c>
      <c r="E25" s="1">
        <f>'JuicedOdds Week (6)'!E25/('JuicedOdds Week (6)'!E25+'JuicedOdds Week (6)'!E11)</f>
        <v>0.26645768025078376</v>
      </c>
      <c r="F25" s="1">
        <f>'JuicedOdds Week (6)'!F25/('JuicedOdds Week (6)'!F25+'JuicedOdds Week (6)'!F20)</f>
        <v>0.5260865852617197</v>
      </c>
      <c r="G25" s="1">
        <f>'JuicedOdds Week (6)'!G25/('JuicedOdds Week (6)'!G25+'JuicedOdds Week (6)'!G23)</f>
        <v>0.5720596355604638</v>
      </c>
      <c r="H25" s="1">
        <f>'JuicedOdds Week (6)'!H25/('JuicedOdds Week (6)'!H25+'JuicedOdds Week (6)'!H19)</f>
        <v>0.48916576381365112</v>
      </c>
      <c r="I25" s="1">
        <f>'JuicedOdds Week (6)'!I25/('JuicedOdds Week (6)'!I25+'JuicedOdds Week (6)'!I10)</f>
        <v>0.36309581830587778</v>
      </c>
      <c r="J25" s="1">
        <f>'JuicedOdds Week (6)'!J25/('JuicedOdds Week (6)'!J25+'JuicedOdds Week (6)'!J21)</f>
        <v>0.52173913043478259</v>
      </c>
      <c r="K25" s="1">
        <f>'JuicedOdds Week (6)'!K25/('JuicedOdds Week (6)'!K25+'JuicedOdds Week (6)'!K8)</f>
        <v>0.45725646123260438</v>
      </c>
      <c r="L25" s="1">
        <f>'JuicedOdds Week (6)'!L25/('JuicedOdds Week (6)'!L25+'JuicedOdds Week (6)'!L12)</f>
        <v>0.33635187580853815</v>
      </c>
      <c r="M25" s="1">
        <f>'JuicedOdds Week (6)'!M25/('JuicedOdds Week (6)'!M25+'JuicedOdds Week (6)'!M2)</f>
        <v>0.35527082119976705</v>
      </c>
      <c r="N25" s="1"/>
      <c r="O25" s="1">
        <f>'JuicedOdds Week (6)'!O25/('JuicedOdds Week (6)'!O25+'JuicedOdds Week (6)'!O17)</f>
        <v>0.48916576381365112</v>
      </c>
      <c r="P25" s="1">
        <f>'JuicedOdds Week (6)'!P25/('JuicedOdds Week (6)'!P25+'JuicedOdds Week (6)'!P11)</f>
        <v>0.47826086956521741</v>
      </c>
      <c r="Q25" s="1">
        <f>'JuicedOdds Week (6)'!Q25/('JuicedOdds Week (6)'!Q25+'JuicedOdds Week (6)'!Q2)</f>
        <v>0.23409789548356585</v>
      </c>
      <c r="R25" s="1">
        <f>'JuicedOdds Week (6)'!R25/('JuicedOdds Week (6)'!R25+'JuicedOdds Week (6)'!R31)</f>
        <v>0.53246753246753253</v>
      </c>
      <c r="S25" s="1">
        <f>'JuicedOdds Week (6)'!S25/('JuicedOdds Week (6)'!S25+'JuicedOdds Week (6)'!S18)</f>
        <v>0.48916576381365112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4.45">
      <c r="A26" t="s">
        <v>25</v>
      </c>
      <c r="B26" s="1">
        <f>'JuicedOdds Week (6)'!B26/('JuicedOdds Week (6)'!B26+'JuicedOdds Week (6)'!B24)</f>
        <v>0.37753344813882639</v>
      </c>
      <c r="C26" s="1">
        <f>'JuicedOdds Week (6)'!C26/('JuicedOdds Week (6)'!C26+'JuicedOdds Week (6)'!C16)</f>
        <v>0.4170073589533933</v>
      </c>
      <c r="D26" s="1">
        <f>'JuicedOdds Week (6)'!D26/('JuicedOdds Week (6)'!D26+'JuicedOdds Week (6)'!D14)</f>
        <v>0.33635187580853815</v>
      </c>
      <c r="E26" s="1">
        <f>'JuicedOdds Week (6)'!E26/('JuicedOdds Week (6)'!E26+'JuicedOdds Week (6)'!E17)</f>
        <v>0.33635187580853815</v>
      </c>
      <c r="F26" s="1">
        <f>'JuicedOdds Week (6)'!F26/('JuicedOdds Week (6)'!F26+'JuicedOdds Week (6)'!F10)</f>
        <v>0.21809369951534732</v>
      </c>
      <c r="G26" s="1">
        <f>'JuicedOdds Week (6)'!G26/('JuicedOdds Week (6)'!G26+'JuicedOdds Week (6)'!G12)</f>
        <v>0.12000000000000002</v>
      </c>
      <c r="H26" s="1"/>
      <c r="I26" s="1">
        <f>'JuicedOdds Week (6)'!I26/('JuicedOdds Week (6)'!I26+'JuicedOdds Week (6)'!I33)</f>
        <v>0.57983193277310918</v>
      </c>
      <c r="J26" s="1">
        <f>'JuicedOdds Week (6)'!J26/('JuicedOdds Week (6)'!J26+'JuicedOdds Week (6)'!J31)</f>
        <v>0.54274353876739567</v>
      </c>
      <c r="K26" s="1">
        <f>'JuicedOdds Week (6)'!K26/('JuicedOdds Week (6)'!K26+'JuicedOdds Week (6)'!K19)</f>
        <v>0.46753246753246752</v>
      </c>
      <c r="L26" s="1">
        <f>'JuicedOdds Week (6)'!L26/('JuicedOdds Week (6)'!L26+'JuicedOdds Week (6)'!L7)</f>
        <v>0.38596491228070179</v>
      </c>
      <c r="M26" s="1">
        <f>'JuicedOdds Week (6)'!M26/('JuicedOdds Week (6)'!M26+'JuicedOdds Week (6)'!M29)</f>
        <v>0.48916576381365112</v>
      </c>
      <c r="N26" s="1">
        <f>'JuicedOdds Week (6)'!N26/('JuicedOdds Week (6)'!N26+'JuicedOdds Week (6)'!N30)</f>
        <v>0.48916576381365112</v>
      </c>
      <c r="O26" s="1">
        <f>'JuicedOdds Week (6)'!O26/('JuicedOdds Week (6)'!O26+'JuicedOdds Week (6)'!O16)</f>
        <v>0.40090771558245086</v>
      </c>
      <c r="P26" s="1">
        <f>'JuicedOdds Week (6)'!P26/('JuicedOdds Week (6)'!P26+'JuicedOdds Week (6)'!P24)</f>
        <v>0.51083423618634893</v>
      </c>
      <c r="Q26" s="1">
        <f>'JuicedOdds Week (6)'!Q26/('JuicedOdds Week (6)'!Q26+'JuicedOdds Week (6)'!Q20)</f>
        <v>0.48916576381365112</v>
      </c>
      <c r="R26" s="1">
        <f>'JuicedOdds Week (6)'!R26/('JuicedOdds Week (6)'!R26+'JuicedOdds Week (6)'!R13)</f>
        <v>0.30423004792665137</v>
      </c>
      <c r="S26" s="1">
        <f>'JuicedOdds Week (6)'!S26/('JuicedOdds Week (6)'!S26+'JuicedOdds Week (6)'!S30)</f>
        <v>0.54274353876739567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4.45">
      <c r="A27" t="s">
        <v>26</v>
      </c>
      <c r="B27" s="1">
        <f>'JuicedOdds Week (6)'!B27/('JuicedOdds Week (6)'!B27+'JuicedOdds Week (6)'!B32)</f>
        <v>0.73354231974921635</v>
      </c>
      <c r="C27" s="1">
        <f>'JuicedOdds Week (6)'!C27/('JuicedOdds Week (6)'!C27+'JuicedOdds Week (6)'!C18)</f>
        <v>0.36309581830587778</v>
      </c>
      <c r="D27" s="1">
        <f>'JuicedOdds Week (6)'!D27/('JuicedOdds Week (6)'!D27+'JuicedOdds Week (6)'!D4)</f>
        <v>0.31944444444444442</v>
      </c>
      <c r="E27" s="1">
        <f>'JuicedOdds Week (6)'!E27/('JuicedOdds Week (6)'!E27+'JuicedOdds Week (6)'!E3)</f>
        <v>0.22316684378320936</v>
      </c>
      <c r="F27" s="1">
        <f>'JuicedOdds Week (6)'!F27/('JuicedOdds Week (6)'!F27+'JuicedOdds Week (6)'!F19)</f>
        <v>0.69079288305406805</v>
      </c>
      <c r="G27" s="1">
        <f>'JuicedOdds Week (6)'!G27/('JuicedOdds Week (6)'!G27+'JuicedOdds Week (6)'!G24)</f>
        <v>0.46753246753246752</v>
      </c>
      <c r="H27" s="1">
        <f>'JuicedOdds Week (6)'!H27/('JuicedOdds Week (6)'!H27+'JuicedOdds Week (6)'!H21)</f>
        <v>0.44740599714421703</v>
      </c>
      <c r="I27" s="1">
        <f>'JuicedOdds Week (6)'!I27/('JuicedOdds Week (6)'!I27+'JuicedOdds Week (6)'!I3)</f>
        <v>0.36341238065906994</v>
      </c>
      <c r="J27" s="1">
        <f>'JuicedOdds Week (6)'!J27/('JuicedOdds Week (6)'!J27+'JuicedOdds Week (6)'!J23)</f>
        <v>0.39329934450109244</v>
      </c>
      <c r="K27" s="1">
        <f>'JuicedOdds Week (6)'!K27/('JuicedOdds Week (6)'!K27+'JuicedOdds Week (6)'!K14)</f>
        <v>0.36989795918367352</v>
      </c>
      <c r="L27" s="1">
        <f>'JuicedOdds Week (6)'!L27/('JuicedOdds Week (6)'!L27+'JuicedOdds Week (6)'!L21)</f>
        <v>0.47826086956521741</v>
      </c>
      <c r="M27" s="1">
        <f>'JuicedOdds Week (6)'!M27/('JuicedOdds Week (6)'!M27+'JuicedOdds Week (6)'!M7)</f>
        <v>0.33099297893681046</v>
      </c>
      <c r="N27" s="1">
        <f>'JuicedOdds Week (6)'!N27/('JuicedOdds Week (6)'!N27+'JuicedOdds Week (6)'!N12)</f>
        <v>0.39329934450109244</v>
      </c>
      <c r="O27" s="1"/>
      <c r="P27" s="1">
        <f>'JuicedOdds Week (6)'!P27/('JuicedOdds Week (6)'!P27+'JuicedOdds Week (6)'!P28)</f>
        <v>0.48916576381365112</v>
      </c>
      <c r="Q27" s="1">
        <f>'JuicedOdds Week (6)'!Q27/('JuicedOdds Week (6)'!Q27+'JuicedOdds Week (6)'!Q8)</f>
        <v>0.34252477380439461</v>
      </c>
      <c r="R27" s="1">
        <f>'JuicedOdds Week (6)'!R27/('JuicedOdds Week (6)'!R27+'JuicedOdds Week (6)'!R5)</f>
        <v>0.42016806722689076</v>
      </c>
      <c r="S27" s="1">
        <f>'JuicedOdds Week (6)'!S27/('JuicedOdds Week (6)'!S27+'JuicedOdds Week (6)'!S7)</f>
        <v>0.42016806722689076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4.45">
      <c r="A28" t="s">
        <v>27</v>
      </c>
      <c r="B28" s="1">
        <f>'JuicedOdds Week (6)'!B28/('JuicedOdds Week (6)'!B28+'JuicedOdds Week (6)'!B14)</f>
        <v>0.34252477380439461</v>
      </c>
      <c r="C28" s="1">
        <f>'JuicedOdds Week (6)'!C28/('JuicedOdds Week (6)'!C28+'JuicedOdds Week (6)'!C5)</f>
        <v>0.26645768025078376</v>
      </c>
      <c r="D28" s="1">
        <f>'JuicedOdds Week (6)'!D28/('JuicedOdds Week (6)'!D28+'JuicedOdds Week (6)'!D6)</f>
        <v>0.4170073589533933</v>
      </c>
      <c r="E28" s="1">
        <f>'JuicedOdds Week (6)'!E28/('JuicedOdds Week (6)'!E28+'JuicedOdds Week (6)'!E31)</f>
        <v>0.51083423618634893</v>
      </c>
      <c r="F28" s="1">
        <f>'JuicedOdds Week (6)'!F28/('JuicedOdds Week (6)'!F28+'JuicedOdds Week (6)'!F3)</f>
        <v>0.36309581830587778</v>
      </c>
      <c r="G28" s="1">
        <f>'JuicedOdds Week (6)'!G28/('JuicedOdds Week (6)'!G28+'JuicedOdds Week (6)'!G32)</f>
        <v>0.74406901509705248</v>
      </c>
      <c r="H28" s="1">
        <f>'JuicedOdds Week (6)'!H28/('JuicedOdds Week (6)'!H28+'JuicedOdds Week (6)'!H22)</f>
        <v>0.45725646123260438</v>
      </c>
      <c r="I28" s="1">
        <f>'JuicedOdds Week (6)'!I28/('JuicedOdds Week (6)'!I28+'JuicedOdds Week (6)'!I7)</f>
        <v>0.28202947845804988</v>
      </c>
      <c r="J28" s="1">
        <f>'JuicedOdds Week (6)'!J28/('JuicedOdds Week (6)'!J28+'JuicedOdds Week (6)'!J20)</f>
        <v>0.44740599714421703</v>
      </c>
      <c r="K28" s="1"/>
      <c r="L28" s="1">
        <f>'JuicedOdds Week (6)'!L28/('JuicedOdds Week (6)'!L28+'JuicedOdds Week (6)'!L14)</f>
        <v>0.46753246753246752</v>
      </c>
      <c r="M28" s="1">
        <f>'JuicedOdds Week (6)'!M28/('JuicedOdds Week (6)'!M28+'JuicedOdds Week (6)'!M32)</f>
        <v>0.53246753246753253</v>
      </c>
      <c r="N28" s="1">
        <f>'JuicedOdds Week (6)'!N28/('JuicedOdds Week (6)'!N28+'JuicedOdds Week (6)'!N15)</f>
        <v>0.47826086956521741</v>
      </c>
      <c r="O28" s="1">
        <f>'JuicedOdds Week (6)'!O28/('JuicedOdds Week (6)'!O28+'JuicedOdds Week (6)'!O9)</f>
        <v>0.27424749163879597</v>
      </c>
      <c r="P28" s="1">
        <f>'JuicedOdds Week (6)'!P28/('JuicedOdds Week (6)'!P28+'JuicedOdds Week (6)'!P27)</f>
        <v>0.51083423618634893</v>
      </c>
      <c r="Q28" s="1">
        <f>'JuicedOdds Week (6)'!Q28/('JuicedOdds Week (6)'!Q28+'JuicedOdds Week (6)'!Q16)</f>
        <v>0.48916576381365112</v>
      </c>
      <c r="R28" s="1">
        <f>'JuicedOdds Week (6)'!R28/('JuicedOdds Week (6)'!R28+'JuicedOdds Week (6)'!R21)</f>
        <v>0.40090771558245086</v>
      </c>
      <c r="S28" s="1">
        <f>'JuicedOdds Week (6)'!S28/('JuicedOdds Week (6)'!S28+'JuicedOdds Week (6)'!S5)</f>
        <v>0.28202947845804988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4.45">
      <c r="A29" t="s">
        <v>28</v>
      </c>
      <c r="B29" s="1">
        <f>'JuicedOdds Week (6)'!B29/('JuicedOdds Week (6)'!B29+'JuicedOdds Week (6)'!B16)</f>
        <v>0.42794036443953615</v>
      </c>
      <c r="C29" s="1">
        <f>'JuicedOdds Week (6)'!C29/('JuicedOdds Week (6)'!C29+'JuicedOdds Week (6)'!C11)</f>
        <v>0.42794036443953615</v>
      </c>
      <c r="D29" s="1">
        <f>'JuicedOdds Week (6)'!D29/('JuicedOdds Week (6)'!D29+'JuicedOdds Week (6)'!D15)</f>
        <v>0.40663024584057611</v>
      </c>
      <c r="E29" s="1">
        <f>'JuicedOdds Week (6)'!E29/('JuicedOdds Week (6)'!E29+'JuicedOdds Week (6)'!E6)</f>
        <v>0.40663024584057611</v>
      </c>
      <c r="F29" s="1">
        <f>'JuicedOdds Week (6)'!F29/('JuicedOdds Week (6)'!F29+'JuicedOdds Week (6)'!F31)</f>
        <v>0.551441114716549</v>
      </c>
      <c r="G29" s="1">
        <f>'JuicedOdds Week (6)'!G29/('JuicedOdds Week (6)'!G29+'JuicedOdds Week (6)'!G9)</f>
        <v>0.31460674157303364</v>
      </c>
      <c r="H29" s="1"/>
      <c r="I29" s="1">
        <f>'JuicedOdds Week (6)'!I29/('JuicedOdds Week (6)'!I29+'JuicedOdds Week (6)'!I24)</f>
        <v>0.51083423618634893</v>
      </c>
      <c r="J29" s="1">
        <f>'JuicedOdds Week (6)'!J29/('JuicedOdds Week (6)'!J29+'JuicedOdds Week (6)'!J22)</f>
        <v>0.37889039242219219</v>
      </c>
      <c r="K29" s="1">
        <f>'JuicedOdds Week (6)'!K29/('JuicedOdds Week (6)'!K29+'JuicedOdds Week (6)'!K30)</f>
        <v>0.51083423618634893</v>
      </c>
      <c r="L29" s="1">
        <f>'JuicedOdds Week (6)'!L29/('JuicedOdds Week (6)'!L29+'JuicedOdds Week (6)'!L13)</f>
        <v>0.35527082119976705</v>
      </c>
      <c r="M29" s="1">
        <f>'JuicedOdds Week (6)'!M29/('JuicedOdds Week (6)'!M29+'JuicedOdds Week (6)'!M26)</f>
        <v>0.51083423618634893</v>
      </c>
      <c r="N29" s="1">
        <f>'JuicedOdds Week (6)'!N29/('JuicedOdds Week (6)'!N29+'JuicedOdds Week (6)'!N31)</f>
        <v>0.54274353876739567</v>
      </c>
      <c r="O29" s="1">
        <f>'JuicedOdds Week (6)'!O29/('JuicedOdds Week (6)'!O29+'JuicedOdds Week (6)'!O12)</f>
        <v>0.28202947845804988</v>
      </c>
      <c r="P29" s="1">
        <f>'JuicedOdds Week (6)'!P29/('JuicedOdds Week (6)'!P29+'JuicedOdds Week (6)'!P33)</f>
        <v>0.57983193277310918</v>
      </c>
      <c r="Q29" s="1">
        <f>'JuicedOdds Week (6)'!Q29/('JuicedOdds Week (6)'!Q29+'JuicedOdds Week (6)'!Q14)</f>
        <v>0.46753246753246752</v>
      </c>
      <c r="R29" s="1">
        <f>'JuicedOdds Week (6)'!R29/('JuicedOdds Week (6)'!R29+'JuicedOdds Week (6)'!R33)</f>
        <v>0.51083423618634893</v>
      </c>
      <c r="S29" s="1">
        <f>'JuicedOdds Week (6)'!S29/('JuicedOdds Week (6)'!S29+'JuicedOdds Week (6)'!S13)</f>
        <v>0.44740599714421703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4.45">
      <c r="A30" t="s">
        <v>29</v>
      </c>
      <c r="B30" s="1">
        <f>'JuicedOdds Week (6)'!B30/('JuicedOdds Week (6)'!B30+'JuicedOdds Week (6)'!B17)</f>
        <v>0.34252477380439461</v>
      </c>
      <c r="C30" s="1">
        <f>'JuicedOdds Week (6)'!C30/('JuicedOdds Week (6)'!C30+'JuicedOdds Week (6)'!C19)</f>
        <v>0.53246753246753253</v>
      </c>
      <c r="D30" s="1">
        <f>'JuicedOdds Week (6)'!D30/('JuicedOdds Week (6)'!D30+'JuicedOdds Week (6)'!D3)</f>
        <v>0.31460674157303364</v>
      </c>
      <c r="E30" s="1">
        <f>'JuicedOdds Week (6)'!E30/('JuicedOdds Week (6)'!E30+'JuicedOdds Week (6)'!E16)</f>
        <v>0.34252477380439461</v>
      </c>
      <c r="F30" s="1"/>
      <c r="G30" s="1">
        <f>'JuicedOdds Week (6)'!G30/('JuicedOdds Week (6)'!G30+'JuicedOdds Week (6)'!G10)</f>
        <v>0.40663024584057611</v>
      </c>
      <c r="H30" s="1">
        <f>'JuicedOdds Week (6)'!H30/('JuicedOdds Week (6)'!H30+'JuicedOdds Week (6)'!H24)</f>
        <v>0.48916576381365112</v>
      </c>
      <c r="I30" s="1">
        <f>'JuicedOdds Week (6)'!I30/('JuicedOdds Week (6)'!I30+'JuicedOdds Week (6)'!I4)</f>
        <v>0.21809369951534732</v>
      </c>
      <c r="J30" s="1">
        <f>'JuicedOdds Week (6)'!J30/('JuicedOdds Week (6)'!J30+'JuicedOdds Week (6)'!J33)</f>
        <v>0.48916576381365112</v>
      </c>
      <c r="K30" s="1">
        <f>'JuicedOdds Week (6)'!K30/('JuicedOdds Week (6)'!K30+'JuicedOdds Week (6)'!K29)</f>
        <v>0.48916576381365112</v>
      </c>
      <c r="L30" s="1">
        <f>'JuicedOdds Week (6)'!L30/('JuicedOdds Week (6)'!L30+'JuicedOdds Week (6)'!L5)</f>
        <v>0.25912838633686691</v>
      </c>
      <c r="M30" s="1">
        <f>'JuicedOdds Week (6)'!M30/('JuicedOdds Week (6)'!M30+'JuicedOdds Week (6)'!M31)</f>
        <v>0.48916576381365112</v>
      </c>
      <c r="N30" s="1">
        <f>'JuicedOdds Week (6)'!N30/('JuicedOdds Week (6)'!N30+'JuicedOdds Week (6)'!N26)</f>
        <v>0.51083423618634893</v>
      </c>
      <c r="O30" s="1">
        <f>'JuicedOdds Week (6)'!O30/('JuicedOdds Week (6)'!O30+'JuicedOdds Week (6)'!O24)</f>
        <v>0.4117884537747275</v>
      </c>
      <c r="P30" s="1">
        <f>'JuicedOdds Week (6)'!P30/('JuicedOdds Week (6)'!P30+'JuicedOdds Week (6)'!P20)</f>
        <v>0.39329934450109244</v>
      </c>
      <c r="Q30" s="1">
        <f>'JuicedOdds Week (6)'!Q30/('JuicedOdds Week (6)'!Q30+'JuicedOdds Week (6)'!Q13)</f>
        <v>0.37889039242219219</v>
      </c>
      <c r="R30" s="1">
        <f>'JuicedOdds Week (6)'!R30/('JuicedOdds Week (6)'!R30+'JuicedOdds Week (6)'!R16)</f>
        <v>0.47826086956521741</v>
      </c>
      <c r="S30" s="1">
        <f>'JuicedOdds Week (6)'!S30/('JuicedOdds Week (6)'!S30+'JuicedOdds Week (6)'!S26)</f>
        <v>0.45725646123260438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4.45">
      <c r="A31" t="s">
        <v>30</v>
      </c>
      <c r="B31" s="1">
        <f>'JuicedOdds Week (6)'!B31/('JuicedOdds Week (6)'!B31+'JuicedOdds Week (6)'!B13)</f>
        <v>0.36309581830587778</v>
      </c>
      <c r="C31" s="1">
        <f>'JuicedOdds Week (6)'!C31/('JuicedOdds Week (6)'!C31+'JuicedOdds Week (6)'!C33)</f>
        <v>0.46753246753246752</v>
      </c>
      <c r="D31" s="1">
        <f>'JuicedOdds Week (6)'!D31/('JuicedOdds Week (6)'!D31+'JuicedOdds Week (6)'!D9)</f>
        <v>0.25912838633686691</v>
      </c>
      <c r="E31" s="1">
        <f>'JuicedOdds Week (6)'!E31/('JuicedOdds Week (6)'!E31+'JuicedOdds Week (6)'!E28)</f>
        <v>0.48916576381365112</v>
      </c>
      <c r="F31" s="1">
        <f>'JuicedOdds Week (6)'!F31/('JuicedOdds Week (6)'!F31+'JuicedOdds Week (6)'!F29)</f>
        <v>0.448558885283451</v>
      </c>
      <c r="G31" s="1">
        <f>'JuicedOdds Week (6)'!G31/('JuicedOdds Week (6)'!G31+'JuicedOdds Week (6)'!G13)</f>
        <v>0.35527082119976705</v>
      </c>
      <c r="H31" s="1">
        <f>'JuicedOdds Week (6)'!H31/('JuicedOdds Week (6)'!H31+'JuicedOdds Week (6)'!H15)</f>
        <v>0.42016806722689076</v>
      </c>
      <c r="I31" s="1">
        <f>'JuicedOdds Week (6)'!I31/('JuicedOdds Week (6)'!I31+'JuicedOdds Week (6)'!I16)</f>
        <v>0.47826086956521741</v>
      </c>
      <c r="J31" s="1">
        <f>'JuicedOdds Week (6)'!J31/('JuicedOdds Week (6)'!J31+'JuicedOdds Week (6)'!J26)</f>
        <v>0.45725646123260438</v>
      </c>
      <c r="K31" s="1">
        <f>'JuicedOdds Week (6)'!K31/('JuicedOdds Week (6)'!K31+'JuicedOdds Week (6)'!K23)</f>
        <v>0.36341238065906994</v>
      </c>
      <c r="L31" s="1"/>
      <c r="M31" s="1">
        <f>'JuicedOdds Week (6)'!M31/('JuicedOdds Week (6)'!M31+'JuicedOdds Week (6)'!M30)</f>
        <v>0.51083423618634893</v>
      </c>
      <c r="N31" s="1">
        <f>'JuicedOdds Week (6)'!N31/('JuicedOdds Week (6)'!N31+'JuicedOdds Week (6)'!N29)</f>
        <v>0.45725646123260438</v>
      </c>
      <c r="O31" s="1">
        <f>'JuicedOdds Week (6)'!O31/('JuicedOdds Week (6)'!O31+'JuicedOdds Week (6)'!O7)</f>
        <v>0.31318281136198101</v>
      </c>
      <c r="P31" s="1">
        <f>'JuicedOdds Week (6)'!P31/('JuicedOdds Week (6)'!P31+'JuicedOdds Week (6)'!P22)</f>
        <v>0.45725646123260438</v>
      </c>
      <c r="Q31" s="1">
        <f>'JuicedOdds Week (6)'!Q31/('JuicedOdds Week (6)'!Q31+'JuicedOdds Week (6)'!Q24)</f>
        <v>0.45725646123260438</v>
      </c>
      <c r="R31" s="1">
        <f>'JuicedOdds Week (6)'!R31/('JuicedOdds Week (6)'!R31+'JuicedOdds Week (6)'!R25)</f>
        <v>0.46753246753246752</v>
      </c>
      <c r="S31" s="1">
        <f>'JuicedOdds Week (6)'!S31/('JuicedOdds Week (6)'!S31+'JuicedOdds Week (6)'!S33)</f>
        <v>0.52173913043478259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4.45">
      <c r="A32" t="s">
        <v>31</v>
      </c>
      <c r="B32" s="1">
        <f>'JuicedOdds Week (6)'!B32/('JuicedOdds Week (6)'!B32+'JuicedOdds Week (6)'!B27)</f>
        <v>0.26645768025078376</v>
      </c>
      <c r="C32" s="1">
        <f>'JuicedOdds Week (6)'!C32/('JuicedOdds Week (6)'!C32+'JuicedOdds Week (6)'!C21)</f>
        <v>0.34252477380439461</v>
      </c>
      <c r="D32" s="1">
        <f>'JuicedOdds Week (6)'!D32/('JuicedOdds Week (6)'!D32+'JuicedOdds Week (6)'!D7)</f>
        <v>0.16835016835016833</v>
      </c>
      <c r="E32" s="1">
        <f>'JuicedOdds Week (6)'!E32/('JuicedOdds Week (6)'!E32+'JuicedOdds Week (6)'!E5)</f>
        <v>0.12382234185733514</v>
      </c>
      <c r="F32" s="1">
        <f>'JuicedOdds Week (6)'!F32/('JuicedOdds Week (6)'!F32+'JuicedOdds Week (6)'!F6)</f>
        <v>0.3962430290578221</v>
      </c>
      <c r="G32" s="1">
        <f>'JuicedOdds Week (6)'!G32/('JuicedOdds Week (6)'!G32+'JuicedOdds Week (6)'!G28)</f>
        <v>0.25593098490294752</v>
      </c>
      <c r="H32" s="1">
        <f>'JuicedOdds Week (6)'!H32/('JuicedOdds Week (6)'!H32+'JuicedOdds Week (6)'!H14)</f>
        <v>0.25593098490294752</v>
      </c>
      <c r="I32" s="1">
        <f>'JuicedOdds Week (6)'!I32/('JuicedOdds Week (6)'!I32+'JuicedOdds Week (6)'!I9)</f>
        <v>0.30920711694593195</v>
      </c>
      <c r="J32" s="1">
        <f>'JuicedOdds Week (6)'!J32/('JuicedOdds Week (6)'!J32+'JuicedOdds Week (6)'!J15)</f>
        <v>0.26645768025078376</v>
      </c>
      <c r="K32" s="1">
        <f>'JuicedOdds Week (6)'!K32/('JuicedOdds Week (6)'!K32+'JuicedOdds Week (6)'!K24)</f>
        <v>0.43795620437956206</v>
      </c>
      <c r="L32" s="1">
        <f>'JuicedOdds Week (6)'!L32/('JuicedOdds Week (6)'!L32+'JuicedOdds Week (6)'!L33)</f>
        <v>0.46753246753246752</v>
      </c>
      <c r="M32" s="1">
        <f>'JuicedOdds Week (6)'!M32/('JuicedOdds Week (6)'!M32+'JuicedOdds Week (6)'!M28)</f>
        <v>0.46753246753246752</v>
      </c>
      <c r="N32" s="1">
        <f>'JuicedOdds Week (6)'!N32/('JuicedOdds Week (6)'!N32+'JuicedOdds Week (6)'!N22)</f>
        <v>0.30920711694593195</v>
      </c>
      <c r="O32" s="1"/>
      <c r="P32" s="1">
        <f>'JuicedOdds Week (6)'!P32/('JuicedOdds Week (6)'!P32+'JuicedOdds Week (6)'!P5)</f>
        <v>0.30423004792665137</v>
      </c>
      <c r="Q32" s="1">
        <f>'JuicedOdds Week (6)'!Q32/('JuicedOdds Week (6)'!Q32+'JuicedOdds Week (6)'!Q19)</f>
        <v>0.36341238065906994</v>
      </c>
      <c r="R32" s="1">
        <f>'JuicedOdds Week (6)'!R32/('JuicedOdds Week (6)'!R32+'JuicedOdds Week (6)'!R3)</f>
        <v>0.19184290030211482</v>
      </c>
      <c r="S32" s="1">
        <f>'JuicedOdds Week (6)'!S32/('JuicedOdds Week (6)'!S32+'JuicedOdds Week (6)'!S14)</f>
        <v>0.36341238065906994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38" ht="14.45">
      <c r="A33" t="s">
        <v>32</v>
      </c>
      <c r="B33" s="1">
        <f>'JuicedOdds Week (6)'!B33/('JuicedOdds Week (6)'!B33+'JuicedOdds Week (6)'!B9)</f>
        <v>0.20863836017569545</v>
      </c>
      <c r="C33" s="1">
        <f>'JuicedOdds Week (6)'!C33/('JuicedOdds Week (6)'!C33+'JuicedOdds Week (6)'!C31)</f>
        <v>0.53246753246753253</v>
      </c>
      <c r="D33" s="1">
        <f>'JuicedOdds Week (6)'!D33/('JuicedOdds Week (6)'!D33+'JuicedOdds Week (6)'!D13)</f>
        <v>0.24000000000000005</v>
      </c>
      <c r="E33" s="1">
        <f>'JuicedOdds Week (6)'!E33/('JuicedOdds Week (6)'!E33+'JuicedOdds Week (6)'!E22)</f>
        <v>0.4170073589533933</v>
      </c>
      <c r="F33" s="1">
        <f>'JuicedOdds Week (6)'!F33/('JuicedOdds Week (6)'!F33+'JuicedOdds Week (6)'!F24)</f>
        <v>0.448558885283451</v>
      </c>
      <c r="G33" s="1">
        <f>'JuicedOdds Week (6)'!G33/('JuicedOdds Week (6)'!G33+'JuicedOdds Week (6)'!G16)</f>
        <v>0.45725646123260438</v>
      </c>
      <c r="H33" s="1"/>
      <c r="I33" s="1">
        <f>'JuicedOdds Week (6)'!I33/('JuicedOdds Week (6)'!I33+'JuicedOdds Week (6)'!I26)</f>
        <v>0.42016806722689076</v>
      </c>
      <c r="J33" s="1">
        <f>'JuicedOdds Week (6)'!J33/('JuicedOdds Week (6)'!J33+'JuicedOdds Week (6)'!J30)</f>
        <v>0.51083423618634893</v>
      </c>
      <c r="K33" s="1">
        <f>'JuicedOdds Week (6)'!K33/('JuicedOdds Week (6)'!K33+'JuicedOdds Week (6)'!K6)</f>
        <v>0.27272727272727276</v>
      </c>
      <c r="L33" s="1">
        <f>'JuicedOdds Week (6)'!L33/('JuicedOdds Week (6)'!L33+'JuicedOdds Week (6)'!L32)</f>
        <v>0.53246753246753253</v>
      </c>
      <c r="M33" s="1">
        <f>'JuicedOdds Week (6)'!M33/('JuicedOdds Week (6)'!M33+'JuicedOdds Week (6)'!M13)</f>
        <v>0.36309581830587778</v>
      </c>
      <c r="N33" s="1">
        <f>'JuicedOdds Week (6)'!N33/('JuicedOdds Week (6)'!N33+'JuicedOdds Week (6)'!N18)</f>
        <v>0.37889039242219219</v>
      </c>
      <c r="O33" s="1">
        <f>'JuicedOdds Week (6)'!O33/('JuicedOdds Week (6)'!O33+'JuicedOdds Week (6)'!O8)</f>
        <v>0.2491874322860238</v>
      </c>
      <c r="P33" s="1">
        <f>'JuicedOdds Week (6)'!P33/('JuicedOdds Week (6)'!P33+'JuicedOdds Week (6)'!P29)</f>
        <v>0.42016806722689076</v>
      </c>
      <c r="Q33" s="1">
        <f>'JuicedOdds Week (6)'!Q33/('JuicedOdds Week (6)'!Q33+'JuicedOdds Week (6)'!Q15)</f>
        <v>0.36905965621840248</v>
      </c>
      <c r="R33" s="1">
        <f>'JuicedOdds Week (6)'!R33/('JuicedOdds Week (6)'!R33+'JuicedOdds Week (6)'!R29)</f>
        <v>0.48916576381365112</v>
      </c>
      <c r="S33" s="1">
        <f>'JuicedOdds Week (6)'!S33/('JuicedOdds Week (6)'!S33+'JuicedOdds Week (6)'!S31)</f>
        <v>0.47826086956521741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38" ht="14.45">
      <c r="U34">
        <f>SUM(U2:U33)</f>
        <v>25</v>
      </c>
      <c r="V34">
        <f t="shared" ref="V34:AL34" si="0">SUM(V2:V33)</f>
        <v>25</v>
      </c>
      <c r="W34">
        <f t="shared" si="0"/>
        <v>25</v>
      </c>
      <c r="X34">
        <f t="shared" si="0"/>
        <v>25</v>
      </c>
      <c r="Y34">
        <f t="shared" si="0"/>
        <v>25</v>
      </c>
      <c r="Z34">
        <f t="shared" si="0"/>
        <v>25</v>
      </c>
      <c r="AA34">
        <f t="shared" si="0"/>
        <v>0</v>
      </c>
      <c r="AB34">
        <f t="shared" si="0"/>
        <v>0</v>
      </c>
      <c r="AC34">
        <f t="shared" si="0"/>
        <v>0</v>
      </c>
      <c r="AD34">
        <f t="shared" si="0"/>
        <v>0</v>
      </c>
      <c r="AE34">
        <f t="shared" si="0"/>
        <v>0</v>
      </c>
      <c r="AF34">
        <f t="shared" si="0"/>
        <v>0</v>
      </c>
      <c r="AG34">
        <f t="shared" si="0"/>
        <v>0</v>
      </c>
      <c r="AH34">
        <f t="shared" si="0"/>
        <v>0</v>
      </c>
      <c r="AI34">
        <f t="shared" si="0"/>
        <v>0</v>
      </c>
      <c r="AJ34">
        <f t="shared" si="0"/>
        <v>0</v>
      </c>
      <c r="AK34">
        <f t="shared" si="0"/>
        <v>0</v>
      </c>
      <c r="AL34">
        <f t="shared" si="0"/>
        <v>0</v>
      </c>
    </row>
    <row r="35" spans="1:38" ht="14.45">
      <c r="I35" s="1">
        <f>G4*H14*I11*J15*K6*L10*N22*R3</f>
        <v>0.11026270390416471</v>
      </c>
    </row>
    <row r="36" spans="1:38">
      <c r="I36" s="1">
        <f>B9*C7*D2*E5*F12</f>
        <v>0.37603758755746025</v>
      </c>
    </row>
    <row r="37" spans="1:38">
      <c r="I37" s="1">
        <f>B9*C7*D2*E5*F12*G4*H14*J15*I11*K6*L10*M17*R3</f>
        <v>4.2326114739863849E-2</v>
      </c>
    </row>
  </sheetData>
  <conditionalFormatting sqref="B2:S33">
    <cfRule type="cellIs" dxfId="17" priority="1" operator="between">
      <formula>0.65</formula>
      <formula>0.7</formula>
    </cfRule>
    <cfRule type="cellIs" dxfId="16" priority="2" operator="greaterThanOrEqual">
      <formula>0.7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C697-D6EE-44BD-85B1-C2C8FB89EB65}">
  <dimension ref="A1:S33"/>
  <sheetViews>
    <sheetView workbookViewId="0">
      <selection activeCell="B3" sqref="B3"/>
    </sheetView>
  </sheetViews>
  <sheetFormatPr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f>IF('BettingLines Week (6)'!B2&lt;-100,1+100/('BettingLines Week (6)'!B2-100),100/('BettingLines Week (6)'!B2+100))</f>
        <v>0.64285714285714279</v>
      </c>
      <c r="C2">
        <f>IF('BettingLines Week (6)'!C2&lt;-100,1+100/('BettingLines Week (6)'!C2-100),100/('BettingLines Week (6)'!C2+100))</f>
        <v>0.59677419354838712</v>
      </c>
      <c r="D2">
        <f>IF('BettingLines Week (6)'!D2&lt;-100,1+100/('BettingLines Week (6)'!D2-100),100/('BettingLines Week (6)'!D2+100))</f>
        <v>0.88888888888888884</v>
      </c>
      <c r="E2">
        <f>IF('BettingLines Week (6)'!E2&lt;-100,1+100/('BettingLines Week (6)'!E2-100),100/('BettingLines Week (6)'!E2+100))</f>
        <v>0.80952380952380953</v>
      </c>
      <c r="F2">
        <f>IF('BettingLines Week (6)'!F2&lt;-100,1+100/('BettingLines Week (6)'!F2-100),100/('BettingLines Week (6)'!F2+100))</f>
        <v>0.64285714285714279</v>
      </c>
      <c r="G2">
        <f>IF('BettingLines Week (6)'!G2&lt;-100,1+100/('BettingLines Week (6)'!G2-100),100/('BettingLines Week (6)'!G2+100))</f>
        <v>0.8666666666666667</v>
      </c>
      <c r="H2">
        <f>IF('BettingLines Week (6)'!H2&lt;-100,1+100/('BettingLines Week (6)'!H2-100),100/('BettingLines Week (6)'!H2+100))</f>
        <v>0.68553459119496862</v>
      </c>
      <c r="I2">
        <f>IF('BettingLines Week (6)'!I2&lt;-100,1+100/('BettingLines Week (6)'!I2-100),100/('BettingLines Week (6)'!I2+100))</f>
        <v>0.63636363636363635</v>
      </c>
      <c r="J2">
        <f>IF('BettingLines Week (6)'!J2&lt;-100,1+100/('BettingLines Week (6)'!J2-100),100/('BettingLines Week (6)'!J2+100))</f>
        <v>0.67213114754098369</v>
      </c>
      <c r="K2">
        <f>IF('BettingLines Week (6)'!K2&lt;-100,1+100/('BettingLines Week (6)'!K2-100),100/('BettingLines Week (6)'!K2+100))</f>
        <v>1</v>
      </c>
      <c r="L2">
        <f>IF('BettingLines Week (6)'!L2&lt;-100,1+100/('BettingLines Week (6)'!L2-100),100/('BettingLines Week (6)'!L2+100))</f>
        <v>0.60784313725490202</v>
      </c>
      <c r="M2">
        <f>IF('BettingLines Week (6)'!M2&lt;-100,1+100/('BettingLines Week (6)'!M2-100),100/('BettingLines Week (6)'!M2+100))</f>
        <v>0.67213114754098369</v>
      </c>
      <c r="N2">
        <f>IF('BettingLines Week (6)'!N2&lt;-100,1+100/('BettingLines Week (6)'!N2-100),100/('BettingLines Week (6)'!N2+100))</f>
        <v>0.68553459119496862</v>
      </c>
      <c r="O2">
        <f>IF('BettingLines Week (6)'!O2&lt;-100,1+100/('BettingLines Week (6)'!O2-100),100/('BettingLines Week (6)'!O2+100))</f>
        <v>0.64285714285714279</v>
      </c>
      <c r="P2">
        <f>IF('BettingLines Week (6)'!P2&lt;-100,1+100/('BettingLines Week (6)'!P2-100),100/('BettingLines Week (6)'!P2+100))</f>
        <v>0.65517241379310343</v>
      </c>
      <c r="Q2">
        <f>IF('BettingLines Week (6)'!Q2&lt;-100,1+100/('BettingLines Week (6)'!Q2-100),100/('BettingLines Week (6)'!Q2+100))</f>
        <v>0.79797979797979801</v>
      </c>
      <c r="R2">
        <f>IF('BettingLines Week (6)'!R2&lt;-100,1+100/('BettingLines Week (6)'!R2-100),100/('BettingLines Week (6)'!R2+100))</f>
        <v>0.60784313725490202</v>
      </c>
      <c r="S2">
        <f>IF('BettingLines Week (6)'!S2&lt;-100,1+100/('BettingLines Week (6)'!S2-100),100/('BettingLines Week (6)'!S2+100))</f>
        <v>0.55555555555555558</v>
      </c>
    </row>
    <row r="3" spans="1:19" ht="14.45">
      <c r="A3" t="s">
        <v>2</v>
      </c>
      <c r="B3">
        <f>IF('BettingLines Week (6)'!B3&lt;-100,1+100/('BettingLines Week (6)'!B3-100),100/('BettingLines Week (6)'!B3+100))</f>
        <v>0.64912280701754388</v>
      </c>
      <c r="C3">
        <f>IF('BettingLines Week (6)'!C3&lt;-100,1+100/('BettingLines Week (6)'!C3-100),100/('BettingLines Week (6)'!C3+100))</f>
        <v>0.71014492753623193</v>
      </c>
      <c r="D3">
        <f>IF('BettingLines Week (6)'!D3&lt;-100,1+100/('BettingLines Week (6)'!D3-100),100/('BettingLines Week (6)'!D3+100))</f>
        <v>0.7142857142857143</v>
      </c>
      <c r="E3">
        <f>IF('BettingLines Week (6)'!E3&lt;-100,1+100/('BettingLines Week (6)'!E3-100),100/('BettingLines Week (6)'!E3+100))</f>
        <v>0.80952380952380953</v>
      </c>
      <c r="F3">
        <f>IF('BettingLines Week (6)'!F3&lt;-100,1+100/('BettingLines Week (6)'!F3-100),100/('BettingLines Week (6)'!F3+100))</f>
        <v>0.66442953020134232</v>
      </c>
      <c r="G3">
        <f>IF('BettingLines Week (6)'!G3&lt;-100,1+100/('BettingLines Week (6)'!G3-100),100/('BettingLines Week (6)'!G3+100))</f>
        <v>0.75308641975308643</v>
      </c>
      <c r="H3">
        <f>IF('BettingLines Week (6)'!H3&lt;-100,1+100/('BettingLines Week (6)'!H3-100),100/('BettingLines Week (6)'!H3+100))</f>
        <v>0.65517241379310343</v>
      </c>
      <c r="I3">
        <f>IF('BettingLines Week (6)'!I3&lt;-100,1+100/('BettingLines Week (6)'!I3-100),100/('BettingLines Week (6)'!I3+100))</f>
        <v>0.66101694915254239</v>
      </c>
      <c r="J3">
        <f>IF('BettingLines Week (6)'!J3&lt;-100,1+100/('BettingLines Week (6)'!J3-100),100/('BettingLines Week (6)'!J3+100))</f>
        <v>0.60784313725490202</v>
      </c>
      <c r="K3">
        <f>IF('BettingLines Week (6)'!K3&lt;-100,1+100/('BettingLines Week (6)'!K3-100),100/('BettingLines Week (6)'!K3+100))</f>
        <v>1</v>
      </c>
      <c r="L3">
        <f>IF('BettingLines Week (6)'!L3&lt;-100,1+100/('BettingLines Week (6)'!L3-100),100/('BettingLines Week (6)'!L3+100))</f>
        <v>0.42553191489361702</v>
      </c>
      <c r="M3">
        <f>IF('BettingLines Week (6)'!M3&lt;-100,1+100/('BettingLines Week (6)'!M3-100),100/('BettingLines Week (6)'!M3+100))</f>
        <v>0.54545454545454541</v>
      </c>
      <c r="N3">
        <f>IF('BettingLines Week (6)'!N3&lt;-100,1+100/('BettingLines Week (6)'!N3-100),100/('BettingLines Week (6)'!N3+100))</f>
        <v>0.57446808510638303</v>
      </c>
      <c r="O3">
        <f>IF('BettingLines Week (6)'!O3&lt;-100,1+100/('BettingLines Week (6)'!O3-100),100/('BettingLines Week (6)'!O3+100))</f>
        <v>0.51219512195121952</v>
      </c>
      <c r="P3">
        <f>IF('BettingLines Week (6)'!P3&lt;-100,1+100/('BettingLines Week (6)'!P3-100),100/('BettingLines Week (6)'!P3+100))</f>
        <v>0.55555555555555558</v>
      </c>
      <c r="Q3">
        <f>IF('BettingLines Week (6)'!Q3&lt;-100,1+100/('BettingLines Week (6)'!Q3-100),100/('BettingLines Week (6)'!Q3+100))</f>
        <v>0.74874371859296485</v>
      </c>
      <c r="R3">
        <f>IF('BettingLines Week (6)'!R3&lt;-100,1+100/('BettingLines Week (6)'!R3-100),100/('BettingLines Week (6)'!R3+100))</f>
        <v>0.84251968503937014</v>
      </c>
      <c r="S3">
        <f>IF('BettingLines Week (6)'!S3&lt;-100,1+100/('BettingLines Week (6)'!S3-100),100/('BettingLines Week (6)'!S3+100))</f>
        <v>0.56521739130434789</v>
      </c>
    </row>
    <row r="4" spans="1:19" ht="14.45">
      <c r="A4" t="s">
        <v>3</v>
      </c>
      <c r="B4">
        <f>IF('BettingLines Week (6)'!B4&lt;-100,1+100/('BettingLines Week (6)'!B4-100),100/('BettingLines Week (6)'!B4+100))</f>
        <v>0.57446808510638303</v>
      </c>
      <c r="C4">
        <f>IF('BettingLines Week (6)'!C4&lt;-100,1+100/('BettingLines Week (6)'!C4-100),100/('BettingLines Week (6)'!C4+100))</f>
        <v>0.78260869565217395</v>
      </c>
      <c r="D4">
        <f>IF('BettingLines Week (6)'!D4&lt;-100,1+100/('BettingLines Week (6)'!D4-100),100/('BettingLines Week (6)'!D4+100))</f>
        <v>0.71014492753623193</v>
      </c>
      <c r="E4">
        <f>IF('BettingLines Week (6)'!E4&lt;-100,1+100/('BettingLines Week (6)'!E4-100),100/('BettingLines Week (6)'!E4+100))</f>
        <v>0.58677685950413228</v>
      </c>
      <c r="F4">
        <f>IF('BettingLines Week (6)'!F4&lt;-100,1+100/('BettingLines Week (6)'!F4-100),100/('BettingLines Week (6)'!F4+100))</f>
        <v>0.7142857142857143</v>
      </c>
      <c r="G4">
        <f>IF('BettingLines Week (6)'!G4&lt;-100,1+100/('BettingLines Week (6)'!G4-100),100/('BettingLines Week (6)'!G4+100))</f>
        <v>0.92307692307692313</v>
      </c>
      <c r="H4">
        <f>IF('BettingLines Week (6)'!H4&lt;-100,1+100/('BettingLines Week (6)'!H4-100),100/('BettingLines Week (6)'!H4+100))</f>
        <v>0.63636363636363635</v>
      </c>
      <c r="I4">
        <f>IF('BettingLines Week (6)'!I4&lt;-100,1+100/('BettingLines Week (6)'!I4-100),100/('BettingLines Week (6)'!I4+100))</f>
        <v>0.81481481481481488</v>
      </c>
      <c r="J4">
        <f>IF('BettingLines Week (6)'!J4&lt;-100,1+100/('BettingLines Week (6)'!J4-100),100/('BettingLines Week (6)'!J4+100))</f>
        <v>0.51219512195121952</v>
      </c>
      <c r="K4">
        <f>IF('BettingLines Week (6)'!K4&lt;-100,1+100/('BettingLines Week (6)'!K4-100),100/('BettingLines Week (6)'!K4+100))</f>
        <v>0.71014492753623193</v>
      </c>
      <c r="L4">
        <f>IF('BettingLines Week (6)'!L4&lt;-100,1+100/('BettingLines Week (6)'!L4-100),100/('BettingLines Week (6)'!L4+100))</f>
        <v>0.63636363636363635</v>
      </c>
      <c r="M4">
        <f>IF('BettingLines Week (6)'!M4&lt;-100,1+100/('BettingLines Week (6)'!M4-100),100/('BettingLines Week (6)'!M4+100))</f>
        <v>0.5</v>
      </c>
      <c r="N4">
        <f>IF('BettingLines Week (6)'!N4&lt;-100,1+100/('BettingLines Week (6)'!N4-100),100/('BettingLines Week (6)'!N4+100))</f>
        <v>1</v>
      </c>
      <c r="O4">
        <f>IF('BettingLines Week (6)'!O4&lt;-100,1+100/('BettingLines Week (6)'!O4-100),100/('BettingLines Week (6)'!O4+100))</f>
        <v>0.39215686274509803</v>
      </c>
      <c r="P4">
        <f>IF('BettingLines Week (6)'!P4&lt;-100,1+100/('BettingLines Week (6)'!P4-100),100/('BettingLines Week (6)'!P4+100))</f>
        <v>0.65517241379310343</v>
      </c>
      <c r="Q4">
        <f>IF('BettingLines Week (6)'!Q4&lt;-100,1+100/('BettingLines Week (6)'!Q4-100),100/('BettingLines Week (6)'!Q4+100))</f>
        <v>0.53488372093023262</v>
      </c>
      <c r="R4">
        <f>IF('BettingLines Week (6)'!R4&lt;-100,1+100/('BettingLines Week (6)'!R4-100),100/('BettingLines Week (6)'!R4+100))</f>
        <v>0.72972972972972971</v>
      </c>
      <c r="S4">
        <f>IF('BettingLines Week (6)'!S4&lt;-100,1+100/('BettingLines Week (6)'!S4-100),100/('BettingLines Week (6)'!S4+100))</f>
        <v>0.5</v>
      </c>
    </row>
    <row r="5" spans="1:19" ht="14.45">
      <c r="A5" t="s">
        <v>4</v>
      </c>
      <c r="B5">
        <f>IF('BettingLines Week (6)'!B5&lt;-100,1+100/('BettingLines Week (6)'!B5-100),100/('BettingLines Week (6)'!B5+100))</f>
        <v>0.54545454545454541</v>
      </c>
      <c r="C5">
        <f>IF('BettingLines Week (6)'!C5&lt;-100,1+100/('BettingLines Week (6)'!C5-100),100/('BettingLines Week (6)'!C5+100))</f>
        <v>0.76470588235294112</v>
      </c>
      <c r="D5">
        <f>IF('BettingLines Week (6)'!D5&lt;-100,1+100/('BettingLines Week (6)'!D5-100),100/('BettingLines Week (6)'!D5+100))</f>
        <v>0.88235294117647056</v>
      </c>
      <c r="E5">
        <f>IF('BettingLines Week (6)'!E5&lt;-100,1+100/('BettingLines Week (6)'!E5-100),100/('BettingLines Week (6)'!E5+100))</f>
        <v>0.91304347826086962</v>
      </c>
      <c r="F5">
        <f>IF('BettingLines Week (6)'!F5&lt;-100,1+100/('BettingLines Week (6)'!F5-100),100/('BettingLines Week (6)'!F5+100))</f>
        <v>0.63636363636363635</v>
      </c>
      <c r="G5">
        <f>IF('BettingLines Week (6)'!G5&lt;-100,1+100/('BettingLines Week (6)'!G5-100),100/('BettingLines Week (6)'!G5+100))</f>
        <v>0.82456140350877194</v>
      </c>
      <c r="H5">
        <f>IF('BettingLines Week (6)'!H5&lt;-100,1+100/('BettingLines Week (6)'!H5-100),100/('BettingLines Week (6)'!H5+100))</f>
        <v>0.54545454545454541</v>
      </c>
      <c r="I5">
        <f>IF('BettingLines Week (6)'!I5&lt;-100,1+100/('BettingLines Week (6)'!I5-100),100/('BettingLines Week (6)'!I5+100))</f>
        <v>0.53488372093023262</v>
      </c>
      <c r="J5">
        <f>IF('BettingLines Week (6)'!J5&lt;-100,1+100/('BettingLines Week (6)'!J5-100),100/('BettingLines Week (6)'!J5+100))</f>
        <v>1</v>
      </c>
      <c r="K5">
        <f>IF('BettingLines Week (6)'!K5&lt;-100,1+100/('BettingLines Week (6)'!K5-100),100/('BettingLines Week (6)'!K5+100))</f>
        <v>0.53488372093023262</v>
      </c>
      <c r="L5">
        <f>IF('BettingLines Week (6)'!L5&lt;-100,1+100/('BettingLines Week (6)'!L5-100),100/('BettingLines Week (6)'!L5+100))</f>
        <v>0.77272727272727271</v>
      </c>
      <c r="M5">
        <f>IF('BettingLines Week (6)'!M5&lt;-100,1+100/('BettingLines Week (6)'!M5-100),100/('BettingLines Week (6)'!M5+100))</f>
        <v>0.54545454545454541</v>
      </c>
      <c r="N5">
        <f>IF('BettingLines Week (6)'!N5&lt;-100,1+100/('BettingLines Week (6)'!N5-100),100/('BettingLines Week (6)'!N5+100))</f>
        <v>0.46511627906976744</v>
      </c>
      <c r="O5">
        <f>IF('BettingLines Week (6)'!O5&lt;-100,1+100/('BettingLines Week (6)'!O5-100),100/('BettingLines Week (6)'!O5+100))</f>
        <v>0.63636363636363635</v>
      </c>
      <c r="P5">
        <f>IF('BettingLines Week (6)'!P5&lt;-100,1+100/('BettingLines Week (6)'!P5-100),100/('BettingLines Week (6)'!P5+100))</f>
        <v>0.72602739726027399</v>
      </c>
      <c r="Q5">
        <f>IF('BettingLines Week (6)'!Q5&lt;-100,1+100/('BettingLines Week (6)'!Q5-100),100/('BettingLines Week (6)'!Q5+100))</f>
        <v>0.6</v>
      </c>
      <c r="R5">
        <f>IF('BettingLines Week (6)'!R5&lt;-100,1+100/('BettingLines Week (6)'!R5-100),100/('BettingLines Week (6)'!R5+100))</f>
        <v>0.6</v>
      </c>
      <c r="S5">
        <f>IF('BettingLines Week (6)'!S5&lt;-100,1+100/('BettingLines Week (6)'!S5-100),100/('BettingLines Week (6)'!S5+100))</f>
        <v>0.74874371859296485</v>
      </c>
    </row>
    <row r="6" spans="1:19" ht="14.45">
      <c r="A6" t="s">
        <v>5</v>
      </c>
      <c r="B6">
        <f>IF('BettingLines Week (6)'!B6&lt;-100,1+100/('BettingLines Week (6)'!B6-100),100/('BettingLines Week (6)'!B6+100))</f>
        <v>0.52830188679245282</v>
      </c>
      <c r="C6">
        <f>IF('BettingLines Week (6)'!C6&lt;-100,1+100/('BettingLines Week (6)'!C6-100),100/('BettingLines Week (6)'!C6+100))</f>
        <v>0.63636363636363635</v>
      </c>
      <c r="D6">
        <f>IF('BettingLines Week (6)'!D6&lt;-100,1+100/('BettingLines Week (6)'!D6-100),100/('BettingLines Week (6)'!D6+100))</f>
        <v>0.60784313725490202</v>
      </c>
      <c r="E6">
        <f>IF('BettingLines Week (6)'!E6&lt;-100,1+100/('BettingLines Week (6)'!E6-100),100/('BettingLines Week (6)'!E6+100))</f>
        <v>0.61832061068702293</v>
      </c>
      <c r="F6">
        <f>IF('BettingLines Week (6)'!F6&lt;-100,1+100/('BettingLines Week (6)'!F6-100),100/('BettingLines Week (6)'!F6+100))</f>
        <v>0.62962962962962965</v>
      </c>
      <c r="G6">
        <f>IF('BettingLines Week (6)'!G6&lt;-100,1+100/('BettingLines Week (6)'!G6-100),100/('BettingLines Week (6)'!G6+100))</f>
        <v>0.60784313725490202</v>
      </c>
      <c r="H6">
        <f>IF('BettingLines Week (6)'!H6&lt;-100,1+100/('BettingLines Week (6)'!H6-100),100/('BettingLines Week (6)'!H6+100))</f>
        <v>1</v>
      </c>
      <c r="I6">
        <f>IF('BettingLines Week (6)'!I6&lt;-100,1+100/('BettingLines Week (6)'!I6-100),100/('BettingLines Week (6)'!I6+100))</f>
        <v>0.51219512195121952</v>
      </c>
      <c r="J6">
        <f>IF('BettingLines Week (6)'!J6&lt;-100,1+100/('BettingLines Week (6)'!J6-100),100/('BettingLines Week (6)'!J6+100))</f>
        <v>0.53488372093023262</v>
      </c>
      <c r="K6">
        <f>IF('BettingLines Week (6)'!K6&lt;-100,1+100/('BettingLines Week (6)'!K6-100),100/('BettingLines Week (6)'!K6+100))</f>
        <v>0.76190476190476186</v>
      </c>
      <c r="L6">
        <f>IF('BettingLines Week (6)'!L6&lt;-100,1+100/('BettingLines Week (6)'!L6-100),100/('BettingLines Week (6)'!L6+100))</f>
        <v>0.53488372093023262</v>
      </c>
      <c r="M6">
        <f>IF('BettingLines Week (6)'!M6&lt;-100,1+100/('BettingLines Week (6)'!M6-100),100/('BettingLines Week (6)'!M6+100))</f>
        <v>0.66666666666666674</v>
      </c>
      <c r="N6">
        <f>IF('BettingLines Week (6)'!N6&lt;-100,1+100/('BettingLines Week (6)'!N6-100),100/('BettingLines Week (6)'!N6+100))</f>
        <v>0.53488372093023262</v>
      </c>
      <c r="O6">
        <f>IF('BettingLines Week (6)'!O6&lt;-100,1+100/('BettingLines Week (6)'!O6-100),100/('BettingLines Week (6)'!O6+100))</f>
        <v>0.79797979797979801</v>
      </c>
      <c r="P6">
        <f>IF('BettingLines Week (6)'!P6&lt;-100,1+100/('BettingLines Week (6)'!P6-100),100/('BettingLines Week (6)'!P6+100))</f>
        <v>0.68553459119496862</v>
      </c>
      <c r="Q6">
        <f>IF('BettingLines Week (6)'!Q6&lt;-100,1+100/('BettingLines Week (6)'!Q6-100),100/('BettingLines Week (6)'!Q6+100))</f>
        <v>0.56521739130434789</v>
      </c>
      <c r="R6">
        <f>IF('BettingLines Week (6)'!R6&lt;-100,1+100/('BettingLines Week (6)'!R6-100),100/('BettingLines Week (6)'!R6+100))</f>
        <v>0.42553191489361702</v>
      </c>
      <c r="S6">
        <f>IF('BettingLines Week (6)'!S6&lt;-100,1+100/('BettingLines Week (6)'!S6-100),100/('BettingLines Week (6)'!S6+100))</f>
        <v>0.63636363636363635</v>
      </c>
    </row>
    <row r="7" spans="1:19" ht="14.45">
      <c r="A7" t="s">
        <v>6</v>
      </c>
      <c r="B7">
        <f>IF('BettingLines Week (6)'!B7&lt;-100,1+100/('BettingLines Week (6)'!B7-100),100/('BettingLines Week (6)'!B7+100))</f>
        <v>0.62962962962962965</v>
      </c>
      <c r="C7">
        <f>IF('BettingLines Week (6)'!C7&lt;-100,1+100/('BettingLines Week (6)'!C7-100),100/('BettingLines Week (6)'!C7+100))</f>
        <v>0.79166666666666663</v>
      </c>
      <c r="D7">
        <f>IF('BettingLines Week (6)'!D7&lt;-100,1+100/('BettingLines Week (6)'!D7-100),100/('BettingLines Week (6)'!D7+100))</f>
        <v>0.8666666666666667</v>
      </c>
      <c r="E7">
        <f>IF('BettingLines Week (6)'!E7&lt;-100,1+100/('BettingLines Week (6)'!E7-100),100/('BettingLines Week (6)'!E7+100))</f>
        <v>0.74025974025974028</v>
      </c>
      <c r="F7">
        <f>IF('BettingLines Week (6)'!F7&lt;-100,1+100/('BettingLines Week (6)'!F7-100),100/('BettingLines Week (6)'!F7+100))</f>
        <v>0.40816326530612246</v>
      </c>
      <c r="G7">
        <f>IF('BettingLines Week (6)'!G7&lt;-100,1+100/('BettingLines Week (6)'!G7-100),100/('BettingLines Week (6)'!G7+100))</f>
        <v>0.55555555555555558</v>
      </c>
      <c r="H7">
        <f>IF('BettingLines Week (6)'!H7&lt;-100,1+100/('BettingLines Week (6)'!H7-100),100/('BettingLines Week (6)'!H7+100))</f>
        <v>1</v>
      </c>
      <c r="I7">
        <f>IF('BettingLines Week (6)'!I7&lt;-100,1+100/('BettingLines Week (6)'!I7-100),100/('BettingLines Week (6)'!I7+100))</f>
        <v>0.74874371859296485</v>
      </c>
      <c r="J7">
        <f>IF('BettingLines Week (6)'!J7&lt;-100,1+100/('BettingLines Week (6)'!J7-100),100/('BettingLines Week (6)'!J7+100))</f>
        <v>0.42553191489361702</v>
      </c>
      <c r="K7">
        <f>IF('BettingLines Week (6)'!K7&lt;-100,1+100/('BettingLines Week (6)'!K7-100),100/('BettingLines Week (6)'!K7+100))</f>
        <v>0.68553459119496862</v>
      </c>
      <c r="L7">
        <f>IF('BettingLines Week (6)'!L7&lt;-100,1+100/('BettingLines Week (6)'!L7-100),100/('BettingLines Week (6)'!L7+100))</f>
        <v>0.63636363636363635</v>
      </c>
      <c r="M7">
        <f>IF('BettingLines Week (6)'!M7&lt;-100,1+100/('BettingLines Week (6)'!M7-100),100/('BettingLines Week (6)'!M7+100))</f>
        <v>0.69696969696969702</v>
      </c>
      <c r="N7">
        <f>IF('BettingLines Week (6)'!N7&lt;-100,1+100/('BettingLines Week (6)'!N7-100),100/('BettingLines Week (6)'!N7+100))</f>
        <v>0.62962962962962965</v>
      </c>
      <c r="O7">
        <f>IF('BettingLines Week (6)'!O7&lt;-100,1+100/('BettingLines Week (6)'!O7-100),100/('BettingLines Week (6)'!O7+100))</f>
        <v>0.53488372093023262</v>
      </c>
      <c r="P7">
        <f>IF('BettingLines Week (6)'!P7&lt;-100,1+100/('BettingLines Week (6)'!P7-100),100/('BettingLines Week (6)'!P7+100))</f>
        <v>0.38461538461538464</v>
      </c>
      <c r="Q7">
        <f>IF('BettingLines Week (6)'!Q7&lt;-100,1+100/('BettingLines Week (6)'!Q7-100),100/('BettingLines Week (6)'!Q7+100))</f>
        <v>0.43478260869565216</v>
      </c>
      <c r="R7">
        <f>IF('BettingLines Week (6)'!R7&lt;-100,1+100/('BettingLines Week (6)'!R7-100),100/('BettingLines Week (6)'!R7+100))</f>
        <v>0.6</v>
      </c>
      <c r="S7">
        <f>IF('BettingLines Week (6)'!S7&lt;-100,1+100/('BettingLines Week (6)'!S7-100),100/('BettingLines Week (6)'!S7+100))</f>
        <v>0.6</v>
      </c>
    </row>
    <row r="8" spans="1:19" ht="14.45">
      <c r="A8" t="s">
        <v>7</v>
      </c>
      <c r="B8">
        <f>IF('BettingLines Week (6)'!B8&lt;-100,1+100/('BettingLines Week (6)'!B8-100),100/('BettingLines Week (6)'!B8+100))</f>
        <v>0.46728971962616822</v>
      </c>
      <c r="C8">
        <f>IF('BettingLines Week (6)'!C8&lt;-100,1+100/('BettingLines Week (6)'!C8-100),100/('BettingLines Week (6)'!C8+100))</f>
        <v>0.25</v>
      </c>
      <c r="D8">
        <f>IF('BettingLines Week (6)'!D8&lt;-100,1+100/('BettingLines Week (6)'!D8-100),100/('BettingLines Week (6)'!D8+100))</f>
        <v>0.44642857142857145</v>
      </c>
      <c r="E8">
        <f>IF('BettingLines Week (6)'!E8&lt;-100,1+100/('BettingLines Week (6)'!E8-100),100/('BettingLines Week (6)'!E8+100))</f>
        <v>0.23255813953488372</v>
      </c>
      <c r="F8">
        <f>IF('BettingLines Week (6)'!F8&lt;-100,1+100/('BettingLines Week (6)'!F8-100),100/('BettingLines Week (6)'!F8+100))</f>
        <v>0.46728971962616822</v>
      </c>
      <c r="G8">
        <f>IF('BettingLines Week (6)'!G8&lt;-100,1+100/('BettingLines Week (6)'!G8-100),100/('BettingLines Week (6)'!G8+100))</f>
        <v>0.28985507246376813</v>
      </c>
      <c r="H8">
        <f>IF('BettingLines Week (6)'!H8&lt;-100,1+100/('BettingLines Week (6)'!H8-100),100/('BettingLines Week (6)'!H8+100))</f>
        <v>1</v>
      </c>
      <c r="I8">
        <f>IF('BettingLines Week (6)'!I8&lt;-100,1+100/('BettingLines Week (6)'!I8-100),100/('BettingLines Week (6)'!I8+100))</f>
        <v>0.54545454545454541</v>
      </c>
      <c r="J8">
        <f>IF('BettingLines Week (6)'!J8&lt;-100,1+100/('BettingLines Week (6)'!J8-100),100/('BettingLines Week (6)'!J8+100))</f>
        <v>0.55555555555555558</v>
      </c>
      <c r="K8">
        <f>IF('BettingLines Week (6)'!K8&lt;-100,1+100/('BettingLines Week (6)'!K8-100),100/('BettingLines Week (6)'!K8+100))</f>
        <v>0.56521739130434789</v>
      </c>
      <c r="L8">
        <f>IF('BettingLines Week (6)'!L8&lt;-100,1+100/('BettingLines Week (6)'!L8-100),100/('BettingLines Week (6)'!L8+100))</f>
        <v>0.4</v>
      </c>
      <c r="M8">
        <f>IF('BettingLines Week (6)'!M8&lt;-100,1+100/('BettingLines Week (6)'!M8-100),100/('BettingLines Week (6)'!M8+100))</f>
        <v>0.57446808510638303</v>
      </c>
      <c r="N8">
        <f>IF('BettingLines Week (6)'!N8&lt;-100,1+100/('BettingLines Week (6)'!N8-100),100/('BettingLines Week (6)'!N8+100))</f>
        <v>0.72972972972972971</v>
      </c>
      <c r="O8">
        <f>IF('BettingLines Week (6)'!O8&lt;-100,1+100/('BettingLines Week (6)'!O8-100),100/('BettingLines Week (6)'!O8+100))</f>
        <v>0.78260869565217395</v>
      </c>
      <c r="P8">
        <f>IF('BettingLines Week (6)'!P8&lt;-100,1+100/('BettingLines Week (6)'!P8-100),100/('BettingLines Week (6)'!P8+100))</f>
        <v>0.5</v>
      </c>
      <c r="Q8">
        <f>IF('BettingLines Week (6)'!Q8&lt;-100,1+100/('BettingLines Week (6)'!Q8-100),100/('BettingLines Week (6)'!Q8+100))</f>
        <v>0.68553459119496862</v>
      </c>
      <c r="R8">
        <f>IF('BettingLines Week (6)'!R8&lt;-100,1+100/('BettingLines Week (6)'!R8-100),100/('BettingLines Week (6)'!R8+100))</f>
        <v>0.53488372093023262</v>
      </c>
      <c r="S8">
        <f>IF('BettingLines Week (6)'!S8&lt;-100,1+100/('BettingLines Week (6)'!S8-100),100/('BettingLines Week (6)'!S8+100))</f>
        <v>0.53488372093023262</v>
      </c>
    </row>
    <row r="9" spans="1:19" ht="14.45">
      <c r="A9" t="s">
        <v>8</v>
      </c>
      <c r="B9">
        <f>IF('BettingLines Week (6)'!B9&lt;-100,1+100/('BettingLines Week (6)'!B9-100),100/('BettingLines Week (6)'!B9+100))</f>
        <v>0.82456140350877194</v>
      </c>
      <c r="C9">
        <f>IF('BettingLines Week (6)'!C9&lt;-100,1+100/('BettingLines Week (6)'!C9-100),100/('BettingLines Week (6)'!C9+100))</f>
        <v>0.40816326530612246</v>
      </c>
      <c r="D9">
        <f>IF('BettingLines Week (6)'!D9&lt;-100,1+100/('BettingLines Week (6)'!D9-100),100/('BettingLines Week (6)'!D9+100))</f>
        <v>0.77272727272727271</v>
      </c>
      <c r="E9">
        <f>IF('BettingLines Week (6)'!E9&lt;-100,1+100/('BettingLines Week (6)'!E9-100),100/('BettingLines Week (6)'!E9+100))</f>
        <v>0.40816326530612246</v>
      </c>
      <c r="F9">
        <f>IF('BettingLines Week (6)'!F9&lt;-100,1+100/('BettingLines Week (6)'!F9-100),100/('BettingLines Week (6)'!F9+100))</f>
        <v>0.69696969696969702</v>
      </c>
      <c r="G9">
        <f>IF('BettingLines Week (6)'!G9&lt;-100,1+100/('BettingLines Week (6)'!G9-100),100/('BettingLines Week (6)'!G9+100))</f>
        <v>0.7142857142857143</v>
      </c>
      <c r="H9">
        <f>IF('BettingLines Week (6)'!H9&lt;-100,1+100/('BettingLines Week (6)'!H9-100),100/('BettingLines Week (6)'!H9+100))</f>
        <v>0.6</v>
      </c>
      <c r="I9">
        <f>IF('BettingLines Week (6)'!I9&lt;-100,1+100/('BettingLines Week (6)'!I9-100),100/('BettingLines Week (6)'!I9+100))</f>
        <v>0.72067039106145248</v>
      </c>
      <c r="J9">
        <f>IF('BettingLines Week (6)'!J9&lt;-100,1+100/('BettingLines Week (6)'!J9-100),100/('BettingLines Week (6)'!J9+100))</f>
        <v>0.6</v>
      </c>
      <c r="K9">
        <f>IF('BettingLines Week (6)'!K9&lt;-100,1+100/('BettingLines Week (6)'!K9-100),100/('BettingLines Week (6)'!K9+100))</f>
        <v>0.6</v>
      </c>
      <c r="L9">
        <f>IF('BettingLines Week (6)'!L9&lt;-100,1+100/('BettingLines Week (6)'!L9-100),100/('BettingLines Week (6)'!L9+100))</f>
        <v>0.51219512195121952</v>
      </c>
      <c r="M9">
        <f>IF('BettingLines Week (6)'!M9&lt;-100,1+100/('BettingLines Week (6)'!M9-100),100/('BettingLines Week (6)'!M9+100))</f>
        <v>0.47619047619047616</v>
      </c>
      <c r="N9">
        <f>IF('BettingLines Week (6)'!N9&lt;-100,1+100/('BettingLines Week (6)'!N9-100),100/('BettingLines Week (6)'!N9+100))</f>
        <v>1</v>
      </c>
      <c r="O9">
        <f>IF('BettingLines Week (6)'!O9&lt;-100,1+100/('BettingLines Week (6)'!O9-100),100/('BettingLines Week (6)'!O9+100))</f>
        <v>0.75609756097560976</v>
      </c>
      <c r="P9">
        <f>IF('BettingLines Week (6)'!P9&lt;-100,1+100/('BettingLines Week (6)'!P9-100),100/('BettingLines Week (6)'!P9+100))</f>
        <v>0.51219512195121952</v>
      </c>
      <c r="Q9">
        <f>IF('BettingLines Week (6)'!Q9&lt;-100,1+100/('BettingLines Week (6)'!Q9-100),100/('BettingLines Week (6)'!Q9+100))</f>
        <v>0.48780487804878048</v>
      </c>
      <c r="R9">
        <f>IF('BettingLines Week (6)'!R9&lt;-100,1+100/('BettingLines Week (6)'!R9-100),100/('BettingLines Week (6)'!R9+100))</f>
        <v>0.52380952380952384</v>
      </c>
      <c r="S9">
        <f>IF('BettingLines Week (6)'!S9&lt;-100,1+100/('BettingLines Week (6)'!S9-100),100/('BettingLines Week (6)'!S9+100))</f>
        <v>0.63636363636363635</v>
      </c>
    </row>
    <row r="10" spans="1:19" ht="14.45">
      <c r="A10" t="s">
        <v>9</v>
      </c>
      <c r="B10">
        <f>IF('BettingLines Week (6)'!B10&lt;-100,1+100/('BettingLines Week (6)'!B10-100),100/('BettingLines Week (6)'!B10+100))</f>
        <v>0.4</v>
      </c>
      <c r="C10">
        <f>IF('BettingLines Week (6)'!C10&lt;-100,1+100/('BettingLines Week (6)'!C10-100),100/('BettingLines Week (6)'!C10+100))</f>
        <v>0.68553459119496862</v>
      </c>
      <c r="D10">
        <f>IF('BettingLines Week (6)'!D10&lt;-100,1+100/('BettingLines Week (6)'!D10-100),100/('BettingLines Week (6)'!D10+100))</f>
        <v>0.60784313725490202</v>
      </c>
      <c r="E10">
        <f>IF('BettingLines Week (6)'!E10&lt;-100,1+100/('BettingLines Week (6)'!E10-100),100/('BettingLines Week (6)'!E10+100))</f>
        <v>0.58677685950413228</v>
      </c>
      <c r="F10">
        <f>IF('BettingLines Week (6)'!F10&lt;-100,1+100/('BettingLines Week (6)'!F10-100),100/('BettingLines Week (6)'!F10+100))</f>
        <v>0.81481481481481488</v>
      </c>
      <c r="G10">
        <f>IF('BettingLines Week (6)'!G10&lt;-100,1+100/('BettingLines Week (6)'!G10-100),100/('BettingLines Week (6)'!G10+100))</f>
        <v>0.61832061068702293</v>
      </c>
      <c r="H10">
        <f>IF('BettingLines Week (6)'!H10&lt;-100,1+100/('BettingLines Week (6)'!H10-100),100/('BettingLines Week (6)'!H10+100))</f>
        <v>0.43478260869565216</v>
      </c>
      <c r="I10">
        <f>IF('BettingLines Week (6)'!I10&lt;-100,1+100/('BettingLines Week (6)'!I10-100),100/('BettingLines Week (6)'!I10+100))</f>
        <v>0.66442953020134232</v>
      </c>
      <c r="J10">
        <f>IF('BettingLines Week (6)'!J10&lt;-100,1+100/('BettingLines Week (6)'!J10-100),100/('BettingLines Week (6)'!J10+100))</f>
        <v>1</v>
      </c>
      <c r="K10">
        <f>IF('BettingLines Week (6)'!K10&lt;-100,1+100/('BettingLines Week (6)'!K10-100),100/('BettingLines Week (6)'!K10+100))</f>
        <v>0.44444444444444442</v>
      </c>
      <c r="L10">
        <f>IF('BettingLines Week (6)'!L10&lt;-100,1+100/('BettingLines Week (6)'!L10-100),100/('BettingLines Week (6)'!L10+100))</f>
        <v>0.77272727272727271</v>
      </c>
      <c r="M10">
        <f>IF('BettingLines Week (6)'!M10&lt;-100,1+100/('BettingLines Week (6)'!M10-100),100/('BettingLines Week (6)'!M10+100))</f>
        <v>0.65517241379310343</v>
      </c>
      <c r="N10">
        <f>IF('BettingLines Week (6)'!N10&lt;-100,1+100/('BettingLines Week (6)'!N10-100),100/('BettingLines Week (6)'!N10+100))</f>
        <v>0.52380952380952384</v>
      </c>
      <c r="O10">
        <f>IF('BettingLines Week (6)'!O10&lt;-100,1+100/('BettingLines Week (6)'!O10-100),100/('BettingLines Week (6)'!O10+100))</f>
        <v>0.55555555555555558</v>
      </c>
      <c r="P10">
        <f>IF('BettingLines Week (6)'!P10&lt;-100,1+100/('BettingLines Week (6)'!P10-100),100/('BettingLines Week (6)'!P10+100))</f>
        <v>0.56521739130434789</v>
      </c>
      <c r="Q10">
        <f>IF('BettingLines Week (6)'!Q10&lt;-100,1+100/('BettingLines Week (6)'!Q10-100),100/('BettingLines Week (6)'!Q10+100))</f>
        <v>0.51219512195121952</v>
      </c>
      <c r="R10">
        <f>IF('BettingLines Week (6)'!R10&lt;-100,1+100/('BettingLines Week (6)'!R10-100),100/('BettingLines Week (6)'!R10+100))</f>
        <v>0.43478260869565216</v>
      </c>
      <c r="S10">
        <f>IF('BettingLines Week (6)'!S10&lt;-100,1+100/('BettingLines Week (6)'!S10-100),100/('BettingLines Week (6)'!S10+100))</f>
        <v>0.58333333333333326</v>
      </c>
    </row>
    <row r="11" spans="1:19" ht="14.45">
      <c r="A11" t="s">
        <v>10</v>
      </c>
      <c r="B11">
        <f>IF('BettingLines Week (6)'!B11&lt;-100,1+100/('BettingLines Week (6)'!B11-100),100/('BettingLines Week (6)'!B11+100))</f>
        <v>0.61832061068702293</v>
      </c>
      <c r="C11">
        <f>IF('BettingLines Week (6)'!C11&lt;-100,1+100/('BettingLines Week (6)'!C11-100),100/('BettingLines Week (6)'!C11+100))</f>
        <v>0.59677419354838712</v>
      </c>
      <c r="D11">
        <f>IF('BettingLines Week (6)'!D11&lt;-100,1+100/('BettingLines Week (6)'!D11-100),100/('BettingLines Week (6)'!D11+100))</f>
        <v>0.51923076923076916</v>
      </c>
      <c r="E11">
        <f>IF('BettingLines Week (6)'!E11&lt;-100,1+100/('BettingLines Week (6)'!E11-100),100/('BettingLines Week (6)'!E11+100))</f>
        <v>0.76470588235294112</v>
      </c>
      <c r="F11">
        <f>IF('BettingLines Week (6)'!F11&lt;-100,1+100/('BettingLines Week (6)'!F11-100),100/('BettingLines Week (6)'!F11+100))</f>
        <v>1</v>
      </c>
      <c r="G11">
        <f>IF('BettingLines Week (6)'!G11&lt;-100,1+100/('BettingLines Week (6)'!G11-100),100/('BettingLines Week (6)'!G11+100))</f>
        <v>0.48780487804878048</v>
      </c>
      <c r="H11">
        <f>IF('BettingLines Week (6)'!H11&lt;-100,1+100/('BettingLines Week (6)'!H11-100),100/('BettingLines Week (6)'!H11+100))</f>
        <v>0.35714285714285715</v>
      </c>
      <c r="I11">
        <f>IF('BettingLines Week (6)'!I11&lt;-100,1+100/('BettingLines Week (6)'!I11-100),100/('BettingLines Week (6)'!I11+100))</f>
        <v>0.78947368421052633</v>
      </c>
      <c r="J11">
        <f>IF('BettingLines Week (6)'!J11&lt;-100,1+100/('BettingLines Week (6)'!J11-100),100/('BettingLines Week (6)'!J11+100))</f>
        <v>0.48780487804878048</v>
      </c>
      <c r="K11">
        <f>IF('BettingLines Week (6)'!K11&lt;-100,1+100/('BettingLines Week (6)'!K11-100),100/('BettingLines Week (6)'!K11+100))</f>
        <v>0.59183673469387754</v>
      </c>
      <c r="L11">
        <f>IF('BettingLines Week (6)'!L11&lt;-100,1+100/('BettingLines Week (6)'!L11-100),100/('BettingLines Week (6)'!L11+100))</f>
        <v>0.56521739130434789</v>
      </c>
      <c r="M11">
        <f>IF('BettingLines Week (6)'!M11&lt;-100,1+100/('BettingLines Week (6)'!M11-100),100/('BettingLines Week (6)'!M11+100))</f>
        <v>0.56521739130434789</v>
      </c>
      <c r="N11">
        <f>IF('BettingLines Week (6)'!N11&lt;-100,1+100/('BettingLines Week (6)'!N11-100),100/('BettingLines Week (6)'!N11+100))</f>
        <v>0.54545454545454541</v>
      </c>
      <c r="O11">
        <f>IF('BettingLines Week (6)'!O11&lt;-100,1+100/('BettingLines Week (6)'!O11-100),100/('BettingLines Week (6)'!O11+100))</f>
        <v>0.6</v>
      </c>
      <c r="P11">
        <f>IF('BettingLines Week (6)'!P11&lt;-100,1+100/('BettingLines Week (6)'!P11-100),100/('BettingLines Week (6)'!P11+100))</f>
        <v>0.54545454545454541</v>
      </c>
      <c r="Q11">
        <f>IF('BettingLines Week (6)'!Q11&lt;-100,1+100/('BettingLines Week (6)'!Q11-100),100/('BettingLines Week (6)'!Q11+100))</f>
        <v>0.51219512195121952</v>
      </c>
      <c r="R11">
        <f>IF('BettingLines Week (6)'!R11&lt;-100,1+100/('BettingLines Week (6)'!R11-100),100/('BettingLines Week (6)'!R11+100))</f>
        <v>0.51219512195121952</v>
      </c>
      <c r="S11">
        <f>IF('BettingLines Week (6)'!S11&lt;-100,1+100/('BettingLines Week (6)'!S11-100),100/('BettingLines Week (6)'!S11+100))</f>
        <v>0.48780487804878048</v>
      </c>
    </row>
    <row r="12" spans="1:19" ht="14.45">
      <c r="A12" t="s">
        <v>11</v>
      </c>
      <c r="B12">
        <f>IF('BettingLines Week (6)'!B12&lt;-100,1+100/('BettingLines Week (6)'!B12-100),100/('BettingLines Week (6)'!B12+100))</f>
        <v>0.42372881355932202</v>
      </c>
      <c r="C12">
        <f>IF('BettingLines Week (6)'!C12&lt;-100,1+100/('BettingLines Week (6)'!C12-100),100/('BettingLines Week (6)'!C12+100))</f>
        <v>0.58677685950413228</v>
      </c>
      <c r="D12">
        <f>IF('BettingLines Week (6)'!D12&lt;-100,1+100/('BettingLines Week (6)'!D12-100),100/('BettingLines Week (6)'!D12+100))</f>
        <v>0.74358974358974361</v>
      </c>
      <c r="E12">
        <f>IF('BettingLines Week (6)'!E12&lt;-100,1+100/('BettingLines Week (6)'!E12-100),100/('BettingLines Week (6)'!E12+100))</f>
        <v>0.45454545454545453</v>
      </c>
      <c r="F12">
        <f>IF('BettingLines Week (6)'!F12&lt;-100,1+100/('BettingLines Week (6)'!F12-100),100/('BettingLines Week (6)'!F12+100))</f>
        <v>0.87096774193548387</v>
      </c>
      <c r="G12">
        <f>IF('BettingLines Week (6)'!G12&lt;-100,1+100/('BettingLines Week (6)'!G12-100),100/('BettingLines Week (6)'!G12+100))</f>
        <v>0.91666666666666663</v>
      </c>
      <c r="H12">
        <f>IF('BettingLines Week (6)'!H12&lt;-100,1+100/('BettingLines Week (6)'!H12-100),100/('BettingLines Week (6)'!H12+100))</f>
        <v>0.38461538461538464</v>
      </c>
      <c r="I12">
        <f>IF('BettingLines Week (6)'!I12&lt;-100,1+100/('BettingLines Week (6)'!I12-100),100/('BettingLines Week (6)'!I12+100))</f>
        <v>0.65517241379310343</v>
      </c>
      <c r="J12">
        <f>IF('BettingLines Week (6)'!J12&lt;-100,1+100/('BettingLines Week (6)'!J12-100),100/('BettingLines Week (6)'!J12+100))</f>
        <v>0.37037037037037035</v>
      </c>
      <c r="K12">
        <f>IF('BettingLines Week (6)'!K12&lt;-100,1+100/('BettingLines Week (6)'!K12-100),100/('BettingLines Week (6)'!K12+100))</f>
        <v>1</v>
      </c>
      <c r="L12">
        <f>IF('BettingLines Week (6)'!L12&lt;-100,1+100/('BettingLines Week (6)'!L12-100),100/('BettingLines Week (6)'!L12+100))</f>
        <v>0.69230769230769229</v>
      </c>
      <c r="M12">
        <f>IF('BettingLines Week (6)'!M12&lt;-100,1+100/('BettingLines Week (6)'!M12-100),100/('BettingLines Week (6)'!M12+100))</f>
        <v>0.46511627906976744</v>
      </c>
      <c r="N12">
        <f>IF('BettingLines Week (6)'!N12&lt;-100,1+100/('BettingLines Week (6)'!N12-100),100/('BettingLines Week (6)'!N12+100))</f>
        <v>0.62962962962962965</v>
      </c>
      <c r="O12">
        <f>IF('BettingLines Week (6)'!O12&lt;-100,1+100/('BettingLines Week (6)'!O12-100),100/('BettingLines Week (6)'!O12+100))</f>
        <v>0.74874371859296485</v>
      </c>
      <c r="P12">
        <f>IF('BettingLines Week (6)'!P12&lt;-100,1+100/('BettingLines Week (6)'!P12-100),100/('BettingLines Week (6)'!P12+100))</f>
        <v>0.54545454545454541</v>
      </c>
      <c r="Q12">
        <f>IF('BettingLines Week (6)'!Q12&lt;-100,1+100/('BettingLines Week (6)'!Q12-100),100/('BettingLines Week (6)'!Q12+100))</f>
        <v>0.55555555555555558</v>
      </c>
      <c r="R12">
        <f>IF('BettingLines Week (6)'!R12&lt;-100,1+100/('BettingLines Week (6)'!R12-100),100/('BettingLines Week (6)'!R12+100))</f>
        <v>0.52380952380952384</v>
      </c>
      <c r="S12">
        <f>IF('BettingLines Week (6)'!S12&lt;-100,1+100/('BettingLines Week (6)'!S12-100),100/('BettingLines Week (6)'!S12+100))</f>
        <v>0.54545454545454541</v>
      </c>
    </row>
    <row r="13" spans="1:19" ht="14.45">
      <c r="A13" t="s">
        <v>12</v>
      </c>
      <c r="B13">
        <f>IF('BettingLines Week (6)'!B13&lt;-100,1+100/('BettingLines Week (6)'!B13-100),100/('BettingLines Week (6)'!B13+100))</f>
        <v>0.66442953020134232</v>
      </c>
      <c r="C13">
        <f>IF('BettingLines Week (6)'!C13&lt;-100,1+100/('BettingLines Week (6)'!C13-100),100/('BettingLines Week (6)'!C13+100))</f>
        <v>0.44642857142857145</v>
      </c>
      <c r="D13">
        <f>IF('BettingLines Week (6)'!D13&lt;-100,1+100/('BettingLines Week (6)'!D13-100),100/('BettingLines Week (6)'!D13+100))</f>
        <v>0.79166666666666663</v>
      </c>
      <c r="E13">
        <f>IF('BettingLines Week (6)'!E13&lt;-100,1+100/('BettingLines Week (6)'!E13-100),100/('BettingLines Week (6)'!E13+100))</f>
        <v>0.64912280701754388</v>
      </c>
      <c r="F13">
        <f>IF('BettingLines Week (6)'!F13&lt;-100,1+100/('BettingLines Week (6)'!F13-100),100/('BettingLines Week (6)'!F13+100))</f>
        <v>0.32786885245901637</v>
      </c>
      <c r="G13">
        <f>IF('BettingLines Week (6)'!G13&lt;-100,1+100/('BettingLines Week (6)'!G13-100),100/('BettingLines Week (6)'!G13+100))</f>
        <v>0.67213114754098369</v>
      </c>
      <c r="H13">
        <f>IF('BettingLines Week (6)'!H13&lt;-100,1+100/('BettingLines Week (6)'!H13-100),100/('BettingLines Week (6)'!H13+100))</f>
        <v>0.51219512195121952</v>
      </c>
      <c r="I13">
        <f>IF('BettingLines Week (6)'!I13&lt;-100,1+100/('BettingLines Week (6)'!I13-100),100/('BettingLines Week (6)'!I13+100))</f>
        <v>0.51219512195121952</v>
      </c>
      <c r="J13">
        <f>IF('BettingLines Week (6)'!J13&lt;-100,1+100/('BettingLines Week (6)'!J13-100),100/('BettingLines Week (6)'!J13+100))</f>
        <v>1</v>
      </c>
      <c r="K13">
        <f>IF('BettingLines Week (6)'!K13&lt;-100,1+100/('BettingLines Week (6)'!K13-100),100/('BettingLines Week (6)'!K13+100))</f>
        <v>0.51219512195121952</v>
      </c>
      <c r="L13">
        <f>IF('BettingLines Week (6)'!L13&lt;-100,1+100/('BettingLines Week (6)'!L13-100),100/('BettingLines Week (6)'!L13+100))</f>
        <v>0.67213114754098369</v>
      </c>
      <c r="M13">
        <f>IF('BettingLines Week (6)'!M13&lt;-100,1+100/('BettingLines Week (6)'!M13-100),100/('BettingLines Week (6)'!M13+100))</f>
        <v>0.66442953020134232</v>
      </c>
      <c r="N13">
        <f>IF('BettingLines Week (6)'!N13&lt;-100,1+100/('BettingLines Week (6)'!N13-100),100/('BettingLines Week (6)'!N13+100))</f>
        <v>0.51219512195121952</v>
      </c>
      <c r="O13">
        <f>IF('BettingLines Week (6)'!O13&lt;-100,1+100/('BettingLines Week (6)'!O13-100),100/('BettingLines Week (6)'!O13+100))</f>
        <v>0.51219512195121952</v>
      </c>
      <c r="P13">
        <f>IF('BettingLines Week (6)'!P13&lt;-100,1+100/('BettingLines Week (6)'!P13-100),100/('BettingLines Week (6)'!P13+100))</f>
        <v>0.53488372093023262</v>
      </c>
      <c r="Q13">
        <f>IF('BettingLines Week (6)'!Q13&lt;-100,1+100/('BettingLines Week (6)'!Q13-100),100/('BettingLines Week (6)'!Q13+100))</f>
        <v>0.64285714285714279</v>
      </c>
      <c r="R13">
        <f>IF('BettingLines Week (6)'!R13&lt;-100,1+100/('BettingLines Week (6)'!R13-100),100/('BettingLines Week (6)'!R13+100))</f>
        <v>0.72602739726027399</v>
      </c>
      <c r="S13">
        <f>IF('BettingLines Week (6)'!S13&lt;-100,1+100/('BettingLines Week (6)'!S13-100),100/('BettingLines Week (6)'!S13+100))</f>
        <v>0.57446808510638303</v>
      </c>
    </row>
    <row r="14" spans="1:19" ht="14.45">
      <c r="A14" t="s">
        <v>13</v>
      </c>
      <c r="B14">
        <f>IF('BettingLines Week (6)'!B14&lt;-100,1+100/('BettingLines Week (6)'!B14-100),100/('BettingLines Week (6)'!B14+100))</f>
        <v>0.68553459119496862</v>
      </c>
      <c r="C14">
        <f>IF('BettingLines Week (6)'!C14&lt;-100,1+100/('BettingLines Week (6)'!C14-100),100/('BettingLines Week (6)'!C14+100))</f>
        <v>0.35714285714285715</v>
      </c>
      <c r="D14">
        <f>IF('BettingLines Week (6)'!D14&lt;-100,1+100/('BettingLines Week (6)'!D14-100),100/('BettingLines Week (6)'!D14+100))</f>
        <v>0.69230769230769229</v>
      </c>
      <c r="E14">
        <f>IF('BettingLines Week (6)'!E14&lt;-100,1+100/('BettingLines Week (6)'!E14-100),100/('BettingLines Week (6)'!E14+100))</f>
        <v>0.58677685950413228</v>
      </c>
      <c r="F14">
        <f>IF('BettingLines Week (6)'!F14&lt;-100,1+100/('BettingLines Week (6)'!F14-100),100/('BettingLines Week (6)'!F14+100))</f>
        <v>1</v>
      </c>
      <c r="G14">
        <f>IF('BettingLines Week (6)'!G14&lt;-100,1+100/('BettingLines Week (6)'!G14-100),100/('BettingLines Week (6)'!G14+100))</f>
        <v>0.43478260869565216</v>
      </c>
      <c r="H14">
        <f>IF('BettingLines Week (6)'!H14&lt;-100,1+100/('BettingLines Week (6)'!H14-100),100/('BettingLines Week (6)'!H14+100))</f>
        <v>0.7752808988764045</v>
      </c>
      <c r="I14">
        <f>IF('BettingLines Week (6)'!I14&lt;-100,1+100/('BettingLines Week (6)'!I14-100),100/('BettingLines Week (6)'!I14+100))</f>
        <v>0.55555555555555558</v>
      </c>
      <c r="J14">
        <f>IF('BettingLines Week (6)'!J14&lt;-100,1+100/('BettingLines Week (6)'!J14-100),100/('BettingLines Week (6)'!J14+100))</f>
        <v>0.43478260869565216</v>
      </c>
      <c r="K14">
        <f>IF('BettingLines Week (6)'!K14&lt;-100,1+100/('BettingLines Week (6)'!K14-100),100/('BettingLines Week (6)'!K14+100))</f>
        <v>0.65517241379310343</v>
      </c>
      <c r="L14">
        <f>IF('BettingLines Week (6)'!L14&lt;-100,1+100/('BettingLines Week (6)'!L14-100),100/('BettingLines Week (6)'!L14+100))</f>
        <v>0.55555555555555558</v>
      </c>
      <c r="M14">
        <f>IF('BettingLines Week (6)'!M14&lt;-100,1+100/('BettingLines Week (6)'!M14-100),100/('BettingLines Week (6)'!M14+100))</f>
        <v>0.5</v>
      </c>
      <c r="N14">
        <f>IF('BettingLines Week (6)'!N14&lt;-100,1+100/('BettingLines Week (6)'!N14-100),100/('BettingLines Week (6)'!N14+100))</f>
        <v>0.40816326530612246</v>
      </c>
      <c r="O14">
        <f>IF('BettingLines Week (6)'!O14&lt;-100,1+100/('BettingLines Week (6)'!O14-100),100/('BettingLines Week (6)'!O14+100))</f>
        <v>0.4</v>
      </c>
      <c r="P14">
        <f>IF('BettingLines Week (6)'!P14&lt;-100,1+100/('BettingLines Week (6)'!P14-100),100/('BettingLines Week (6)'!P14+100))</f>
        <v>0.48780487804878048</v>
      </c>
      <c r="Q14">
        <f>IF('BettingLines Week (6)'!Q14&lt;-100,1+100/('BettingLines Week (6)'!Q14-100),100/('BettingLines Week (6)'!Q14+100))</f>
        <v>0.55555555555555558</v>
      </c>
      <c r="R14">
        <f>IF('BettingLines Week (6)'!R14&lt;-100,1+100/('BettingLines Week (6)'!R14-100),100/('BettingLines Week (6)'!R14+100))</f>
        <v>0.58333333333333326</v>
      </c>
      <c r="S14">
        <f>IF('BettingLines Week (6)'!S14&lt;-100,1+100/('BettingLines Week (6)'!S14-100),100/('BettingLines Week (6)'!S14+100))</f>
        <v>0.66101694915254239</v>
      </c>
    </row>
    <row r="15" spans="1:19" ht="14.45">
      <c r="A15" t="s">
        <v>14</v>
      </c>
      <c r="B15">
        <f>IF('BettingLines Week (6)'!B15&lt;-100,1+100/('BettingLines Week (6)'!B15-100),100/('BettingLines Week (6)'!B15+100))</f>
        <v>0.51923076923076916</v>
      </c>
      <c r="C15">
        <f>IF('BettingLines Week (6)'!C15&lt;-100,1+100/('BettingLines Week (6)'!C15-100),100/('BettingLines Week (6)'!C15+100))</f>
        <v>0.57446808510638303</v>
      </c>
      <c r="D15">
        <f>IF('BettingLines Week (6)'!D15&lt;-100,1+100/('BettingLines Week (6)'!D15-100),100/('BettingLines Week (6)'!D15+100))</f>
        <v>0.61832061068702293</v>
      </c>
      <c r="E15">
        <f>IF('BettingLines Week (6)'!E15&lt;-100,1+100/('BettingLines Week (6)'!E15-100),100/('BettingLines Week (6)'!E15+100))</f>
        <v>0.63636363636363635</v>
      </c>
      <c r="F15">
        <f>IF('BettingLines Week (6)'!F15&lt;-100,1+100/('BettingLines Week (6)'!F15-100),100/('BettingLines Week (6)'!F15+100))</f>
        <v>1</v>
      </c>
      <c r="G15">
        <f>IF('BettingLines Week (6)'!G15&lt;-100,1+100/('BettingLines Week (6)'!G15-100),100/('BettingLines Week (6)'!G15+100))</f>
        <v>0.21739130434782608</v>
      </c>
      <c r="H15">
        <f>IF('BettingLines Week (6)'!H15&lt;-100,1+100/('BettingLines Week (6)'!H15-100),100/('BettingLines Week (6)'!H15+100))</f>
        <v>0.6</v>
      </c>
      <c r="I15">
        <f>IF('BettingLines Week (6)'!I15&lt;-100,1+100/('BettingLines Week (6)'!I15-100),100/('BettingLines Week (6)'!I15+100))</f>
        <v>0.48780487804878048</v>
      </c>
      <c r="J15">
        <f>IF('BettingLines Week (6)'!J15&lt;-100,1+100/('BettingLines Week (6)'!J15-100),100/('BettingLines Week (6)'!J15+100))</f>
        <v>0.76470588235294112</v>
      </c>
      <c r="K15">
        <f>IF('BettingLines Week (6)'!K15&lt;-100,1+100/('BettingLines Week (6)'!K15-100),100/('BettingLines Week (6)'!K15+100))</f>
        <v>0.43478260869565216</v>
      </c>
      <c r="L15">
        <f>IF('BettingLines Week (6)'!L15&lt;-100,1+100/('BettingLines Week (6)'!L15-100),100/('BettingLines Week (6)'!L15+100))</f>
        <v>0.54545454545454541</v>
      </c>
      <c r="M15">
        <f>IF('BettingLines Week (6)'!M15&lt;-100,1+100/('BettingLines Week (6)'!M15-100),100/('BettingLines Week (6)'!M15+100))</f>
        <v>0.51219512195121952</v>
      </c>
      <c r="N15">
        <f>IF('BettingLines Week (6)'!N15&lt;-100,1+100/('BettingLines Week (6)'!N15-100),100/('BettingLines Week (6)'!N15+100))</f>
        <v>0.54545454545454541</v>
      </c>
      <c r="O15">
        <f>IF('BettingLines Week (6)'!O15&lt;-100,1+100/('BettingLines Week (6)'!O15-100),100/('BettingLines Week (6)'!O15+100))</f>
        <v>0.53488372093023262</v>
      </c>
      <c r="P15">
        <f>IF('BettingLines Week (6)'!P15&lt;-100,1+100/('BettingLines Week (6)'!P15-100),100/('BettingLines Week (6)'!P15+100))</f>
        <v>0.63636363636363635</v>
      </c>
      <c r="Q15">
        <f>IF('BettingLines Week (6)'!Q15&lt;-100,1+100/('BettingLines Week (6)'!Q15-100),100/('BettingLines Week (6)'!Q15+100))</f>
        <v>0.65753424657534243</v>
      </c>
      <c r="R15">
        <f>IF('BettingLines Week (6)'!R15&lt;-100,1+100/('BettingLines Week (6)'!R15-100),100/('BettingLines Week (6)'!R15+100))</f>
        <v>0.51219512195121952</v>
      </c>
      <c r="S15">
        <f>IF('BettingLines Week (6)'!S15&lt;-100,1+100/('BettingLines Week (6)'!S15-100),100/('BettingLines Week (6)'!S15+100))</f>
        <v>0.4</v>
      </c>
    </row>
    <row r="16" spans="1:19" ht="14.45">
      <c r="A16" t="s">
        <v>15</v>
      </c>
      <c r="B16">
        <f>IF('BettingLines Week (6)'!B16&lt;-100,1+100/('BettingLines Week (6)'!B16-100),100/('BettingLines Week (6)'!B16+100))</f>
        <v>0.59677419354838712</v>
      </c>
      <c r="C16">
        <f>IF('BettingLines Week (6)'!C16&lt;-100,1+100/('BettingLines Week (6)'!C16-100),100/('BettingLines Week (6)'!C16+100))</f>
        <v>0.60784313725490202</v>
      </c>
      <c r="D16">
        <f>IF('BettingLines Week (6)'!D16&lt;-100,1+100/('BettingLines Week (6)'!D16-100),100/('BettingLines Week (6)'!D16+100))</f>
        <v>0.54954954954954949</v>
      </c>
      <c r="E16">
        <f>IF('BettingLines Week (6)'!E16&lt;-100,1+100/('BettingLines Week (6)'!E16-100),100/('BettingLines Week (6)'!E16+100))</f>
        <v>0.68553459119496862</v>
      </c>
      <c r="F16">
        <f>IF('BettingLines Week (6)'!F16&lt;-100,1+100/('BettingLines Week (6)'!F16-100),100/('BettingLines Week (6)'!F16+100))</f>
        <v>0.46728971962616822</v>
      </c>
      <c r="G16">
        <f>IF('BettingLines Week (6)'!G16&lt;-100,1+100/('BettingLines Week (6)'!G16-100),100/('BettingLines Week (6)'!G16+100))</f>
        <v>0.56521739130434789</v>
      </c>
      <c r="H16">
        <f>IF('BettingLines Week (6)'!H16&lt;-100,1+100/('BettingLines Week (6)'!H16-100),100/('BettingLines Week (6)'!H16+100))</f>
        <v>0.53488372093023262</v>
      </c>
      <c r="I16">
        <f>IF('BettingLines Week (6)'!I16&lt;-100,1+100/('BettingLines Week (6)'!I16-100),100/('BettingLines Week (6)'!I16+100))</f>
        <v>0.54545454545454541</v>
      </c>
      <c r="J16">
        <f>IF('BettingLines Week (6)'!J16&lt;-100,1+100/('BettingLines Week (6)'!J16-100),100/('BettingLines Week (6)'!J16+100))</f>
        <v>0.57446808510638303</v>
      </c>
      <c r="K16">
        <f>IF('BettingLines Week (6)'!K16&lt;-100,1+100/('BettingLines Week (6)'!K16-100),100/('BettingLines Week (6)'!K16+100))</f>
        <v>0.47619047619047616</v>
      </c>
      <c r="L16">
        <f>IF('BettingLines Week (6)'!L16&lt;-100,1+100/('BettingLines Week (6)'!L16-100),100/('BettingLines Week (6)'!L16+100))</f>
        <v>1</v>
      </c>
      <c r="M16">
        <f>IF('BettingLines Week (6)'!M16&lt;-100,1+100/('BettingLines Week (6)'!M16-100),100/('BettingLines Week (6)'!M16+100))</f>
        <v>0.51219512195121952</v>
      </c>
      <c r="N16">
        <f>IF('BettingLines Week (6)'!N16&lt;-100,1+100/('BettingLines Week (6)'!N16-100),100/('BettingLines Week (6)'!N16+100))</f>
        <v>0.52380952380952384</v>
      </c>
      <c r="O16">
        <f>IF('BettingLines Week (6)'!O16&lt;-100,1+100/('BettingLines Week (6)'!O16-100),100/('BettingLines Week (6)'!O16+100))</f>
        <v>0.62264150943396224</v>
      </c>
      <c r="P16">
        <f>IF('BettingLines Week (6)'!P16&lt;-100,1+100/('BettingLines Week (6)'!P16-100),100/('BettingLines Week (6)'!P16+100))</f>
        <v>0.55555555555555558</v>
      </c>
      <c r="Q16">
        <f>IF('BettingLines Week (6)'!Q16&lt;-100,1+100/('BettingLines Week (6)'!Q16-100),100/('BettingLines Week (6)'!Q16+100))</f>
        <v>0.53488372093023262</v>
      </c>
      <c r="R16">
        <f>IF('BettingLines Week (6)'!R16&lt;-100,1+100/('BettingLines Week (6)'!R16-100),100/('BettingLines Week (6)'!R16+100))</f>
        <v>0.54545454545454541</v>
      </c>
      <c r="S16">
        <f>IF('BettingLines Week (6)'!S16&lt;-100,1+100/('BettingLines Week (6)'!S16-100),100/('BettingLines Week (6)'!S16+100))</f>
        <v>0.59183673469387754</v>
      </c>
    </row>
    <row r="17" spans="1:19" ht="14.45">
      <c r="A17" t="s">
        <v>16</v>
      </c>
      <c r="B17">
        <f>IF('BettingLines Week (6)'!B17&lt;-100,1+100/('BettingLines Week (6)'!B17-100),100/('BettingLines Week (6)'!B17+100))</f>
        <v>0.68553459119496862</v>
      </c>
      <c r="C17">
        <f>IF('BettingLines Week (6)'!C17&lt;-100,1+100/('BettingLines Week (6)'!C17-100),100/('BettingLines Week (6)'!C17+100))</f>
        <v>0.33333333333333331</v>
      </c>
      <c r="D17">
        <f>IF('BettingLines Week (6)'!D17&lt;-100,1+100/('BettingLines Week (6)'!D17-100),100/('BettingLines Week (6)'!D17+100))</f>
        <v>0.52830188679245282</v>
      </c>
      <c r="E17">
        <f>IF('BettingLines Week (6)'!E17&lt;-100,1+100/('BettingLines Week (6)'!E17-100),100/('BettingLines Week (6)'!E17+100))</f>
        <v>0.69230769230769229</v>
      </c>
      <c r="F17">
        <f>IF('BettingLines Week (6)'!F17&lt;-100,1+100/('BettingLines Week (6)'!F17-100),100/('BettingLines Week (6)'!F17+100))</f>
        <v>0.4</v>
      </c>
      <c r="G17">
        <f>IF('BettingLines Week (6)'!G17&lt;-100,1+100/('BettingLines Week (6)'!G17-100),100/('BettingLines Week (6)'!G17+100))</f>
        <v>0.62406015037593987</v>
      </c>
      <c r="H17">
        <f>IF('BettingLines Week (6)'!H17&lt;-100,1+100/('BettingLines Week (6)'!H17-100),100/('BettingLines Week (6)'!H17+100))</f>
        <v>0.5</v>
      </c>
      <c r="I17">
        <f>IF('BettingLines Week (6)'!I17&lt;-100,1+100/('BettingLines Week (6)'!I17-100),100/('BettingLines Week (6)'!I17+100))</f>
        <v>0.53488372093023262</v>
      </c>
      <c r="J17">
        <f>IF('BettingLines Week (6)'!J17&lt;-100,1+100/('BettingLines Week (6)'!J17-100),100/('BettingLines Week (6)'!J17+100))</f>
        <v>0.53488372093023262</v>
      </c>
      <c r="K17">
        <f>IF('BettingLines Week (6)'!K17&lt;-100,1+100/('BettingLines Week (6)'!K17-100),100/('BettingLines Week (6)'!K17+100))</f>
        <v>0.56521739130434789</v>
      </c>
      <c r="L17">
        <f>IF('BettingLines Week (6)'!L17&lt;-100,1+100/('BettingLines Week (6)'!L17-100),100/('BettingLines Week (6)'!L17+100))</f>
        <v>0.48780487804878048</v>
      </c>
      <c r="M17">
        <f>IF('BettingLines Week (6)'!M17&lt;-100,1+100/('BettingLines Week (6)'!M17-100),100/('BettingLines Week (6)'!M17+100))</f>
        <v>0.73821989528795817</v>
      </c>
      <c r="N17">
        <f>IF('BettingLines Week (6)'!N17&lt;-100,1+100/('BettingLines Week (6)'!N17-100),100/('BettingLines Week (6)'!N17+100))</f>
        <v>1</v>
      </c>
      <c r="O17">
        <f>IF('BettingLines Week (6)'!O17&lt;-100,1+100/('BettingLines Week (6)'!O17-100),100/('BettingLines Week (6)'!O17+100))</f>
        <v>0.53488372093023262</v>
      </c>
      <c r="P17">
        <f>IF('BettingLines Week (6)'!P17&lt;-100,1+100/('BettingLines Week (6)'!P17-100),100/('BettingLines Week (6)'!P17+100))</f>
        <v>0.35714285714285715</v>
      </c>
      <c r="Q17">
        <f>IF('BettingLines Week (6)'!Q17&lt;-100,1+100/('BettingLines Week (6)'!Q17-100),100/('BettingLines Week (6)'!Q17+100))</f>
        <v>0.53488372093023262</v>
      </c>
      <c r="R17">
        <f>IF('BettingLines Week (6)'!R17&lt;-100,1+100/('BettingLines Week (6)'!R17-100),100/('BettingLines Week (6)'!R17+100))</f>
        <v>0.56521739130434789</v>
      </c>
      <c r="S17">
        <f>IF('BettingLines Week (6)'!S17&lt;-100,1+100/('BettingLines Week (6)'!S17-100),100/('BettingLines Week (6)'!S17+100))</f>
        <v>0.45454545454545453</v>
      </c>
    </row>
    <row r="18" spans="1:19" ht="14.45">
      <c r="A18" t="s">
        <v>17</v>
      </c>
      <c r="B18">
        <f>IF('BettingLines Week (6)'!B18&lt;-100,1+100/('BettingLines Week (6)'!B18-100),100/('BettingLines Week (6)'!B18+100))</f>
        <v>0.62406015037593987</v>
      </c>
      <c r="C18">
        <f>IF('BettingLines Week (6)'!C18&lt;-100,1+100/('BettingLines Week (6)'!C18-100),100/('BettingLines Week (6)'!C18+100))</f>
        <v>0.66442953020134232</v>
      </c>
      <c r="D18">
        <f>IF('BettingLines Week (6)'!D18&lt;-100,1+100/('BettingLines Week (6)'!D18-100),100/('BettingLines Week (6)'!D18+100))</f>
        <v>0.29850746268656714</v>
      </c>
      <c r="E18">
        <f>IF('BettingLines Week (6)'!E18&lt;-100,1+100/('BettingLines Week (6)'!E18-100),100/('BettingLines Week (6)'!E18+100))</f>
        <v>0.61832061068702293</v>
      </c>
      <c r="F18">
        <f>IF('BettingLines Week (6)'!F18&lt;-100,1+100/('BettingLines Week (6)'!F18-100),100/('BettingLines Week (6)'!F18+100))</f>
        <v>0.57446808510638303</v>
      </c>
      <c r="G18">
        <f>IF('BettingLines Week (6)'!G18&lt;-100,1+100/('BettingLines Week (6)'!G18-100),100/('BettingLines Week (6)'!G18+100))</f>
        <v>0.17543859649122806</v>
      </c>
      <c r="H18">
        <f>IF('BettingLines Week (6)'!H18&lt;-100,1+100/('BettingLines Week (6)'!H18-100),100/('BettingLines Week (6)'!H18+100))</f>
        <v>0.62962962962962965</v>
      </c>
      <c r="I18">
        <f>IF('BettingLines Week (6)'!I18&lt;-100,1+100/('BettingLines Week (6)'!I18-100),100/('BettingLines Week (6)'!I18+100))</f>
        <v>0.4</v>
      </c>
      <c r="J18">
        <f>IF('BettingLines Week (6)'!J18&lt;-100,1+100/('BettingLines Week (6)'!J18-100),100/('BettingLines Week (6)'!J18+100))</f>
        <v>1</v>
      </c>
      <c r="K18">
        <f>IF('BettingLines Week (6)'!K18&lt;-100,1+100/('BettingLines Week (6)'!K18-100),100/('BettingLines Week (6)'!K18+100))</f>
        <v>0.33333333333333331</v>
      </c>
      <c r="L18">
        <f>IF('BettingLines Week (6)'!L18&lt;-100,1+100/('BettingLines Week (6)'!L18-100),100/('BettingLines Week (6)'!L18+100))</f>
        <v>0.55555555555555558</v>
      </c>
      <c r="M18">
        <f>IF('BettingLines Week (6)'!M18&lt;-100,1+100/('BettingLines Week (6)'!M18-100),100/('BettingLines Week (6)'!M18+100))</f>
        <v>0.53488372093023262</v>
      </c>
      <c r="N18">
        <f>IF('BettingLines Week (6)'!N18&lt;-100,1+100/('BettingLines Week (6)'!N18-100),100/('BettingLines Week (6)'!N18+100))</f>
        <v>0.64285714285714279</v>
      </c>
      <c r="O18">
        <f>IF('BettingLines Week (6)'!O18&lt;-100,1+100/('BettingLines Week (6)'!O18-100),100/('BettingLines Week (6)'!O18+100))</f>
        <v>0.43478260869565216</v>
      </c>
      <c r="P18">
        <f>IF('BettingLines Week (6)'!P18&lt;-100,1+100/('BettingLines Week (6)'!P18-100),100/('BettingLines Week (6)'!P18+100))</f>
        <v>0.47619047619047616</v>
      </c>
      <c r="Q18">
        <f>IF('BettingLines Week (6)'!Q18&lt;-100,1+100/('BettingLines Week (6)'!Q18-100),100/('BettingLines Week (6)'!Q18+100))</f>
        <v>0.55555555555555558</v>
      </c>
      <c r="R18">
        <f>IF('BettingLines Week (6)'!R18&lt;-100,1+100/('BettingLines Week (6)'!R18-100),100/('BettingLines Week (6)'!R18+100))</f>
        <v>0.53488372093023262</v>
      </c>
      <c r="S18">
        <f>IF('BettingLines Week (6)'!S18&lt;-100,1+100/('BettingLines Week (6)'!S18-100),100/('BettingLines Week (6)'!S18+100))</f>
        <v>0.53488372093023262</v>
      </c>
    </row>
    <row r="19" spans="1:19" ht="14.45">
      <c r="A19" t="s">
        <v>18</v>
      </c>
      <c r="B19">
        <f>IF('BettingLines Week (6)'!B19&lt;-100,1+100/('BettingLines Week (6)'!B19-100),100/('BettingLines Week (6)'!B19+100))</f>
        <v>0.54128440366972475</v>
      </c>
      <c r="C19">
        <f>IF('BettingLines Week (6)'!C19&lt;-100,1+100/('BettingLines Week (6)'!C19-100),100/('BettingLines Week (6)'!C19+100))</f>
        <v>0.48780487804878048</v>
      </c>
      <c r="D19">
        <f>IF('BettingLines Week (6)'!D19&lt;-100,1+100/('BettingLines Week (6)'!D19-100),100/('BettingLines Week (6)'!D19+100))</f>
        <v>0.15384615384615385</v>
      </c>
      <c r="E19">
        <f>IF('BettingLines Week (6)'!E19&lt;-100,1+100/('BettingLines Week (6)'!E19-100),100/('BettingLines Week (6)'!E19+100))</f>
        <v>0.42372881355932202</v>
      </c>
      <c r="F19">
        <f>IF('BettingLines Week (6)'!F19&lt;-100,1+100/('BettingLines Week (6)'!F19-100),100/('BettingLines Week (6)'!F19+100))</f>
        <v>0.32258064516129031</v>
      </c>
      <c r="G19">
        <f>IF('BettingLines Week (6)'!G19&lt;-100,1+100/('BettingLines Week (6)'!G19-100),100/('BettingLines Week (6)'!G19+100))</f>
        <v>0.41666666666666669</v>
      </c>
      <c r="H19">
        <f>IF('BettingLines Week (6)'!H19&lt;-100,1+100/('BettingLines Week (6)'!H19-100),100/('BettingLines Week (6)'!H19+100))</f>
        <v>0.53488372093023262</v>
      </c>
      <c r="I19">
        <f>IF('BettingLines Week (6)'!I19&lt;-100,1+100/('BettingLines Week (6)'!I19-100),100/('BettingLines Week (6)'!I19+100))</f>
        <v>0.25316455696202533</v>
      </c>
      <c r="J19">
        <f>IF('BettingLines Week (6)'!J19&lt;-100,1+100/('BettingLines Week (6)'!J19-100),100/('BettingLines Week (6)'!J19+100))</f>
        <v>0.46511627906976744</v>
      </c>
      <c r="K19">
        <f>IF('BettingLines Week (6)'!K19&lt;-100,1+100/('BettingLines Week (6)'!K19-100),100/('BettingLines Week (6)'!K19+100))</f>
        <v>0.55555555555555558</v>
      </c>
      <c r="L19">
        <f>IF('BettingLines Week (6)'!L19&lt;-100,1+100/('BettingLines Week (6)'!L19-100),100/('BettingLines Week (6)'!L19+100))</f>
        <v>0.27027027027027029</v>
      </c>
      <c r="M19">
        <f>IF('BettingLines Week (6)'!M19&lt;-100,1+100/('BettingLines Week (6)'!M19-100),100/('BettingLines Week (6)'!M19+100))</f>
        <v>0.30864197530864196</v>
      </c>
      <c r="N19">
        <f>IF('BettingLines Week (6)'!N19&lt;-100,1+100/('BettingLines Week (6)'!N19-100),100/('BettingLines Week (6)'!N19+100))</f>
        <v>1</v>
      </c>
      <c r="O19">
        <f>IF('BettingLines Week (6)'!O19&lt;-100,1+100/('BettingLines Week (6)'!O19-100),100/('BettingLines Week (6)'!O19+100))</f>
        <v>0.48780487804878048</v>
      </c>
      <c r="P19">
        <f>IF('BettingLines Week (6)'!P19&lt;-100,1+100/('BettingLines Week (6)'!P19-100),100/('BettingLines Week (6)'!P19+100))</f>
        <v>0.4</v>
      </c>
      <c r="Q19">
        <f>IF('BettingLines Week (6)'!Q19&lt;-100,1+100/('BettingLines Week (6)'!Q19-100),100/('BettingLines Week (6)'!Q19+100))</f>
        <v>0.66101694915254239</v>
      </c>
      <c r="R19">
        <f>IF('BettingLines Week (6)'!R19&lt;-100,1+100/('BettingLines Week (6)'!R19-100),100/('BettingLines Week (6)'!R19+100))</f>
        <v>0.55555555555555558</v>
      </c>
      <c r="S19">
        <f>IF('BettingLines Week (6)'!S19&lt;-100,1+100/('BettingLines Week (6)'!S19-100),100/('BettingLines Week (6)'!S19+100))</f>
        <v>0.48780487804878048</v>
      </c>
    </row>
    <row r="20" spans="1:19" ht="14.45">
      <c r="A20" t="s">
        <v>19</v>
      </c>
      <c r="B20">
        <f>IF('BettingLines Week (6)'!B20&lt;-100,1+100/('BettingLines Week (6)'!B20-100),100/('BettingLines Week (6)'!B20+100))</f>
        <v>0.50495049504950495</v>
      </c>
      <c r="C20">
        <f>IF('BettingLines Week (6)'!C20&lt;-100,1+100/('BettingLines Week (6)'!C20-100),100/('BettingLines Week (6)'!C20+100))</f>
        <v>0.44642857142857145</v>
      </c>
      <c r="D20">
        <f>IF('BettingLines Week (6)'!D20&lt;-100,1+100/('BettingLines Week (6)'!D20-100),100/('BettingLines Week (6)'!D20+100))</f>
        <v>0.49504950495049505</v>
      </c>
      <c r="E20">
        <f>IF('BettingLines Week (6)'!E20&lt;-100,1+100/('BettingLines Week (6)'!E20-100),100/('BettingLines Week (6)'!E20+100))</f>
        <v>0.45454545454545453</v>
      </c>
      <c r="F20">
        <f>IF('BettingLines Week (6)'!F20&lt;-100,1+100/('BettingLines Week (6)'!F20-100),100/('BettingLines Week (6)'!F20+100))</f>
        <v>0.49504950495049505</v>
      </c>
      <c r="G20">
        <f>IF('BettingLines Week (6)'!G20&lt;-100,1+100/('BettingLines Week (6)'!G20-100),100/('BettingLines Week (6)'!G20+100))</f>
        <v>1</v>
      </c>
      <c r="H20">
        <f>IF('BettingLines Week (6)'!H20&lt;-100,1+100/('BettingLines Week (6)'!H20-100),100/('BettingLines Week (6)'!H20+100))</f>
        <v>0.40816326530612246</v>
      </c>
      <c r="I20">
        <f>IF('BettingLines Week (6)'!I20&lt;-100,1+100/('BettingLines Week (6)'!I20-100),100/('BettingLines Week (6)'!I20+100))</f>
        <v>0.51219512195121952</v>
      </c>
      <c r="J20">
        <f>IF('BettingLines Week (6)'!J20&lt;-100,1+100/('BettingLines Week (6)'!J20-100),100/('BettingLines Week (6)'!J20+100))</f>
        <v>0.57446808510638303</v>
      </c>
      <c r="K20">
        <f>IF('BettingLines Week (6)'!K20&lt;-100,1+100/('BettingLines Week (6)'!K20-100),100/('BettingLines Week (6)'!K20+100))</f>
        <v>0.43478260869565216</v>
      </c>
      <c r="L20">
        <f>IF('BettingLines Week (6)'!L20&lt;-100,1+100/('BettingLines Week (6)'!L20-100),100/('BettingLines Week (6)'!L20+100))</f>
        <v>0.47619047619047616</v>
      </c>
      <c r="M20">
        <f>IF('BettingLines Week (6)'!M20&lt;-100,1+100/('BettingLines Week (6)'!M20-100),100/('BettingLines Week (6)'!M20+100))</f>
        <v>0.38461538461538464</v>
      </c>
      <c r="N20">
        <f>IF('BettingLines Week (6)'!N20&lt;-100,1+100/('BettingLines Week (6)'!N20-100),100/('BettingLines Week (6)'!N20+100))</f>
        <v>0.35714285714285715</v>
      </c>
      <c r="O20">
        <f>IF('BettingLines Week (6)'!O20&lt;-100,1+100/('BettingLines Week (6)'!O20-100),100/('BettingLines Week (6)'!O20+100))</f>
        <v>0.56521739130434789</v>
      </c>
      <c r="P20">
        <f>IF('BettingLines Week (6)'!P20&lt;-100,1+100/('BettingLines Week (6)'!P20-100),100/('BettingLines Week (6)'!P20+100))</f>
        <v>0.62962962962962965</v>
      </c>
      <c r="Q20">
        <f>IF('BettingLines Week (6)'!Q20&lt;-100,1+100/('BettingLines Week (6)'!Q20-100),100/('BettingLines Week (6)'!Q20+100))</f>
        <v>0.53488372093023262</v>
      </c>
      <c r="R20">
        <f>IF('BettingLines Week (6)'!R20&lt;-100,1+100/('BettingLines Week (6)'!R20-100),100/('BettingLines Week (6)'!R20+100))</f>
        <v>0.47619047619047616</v>
      </c>
      <c r="S20">
        <f>IF('BettingLines Week (6)'!S20&lt;-100,1+100/('BettingLines Week (6)'!S20-100),100/('BettingLines Week (6)'!S20+100))</f>
        <v>0.55555555555555558</v>
      </c>
    </row>
    <row r="21" spans="1:19" ht="14.45">
      <c r="A21" t="s">
        <v>20</v>
      </c>
      <c r="B21">
        <f>IF('BettingLines Week (6)'!B21&lt;-100,1+100/('BettingLines Week (6)'!B21-100),100/('BettingLines Week (6)'!B21+100))</f>
        <v>0.41322314049586778</v>
      </c>
      <c r="C21">
        <f>IF('BettingLines Week (6)'!C21&lt;-100,1+100/('BettingLines Week (6)'!C21-100),100/('BettingLines Week (6)'!C21+100))</f>
        <v>0.68553459119496862</v>
      </c>
      <c r="D21">
        <f>IF('BettingLines Week (6)'!D21&lt;-100,1+100/('BettingLines Week (6)'!D21-100),100/('BettingLines Week (6)'!D21+100))</f>
        <v>0.16</v>
      </c>
      <c r="E21">
        <f>IF('BettingLines Week (6)'!E21&lt;-100,1+100/('BettingLines Week (6)'!E21-100),100/('BettingLines Week (6)'!E21+100))</f>
        <v>0.45454545454545453</v>
      </c>
      <c r="F21">
        <f>IF('BettingLines Week (6)'!F21&lt;-100,1+100/('BettingLines Week (6)'!F21-100),100/('BettingLines Week (6)'!F21+100))</f>
        <v>0.16949152542372881</v>
      </c>
      <c r="G21">
        <f>IF('BettingLines Week (6)'!G21&lt;-100,1+100/('BettingLines Week (6)'!G21-100),100/('BettingLines Week (6)'!G21+100))</f>
        <v>0.11764705882352941</v>
      </c>
      <c r="H21">
        <f>IF('BettingLines Week (6)'!H21&lt;-100,1+100/('BettingLines Week (6)'!H21-100),100/('BettingLines Week (6)'!H21+100))</f>
        <v>0.57446808510638303</v>
      </c>
      <c r="I21">
        <f>IF('BettingLines Week (6)'!I21&lt;-100,1+100/('BettingLines Week (6)'!I21-100),100/('BettingLines Week (6)'!I21+100))</f>
        <v>0.5</v>
      </c>
      <c r="J21">
        <f>IF('BettingLines Week (6)'!J21&lt;-100,1+100/('BettingLines Week (6)'!J21-100),100/('BettingLines Week (6)'!J21+100))</f>
        <v>0.5</v>
      </c>
      <c r="K21">
        <f>IF('BettingLines Week (6)'!K21&lt;-100,1+100/('BettingLines Week (6)'!K21-100),100/('BettingLines Week (6)'!K21+100))</f>
        <v>0.35714285714285715</v>
      </c>
      <c r="L21">
        <f>IF('BettingLines Week (6)'!L21&lt;-100,1+100/('BettingLines Week (6)'!L21-100),100/('BettingLines Week (6)'!L21+100))</f>
        <v>0.54545454545454541</v>
      </c>
      <c r="M21">
        <f>IF('BettingLines Week (6)'!M21&lt;-100,1+100/('BettingLines Week (6)'!M21-100),100/('BettingLines Week (6)'!M21+100))</f>
        <v>0.54545454545454541</v>
      </c>
      <c r="N21">
        <f>IF('BettingLines Week (6)'!N21&lt;-100,1+100/('BettingLines Week (6)'!N21-100),100/('BettingLines Week (6)'!N21+100))</f>
        <v>1</v>
      </c>
      <c r="O21">
        <f>IF('BettingLines Week (6)'!O21&lt;-100,1+100/('BettingLines Week (6)'!O21-100),100/('BettingLines Week (6)'!O21+100))</f>
        <v>0.47619047619047616</v>
      </c>
      <c r="P21">
        <f>IF('BettingLines Week (6)'!P21&lt;-100,1+100/('BettingLines Week (6)'!P21-100),100/('BettingLines Week (6)'!P21+100))</f>
        <v>0.48780487804878048</v>
      </c>
      <c r="Q21">
        <f>IF('BettingLines Week (6)'!Q21&lt;-100,1+100/('BettingLines Week (6)'!Q21-100),100/('BettingLines Week (6)'!Q21+100))</f>
        <v>0.29411764705882354</v>
      </c>
      <c r="R21">
        <f>IF('BettingLines Week (6)'!R21&lt;-100,1+100/('BettingLines Week (6)'!R21-100),100/('BettingLines Week (6)'!R21+100))</f>
        <v>0.62264150943396224</v>
      </c>
      <c r="S21">
        <f>IF('BettingLines Week (6)'!S21&lt;-100,1+100/('BettingLines Week (6)'!S21-100),100/('BettingLines Week (6)'!S21+100))</f>
        <v>0.47619047619047616</v>
      </c>
    </row>
    <row r="22" spans="1:19" ht="14.45">
      <c r="A22" t="s">
        <v>21</v>
      </c>
      <c r="B22">
        <f>IF('BettingLines Week (6)'!B22&lt;-100,1+100/('BettingLines Week (6)'!B22-100),100/('BettingLines Week (6)'!B22+100))</f>
        <v>0.5</v>
      </c>
      <c r="C22">
        <f>IF('BettingLines Week (6)'!C22&lt;-100,1+100/('BettingLines Week (6)'!C22-100),100/('BettingLines Week (6)'!C22+100))</f>
        <v>0.46728971962616822</v>
      </c>
      <c r="D22">
        <f>IF('BettingLines Week (6)'!D22&lt;-100,1+100/('BettingLines Week (6)'!D22-100),100/('BettingLines Week (6)'!D22+100))</f>
        <v>0.44642857142857145</v>
      </c>
      <c r="E22">
        <f>IF('BettingLines Week (6)'!E22&lt;-100,1+100/('BettingLines Week (6)'!E22-100),100/('BettingLines Week (6)'!E22+100))</f>
        <v>0.60784313725490202</v>
      </c>
      <c r="F22">
        <f>IF('BettingLines Week (6)'!F22&lt;-100,1+100/('BettingLines Week (6)'!F22-100),100/('BettingLines Week (6)'!F22+100))</f>
        <v>0.34482758620689657</v>
      </c>
      <c r="G22">
        <f>IF('BettingLines Week (6)'!G22&lt;-100,1+100/('BettingLines Week (6)'!G22-100),100/('BettingLines Week (6)'!G22+100))</f>
        <v>1</v>
      </c>
      <c r="H22">
        <f>IF('BettingLines Week (6)'!H22&lt;-100,1+100/('BettingLines Week (6)'!H22-100),100/('BettingLines Week (6)'!H22+100))</f>
        <v>0.56521739130434789</v>
      </c>
      <c r="I22">
        <f>IF('BettingLines Week (6)'!I22&lt;-100,1+100/('BettingLines Week (6)'!I22-100),100/('BettingLines Week (6)'!I22+100))</f>
        <v>0.53488372093023262</v>
      </c>
      <c r="J22">
        <f>IF('BettingLines Week (6)'!J22&lt;-100,1+100/('BettingLines Week (6)'!J22-100),100/('BettingLines Week (6)'!J22+100))</f>
        <v>0.64285714285714279</v>
      </c>
      <c r="K22">
        <f>IF('BettingLines Week (6)'!K22&lt;-100,1+100/('BettingLines Week (6)'!K22-100),100/('BettingLines Week (6)'!K22+100))</f>
        <v>0.6</v>
      </c>
      <c r="L22">
        <f>IF('BettingLines Week (6)'!L22&lt;-100,1+100/('BettingLines Week (6)'!L22-100),100/('BettingLines Week (6)'!L22+100))</f>
        <v>0.5</v>
      </c>
      <c r="M22">
        <f>IF('BettingLines Week (6)'!M22&lt;-100,1+100/('BettingLines Week (6)'!M22-100),100/('BettingLines Week (6)'!M22+100))</f>
        <v>0.37037037037037035</v>
      </c>
      <c r="N22">
        <f>IF('BettingLines Week (6)'!N22&lt;-100,1+100/('BettingLines Week (6)'!N22-100),100/('BettingLines Week (6)'!N22+100))</f>
        <v>0.72067039106145248</v>
      </c>
      <c r="O22">
        <f>IF('BettingLines Week (6)'!O22&lt;-100,1+100/('BettingLines Week (6)'!O22-100),100/('BettingLines Week (6)'!O22+100))</f>
        <v>0.55555555555555558</v>
      </c>
      <c r="P22">
        <f>IF('BettingLines Week (6)'!P22&lt;-100,1+100/('BettingLines Week (6)'!P22-100),100/('BettingLines Week (6)'!P22+100))</f>
        <v>0.56521739130434789</v>
      </c>
      <c r="Q22">
        <f>IF('BettingLines Week (6)'!Q22&lt;-100,1+100/('BettingLines Week (6)'!Q22-100),100/('BettingLines Week (6)'!Q22+100))</f>
        <v>0.47619047619047616</v>
      </c>
      <c r="R22">
        <f>IF('BettingLines Week (6)'!R22&lt;-100,1+100/('BettingLines Week (6)'!R22-100),100/('BettingLines Week (6)'!R22+100))</f>
        <v>0.45454545454545453</v>
      </c>
      <c r="S22">
        <f>IF('BettingLines Week (6)'!S22&lt;-100,1+100/('BettingLines Week (6)'!S22-100),100/('BettingLines Week (6)'!S22+100))</f>
        <v>0.4</v>
      </c>
    </row>
    <row r="23" spans="1:19" ht="14.45">
      <c r="A23" t="s">
        <v>22</v>
      </c>
      <c r="B23">
        <f>IF('BettingLines Week (6)'!B23&lt;-100,1+100/('BettingLines Week (6)'!B23-100),100/('BettingLines Week (6)'!B23+100))</f>
        <v>0.39370078740157483</v>
      </c>
      <c r="C23">
        <f>IF('BettingLines Week (6)'!C23&lt;-100,1+100/('BettingLines Week (6)'!C23-100),100/('BettingLines Week (6)'!C23+100))</f>
        <v>0.45454545454545453</v>
      </c>
      <c r="D23">
        <f>IF('BettingLines Week (6)'!D23&lt;-100,1+100/('BettingLines Week (6)'!D23-100),100/('BettingLines Week (6)'!D23+100))</f>
        <v>0.59677419354838712</v>
      </c>
      <c r="E23">
        <f>IF('BettingLines Week (6)'!E23&lt;-100,1+100/('BettingLines Week (6)'!E23-100),100/('BettingLines Week (6)'!E23+100))</f>
        <v>0.30303030303030304</v>
      </c>
      <c r="F23">
        <f>IF('BettingLines Week (6)'!F23&lt;-100,1+100/('BettingLines Week (6)'!F23-100),100/('BettingLines Week (6)'!F23+100))</f>
        <v>0.57446808510638303</v>
      </c>
      <c r="G23">
        <f>IF('BettingLines Week (6)'!G23&lt;-100,1+100/('BettingLines Week (6)'!G23-100),100/('BettingLines Week (6)'!G23+100))</f>
        <v>0.44642857142857145</v>
      </c>
      <c r="H23">
        <f>IF('BettingLines Week (6)'!H23&lt;-100,1+100/('BettingLines Week (6)'!H23-100),100/('BettingLines Week (6)'!H23+100))</f>
        <v>0.4</v>
      </c>
      <c r="I23">
        <f>IF('BettingLines Week (6)'!I23&lt;-100,1+100/('BettingLines Week (6)'!I23-100),100/('BettingLines Week (6)'!I23+100))</f>
        <v>0.38461538461538464</v>
      </c>
      <c r="J23">
        <f>IF('BettingLines Week (6)'!J23&lt;-100,1+100/('BettingLines Week (6)'!J23-100),100/('BettingLines Week (6)'!J23+100))</f>
        <v>0.62962962962962965</v>
      </c>
      <c r="K23">
        <f>IF('BettingLines Week (6)'!K23&lt;-100,1+100/('BettingLines Week (6)'!K23-100),100/('BettingLines Week (6)'!K23+100))</f>
        <v>0.66101694915254239</v>
      </c>
      <c r="L23">
        <f>IF('BettingLines Week (6)'!L23&lt;-100,1+100/('BettingLines Week (6)'!L23-100),100/('BettingLines Week (6)'!L23+100))</f>
        <v>1</v>
      </c>
      <c r="M23">
        <f>IF('BettingLines Week (6)'!M23&lt;-100,1+100/('BettingLines Week (6)'!M23-100),100/('BettingLines Week (6)'!M23+100))</f>
        <v>0.5</v>
      </c>
      <c r="N23">
        <f>IF('BettingLines Week (6)'!N23&lt;-100,1+100/('BettingLines Week (6)'!N23-100),100/('BettingLines Week (6)'!N23+100))</f>
        <v>0.5</v>
      </c>
      <c r="O23">
        <f>IF('BettingLines Week (6)'!O23&lt;-100,1+100/('BettingLines Week (6)'!O23-100),100/('BettingLines Week (6)'!O23+100))</f>
        <v>0.48780487804878048</v>
      </c>
      <c r="P23">
        <f>IF('BettingLines Week (6)'!P23&lt;-100,1+100/('BettingLines Week (6)'!P23-100),100/('BettingLines Week (6)'!P23+100))</f>
        <v>0.38461538461538464</v>
      </c>
      <c r="Q23">
        <f>IF('BettingLines Week (6)'!Q23&lt;-100,1+100/('BettingLines Week (6)'!Q23-100),100/('BettingLines Week (6)'!Q23+100))</f>
        <v>0.48780487804878048</v>
      </c>
      <c r="R23">
        <f>IF('BettingLines Week (6)'!R23&lt;-100,1+100/('BettingLines Week (6)'!R23-100),100/('BettingLines Week (6)'!R23+100))</f>
        <v>0.3125</v>
      </c>
      <c r="S23">
        <f>IF('BettingLines Week (6)'!S23&lt;-100,1+100/('BettingLines Week (6)'!S23-100),100/('BettingLines Week (6)'!S23+100))</f>
        <v>0.51219512195121952</v>
      </c>
    </row>
    <row r="24" spans="1:19" ht="14.45">
      <c r="A24" t="s">
        <v>23</v>
      </c>
      <c r="B24">
        <f>IF('BettingLines Week (6)'!B24&lt;-100,1+100/('BettingLines Week (6)'!B24-100),100/('BettingLines Week (6)'!B24+100))</f>
        <v>0.64912280701754388</v>
      </c>
      <c r="C24">
        <f>IF('BettingLines Week (6)'!C24&lt;-100,1+100/('BettingLines Week (6)'!C24-100),100/('BettingLines Week (6)'!C24+100))</f>
        <v>0.59677419354838712</v>
      </c>
      <c r="D24">
        <f>IF('BettingLines Week (6)'!D24&lt;-100,1+100/('BettingLines Week (6)'!D24-100),100/('BettingLines Week (6)'!D24+100))</f>
        <v>0.43478260869565216</v>
      </c>
      <c r="E24">
        <f>IF('BettingLines Week (6)'!E24&lt;-100,1+100/('BettingLines Week (6)'!E24-100),100/('BettingLines Week (6)'!E24+100))</f>
        <v>0.39370078740157483</v>
      </c>
      <c r="F24">
        <f>IF('BettingLines Week (6)'!F24&lt;-100,1+100/('BettingLines Week (6)'!F24-100),100/('BettingLines Week (6)'!F24+100))</f>
        <v>0.57446808510638303</v>
      </c>
      <c r="G24">
        <f>IF('BettingLines Week (6)'!G24&lt;-100,1+100/('BettingLines Week (6)'!G24-100),100/('BettingLines Week (6)'!G24+100))</f>
        <v>0.55555555555555558</v>
      </c>
      <c r="H24">
        <f>IF('BettingLines Week (6)'!H24&lt;-100,1+100/('BettingLines Week (6)'!H24-100),100/('BettingLines Week (6)'!H24+100))</f>
        <v>0.53488372093023262</v>
      </c>
      <c r="I24">
        <f>IF('BettingLines Week (6)'!I24&lt;-100,1+100/('BettingLines Week (6)'!I24-100),100/('BettingLines Week (6)'!I24+100))</f>
        <v>0.51219512195121952</v>
      </c>
      <c r="J24">
        <f>IF('BettingLines Week (6)'!J24&lt;-100,1+100/('BettingLines Week (6)'!J24-100),100/('BettingLines Week (6)'!J24+100))</f>
        <v>0.51219512195121952</v>
      </c>
      <c r="K24">
        <f>IF('BettingLines Week (6)'!K24&lt;-100,1+100/('BettingLines Week (6)'!K24-100),100/('BettingLines Week (6)'!K24+100))</f>
        <v>0.58333333333333326</v>
      </c>
      <c r="L24">
        <f>IF('BettingLines Week (6)'!L24&lt;-100,1+100/('BettingLines Week (6)'!L24-100),100/('BettingLines Week (6)'!L24+100))</f>
        <v>1</v>
      </c>
      <c r="M24">
        <f>IF('BettingLines Week (6)'!M24&lt;-100,1+100/('BettingLines Week (6)'!M24-100),100/('BettingLines Week (6)'!M24+100))</f>
        <v>0.53488372093023262</v>
      </c>
      <c r="N24">
        <f>IF('BettingLines Week (6)'!N24&lt;-100,1+100/('BettingLines Week (6)'!N24-100),100/('BettingLines Week (6)'!N24+100))</f>
        <v>0.3125</v>
      </c>
      <c r="O24">
        <f>IF('BettingLines Week (6)'!O24&lt;-100,1+100/('BettingLines Week (6)'!O24-100),100/('BettingLines Week (6)'!O24+100))</f>
        <v>0.60784313725490202</v>
      </c>
      <c r="P24">
        <f>IF('BettingLines Week (6)'!P24&lt;-100,1+100/('BettingLines Week (6)'!P24-100),100/('BettingLines Week (6)'!P24+100))</f>
        <v>0.51219512195121952</v>
      </c>
      <c r="Q24">
        <f>IF('BettingLines Week (6)'!Q24&lt;-100,1+100/('BettingLines Week (6)'!Q24-100),100/('BettingLines Week (6)'!Q24+100))</f>
        <v>0.56521739130434789</v>
      </c>
      <c r="R24">
        <f>IF('BettingLines Week (6)'!R24&lt;-100,1+100/('BettingLines Week (6)'!R24-100),100/('BettingLines Week (6)'!R24+100))</f>
        <v>0.48780487804878048</v>
      </c>
      <c r="S24">
        <f>IF('BettingLines Week (6)'!S24&lt;-100,1+100/('BettingLines Week (6)'!S24-100),100/('BettingLines Week (6)'!S24+100))</f>
        <v>0.44444444444444442</v>
      </c>
    </row>
    <row r="25" spans="1:19" ht="14.45">
      <c r="A25" t="s">
        <v>24</v>
      </c>
      <c r="B25">
        <f>IF('BettingLines Week (6)'!B25&lt;-100,1+100/('BettingLines Week (6)'!B25-100),100/('BettingLines Week (6)'!B25+100))</f>
        <v>0.41666666666666669</v>
      </c>
      <c r="C25">
        <f>IF('BettingLines Week (6)'!C25&lt;-100,1+100/('BettingLines Week (6)'!C25-100),100/('BettingLines Week (6)'!C25+100))</f>
        <v>0.25974025974025972</v>
      </c>
      <c r="D25">
        <f>IF('BettingLines Week (6)'!D25&lt;-100,1+100/('BettingLines Week (6)'!D25-100),100/('BettingLines Week (6)'!D25+100))</f>
        <v>0.59677419354838712</v>
      </c>
      <c r="E25">
        <f>IF('BettingLines Week (6)'!E25&lt;-100,1+100/('BettingLines Week (6)'!E25-100),100/('BettingLines Week (6)'!E25+100))</f>
        <v>0.27777777777777779</v>
      </c>
      <c r="F25">
        <f>IF('BettingLines Week (6)'!F25&lt;-100,1+100/('BettingLines Week (6)'!F25-100),100/('BettingLines Week (6)'!F25+100))</f>
        <v>0.54954954954954949</v>
      </c>
      <c r="G25">
        <f>IF('BettingLines Week (6)'!G25&lt;-100,1+100/('BettingLines Week (6)'!G25-100),100/('BettingLines Week (6)'!G25+100))</f>
        <v>0.59677419354838712</v>
      </c>
      <c r="H25">
        <f>IF('BettingLines Week (6)'!H25&lt;-100,1+100/('BettingLines Week (6)'!H25-100),100/('BettingLines Week (6)'!H25+100))</f>
        <v>0.51219512195121952</v>
      </c>
      <c r="I25">
        <f>IF('BettingLines Week (6)'!I25&lt;-100,1+100/('BettingLines Week (6)'!I25-100),100/('BettingLines Week (6)'!I25+100))</f>
        <v>0.37878787878787878</v>
      </c>
      <c r="J25">
        <f>IF('BettingLines Week (6)'!J25&lt;-100,1+100/('BettingLines Week (6)'!J25-100),100/('BettingLines Week (6)'!J25+100))</f>
        <v>0.54545454545454541</v>
      </c>
      <c r="K25">
        <f>IF('BettingLines Week (6)'!K25&lt;-100,1+100/('BettingLines Week (6)'!K25-100),100/('BettingLines Week (6)'!K25+100))</f>
        <v>0.47619047619047616</v>
      </c>
      <c r="L25">
        <f>IF('BettingLines Week (6)'!L25&lt;-100,1+100/('BettingLines Week (6)'!L25-100),100/('BettingLines Week (6)'!L25+100))</f>
        <v>0.35087719298245612</v>
      </c>
      <c r="M25">
        <f>IF('BettingLines Week (6)'!M25&lt;-100,1+100/('BettingLines Week (6)'!M25-100),100/('BettingLines Week (6)'!M25+100))</f>
        <v>0.37037037037037035</v>
      </c>
      <c r="N25">
        <f>IF('BettingLines Week (6)'!N25&lt;-100,1+100/('BettingLines Week (6)'!N25-100),100/('BettingLines Week (6)'!N25+100))</f>
        <v>1</v>
      </c>
      <c r="O25">
        <f>IF('BettingLines Week (6)'!O25&lt;-100,1+100/('BettingLines Week (6)'!O25-100),100/('BettingLines Week (6)'!O25+100))</f>
        <v>0.51219512195121952</v>
      </c>
      <c r="P25">
        <f>IF('BettingLines Week (6)'!P25&lt;-100,1+100/('BettingLines Week (6)'!P25-100),100/('BettingLines Week (6)'!P25+100))</f>
        <v>0.5</v>
      </c>
      <c r="Q25">
        <f>IF('BettingLines Week (6)'!Q25&lt;-100,1+100/('BettingLines Week (6)'!Q25-100),100/('BettingLines Week (6)'!Q25+100))</f>
        <v>0.24390243902439024</v>
      </c>
      <c r="R25">
        <f>IF('BettingLines Week (6)'!R25&lt;-100,1+100/('BettingLines Week (6)'!R25-100),100/('BettingLines Week (6)'!R25+100))</f>
        <v>0.55555555555555558</v>
      </c>
      <c r="S25">
        <f>IF('BettingLines Week (6)'!S25&lt;-100,1+100/('BettingLines Week (6)'!S25-100),100/('BettingLines Week (6)'!S25+100))</f>
        <v>0.51219512195121952</v>
      </c>
    </row>
    <row r="26" spans="1:19" ht="14.45">
      <c r="A26" t="s">
        <v>25</v>
      </c>
      <c r="B26">
        <f>IF('BettingLines Week (6)'!B26&lt;-100,1+100/('BettingLines Week (6)'!B26-100),100/('BettingLines Week (6)'!B26+100))</f>
        <v>0.39370078740157483</v>
      </c>
      <c r="C26">
        <f>IF('BettingLines Week (6)'!C26&lt;-100,1+100/('BettingLines Week (6)'!C26-100),100/('BettingLines Week (6)'!C26+100))</f>
        <v>0.43478260869565216</v>
      </c>
      <c r="D26">
        <f>IF('BettingLines Week (6)'!D26&lt;-100,1+100/('BettingLines Week (6)'!D26-100),100/('BettingLines Week (6)'!D26+100))</f>
        <v>0.35087719298245612</v>
      </c>
      <c r="E26">
        <f>IF('BettingLines Week (6)'!E26&lt;-100,1+100/('BettingLines Week (6)'!E26-100),100/('BettingLines Week (6)'!E26+100))</f>
        <v>0.35087719298245612</v>
      </c>
      <c r="F26">
        <f>IF('BettingLines Week (6)'!F26&lt;-100,1+100/('BettingLines Week (6)'!F26-100),100/('BettingLines Week (6)'!F26+100))</f>
        <v>0.22727272727272727</v>
      </c>
      <c r="G26">
        <f>IF('BettingLines Week (6)'!G26&lt;-100,1+100/('BettingLines Week (6)'!G26-100),100/('BettingLines Week (6)'!G26+100))</f>
        <v>0.125</v>
      </c>
      <c r="H26">
        <f>IF('BettingLines Week (6)'!H26&lt;-100,1+100/('BettingLines Week (6)'!H26-100),100/('BettingLines Week (6)'!H26+100))</f>
        <v>1</v>
      </c>
      <c r="I26">
        <f>IF('BettingLines Week (6)'!I26&lt;-100,1+100/('BettingLines Week (6)'!I26-100),100/('BettingLines Week (6)'!I26+100))</f>
        <v>0.6</v>
      </c>
      <c r="J26">
        <f>IF('BettingLines Week (6)'!J26&lt;-100,1+100/('BettingLines Week (6)'!J26-100),100/('BettingLines Week (6)'!J26+100))</f>
        <v>0.56521739130434789</v>
      </c>
      <c r="K26">
        <f>IF('BettingLines Week (6)'!K26&lt;-100,1+100/('BettingLines Week (6)'!K26-100),100/('BettingLines Week (6)'!K26+100))</f>
        <v>0.48780487804878048</v>
      </c>
      <c r="L26">
        <f>IF('BettingLines Week (6)'!L26&lt;-100,1+100/('BettingLines Week (6)'!L26-100),100/('BettingLines Week (6)'!L26+100))</f>
        <v>0.4</v>
      </c>
      <c r="M26">
        <f>IF('BettingLines Week (6)'!M26&lt;-100,1+100/('BettingLines Week (6)'!M26-100),100/('BettingLines Week (6)'!M26+100))</f>
        <v>0.51219512195121952</v>
      </c>
      <c r="N26">
        <f>IF('BettingLines Week (6)'!N26&lt;-100,1+100/('BettingLines Week (6)'!N26-100),100/('BettingLines Week (6)'!N26+100))</f>
        <v>0.51219512195121952</v>
      </c>
      <c r="O26">
        <f>IF('BettingLines Week (6)'!O26&lt;-100,1+100/('BettingLines Week (6)'!O26-100),100/('BettingLines Week (6)'!O26+100))</f>
        <v>0.41666666666666669</v>
      </c>
      <c r="P26">
        <f>IF('BettingLines Week (6)'!P26&lt;-100,1+100/('BettingLines Week (6)'!P26-100),100/('BettingLines Week (6)'!P26+100))</f>
        <v>0.53488372093023262</v>
      </c>
      <c r="Q26">
        <f>IF('BettingLines Week (6)'!Q26&lt;-100,1+100/('BettingLines Week (6)'!Q26-100),100/('BettingLines Week (6)'!Q26+100))</f>
        <v>0.51219512195121952</v>
      </c>
      <c r="R26">
        <f>IF('BettingLines Week (6)'!R26&lt;-100,1+100/('BettingLines Week (6)'!R26-100),100/('BettingLines Week (6)'!R26+100))</f>
        <v>0.31746031746031744</v>
      </c>
      <c r="S26">
        <f>IF('BettingLines Week (6)'!S26&lt;-100,1+100/('BettingLines Week (6)'!S26-100),100/('BettingLines Week (6)'!S26+100))</f>
        <v>0.56521739130434789</v>
      </c>
    </row>
    <row r="27" spans="1:19" ht="14.45">
      <c r="A27" t="s">
        <v>26</v>
      </c>
      <c r="B27">
        <f>IF('BettingLines Week (6)'!B27&lt;-100,1+100/('BettingLines Week (6)'!B27-100),100/('BettingLines Week (6)'!B27+100))</f>
        <v>0.76470588235294112</v>
      </c>
      <c r="C27">
        <f>IF('BettingLines Week (6)'!C27&lt;-100,1+100/('BettingLines Week (6)'!C27-100),100/('BettingLines Week (6)'!C27+100))</f>
        <v>0.37878787878787878</v>
      </c>
      <c r="D27">
        <f>IF('BettingLines Week (6)'!D27&lt;-100,1+100/('BettingLines Week (6)'!D27-100),100/('BettingLines Week (6)'!D27+100))</f>
        <v>0.33333333333333331</v>
      </c>
      <c r="E27">
        <f>IF('BettingLines Week (6)'!E27&lt;-100,1+100/('BettingLines Week (6)'!E27-100),100/('BettingLines Week (6)'!E27+100))</f>
        <v>0.23255813953488372</v>
      </c>
      <c r="F27">
        <f>IF('BettingLines Week (6)'!F27&lt;-100,1+100/('BettingLines Week (6)'!F27-100),100/('BettingLines Week (6)'!F27+100))</f>
        <v>0.72067039106145248</v>
      </c>
      <c r="G27">
        <f>IF('BettingLines Week (6)'!G27&lt;-100,1+100/('BettingLines Week (6)'!G27-100),100/('BettingLines Week (6)'!G27+100))</f>
        <v>0.48780487804878048</v>
      </c>
      <c r="H27">
        <f>IF('BettingLines Week (6)'!H27&lt;-100,1+100/('BettingLines Week (6)'!H27-100),100/('BettingLines Week (6)'!H27+100))</f>
        <v>0.46511627906976744</v>
      </c>
      <c r="I27">
        <f>IF('BettingLines Week (6)'!I27&lt;-100,1+100/('BettingLines Week (6)'!I27-100),100/('BettingLines Week (6)'!I27+100))</f>
        <v>0.37735849056603776</v>
      </c>
      <c r="J27">
        <f>IF('BettingLines Week (6)'!J27&lt;-100,1+100/('BettingLines Week (6)'!J27-100),100/('BettingLines Week (6)'!J27+100))</f>
        <v>0.40816326530612246</v>
      </c>
      <c r="K27">
        <f>IF('BettingLines Week (6)'!K27&lt;-100,1+100/('BettingLines Week (6)'!K27-100),100/('BettingLines Week (6)'!K27+100))</f>
        <v>0.38461538461538464</v>
      </c>
      <c r="L27">
        <f>IF('BettingLines Week (6)'!L27&lt;-100,1+100/('BettingLines Week (6)'!L27-100),100/('BettingLines Week (6)'!L27+100))</f>
        <v>0.5</v>
      </c>
      <c r="M27">
        <f>IF('BettingLines Week (6)'!M27&lt;-100,1+100/('BettingLines Week (6)'!M27-100),100/('BettingLines Week (6)'!M27+100))</f>
        <v>0.34482758620689657</v>
      </c>
      <c r="N27">
        <f>IF('BettingLines Week (6)'!N27&lt;-100,1+100/('BettingLines Week (6)'!N27-100),100/('BettingLines Week (6)'!N27+100))</f>
        <v>0.40816326530612246</v>
      </c>
      <c r="O27">
        <f>IF('BettingLines Week (6)'!O27&lt;-100,1+100/('BettingLines Week (6)'!O27-100),100/('BettingLines Week (6)'!O27+100))</f>
        <v>1</v>
      </c>
      <c r="P27">
        <f>IF('BettingLines Week (6)'!P27&lt;-100,1+100/('BettingLines Week (6)'!P27-100),100/('BettingLines Week (6)'!P27+100))</f>
        <v>0.51219512195121952</v>
      </c>
      <c r="Q27">
        <f>IF('BettingLines Week (6)'!Q27&lt;-100,1+100/('BettingLines Week (6)'!Q27-100),100/('BettingLines Week (6)'!Q27+100))</f>
        <v>0.35714285714285715</v>
      </c>
      <c r="R27">
        <f>IF('BettingLines Week (6)'!R27&lt;-100,1+100/('BettingLines Week (6)'!R27-100),100/('BettingLines Week (6)'!R27+100))</f>
        <v>0.43478260869565216</v>
      </c>
      <c r="S27">
        <f>IF('BettingLines Week (6)'!S27&lt;-100,1+100/('BettingLines Week (6)'!S27-100),100/('BettingLines Week (6)'!S27+100))</f>
        <v>0.43478260869565216</v>
      </c>
    </row>
    <row r="28" spans="1:19" ht="14.45">
      <c r="A28" t="s">
        <v>27</v>
      </c>
      <c r="B28">
        <f>IF('BettingLines Week (6)'!B28&lt;-100,1+100/('BettingLines Week (6)'!B28-100),100/('BettingLines Week (6)'!B28+100))</f>
        <v>0.35714285714285715</v>
      </c>
      <c r="C28">
        <f>IF('BettingLines Week (6)'!C28&lt;-100,1+100/('BettingLines Week (6)'!C28-100),100/('BettingLines Week (6)'!C28+100))</f>
        <v>0.27777777777777779</v>
      </c>
      <c r="D28">
        <f>IF('BettingLines Week (6)'!D28&lt;-100,1+100/('BettingLines Week (6)'!D28-100),100/('BettingLines Week (6)'!D28+100))</f>
        <v>0.43478260869565216</v>
      </c>
      <c r="E28">
        <f>IF('BettingLines Week (6)'!E28&lt;-100,1+100/('BettingLines Week (6)'!E28-100),100/('BettingLines Week (6)'!E28+100))</f>
        <v>0.53488372093023262</v>
      </c>
      <c r="F28">
        <f>IF('BettingLines Week (6)'!F28&lt;-100,1+100/('BettingLines Week (6)'!F28-100),100/('BettingLines Week (6)'!F28+100))</f>
        <v>0.37878787878787878</v>
      </c>
      <c r="G28">
        <f>IF('BettingLines Week (6)'!G28&lt;-100,1+100/('BettingLines Week (6)'!G28-100),100/('BettingLines Week (6)'!G28+100))</f>
        <v>0.7752808988764045</v>
      </c>
      <c r="H28">
        <f>IF('BettingLines Week (6)'!H28&lt;-100,1+100/('BettingLines Week (6)'!H28-100),100/('BettingLines Week (6)'!H28+100))</f>
        <v>0.47619047619047616</v>
      </c>
      <c r="I28">
        <f>IF('BettingLines Week (6)'!I28&lt;-100,1+100/('BettingLines Week (6)'!I28-100),100/('BettingLines Week (6)'!I28+100))</f>
        <v>0.29411764705882354</v>
      </c>
      <c r="J28">
        <f>IF('BettingLines Week (6)'!J28&lt;-100,1+100/('BettingLines Week (6)'!J28-100),100/('BettingLines Week (6)'!J28+100))</f>
        <v>0.46511627906976744</v>
      </c>
      <c r="K28">
        <f>IF('BettingLines Week (6)'!K28&lt;-100,1+100/('BettingLines Week (6)'!K28-100),100/('BettingLines Week (6)'!K28+100))</f>
        <v>1</v>
      </c>
      <c r="L28">
        <f>IF('BettingLines Week (6)'!L28&lt;-100,1+100/('BettingLines Week (6)'!L28-100),100/('BettingLines Week (6)'!L28+100))</f>
        <v>0.48780487804878048</v>
      </c>
      <c r="M28">
        <f>IF('BettingLines Week (6)'!M28&lt;-100,1+100/('BettingLines Week (6)'!M28-100),100/('BettingLines Week (6)'!M28+100))</f>
        <v>0.55555555555555558</v>
      </c>
      <c r="N28">
        <f>IF('BettingLines Week (6)'!N28&lt;-100,1+100/('BettingLines Week (6)'!N28-100),100/('BettingLines Week (6)'!N28+100))</f>
        <v>0.5</v>
      </c>
      <c r="O28">
        <f>IF('BettingLines Week (6)'!O28&lt;-100,1+100/('BettingLines Week (6)'!O28-100),100/('BettingLines Week (6)'!O28+100))</f>
        <v>0.2857142857142857</v>
      </c>
      <c r="P28">
        <f>IF('BettingLines Week (6)'!P28&lt;-100,1+100/('BettingLines Week (6)'!P28-100),100/('BettingLines Week (6)'!P28+100))</f>
        <v>0.53488372093023262</v>
      </c>
      <c r="Q28">
        <f>IF('BettingLines Week (6)'!Q28&lt;-100,1+100/('BettingLines Week (6)'!Q28-100),100/('BettingLines Week (6)'!Q28+100))</f>
        <v>0.51219512195121952</v>
      </c>
      <c r="R28">
        <f>IF('BettingLines Week (6)'!R28&lt;-100,1+100/('BettingLines Week (6)'!R28-100),100/('BettingLines Week (6)'!R28+100))</f>
        <v>0.41666666666666669</v>
      </c>
      <c r="S28">
        <f>IF('BettingLines Week (6)'!S28&lt;-100,1+100/('BettingLines Week (6)'!S28-100),100/('BettingLines Week (6)'!S28+100))</f>
        <v>0.29411764705882354</v>
      </c>
    </row>
    <row r="29" spans="1:19" ht="14.45">
      <c r="A29" t="s">
        <v>28</v>
      </c>
      <c r="B29">
        <f>IF('BettingLines Week (6)'!B29&lt;-100,1+100/('BettingLines Week (6)'!B29-100),100/('BettingLines Week (6)'!B29+100))</f>
        <v>0.44642857142857145</v>
      </c>
      <c r="C29">
        <f>IF('BettingLines Week (6)'!C29&lt;-100,1+100/('BettingLines Week (6)'!C29-100),100/('BettingLines Week (6)'!C29+100))</f>
        <v>0.44642857142857145</v>
      </c>
      <c r="D29">
        <f>IF('BettingLines Week (6)'!D29&lt;-100,1+100/('BettingLines Week (6)'!D29-100),100/('BettingLines Week (6)'!D29+100))</f>
        <v>0.42372881355932202</v>
      </c>
      <c r="E29">
        <f>IF('BettingLines Week (6)'!E29&lt;-100,1+100/('BettingLines Week (6)'!E29-100),100/('BettingLines Week (6)'!E29+100))</f>
        <v>0.42372881355932202</v>
      </c>
      <c r="F29">
        <f>IF('BettingLines Week (6)'!F29&lt;-100,1+100/('BettingLines Week (6)'!F29-100),100/('BettingLines Week (6)'!F29+100))</f>
        <v>0.57446808510638303</v>
      </c>
      <c r="G29">
        <f>IF('BettingLines Week (6)'!G29&lt;-100,1+100/('BettingLines Week (6)'!G29-100),100/('BettingLines Week (6)'!G29+100))</f>
        <v>0.32786885245901637</v>
      </c>
      <c r="H29">
        <f>IF('BettingLines Week (6)'!H29&lt;-100,1+100/('BettingLines Week (6)'!H29-100),100/('BettingLines Week (6)'!H29+100))</f>
        <v>1</v>
      </c>
      <c r="I29">
        <f>IF('BettingLines Week (6)'!I29&lt;-100,1+100/('BettingLines Week (6)'!I29-100),100/('BettingLines Week (6)'!I29+100))</f>
        <v>0.53488372093023262</v>
      </c>
      <c r="J29">
        <f>IF('BettingLines Week (6)'!J29&lt;-100,1+100/('BettingLines Week (6)'!J29-100),100/('BettingLines Week (6)'!J29+100))</f>
        <v>0.39215686274509803</v>
      </c>
      <c r="K29">
        <f>IF('BettingLines Week (6)'!K29&lt;-100,1+100/('BettingLines Week (6)'!K29-100),100/('BettingLines Week (6)'!K29+100))</f>
        <v>0.53488372093023262</v>
      </c>
      <c r="L29">
        <f>IF('BettingLines Week (6)'!L29&lt;-100,1+100/('BettingLines Week (6)'!L29-100),100/('BettingLines Week (6)'!L29+100))</f>
        <v>0.37037037037037035</v>
      </c>
      <c r="M29">
        <f>IF('BettingLines Week (6)'!M29&lt;-100,1+100/('BettingLines Week (6)'!M29-100),100/('BettingLines Week (6)'!M29+100))</f>
        <v>0.53488372093023262</v>
      </c>
      <c r="N29">
        <f>IF('BettingLines Week (6)'!N29&lt;-100,1+100/('BettingLines Week (6)'!N29-100),100/('BettingLines Week (6)'!N29+100))</f>
        <v>0.56521739130434789</v>
      </c>
      <c r="O29">
        <f>IF('BettingLines Week (6)'!O29&lt;-100,1+100/('BettingLines Week (6)'!O29-100),100/('BettingLines Week (6)'!O29+100))</f>
        <v>0.29411764705882354</v>
      </c>
      <c r="P29">
        <f>IF('BettingLines Week (6)'!P29&lt;-100,1+100/('BettingLines Week (6)'!P29-100),100/('BettingLines Week (6)'!P29+100))</f>
        <v>0.6</v>
      </c>
      <c r="Q29">
        <f>IF('BettingLines Week (6)'!Q29&lt;-100,1+100/('BettingLines Week (6)'!Q29-100),100/('BettingLines Week (6)'!Q29+100))</f>
        <v>0.48780487804878048</v>
      </c>
      <c r="R29">
        <f>IF('BettingLines Week (6)'!R29&lt;-100,1+100/('BettingLines Week (6)'!R29-100),100/('BettingLines Week (6)'!R29+100))</f>
        <v>0.53488372093023262</v>
      </c>
      <c r="S29">
        <f>IF('BettingLines Week (6)'!S29&lt;-100,1+100/('BettingLines Week (6)'!S29-100),100/('BettingLines Week (6)'!S29+100))</f>
        <v>0.46511627906976744</v>
      </c>
    </row>
    <row r="30" spans="1:19" ht="14.45">
      <c r="A30" t="s">
        <v>29</v>
      </c>
      <c r="B30">
        <f>IF('BettingLines Week (6)'!B30&lt;-100,1+100/('BettingLines Week (6)'!B30-100),100/('BettingLines Week (6)'!B30+100))</f>
        <v>0.35714285714285715</v>
      </c>
      <c r="C30">
        <f>IF('BettingLines Week (6)'!C30&lt;-100,1+100/('BettingLines Week (6)'!C30-100),100/('BettingLines Week (6)'!C30+100))</f>
        <v>0.55555555555555558</v>
      </c>
      <c r="D30">
        <f>IF('BettingLines Week (6)'!D30&lt;-100,1+100/('BettingLines Week (6)'!D30-100),100/('BettingLines Week (6)'!D30+100))</f>
        <v>0.32786885245901637</v>
      </c>
      <c r="E30">
        <f>IF('BettingLines Week (6)'!E30&lt;-100,1+100/('BettingLines Week (6)'!E30-100),100/('BettingLines Week (6)'!E30+100))</f>
        <v>0.35714285714285715</v>
      </c>
      <c r="F30">
        <f>IF('BettingLines Week (6)'!F30&lt;-100,1+100/('BettingLines Week (6)'!F30-100),100/('BettingLines Week (6)'!F30+100))</f>
        <v>1</v>
      </c>
      <c r="G30">
        <f>IF('BettingLines Week (6)'!G30&lt;-100,1+100/('BettingLines Week (6)'!G30-100),100/('BettingLines Week (6)'!G30+100))</f>
        <v>0.42372881355932202</v>
      </c>
      <c r="H30">
        <f>IF('BettingLines Week (6)'!H30&lt;-100,1+100/('BettingLines Week (6)'!H30-100),100/('BettingLines Week (6)'!H30+100))</f>
        <v>0.51219512195121952</v>
      </c>
      <c r="I30">
        <f>IF('BettingLines Week (6)'!I30&lt;-100,1+100/('BettingLines Week (6)'!I30-100),100/('BettingLines Week (6)'!I30+100))</f>
        <v>0.22727272727272727</v>
      </c>
      <c r="J30">
        <f>IF('BettingLines Week (6)'!J30&lt;-100,1+100/('BettingLines Week (6)'!J30-100),100/('BettingLines Week (6)'!J30+100))</f>
        <v>0.51219512195121952</v>
      </c>
      <c r="K30">
        <f>IF('BettingLines Week (6)'!K30&lt;-100,1+100/('BettingLines Week (6)'!K30-100),100/('BettingLines Week (6)'!K30+100))</f>
        <v>0.51219512195121952</v>
      </c>
      <c r="L30">
        <f>IF('BettingLines Week (6)'!L30&lt;-100,1+100/('BettingLines Week (6)'!L30-100),100/('BettingLines Week (6)'!L30+100))</f>
        <v>0.27027027027027029</v>
      </c>
      <c r="M30">
        <f>IF('BettingLines Week (6)'!M30&lt;-100,1+100/('BettingLines Week (6)'!M30-100),100/('BettingLines Week (6)'!M30+100))</f>
        <v>0.51219512195121952</v>
      </c>
      <c r="N30">
        <f>IF('BettingLines Week (6)'!N30&lt;-100,1+100/('BettingLines Week (6)'!N30-100),100/('BettingLines Week (6)'!N30+100))</f>
        <v>0.53488372093023262</v>
      </c>
      <c r="O30">
        <f>IF('BettingLines Week (6)'!O30&lt;-100,1+100/('BettingLines Week (6)'!O30-100),100/('BettingLines Week (6)'!O30+100))</f>
        <v>0.42553191489361702</v>
      </c>
      <c r="P30">
        <f>IF('BettingLines Week (6)'!P30&lt;-100,1+100/('BettingLines Week (6)'!P30-100),100/('BettingLines Week (6)'!P30+100))</f>
        <v>0.40816326530612246</v>
      </c>
      <c r="Q30">
        <f>IF('BettingLines Week (6)'!Q30&lt;-100,1+100/('BettingLines Week (6)'!Q30-100),100/('BettingLines Week (6)'!Q30+100))</f>
        <v>0.39215686274509803</v>
      </c>
      <c r="R30">
        <f>IF('BettingLines Week (6)'!R30&lt;-100,1+100/('BettingLines Week (6)'!R30-100),100/('BettingLines Week (6)'!R30+100))</f>
        <v>0.5</v>
      </c>
      <c r="S30">
        <f>IF('BettingLines Week (6)'!S30&lt;-100,1+100/('BettingLines Week (6)'!S30-100),100/('BettingLines Week (6)'!S30+100))</f>
        <v>0.47619047619047616</v>
      </c>
    </row>
    <row r="31" spans="1:19" ht="14.45">
      <c r="A31" t="s">
        <v>30</v>
      </c>
      <c r="B31">
        <f>IF('BettingLines Week (6)'!B31&lt;-100,1+100/('BettingLines Week (6)'!B31-100),100/('BettingLines Week (6)'!B31+100))</f>
        <v>0.37878787878787878</v>
      </c>
      <c r="C31">
        <f>IF('BettingLines Week (6)'!C31&lt;-100,1+100/('BettingLines Week (6)'!C31-100),100/('BettingLines Week (6)'!C31+100))</f>
        <v>0.48780487804878048</v>
      </c>
      <c r="D31">
        <f>IF('BettingLines Week (6)'!D31&lt;-100,1+100/('BettingLines Week (6)'!D31-100),100/('BettingLines Week (6)'!D31+100))</f>
        <v>0.27027027027027029</v>
      </c>
      <c r="E31">
        <f>IF('BettingLines Week (6)'!E31&lt;-100,1+100/('BettingLines Week (6)'!E31-100),100/('BettingLines Week (6)'!E31+100))</f>
        <v>0.51219512195121952</v>
      </c>
      <c r="F31">
        <f>IF('BettingLines Week (6)'!F31&lt;-100,1+100/('BettingLines Week (6)'!F31-100),100/('BettingLines Week (6)'!F31+100))</f>
        <v>0.46728971962616822</v>
      </c>
      <c r="G31">
        <f>IF('BettingLines Week (6)'!G31&lt;-100,1+100/('BettingLines Week (6)'!G31-100),100/('BettingLines Week (6)'!G31+100))</f>
        <v>0.37037037037037035</v>
      </c>
      <c r="H31">
        <f>IF('BettingLines Week (6)'!H31&lt;-100,1+100/('BettingLines Week (6)'!H31-100),100/('BettingLines Week (6)'!H31+100))</f>
        <v>0.43478260869565216</v>
      </c>
      <c r="I31">
        <f>IF('BettingLines Week (6)'!I31&lt;-100,1+100/('BettingLines Week (6)'!I31-100),100/('BettingLines Week (6)'!I31+100))</f>
        <v>0.5</v>
      </c>
      <c r="J31">
        <f>IF('BettingLines Week (6)'!J31&lt;-100,1+100/('BettingLines Week (6)'!J31-100),100/('BettingLines Week (6)'!J31+100))</f>
        <v>0.47619047619047616</v>
      </c>
      <c r="K31">
        <f>IF('BettingLines Week (6)'!K31&lt;-100,1+100/('BettingLines Week (6)'!K31-100),100/('BettingLines Week (6)'!K31+100))</f>
        <v>0.37735849056603776</v>
      </c>
      <c r="L31">
        <f>IF('BettingLines Week (6)'!L31&lt;-100,1+100/('BettingLines Week (6)'!L31-100),100/('BettingLines Week (6)'!L31+100))</f>
        <v>1</v>
      </c>
      <c r="M31">
        <f>IF('BettingLines Week (6)'!M31&lt;-100,1+100/('BettingLines Week (6)'!M31-100),100/('BettingLines Week (6)'!M31+100))</f>
        <v>0.53488372093023262</v>
      </c>
      <c r="N31">
        <f>IF('BettingLines Week (6)'!N31&lt;-100,1+100/('BettingLines Week (6)'!N31-100),100/('BettingLines Week (6)'!N31+100))</f>
        <v>0.47619047619047616</v>
      </c>
      <c r="O31">
        <f>IF('BettingLines Week (6)'!O31&lt;-100,1+100/('BettingLines Week (6)'!O31-100),100/('BettingLines Week (6)'!O31+100))</f>
        <v>0.24390243902439024</v>
      </c>
      <c r="P31">
        <f>IF('BettingLines Week (6)'!P31&lt;-100,1+100/('BettingLines Week (6)'!P31-100),100/('BettingLines Week (6)'!P31+100))</f>
        <v>0.47619047619047616</v>
      </c>
      <c r="Q31">
        <f>IF('BettingLines Week (6)'!Q31&lt;-100,1+100/('BettingLines Week (6)'!Q31-100),100/('BettingLines Week (6)'!Q31+100))</f>
        <v>0.47619047619047616</v>
      </c>
      <c r="R31">
        <f>IF('BettingLines Week (6)'!R31&lt;-100,1+100/('BettingLines Week (6)'!R31-100),100/('BettingLines Week (6)'!R31+100))</f>
        <v>0.48780487804878048</v>
      </c>
      <c r="S31">
        <f>IF('BettingLines Week (6)'!S31&lt;-100,1+100/('BettingLines Week (6)'!S31-100),100/('BettingLines Week (6)'!S31+100))</f>
        <v>0.54545454545454541</v>
      </c>
    </row>
    <row r="32" spans="1:19" ht="14.45">
      <c r="A32" t="s">
        <v>31</v>
      </c>
      <c r="B32">
        <f>IF('BettingLines Week (6)'!B32&lt;-100,1+100/('BettingLines Week (6)'!B32-100),100/('BettingLines Week (6)'!B32+100))</f>
        <v>0.27777777777777779</v>
      </c>
      <c r="C32">
        <f>IF('BettingLines Week (6)'!C32&lt;-100,1+100/('BettingLines Week (6)'!C32-100),100/('BettingLines Week (6)'!C32+100))</f>
        <v>0.35714285714285715</v>
      </c>
      <c r="D32">
        <f>IF('BettingLines Week (6)'!D32&lt;-100,1+100/('BettingLines Week (6)'!D32-100),100/('BettingLines Week (6)'!D32+100))</f>
        <v>0.17543859649122806</v>
      </c>
      <c r="E32">
        <f>IF('BettingLines Week (6)'!E32&lt;-100,1+100/('BettingLines Week (6)'!E32-100),100/('BettingLines Week (6)'!E32+100))</f>
        <v>0.12903225806451613</v>
      </c>
      <c r="F32">
        <f>IF('BettingLines Week (6)'!F32&lt;-100,1+100/('BettingLines Week (6)'!F32-100),100/('BettingLines Week (6)'!F32+100))</f>
        <v>0.41322314049586778</v>
      </c>
      <c r="G32">
        <f>IF('BettingLines Week (6)'!G32&lt;-100,1+100/('BettingLines Week (6)'!G32-100),100/('BettingLines Week (6)'!G32+100))</f>
        <v>0.26666666666666666</v>
      </c>
      <c r="H32">
        <f>IF('BettingLines Week (6)'!H32&lt;-100,1+100/('BettingLines Week (6)'!H32-100),100/('BettingLines Week (6)'!H32+100))</f>
        <v>0.26666666666666666</v>
      </c>
      <c r="I32">
        <f>IF('BettingLines Week (6)'!I32&lt;-100,1+100/('BettingLines Week (6)'!I32-100),100/('BettingLines Week (6)'!I32+100))</f>
        <v>0.32258064516129031</v>
      </c>
      <c r="J32">
        <f>IF('BettingLines Week (6)'!J32&lt;-100,1+100/('BettingLines Week (6)'!J32-100),100/('BettingLines Week (6)'!J32+100))</f>
        <v>0.27777777777777779</v>
      </c>
      <c r="K32">
        <f>IF('BettingLines Week (6)'!K32&lt;-100,1+100/('BettingLines Week (6)'!K32-100),100/('BettingLines Week (6)'!K32+100))</f>
        <v>0.45454545454545453</v>
      </c>
      <c r="L32">
        <f>IF('BettingLines Week (6)'!L32&lt;-100,1+100/('BettingLines Week (6)'!L32-100),100/('BettingLines Week (6)'!L32+100))</f>
        <v>0.48780487804878048</v>
      </c>
      <c r="M32">
        <f>IF('BettingLines Week (6)'!M32&lt;-100,1+100/('BettingLines Week (6)'!M32-100),100/('BettingLines Week (6)'!M32+100))</f>
        <v>0.48780487804878048</v>
      </c>
      <c r="N32">
        <f>IF('BettingLines Week (6)'!N32&lt;-100,1+100/('BettingLines Week (6)'!N32-100),100/('BettingLines Week (6)'!N32+100))</f>
        <v>0.32258064516129031</v>
      </c>
      <c r="O32">
        <f>IF('BettingLines Week (6)'!O32&lt;-100,1+100/('BettingLines Week (6)'!O32-100),100/('BettingLines Week (6)'!O32+100))</f>
        <v>1</v>
      </c>
      <c r="P32">
        <f>IF('BettingLines Week (6)'!P32&lt;-100,1+100/('BettingLines Week (6)'!P32-100),100/('BettingLines Week (6)'!P32+100))</f>
        <v>0.31746031746031744</v>
      </c>
      <c r="Q32">
        <f>IF('BettingLines Week (6)'!Q32&lt;-100,1+100/('BettingLines Week (6)'!Q32-100),100/('BettingLines Week (6)'!Q32+100))</f>
        <v>0.37735849056603776</v>
      </c>
      <c r="R32">
        <f>IF('BettingLines Week (6)'!R32&lt;-100,1+100/('BettingLines Week (6)'!R32-100),100/('BettingLines Week (6)'!R32+100))</f>
        <v>0.2</v>
      </c>
      <c r="S32">
        <f>IF('BettingLines Week (6)'!S32&lt;-100,1+100/('BettingLines Week (6)'!S32-100),100/('BettingLines Week (6)'!S32+100))</f>
        <v>0.37735849056603776</v>
      </c>
    </row>
    <row r="33" spans="1:19" ht="14.45">
      <c r="A33" t="s">
        <v>32</v>
      </c>
      <c r="B33">
        <f>IF('BettingLines Week (6)'!B33&lt;-100,1+100/('BettingLines Week (6)'!B33-100),100/('BettingLines Week (6)'!B33+100))</f>
        <v>0.21739130434782608</v>
      </c>
      <c r="C33">
        <f>IF('BettingLines Week (6)'!C33&lt;-100,1+100/('BettingLines Week (6)'!C33-100),100/('BettingLines Week (6)'!C33+100))</f>
        <v>0.55555555555555558</v>
      </c>
      <c r="D33">
        <f>IF('BettingLines Week (6)'!D33&lt;-100,1+100/('BettingLines Week (6)'!D33-100),100/('BettingLines Week (6)'!D33+100))</f>
        <v>0.25</v>
      </c>
      <c r="E33">
        <f>IF('BettingLines Week (6)'!E33&lt;-100,1+100/('BettingLines Week (6)'!E33-100),100/('BettingLines Week (6)'!E33+100))</f>
        <v>0.43478260869565216</v>
      </c>
      <c r="F33">
        <f>IF('BettingLines Week (6)'!F33&lt;-100,1+100/('BettingLines Week (6)'!F33-100),100/('BettingLines Week (6)'!F33+100))</f>
        <v>0.46728971962616822</v>
      </c>
      <c r="G33">
        <f>IF('BettingLines Week (6)'!G33&lt;-100,1+100/('BettingLines Week (6)'!G33-100),100/('BettingLines Week (6)'!G33+100))</f>
        <v>0.47619047619047616</v>
      </c>
      <c r="H33">
        <f>IF('BettingLines Week (6)'!H33&lt;-100,1+100/('BettingLines Week (6)'!H33-100),100/('BettingLines Week (6)'!H33+100))</f>
        <v>1</v>
      </c>
      <c r="I33">
        <f>IF('BettingLines Week (6)'!I33&lt;-100,1+100/('BettingLines Week (6)'!I33-100),100/('BettingLines Week (6)'!I33+100))</f>
        <v>0.43478260869565216</v>
      </c>
      <c r="J33">
        <f>IF('BettingLines Week (6)'!J33&lt;-100,1+100/('BettingLines Week (6)'!J33-100),100/('BettingLines Week (6)'!J33+100))</f>
        <v>0.53488372093023262</v>
      </c>
      <c r="K33">
        <f>IF('BettingLines Week (6)'!K33&lt;-100,1+100/('BettingLines Week (6)'!K33-100),100/('BettingLines Week (6)'!K33+100))</f>
        <v>0.2857142857142857</v>
      </c>
      <c r="L33">
        <f>IF('BettingLines Week (6)'!L33&lt;-100,1+100/('BettingLines Week (6)'!L33-100),100/('BettingLines Week (6)'!L33+100))</f>
        <v>0.55555555555555558</v>
      </c>
      <c r="M33">
        <f>IF('BettingLines Week (6)'!M33&lt;-100,1+100/('BettingLines Week (6)'!M33-100),100/('BettingLines Week (6)'!M33+100))</f>
        <v>0.37878787878787878</v>
      </c>
      <c r="N33">
        <f>IF('BettingLines Week (6)'!N33&lt;-100,1+100/('BettingLines Week (6)'!N33-100),100/('BettingLines Week (6)'!N33+100))</f>
        <v>0.39215686274509803</v>
      </c>
      <c r="O33">
        <f>IF('BettingLines Week (6)'!O33&lt;-100,1+100/('BettingLines Week (6)'!O33-100),100/('BettingLines Week (6)'!O33+100))</f>
        <v>0.25974025974025972</v>
      </c>
      <c r="P33">
        <f>IF('BettingLines Week (6)'!P33&lt;-100,1+100/('BettingLines Week (6)'!P33-100),100/('BettingLines Week (6)'!P33+100))</f>
        <v>0.43478260869565216</v>
      </c>
      <c r="Q33">
        <f>IF('BettingLines Week (6)'!Q33&lt;-100,1+100/('BettingLines Week (6)'!Q33-100),100/('BettingLines Week (6)'!Q33+100))</f>
        <v>0.38461538461538464</v>
      </c>
      <c r="R33">
        <f>IF('BettingLines Week (6)'!R33&lt;-100,1+100/('BettingLines Week (6)'!R33-100),100/('BettingLines Week (6)'!R33+100))</f>
        <v>0.51219512195121952</v>
      </c>
      <c r="S33">
        <f>IF('BettingLines Week (6)'!S33&lt;-100,1+100/('BettingLines Week (6)'!S33-100),100/('BettingLines Week (6)'!S33+100))</f>
        <v>0.5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1087-26EF-4EA1-990C-210B70B6789A}">
  <dimension ref="A1:S33"/>
  <sheetViews>
    <sheetView workbookViewId="0">
      <selection activeCell="G7" sqref="G7"/>
    </sheetView>
  </sheetViews>
  <sheetFormatPr defaultColWidth="5"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v>-180</v>
      </c>
      <c r="C2">
        <v>-148</v>
      </c>
      <c r="D2">
        <v>-800</v>
      </c>
      <c r="E2">
        <v>-425</v>
      </c>
      <c r="F2">
        <v>-180</v>
      </c>
      <c r="G2">
        <v>-650</v>
      </c>
      <c r="H2">
        <v>-218</v>
      </c>
      <c r="I2">
        <v>-175</v>
      </c>
      <c r="J2">
        <v>-205</v>
      </c>
      <c r="L2">
        <v>-155</v>
      </c>
      <c r="M2">
        <v>-205</v>
      </c>
      <c r="N2">
        <v>-218</v>
      </c>
      <c r="O2">
        <v>-180</v>
      </c>
      <c r="P2">
        <v>-190</v>
      </c>
      <c r="Q2">
        <v>-395</v>
      </c>
      <c r="R2">
        <v>-155</v>
      </c>
      <c r="S2">
        <v>-125</v>
      </c>
    </row>
    <row r="3" spans="1:19" ht="14.45">
      <c r="A3" t="s">
        <v>2</v>
      </c>
      <c r="B3">
        <v>-185</v>
      </c>
      <c r="C3">
        <v>-245</v>
      </c>
      <c r="D3">
        <v>-250</v>
      </c>
      <c r="E3">
        <v>-425</v>
      </c>
      <c r="F3">
        <v>-198</v>
      </c>
      <c r="G3">
        <v>-305</v>
      </c>
      <c r="H3">
        <v>-190</v>
      </c>
      <c r="I3">
        <v>-195</v>
      </c>
      <c r="J3">
        <v>-155</v>
      </c>
      <c r="L3">
        <v>135</v>
      </c>
      <c r="M3">
        <v>-120</v>
      </c>
      <c r="N3">
        <v>-135</v>
      </c>
      <c r="O3">
        <v>-105</v>
      </c>
      <c r="P3">
        <v>-125</v>
      </c>
      <c r="Q3">
        <v>-298</v>
      </c>
      <c r="R3">
        <v>-535</v>
      </c>
      <c r="S3">
        <v>-130</v>
      </c>
    </row>
    <row r="4" spans="1:19" ht="14.45">
      <c r="A4" t="s">
        <v>3</v>
      </c>
      <c r="B4">
        <v>-135</v>
      </c>
      <c r="C4">
        <v>-360</v>
      </c>
      <c r="D4">
        <v>-245</v>
      </c>
      <c r="E4">
        <v>-142</v>
      </c>
      <c r="F4">
        <v>-250</v>
      </c>
      <c r="G4">
        <v>-1200</v>
      </c>
      <c r="H4">
        <v>-175</v>
      </c>
      <c r="I4">
        <v>-440</v>
      </c>
      <c r="J4">
        <v>-105</v>
      </c>
      <c r="K4">
        <v>-245</v>
      </c>
      <c r="L4">
        <v>-175</v>
      </c>
      <c r="M4">
        <v>100</v>
      </c>
      <c r="O4">
        <v>155</v>
      </c>
      <c r="P4">
        <v>-190</v>
      </c>
      <c r="Q4">
        <v>-115</v>
      </c>
      <c r="R4">
        <v>-270</v>
      </c>
      <c r="S4">
        <v>100</v>
      </c>
    </row>
    <row r="5" spans="1:19" ht="14.45">
      <c r="A5" t="s">
        <v>4</v>
      </c>
      <c r="B5">
        <v>-120</v>
      </c>
      <c r="C5">
        <v>-325</v>
      </c>
      <c r="D5">
        <v>-750</v>
      </c>
      <c r="E5">
        <v>-1050</v>
      </c>
      <c r="F5">
        <v>-175</v>
      </c>
      <c r="G5">
        <v>-470</v>
      </c>
      <c r="H5">
        <v>-120</v>
      </c>
      <c r="I5">
        <v>-115</v>
      </c>
      <c r="K5">
        <v>-115</v>
      </c>
      <c r="L5">
        <v>-340</v>
      </c>
      <c r="M5">
        <v>-120</v>
      </c>
      <c r="N5">
        <v>115</v>
      </c>
      <c r="O5">
        <v>-175</v>
      </c>
      <c r="P5">
        <v>-265</v>
      </c>
      <c r="Q5">
        <v>-150</v>
      </c>
      <c r="R5">
        <v>-150</v>
      </c>
      <c r="S5">
        <v>-298</v>
      </c>
    </row>
    <row r="6" spans="1:19" ht="14.45">
      <c r="A6" t="s">
        <v>5</v>
      </c>
      <c r="B6">
        <v>-112</v>
      </c>
      <c r="C6">
        <v>-175</v>
      </c>
      <c r="D6">
        <v>-155</v>
      </c>
      <c r="E6">
        <v>-162</v>
      </c>
      <c r="F6">
        <v>-170</v>
      </c>
      <c r="G6">
        <v>-155</v>
      </c>
      <c r="I6">
        <v>-105</v>
      </c>
      <c r="J6">
        <v>-115</v>
      </c>
      <c r="K6">
        <v>-320</v>
      </c>
      <c r="L6">
        <v>-115</v>
      </c>
      <c r="M6">
        <v>-200</v>
      </c>
      <c r="N6">
        <v>-115</v>
      </c>
      <c r="O6">
        <v>-395</v>
      </c>
      <c r="P6">
        <v>-218</v>
      </c>
      <c r="Q6">
        <v>-130</v>
      </c>
      <c r="R6">
        <v>135</v>
      </c>
      <c r="S6">
        <v>-175</v>
      </c>
    </row>
    <row r="7" spans="1:19" ht="14.45">
      <c r="A7" t="s">
        <v>6</v>
      </c>
      <c r="B7">
        <v>-170</v>
      </c>
      <c r="C7">
        <v>-380</v>
      </c>
      <c r="D7">
        <v>-650</v>
      </c>
      <c r="E7">
        <v>-285</v>
      </c>
      <c r="F7">
        <v>145</v>
      </c>
      <c r="G7">
        <v>-125</v>
      </c>
      <c r="I7">
        <v>-298</v>
      </c>
      <c r="J7">
        <v>135</v>
      </c>
      <c r="K7">
        <v>-218</v>
      </c>
      <c r="L7">
        <v>-175</v>
      </c>
      <c r="M7">
        <v>-230</v>
      </c>
      <c r="N7">
        <v>-170</v>
      </c>
      <c r="O7">
        <v>-115</v>
      </c>
      <c r="P7">
        <v>160</v>
      </c>
      <c r="Q7">
        <v>130</v>
      </c>
      <c r="R7">
        <v>-150</v>
      </c>
      <c r="S7">
        <v>-150</v>
      </c>
    </row>
    <row r="8" spans="1:19" ht="14.45">
      <c r="A8" t="s">
        <v>7</v>
      </c>
      <c r="B8">
        <v>114</v>
      </c>
      <c r="C8">
        <v>300</v>
      </c>
      <c r="D8">
        <v>124</v>
      </c>
      <c r="E8">
        <v>330</v>
      </c>
      <c r="F8">
        <v>114</v>
      </c>
      <c r="G8">
        <v>245</v>
      </c>
      <c r="I8">
        <v>-120</v>
      </c>
      <c r="J8">
        <v>-125</v>
      </c>
      <c r="K8">
        <v>-130</v>
      </c>
      <c r="L8">
        <v>150</v>
      </c>
      <c r="M8">
        <v>-135</v>
      </c>
      <c r="N8">
        <v>-270</v>
      </c>
      <c r="O8">
        <v>-360</v>
      </c>
      <c r="P8">
        <v>100</v>
      </c>
      <c r="Q8">
        <v>-218</v>
      </c>
      <c r="R8">
        <v>-115</v>
      </c>
      <c r="S8">
        <v>-115</v>
      </c>
    </row>
    <row r="9" spans="1:19" ht="14.45">
      <c r="A9" t="s">
        <v>8</v>
      </c>
      <c r="B9">
        <v>-470</v>
      </c>
      <c r="C9">
        <v>145</v>
      </c>
      <c r="D9">
        <v>-340</v>
      </c>
      <c r="E9">
        <v>145</v>
      </c>
      <c r="F9">
        <v>-230</v>
      </c>
      <c r="G9">
        <v>-250</v>
      </c>
      <c r="H9">
        <v>-150</v>
      </c>
      <c r="I9">
        <v>-258</v>
      </c>
      <c r="J9">
        <v>-150</v>
      </c>
      <c r="K9">
        <v>-150</v>
      </c>
      <c r="L9">
        <v>-105</v>
      </c>
      <c r="M9">
        <v>110</v>
      </c>
      <c r="O9">
        <v>-310</v>
      </c>
      <c r="P9">
        <v>-105</v>
      </c>
      <c r="Q9">
        <v>105</v>
      </c>
      <c r="R9">
        <v>-110</v>
      </c>
      <c r="S9">
        <v>-175</v>
      </c>
    </row>
    <row r="10" spans="1:19" ht="14.45">
      <c r="A10" t="s">
        <v>9</v>
      </c>
      <c r="B10">
        <v>150</v>
      </c>
      <c r="C10">
        <v>-218</v>
      </c>
      <c r="D10">
        <v>-155</v>
      </c>
      <c r="E10">
        <v>-142</v>
      </c>
      <c r="F10">
        <v>-440</v>
      </c>
      <c r="G10">
        <v>-162</v>
      </c>
      <c r="H10">
        <v>130</v>
      </c>
      <c r="I10">
        <v>-198</v>
      </c>
      <c r="K10">
        <v>125</v>
      </c>
      <c r="L10">
        <v>-340</v>
      </c>
      <c r="M10">
        <v>-190</v>
      </c>
      <c r="N10">
        <v>-110</v>
      </c>
      <c r="O10">
        <v>-125</v>
      </c>
      <c r="P10">
        <v>-130</v>
      </c>
      <c r="Q10">
        <v>-105</v>
      </c>
      <c r="R10">
        <v>130</v>
      </c>
      <c r="S10">
        <v>-140</v>
      </c>
    </row>
    <row r="11" spans="1:19" ht="14.45">
      <c r="A11" t="s">
        <v>10</v>
      </c>
      <c r="B11">
        <v>-162</v>
      </c>
      <c r="C11">
        <v>-148</v>
      </c>
      <c r="D11">
        <v>-108</v>
      </c>
      <c r="E11">
        <v>-325</v>
      </c>
      <c r="G11">
        <v>105</v>
      </c>
      <c r="H11">
        <v>180</v>
      </c>
      <c r="I11">
        <v>-375</v>
      </c>
      <c r="J11">
        <v>105</v>
      </c>
      <c r="K11">
        <v>-145</v>
      </c>
      <c r="L11">
        <v>-130</v>
      </c>
      <c r="M11">
        <v>-130</v>
      </c>
      <c r="N11">
        <v>-120</v>
      </c>
      <c r="O11">
        <v>-150</v>
      </c>
      <c r="P11">
        <v>-120</v>
      </c>
      <c r="Q11">
        <v>-105</v>
      </c>
      <c r="R11">
        <v>-105</v>
      </c>
      <c r="S11">
        <v>105</v>
      </c>
    </row>
    <row r="12" spans="1:19" ht="14.45">
      <c r="A12" t="s">
        <v>11</v>
      </c>
      <c r="B12">
        <v>136</v>
      </c>
      <c r="C12">
        <v>-142</v>
      </c>
      <c r="D12">
        <v>-290</v>
      </c>
      <c r="E12">
        <v>120</v>
      </c>
      <c r="F12">
        <v>-675</v>
      </c>
      <c r="G12">
        <v>-1100</v>
      </c>
      <c r="H12">
        <v>160</v>
      </c>
      <c r="I12">
        <v>-190</v>
      </c>
      <c r="J12">
        <v>170</v>
      </c>
      <c r="L12">
        <v>-225</v>
      </c>
      <c r="M12">
        <v>115</v>
      </c>
      <c r="N12">
        <v>-170</v>
      </c>
      <c r="O12">
        <v>-298</v>
      </c>
      <c r="P12">
        <v>-120</v>
      </c>
      <c r="Q12">
        <v>-125</v>
      </c>
      <c r="R12">
        <v>-110</v>
      </c>
      <c r="S12">
        <v>-120</v>
      </c>
    </row>
    <row r="13" spans="1:19" ht="14.45">
      <c r="A13" t="s">
        <v>12</v>
      </c>
      <c r="B13">
        <v>-198</v>
      </c>
      <c r="C13">
        <v>124</v>
      </c>
      <c r="D13">
        <v>-380</v>
      </c>
      <c r="E13">
        <v>-185</v>
      </c>
      <c r="F13">
        <v>205</v>
      </c>
      <c r="G13">
        <v>-205</v>
      </c>
      <c r="H13">
        <v>-105</v>
      </c>
      <c r="I13">
        <v>-105</v>
      </c>
      <c r="K13">
        <v>-105</v>
      </c>
      <c r="L13">
        <v>-205</v>
      </c>
      <c r="M13">
        <v>-198</v>
      </c>
      <c r="N13">
        <v>-105</v>
      </c>
      <c r="O13">
        <v>-105</v>
      </c>
      <c r="P13">
        <v>-115</v>
      </c>
      <c r="Q13">
        <v>-180</v>
      </c>
      <c r="R13">
        <v>-265</v>
      </c>
      <c r="S13">
        <v>-135</v>
      </c>
    </row>
    <row r="14" spans="1:19" ht="14.45">
      <c r="A14" t="s">
        <v>13</v>
      </c>
      <c r="B14">
        <v>-218</v>
      </c>
      <c r="C14">
        <v>180</v>
      </c>
      <c r="D14">
        <v>-225</v>
      </c>
      <c r="E14">
        <v>-142</v>
      </c>
      <c r="G14">
        <v>130</v>
      </c>
      <c r="H14">
        <v>-345</v>
      </c>
      <c r="I14">
        <v>-125</v>
      </c>
      <c r="J14">
        <v>130</v>
      </c>
      <c r="K14">
        <v>-190</v>
      </c>
      <c r="L14">
        <v>-125</v>
      </c>
      <c r="M14">
        <v>100</v>
      </c>
      <c r="N14">
        <v>145</v>
      </c>
      <c r="O14">
        <v>150</v>
      </c>
      <c r="P14">
        <v>105</v>
      </c>
      <c r="Q14">
        <v>-125</v>
      </c>
      <c r="R14">
        <v>-140</v>
      </c>
      <c r="S14">
        <v>-195</v>
      </c>
    </row>
    <row r="15" spans="1:19" ht="14.45">
      <c r="A15" t="s">
        <v>14</v>
      </c>
      <c r="B15">
        <v>-108</v>
      </c>
      <c r="C15">
        <v>-135</v>
      </c>
      <c r="D15">
        <v>-162</v>
      </c>
      <c r="E15">
        <v>-175</v>
      </c>
      <c r="G15">
        <v>360</v>
      </c>
      <c r="H15">
        <v>-150</v>
      </c>
      <c r="I15">
        <v>105</v>
      </c>
      <c r="J15">
        <v>-325</v>
      </c>
      <c r="K15">
        <v>130</v>
      </c>
      <c r="L15">
        <v>-120</v>
      </c>
      <c r="M15">
        <v>-105</v>
      </c>
      <c r="N15">
        <v>-120</v>
      </c>
      <c r="O15">
        <v>-115</v>
      </c>
      <c r="P15">
        <v>-175</v>
      </c>
      <c r="Q15">
        <v>-192</v>
      </c>
      <c r="R15">
        <v>-105</v>
      </c>
      <c r="S15">
        <v>150</v>
      </c>
    </row>
    <row r="16" spans="1:19" ht="14.45">
      <c r="A16" t="s">
        <v>15</v>
      </c>
      <c r="B16">
        <v>-148</v>
      </c>
      <c r="C16">
        <v>-155</v>
      </c>
      <c r="D16">
        <v>-122</v>
      </c>
      <c r="E16">
        <v>-218</v>
      </c>
      <c r="F16">
        <v>114</v>
      </c>
      <c r="G16">
        <v>-130</v>
      </c>
      <c r="H16">
        <v>-115</v>
      </c>
      <c r="I16">
        <v>-120</v>
      </c>
      <c r="J16">
        <v>-135</v>
      </c>
      <c r="K16">
        <v>110</v>
      </c>
      <c r="M16">
        <v>-105</v>
      </c>
      <c r="N16">
        <v>-110</v>
      </c>
      <c r="O16">
        <v>-165</v>
      </c>
      <c r="P16">
        <v>-125</v>
      </c>
      <c r="Q16">
        <v>-115</v>
      </c>
      <c r="R16">
        <v>-120</v>
      </c>
      <c r="S16">
        <v>-145</v>
      </c>
    </row>
    <row r="17" spans="1:19" ht="14.45">
      <c r="A17" t="s">
        <v>16</v>
      </c>
      <c r="B17">
        <v>-218</v>
      </c>
      <c r="C17">
        <v>200</v>
      </c>
      <c r="D17">
        <v>-112</v>
      </c>
      <c r="E17">
        <v>-225</v>
      </c>
      <c r="F17">
        <v>150</v>
      </c>
      <c r="G17">
        <v>-166</v>
      </c>
      <c r="H17">
        <v>100</v>
      </c>
      <c r="I17">
        <v>-115</v>
      </c>
      <c r="J17">
        <v>-115</v>
      </c>
      <c r="K17">
        <v>-130</v>
      </c>
      <c r="L17">
        <v>105</v>
      </c>
      <c r="M17">
        <v>-282</v>
      </c>
      <c r="O17">
        <v>-115</v>
      </c>
      <c r="P17">
        <v>180</v>
      </c>
      <c r="Q17">
        <v>-115</v>
      </c>
      <c r="R17">
        <v>-130</v>
      </c>
      <c r="S17">
        <v>120</v>
      </c>
    </row>
    <row r="18" spans="1:19" ht="14.45">
      <c r="A18" t="s">
        <v>17</v>
      </c>
      <c r="B18">
        <v>-166</v>
      </c>
      <c r="C18">
        <v>-198</v>
      </c>
      <c r="D18">
        <v>235</v>
      </c>
      <c r="E18">
        <v>-162</v>
      </c>
      <c r="F18">
        <v>-135</v>
      </c>
      <c r="G18">
        <v>470</v>
      </c>
      <c r="H18">
        <v>-170</v>
      </c>
      <c r="I18">
        <v>150</v>
      </c>
      <c r="K18">
        <v>200</v>
      </c>
      <c r="L18">
        <v>-125</v>
      </c>
      <c r="M18">
        <v>-115</v>
      </c>
      <c r="N18">
        <v>-180</v>
      </c>
      <c r="O18">
        <v>130</v>
      </c>
      <c r="P18">
        <v>110</v>
      </c>
      <c r="Q18">
        <v>-125</v>
      </c>
      <c r="R18">
        <v>-115</v>
      </c>
      <c r="S18">
        <v>-115</v>
      </c>
    </row>
    <row r="19" spans="1:19" ht="14.45">
      <c r="A19" t="s">
        <v>18</v>
      </c>
      <c r="B19">
        <v>-118</v>
      </c>
      <c r="C19">
        <v>105</v>
      </c>
      <c r="D19">
        <v>550</v>
      </c>
      <c r="E19">
        <v>136</v>
      </c>
      <c r="F19">
        <v>210</v>
      </c>
      <c r="G19">
        <v>140</v>
      </c>
      <c r="H19">
        <v>-115</v>
      </c>
      <c r="I19">
        <v>295</v>
      </c>
      <c r="J19">
        <v>115</v>
      </c>
      <c r="K19">
        <v>-125</v>
      </c>
      <c r="L19">
        <v>270</v>
      </c>
      <c r="M19">
        <v>224</v>
      </c>
      <c r="O19">
        <v>105</v>
      </c>
      <c r="P19">
        <v>150</v>
      </c>
      <c r="Q19">
        <v>-195</v>
      </c>
      <c r="R19">
        <v>-125</v>
      </c>
      <c r="S19">
        <v>105</v>
      </c>
    </row>
    <row r="20" spans="1:19" ht="14.45">
      <c r="A20" t="s">
        <v>19</v>
      </c>
      <c r="B20">
        <v>-102</v>
      </c>
      <c r="C20">
        <v>124</v>
      </c>
      <c r="D20">
        <v>102</v>
      </c>
      <c r="E20">
        <v>120</v>
      </c>
      <c r="F20">
        <v>102</v>
      </c>
      <c r="H20">
        <v>145</v>
      </c>
      <c r="I20">
        <v>-105</v>
      </c>
      <c r="J20">
        <v>-135</v>
      </c>
      <c r="K20">
        <v>130</v>
      </c>
      <c r="L20">
        <v>110</v>
      </c>
      <c r="M20">
        <v>160</v>
      </c>
      <c r="N20">
        <v>180</v>
      </c>
      <c r="O20">
        <v>-130</v>
      </c>
      <c r="P20">
        <v>-170</v>
      </c>
      <c r="Q20">
        <v>-115</v>
      </c>
      <c r="R20">
        <v>110</v>
      </c>
      <c r="S20">
        <v>-125</v>
      </c>
    </row>
    <row r="21" spans="1:19" ht="14.45">
      <c r="A21" t="s">
        <v>20</v>
      </c>
      <c r="B21">
        <v>142</v>
      </c>
      <c r="C21">
        <v>-218</v>
      </c>
      <c r="D21">
        <v>525</v>
      </c>
      <c r="E21">
        <v>120</v>
      </c>
      <c r="F21">
        <v>490</v>
      </c>
      <c r="G21">
        <v>750</v>
      </c>
      <c r="H21">
        <v>-135</v>
      </c>
      <c r="I21">
        <v>100</v>
      </c>
      <c r="J21">
        <v>100</v>
      </c>
      <c r="K21">
        <v>180</v>
      </c>
      <c r="L21">
        <v>-120</v>
      </c>
      <c r="M21">
        <v>-120</v>
      </c>
      <c r="O21">
        <v>110</v>
      </c>
      <c r="P21">
        <v>105</v>
      </c>
      <c r="Q21">
        <v>240</v>
      </c>
      <c r="R21">
        <v>-165</v>
      </c>
      <c r="S21">
        <v>110</v>
      </c>
    </row>
    <row r="22" spans="1:19" ht="14.45">
      <c r="A22" t="s">
        <v>21</v>
      </c>
      <c r="B22">
        <v>100</v>
      </c>
      <c r="C22">
        <v>114</v>
      </c>
      <c r="D22">
        <v>124</v>
      </c>
      <c r="E22">
        <v>-155</v>
      </c>
      <c r="F22">
        <v>190</v>
      </c>
      <c r="H22">
        <v>-130</v>
      </c>
      <c r="I22">
        <v>-115</v>
      </c>
      <c r="J22">
        <v>-180</v>
      </c>
      <c r="K22">
        <v>-150</v>
      </c>
      <c r="L22">
        <v>100</v>
      </c>
      <c r="M22">
        <v>170</v>
      </c>
      <c r="N22">
        <v>-258</v>
      </c>
      <c r="O22">
        <v>-125</v>
      </c>
      <c r="P22">
        <v>-130</v>
      </c>
      <c r="Q22">
        <v>110</v>
      </c>
      <c r="R22">
        <v>120</v>
      </c>
      <c r="S22">
        <v>150</v>
      </c>
    </row>
    <row r="23" spans="1:19" ht="14.45">
      <c r="A23" t="s">
        <v>22</v>
      </c>
      <c r="B23">
        <v>154</v>
      </c>
      <c r="C23">
        <v>120</v>
      </c>
      <c r="D23">
        <v>-148</v>
      </c>
      <c r="E23">
        <v>230</v>
      </c>
      <c r="F23">
        <v>-135</v>
      </c>
      <c r="G23">
        <v>124</v>
      </c>
      <c r="H23">
        <v>150</v>
      </c>
      <c r="I23">
        <v>160</v>
      </c>
      <c r="J23">
        <v>-170</v>
      </c>
      <c r="K23">
        <v>-195</v>
      </c>
      <c r="M23">
        <v>100</v>
      </c>
      <c r="N23">
        <v>100</v>
      </c>
      <c r="O23">
        <v>105</v>
      </c>
      <c r="P23">
        <v>160</v>
      </c>
      <c r="Q23">
        <v>105</v>
      </c>
      <c r="R23">
        <v>220</v>
      </c>
      <c r="S23">
        <v>-105</v>
      </c>
    </row>
    <row r="24" spans="1:19" ht="14.45">
      <c r="A24" t="s">
        <v>23</v>
      </c>
      <c r="B24">
        <v>-185</v>
      </c>
      <c r="C24">
        <v>-148</v>
      </c>
      <c r="D24">
        <v>130</v>
      </c>
      <c r="E24">
        <v>154</v>
      </c>
      <c r="F24">
        <v>-135</v>
      </c>
      <c r="G24">
        <v>-125</v>
      </c>
      <c r="H24">
        <v>-115</v>
      </c>
      <c r="I24">
        <v>-105</v>
      </c>
      <c r="J24">
        <v>-105</v>
      </c>
      <c r="K24">
        <v>-140</v>
      </c>
      <c r="M24">
        <v>-115</v>
      </c>
      <c r="N24">
        <v>220</v>
      </c>
      <c r="O24">
        <v>-155</v>
      </c>
      <c r="P24">
        <v>-105</v>
      </c>
      <c r="Q24">
        <v>-130</v>
      </c>
      <c r="R24">
        <v>105</v>
      </c>
      <c r="S24">
        <v>125</v>
      </c>
    </row>
    <row r="25" spans="1:19" ht="14.45">
      <c r="A25" t="s">
        <v>24</v>
      </c>
      <c r="B25">
        <v>140</v>
      </c>
      <c r="C25">
        <v>285</v>
      </c>
      <c r="D25">
        <v>-148</v>
      </c>
      <c r="E25">
        <v>260</v>
      </c>
      <c r="F25">
        <v>-122</v>
      </c>
      <c r="G25">
        <v>-148</v>
      </c>
      <c r="H25">
        <v>-105</v>
      </c>
      <c r="I25">
        <v>164</v>
      </c>
      <c r="J25">
        <v>-120</v>
      </c>
      <c r="K25">
        <v>110</v>
      </c>
      <c r="L25">
        <v>185</v>
      </c>
      <c r="M25">
        <v>170</v>
      </c>
      <c r="O25">
        <v>-105</v>
      </c>
      <c r="P25">
        <v>100</v>
      </c>
      <c r="Q25">
        <v>310</v>
      </c>
      <c r="R25">
        <v>-125</v>
      </c>
      <c r="S25">
        <v>-105</v>
      </c>
    </row>
    <row r="26" spans="1:19" ht="14.45">
      <c r="A26" t="s">
        <v>25</v>
      </c>
      <c r="B26">
        <v>154</v>
      </c>
      <c r="C26">
        <v>130</v>
      </c>
      <c r="D26">
        <v>185</v>
      </c>
      <c r="E26">
        <v>185</v>
      </c>
      <c r="F26">
        <v>340</v>
      </c>
      <c r="G26">
        <v>700</v>
      </c>
      <c r="I26">
        <v>-150</v>
      </c>
      <c r="J26">
        <v>-130</v>
      </c>
      <c r="K26">
        <v>105</v>
      </c>
      <c r="L26">
        <v>150</v>
      </c>
      <c r="M26">
        <v>-105</v>
      </c>
      <c r="N26">
        <v>-105</v>
      </c>
      <c r="O26">
        <v>140</v>
      </c>
      <c r="P26">
        <v>-115</v>
      </c>
      <c r="Q26">
        <v>-105</v>
      </c>
      <c r="R26">
        <v>215</v>
      </c>
      <c r="S26">
        <v>-130</v>
      </c>
    </row>
    <row r="27" spans="1:19" ht="14.45">
      <c r="A27" t="s">
        <v>26</v>
      </c>
      <c r="B27">
        <v>-325</v>
      </c>
      <c r="C27">
        <v>164</v>
      </c>
      <c r="D27">
        <v>200</v>
      </c>
      <c r="E27">
        <v>330</v>
      </c>
      <c r="F27">
        <v>-258</v>
      </c>
      <c r="G27">
        <v>105</v>
      </c>
      <c r="H27">
        <v>115</v>
      </c>
      <c r="I27">
        <v>165</v>
      </c>
      <c r="J27">
        <v>145</v>
      </c>
      <c r="K27">
        <v>160</v>
      </c>
      <c r="L27">
        <v>100</v>
      </c>
      <c r="M27">
        <v>190</v>
      </c>
      <c r="N27">
        <v>145</v>
      </c>
      <c r="P27">
        <v>-105</v>
      </c>
      <c r="Q27">
        <v>180</v>
      </c>
      <c r="R27">
        <v>130</v>
      </c>
      <c r="S27">
        <v>130</v>
      </c>
    </row>
    <row r="28" spans="1:19" ht="14.45">
      <c r="A28" t="s">
        <v>27</v>
      </c>
      <c r="B28">
        <v>180</v>
      </c>
      <c r="C28">
        <v>260</v>
      </c>
      <c r="D28">
        <v>130</v>
      </c>
      <c r="E28">
        <v>-115</v>
      </c>
      <c r="F28">
        <v>164</v>
      </c>
      <c r="G28">
        <v>-345</v>
      </c>
      <c r="H28">
        <v>110</v>
      </c>
      <c r="I28">
        <v>240</v>
      </c>
      <c r="J28">
        <v>115</v>
      </c>
      <c r="L28">
        <v>105</v>
      </c>
      <c r="M28">
        <v>-125</v>
      </c>
      <c r="N28">
        <v>100</v>
      </c>
      <c r="O28">
        <v>250</v>
      </c>
      <c r="P28">
        <v>-115</v>
      </c>
      <c r="Q28">
        <v>-105</v>
      </c>
      <c r="R28">
        <v>140</v>
      </c>
      <c r="S28">
        <v>240</v>
      </c>
    </row>
    <row r="29" spans="1:19" ht="14.45">
      <c r="A29" t="s">
        <v>28</v>
      </c>
      <c r="B29">
        <v>124</v>
      </c>
      <c r="C29">
        <v>124</v>
      </c>
      <c r="D29">
        <v>136</v>
      </c>
      <c r="E29">
        <v>136</v>
      </c>
      <c r="F29">
        <v>-135</v>
      </c>
      <c r="G29">
        <v>205</v>
      </c>
      <c r="I29">
        <v>-115</v>
      </c>
      <c r="J29">
        <v>155</v>
      </c>
      <c r="K29">
        <v>-115</v>
      </c>
      <c r="L29">
        <v>170</v>
      </c>
      <c r="M29">
        <v>-115</v>
      </c>
      <c r="N29">
        <v>-130</v>
      </c>
      <c r="O29">
        <v>240</v>
      </c>
      <c r="P29">
        <v>-150</v>
      </c>
      <c r="Q29">
        <v>105</v>
      </c>
      <c r="R29">
        <v>-115</v>
      </c>
      <c r="S29">
        <v>115</v>
      </c>
    </row>
    <row r="30" spans="1:19" ht="14.45">
      <c r="A30" t="s">
        <v>29</v>
      </c>
      <c r="B30">
        <v>180</v>
      </c>
      <c r="C30">
        <v>-125</v>
      </c>
      <c r="D30">
        <v>205</v>
      </c>
      <c r="E30">
        <v>180</v>
      </c>
      <c r="G30">
        <v>136</v>
      </c>
      <c r="H30">
        <v>-105</v>
      </c>
      <c r="I30">
        <v>340</v>
      </c>
      <c r="J30">
        <v>-105</v>
      </c>
      <c r="K30">
        <v>-105</v>
      </c>
      <c r="L30">
        <v>270</v>
      </c>
      <c r="M30">
        <v>-105</v>
      </c>
      <c r="N30">
        <v>-115</v>
      </c>
      <c r="O30">
        <v>135</v>
      </c>
      <c r="P30">
        <v>145</v>
      </c>
      <c r="Q30">
        <v>155</v>
      </c>
      <c r="R30">
        <v>100</v>
      </c>
      <c r="S30">
        <v>110</v>
      </c>
    </row>
    <row r="31" spans="1:19" ht="14.45">
      <c r="A31" t="s">
        <v>30</v>
      </c>
      <c r="B31">
        <v>164</v>
      </c>
      <c r="C31">
        <v>105</v>
      </c>
      <c r="D31">
        <v>270</v>
      </c>
      <c r="E31">
        <v>-105</v>
      </c>
      <c r="F31">
        <v>114</v>
      </c>
      <c r="G31">
        <v>170</v>
      </c>
      <c r="H31">
        <v>130</v>
      </c>
      <c r="I31">
        <v>100</v>
      </c>
      <c r="J31">
        <v>110</v>
      </c>
      <c r="K31">
        <v>165</v>
      </c>
      <c r="M31">
        <v>-115</v>
      </c>
      <c r="N31">
        <v>110</v>
      </c>
      <c r="O31">
        <v>310</v>
      </c>
      <c r="P31">
        <v>110</v>
      </c>
      <c r="Q31">
        <v>110</v>
      </c>
      <c r="R31">
        <v>105</v>
      </c>
      <c r="S31">
        <v>-120</v>
      </c>
    </row>
    <row r="32" spans="1:19" ht="14.45">
      <c r="A32" t="s">
        <v>31</v>
      </c>
      <c r="B32">
        <v>260</v>
      </c>
      <c r="C32">
        <v>180</v>
      </c>
      <c r="D32">
        <v>470</v>
      </c>
      <c r="E32">
        <v>675</v>
      </c>
      <c r="F32">
        <v>142</v>
      </c>
      <c r="G32">
        <v>275</v>
      </c>
      <c r="H32">
        <v>275</v>
      </c>
      <c r="I32">
        <v>210</v>
      </c>
      <c r="J32">
        <v>260</v>
      </c>
      <c r="K32">
        <v>120</v>
      </c>
      <c r="L32">
        <v>105</v>
      </c>
      <c r="M32">
        <v>105</v>
      </c>
      <c r="N32">
        <v>210</v>
      </c>
      <c r="P32">
        <v>215</v>
      </c>
      <c r="Q32">
        <v>165</v>
      </c>
      <c r="R32">
        <v>400</v>
      </c>
      <c r="S32">
        <v>165</v>
      </c>
    </row>
    <row r="33" spans="1:19" ht="14.45">
      <c r="A33" t="s">
        <v>32</v>
      </c>
      <c r="B33">
        <v>360</v>
      </c>
      <c r="C33">
        <v>-125</v>
      </c>
      <c r="D33">
        <v>300</v>
      </c>
      <c r="E33">
        <v>130</v>
      </c>
      <c r="F33">
        <v>114</v>
      </c>
      <c r="G33">
        <v>110</v>
      </c>
      <c r="I33">
        <v>130</v>
      </c>
      <c r="J33">
        <v>-115</v>
      </c>
      <c r="K33">
        <v>250</v>
      </c>
      <c r="L33">
        <v>-125</v>
      </c>
      <c r="M33">
        <v>164</v>
      </c>
      <c r="N33">
        <v>155</v>
      </c>
      <c r="O33">
        <v>285</v>
      </c>
      <c r="P33">
        <v>130</v>
      </c>
      <c r="Q33">
        <v>160</v>
      </c>
      <c r="R33">
        <v>-105</v>
      </c>
      <c r="S33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38A9-AF5F-4382-AD4F-A1D301F42690}">
  <dimension ref="A1:AL37"/>
  <sheetViews>
    <sheetView workbookViewId="0">
      <selection activeCell="L26" sqref="L26"/>
    </sheetView>
  </sheetViews>
  <sheetFormatPr defaultColWidth="7.140625" defaultRowHeight="15"/>
  <cols>
    <col min="1" max="1" width="4.5703125" customWidth="1"/>
    <col min="2" max="19" width="7.140625" customWidth="1"/>
    <col min="20" max="20" width="4.28515625" customWidth="1"/>
  </cols>
  <sheetData>
    <row r="1" spans="1:38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</row>
    <row r="2" spans="1:38">
      <c r="A2" t="s">
        <v>1</v>
      </c>
      <c r="B2" s="1">
        <f>'JuicedOdds Week (5)'!B2/('JuicedOdds Week (5)'!B2+'JuicedOdds Week (5)'!B10)</f>
        <v>0.61643835616438358</v>
      </c>
      <c r="C2" s="1">
        <f>'JuicedOdds Week (5)'!C2/('JuicedOdds Week (5)'!C2+'JuicedOdds Week (5)'!C13)</f>
        <v>0.5720596355604638</v>
      </c>
      <c r="D2" s="3">
        <f>'JuicedOdds Week (5)'!D2/('JuicedOdds Week (5)'!D2+'JuicedOdds Week (5)'!D19)</f>
        <v>0.85245901639344268</v>
      </c>
      <c r="E2" s="1">
        <f>'JuicedOdds Week (5)'!E2/('JuicedOdds Week (5)'!E2+'JuicedOdds Week (5)'!E8)</f>
        <v>0.77683315621679072</v>
      </c>
      <c r="F2" s="1">
        <f>'JuicedOdds Week (5)'!F2/('JuicedOdds Week (5)'!F2+'JuicedOdds Week (5)'!F17)</f>
        <v>0.61643835616438358</v>
      </c>
      <c r="G2" s="1">
        <f>'JuicedOdds Week (5)'!G2/('JuicedOdds Week (5)'!G2+'JuicedOdds Week (5)'!G18)</f>
        <v>0.81186685962373362</v>
      </c>
      <c r="H2" s="1">
        <f>'JuicedOdds Week (5)'!H2/('JuicedOdds Week (5)'!H2+'JuicedOdds Week (5)'!H11)</f>
        <v>0.65747522619560528</v>
      </c>
      <c r="I2" s="1">
        <f>'JuicedOdds Week (5)'!I2/('JuicedOdds Week (5)'!I2+'JuicedOdds Week (5)'!I18)</f>
        <v>0.61403508771929827</v>
      </c>
      <c r="J2" s="1">
        <f>'JuicedOdds Week (5)'!J2/('JuicedOdds Week (5)'!J2+'JuicedOdds Week (5)'!J12)</f>
        <v>0.64472917880023306</v>
      </c>
      <c r="K2" s="1"/>
      <c r="L2" s="1">
        <f>'JuicedOdds Week (5)'!L2/('JuicedOdds Week (5)'!L2+'JuicedOdds Week (5)'!L3)</f>
        <v>0.58821154622527261</v>
      </c>
      <c r="M2" s="1">
        <f>'JuicedOdds Week (5)'!M2/('JuicedOdds Week (5)'!M2+'JuicedOdds Week (5)'!M25)</f>
        <v>0.64472917880023306</v>
      </c>
      <c r="N2" s="1">
        <f>'JuicedOdds Week (5)'!N2/('JuicedOdds Week (5)'!N2+'JuicedOdds Week (5)'!N20)</f>
        <v>0.65747522619560528</v>
      </c>
      <c r="O2" s="1">
        <f>'JuicedOdds Week (5)'!O2/('JuicedOdds Week (5)'!O2+'JuicedOdds Week (5)'!O4)</f>
        <v>0.62110960757780787</v>
      </c>
      <c r="P2" s="1">
        <f>'JuicedOdds Week (5)'!P2/('JuicedOdds Week (5)'!P2+'JuicedOdds Week (5)'!P23)</f>
        <v>0.63010204081632659</v>
      </c>
      <c r="Q2" s="1">
        <f>'JuicedOdds Week (5)'!Q2/('JuicedOdds Week (5)'!Q2+'JuicedOdds Week (5)'!Q25)</f>
        <v>0.76590210451643415</v>
      </c>
      <c r="R2" s="1">
        <f>'JuicedOdds Week (5)'!R2/('JuicedOdds Week (5)'!R2+'JuicedOdds Week (5)'!R6)</f>
        <v>0.58821154622527261</v>
      </c>
      <c r="S2" s="1">
        <f>'JuicedOdds Week (5)'!S2/('JuicedOdds Week (5)'!S2+'JuicedOdds Week (5)'!S11)</f>
        <v>0.53246753246753253</v>
      </c>
      <c r="U2">
        <v>0</v>
      </c>
      <c r="V2">
        <v>0</v>
      </c>
      <c r="W2">
        <v>25</v>
      </c>
      <c r="X2">
        <v>0</v>
      </c>
      <c r="Y2">
        <v>0</v>
      </c>
    </row>
    <row r="3" spans="1:38" ht="14.45">
      <c r="A3" t="s">
        <v>2</v>
      </c>
      <c r="B3" s="1">
        <f>'JuicedOdds Week (5)'!B3/('JuicedOdds Week (5)'!B3+'JuicedOdds Week (5)'!B23)</f>
        <v>0.62246655186117372</v>
      </c>
      <c r="C3" s="1">
        <f>'JuicedOdds Week (5)'!C3/('JuicedOdds Week (5)'!C3+'JuicedOdds Week (5)'!C17)</f>
        <v>0.68055555555555558</v>
      </c>
      <c r="D3" s="1">
        <f>'JuicedOdds Week (5)'!D3/('JuicedOdds Week (5)'!D3+'JuicedOdds Week (5)'!D30)</f>
        <v>0.6853932584269663</v>
      </c>
      <c r="E3" s="1">
        <f>'JuicedOdds Week (5)'!E3/('JuicedOdds Week (5)'!E3+'JuicedOdds Week (5)'!E27)</f>
        <v>0.77683315621679072</v>
      </c>
      <c r="F3" s="1">
        <f>'JuicedOdds Week (5)'!F3/('JuicedOdds Week (5)'!F3+'JuicedOdds Week (5)'!F28)</f>
        <v>0.63690418169412233</v>
      </c>
      <c r="G3" s="1">
        <f>'JuicedOdds Week (5)'!G3/('JuicedOdds Week (5)'!G3+'JuicedOdds Week (5)'!G8)</f>
        <v>0.70016207455429491</v>
      </c>
      <c r="H3" s="1">
        <f>'JuicedOdds Week (5)'!H3/('JuicedOdds Week (5)'!H3+'JuicedOdds Week (5)'!H12)</f>
        <v>0.63010204081632659</v>
      </c>
      <c r="I3" s="1">
        <f>'JuicedOdds Week (5)'!I3/('JuicedOdds Week (5)'!I3+'JuicedOdds Week (5)'!I27)</f>
        <v>0.63658761934093011</v>
      </c>
      <c r="J3" s="1">
        <f>'JuicedOdds Week (5)'!J3/('JuicedOdds Week (5)'!J3+'JuicedOdds Week (5)'!J7)</f>
        <v>0.58821154622527261</v>
      </c>
      <c r="K3" s="1"/>
      <c r="L3" s="1">
        <f>'JuicedOdds Week (5)'!L3/('JuicedOdds Week (5)'!L3+'JuicedOdds Week (5)'!L2)</f>
        <v>0.4117884537747275</v>
      </c>
      <c r="M3" s="1">
        <f>'JuicedOdds Week (5)'!M3/('JuicedOdds Week (5)'!M3+'JuicedOdds Week (5)'!M4)</f>
        <v>0.52173913043478259</v>
      </c>
      <c r="N3" s="1">
        <f>'JuicedOdds Week (5)'!N3/('JuicedOdds Week (5)'!N3+'JuicedOdds Week (5)'!N5)</f>
        <v>0.55259400285578297</v>
      </c>
      <c r="O3" s="1">
        <f>'JuicedOdds Week (5)'!O3/('JuicedOdds Week (5)'!O3+'JuicedOdds Week (5)'!O7)</f>
        <v>0.48916576381365112</v>
      </c>
      <c r="P3" s="1">
        <f>'JuicedOdds Week (5)'!P3/('JuicedOdds Week (5)'!P3+'JuicedOdds Week (5)'!P14)</f>
        <v>0.53246753246753253</v>
      </c>
      <c r="Q3" s="1">
        <f>'JuicedOdds Week (5)'!Q3/('JuicedOdds Week (5)'!Q3+'JuicedOdds Week (5)'!Q21)</f>
        <v>0.71797052154195007</v>
      </c>
      <c r="R3" s="2">
        <f>'JuicedOdds Week (5)'!R3/('JuicedOdds Week (5)'!R3+'JuicedOdds Week (5)'!R32)</f>
        <v>0.80815709969788529</v>
      </c>
      <c r="S3" s="1">
        <f>'JuicedOdds Week (5)'!S3/('JuicedOdds Week (5)'!S3+'JuicedOdds Week (5)'!S21)</f>
        <v>0.54274353876739567</v>
      </c>
      <c r="U3">
        <v>0</v>
      </c>
      <c r="V3">
        <v>0</v>
      </c>
      <c r="W3">
        <v>0</v>
      </c>
      <c r="X3">
        <v>0</v>
      </c>
      <c r="Y3">
        <v>0</v>
      </c>
    </row>
    <row r="4" spans="1:38">
      <c r="A4" t="s">
        <v>3</v>
      </c>
      <c r="B4" s="1">
        <f>'JuicedOdds Week (5)'!B4/('JuicedOdds Week (5)'!B4+'JuicedOdds Week (5)'!B8)</f>
        <v>0.551441114716549</v>
      </c>
      <c r="C4" s="1">
        <f>'JuicedOdds Week (5)'!C4/('JuicedOdds Week (5)'!C4+'JuicedOdds Week (5)'!C25)</f>
        <v>0.7508125677139762</v>
      </c>
      <c r="D4" s="1">
        <f>'JuicedOdds Week (5)'!D4/('JuicedOdds Week (5)'!D4+'JuicedOdds Week (5)'!D27)</f>
        <v>0.68055555555555558</v>
      </c>
      <c r="E4" s="1">
        <f>'JuicedOdds Week (5)'!E4/('JuicedOdds Week (5)'!E4+'JuicedOdds Week (5)'!E12)</f>
        <v>0.56349206349206349</v>
      </c>
      <c r="F4" s="1">
        <f>'JuicedOdds Week (5)'!F4/('JuicedOdds Week (5)'!F4+'JuicedOdds Week (5)'!F13)</f>
        <v>0.6853932584269663</v>
      </c>
      <c r="G4" s="2">
        <f>'JuicedOdds Week (5)'!G4/('JuicedOdds Week (5)'!G4+'JuicedOdds Week (5)'!G21)</f>
        <v>0.84650112866817162</v>
      </c>
      <c r="H4" s="1">
        <f>'JuicedOdds Week (5)'!H4/('JuicedOdds Week (5)'!H4+'JuicedOdds Week (5)'!H23)</f>
        <v>0.61403508771929827</v>
      </c>
      <c r="I4" s="1">
        <f>'JuicedOdds Week (5)'!I4/('JuicedOdds Week (5)'!I4+'JuicedOdds Week (5)'!I30)</f>
        <v>0.78190630048465271</v>
      </c>
      <c r="J4" s="1">
        <f>'JuicedOdds Week (5)'!J4/('JuicedOdds Week (5)'!J4+'JuicedOdds Week (5)'!J6)</f>
        <v>0.48916576381365112</v>
      </c>
      <c r="K4" s="1">
        <f>'JuicedOdds Week (5)'!K4/('JuicedOdds Week (5)'!K4+'JuicedOdds Week (5)'!K18)</f>
        <v>0.68055555555555558</v>
      </c>
      <c r="L4" s="1">
        <f>'JuicedOdds Week (5)'!L4/('JuicedOdds Week (5)'!L4+'JuicedOdds Week (5)'!L8)</f>
        <v>0.61403508771929827</v>
      </c>
      <c r="M4" s="1">
        <f>'JuicedOdds Week (5)'!M4/('JuicedOdds Week (5)'!M4+'JuicedOdds Week (5)'!M3)</f>
        <v>0.47826086956521741</v>
      </c>
      <c r="N4" s="1"/>
      <c r="O4" s="1">
        <f>'JuicedOdds Week (5)'!O4/('JuicedOdds Week (5)'!O4+'JuicedOdds Week (5)'!O2)</f>
        <v>0.37889039242219219</v>
      </c>
      <c r="P4" s="1">
        <f>'JuicedOdds Week (5)'!P4/('JuicedOdds Week (5)'!P4+'JuicedOdds Week (5)'!P7)</f>
        <v>0.63010204081632659</v>
      </c>
      <c r="Q4" s="1">
        <f>'JuicedOdds Week (5)'!Q4/('JuicedOdds Week (5)'!Q4+'JuicedOdds Week (5)'!Q11)</f>
        <v>0.51083423618634893</v>
      </c>
      <c r="R4" s="1">
        <f>'JuicedOdds Week (5)'!R4/('JuicedOdds Week (5)'!R4+'JuicedOdds Week (5)'!R23)</f>
        <v>0.70016207455429491</v>
      </c>
      <c r="S4" s="1">
        <f>'JuicedOdds Week (5)'!S4/('JuicedOdds Week (5)'!S4+'JuicedOdds Week (5)'!S12)</f>
        <v>0.47826086956521741</v>
      </c>
      <c r="U4">
        <v>0</v>
      </c>
      <c r="V4">
        <v>0</v>
      </c>
      <c r="W4">
        <v>0</v>
      </c>
      <c r="X4">
        <v>0</v>
      </c>
      <c r="Y4">
        <v>0</v>
      </c>
    </row>
    <row r="5" spans="1:38" ht="14.45">
      <c r="A5" t="s">
        <v>4</v>
      </c>
      <c r="B5" s="1">
        <f>'JuicedOdds Week (5)'!B5/('JuicedOdds Week (5)'!B5+'JuicedOdds Week (5)'!B22)</f>
        <v>0.52173913043478259</v>
      </c>
      <c r="C5" s="1">
        <f>'JuicedOdds Week (5)'!C5/('JuicedOdds Week (5)'!C5+'JuicedOdds Week (5)'!C28)</f>
        <v>0.73354231974921635</v>
      </c>
      <c r="D5" s="1">
        <f>'JuicedOdds Week (5)'!D5/('JuicedOdds Week (5)'!D5+'JuicedOdds Week (5)'!D21)</f>
        <v>0.84650112866817162</v>
      </c>
      <c r="E5" s="3">
        <f>'JuicedOdds Week (5)'!E5/('JuicedOdds Week (5)'!E5+'JuicedOdds Week (5)'!E32)</f>
        <v>0.87617765814266502</v>
      </c>
      <c r="F5" s="1">
        <f>'JuicedOdds Week (5)'!F5/('JuicedOdds Week (5)'!F5+'JuicedOdds Week (5)'!F7)</f>
        <v>0.60923623445825936</v>
      </c>
      <c r="G5" s="1">
        <f>'JuicedOdds Week (5)'!G5/('JuicedOdds Week (5)'!G5+'JuicedOdds Week (5)'!G15)</f>
        <v>0.5720596355604638</v>
      </c>
      <c r="H5" s="1">
        <f>'JuicedOdds Week (5)'!H5/('JuicedOdds Week (5)'!H5+'JuicedOdds Week (5)'!H17)</f>
        <v>0.52173913043478259</v>
      </c>
      <c r="I5" s="1">
        <f>'JuicedOdds Week (5)'!I5/('JuicedOdds Week (5)'!I5+'JuicedOdds Week (5)'!I6)</f>
        <v>0.51083423618634893</v>
      </c>
      <c r="J5" s="1"/>
      <c r="K5" s="1">
        <f>'JuicedOdds Week (5)'!K5/('JuicedOdds Week (5)'!K5+'JuicedOdds Week (5)'!K13)</f>
        <v>0.51083423618634893</v>
      </c>
      <c r="L5" s="1">
        <f>'JuicedOdds Week (5)'!L5/('JuicedOdds Week (5)'!L5+'JuicedOdds Week (5)'!L30)</f>
        <v>0.74087161366313303</v>
      </c>
      <c r="M5" s="1">
        <f>'JuicedOdds Week (5)'!M5/('JuicedOdds Week (5)'!M5+'JuicedOdds Week (5)'!M14)</f>
        <v>0.52173913043478259</v>
      </c>
      <c r="N5" s="1">
        <f>'JuicedOdds Week (5)'!N5/('JuicedOdds Week (5)'!N5+'JuicedOdds Week (5)'!N3)</f>
        <v>0.44740599714421703</v>
      </c>
      <c r="O5" s="1">
        <f>'JuicedOdds Week (5)'!O5/('JuicedOdds Week (5)'!O5+'JuicedOdds Week (5)'!O14)</f>
        <v>0.61403508771929827</v>
      </c>
      <c r="P5" s="1">
        <f>'JuicedOdds Week (5)'!P5/('JuicedOdds Week (5)'!P5+'JuicedOdds Week (5)'!P32)</f>
        <v>0.69576995207334869</v>
      </c>
      <c r="Q5" s="1">
        <f>'JuicedOdds Week (5)'!Q5/('JuicedOdds Week (5)'!Q5+'JuicedOdds Week (5)'!Q9)</f>
        <v>0.55156950672645733</v>
      </c>
      <c r="R5" s="1">
        <f>'JuicedOdds Week (5)'!R5/('JuicedOdds Week (5)'!R5+'JuicedOdds Week (5)'!R27)</f>
        <v>0.57983193277310918</v>
      </c>
      <c r="S5" s="1">
        <f>'JuicedOdds Week (5)'!S5/('JuicedOdds Week (5)'!S5+'JuicedOdds Week (5)'!S28)</f>
        <v>0.71797052154195007</v>
      </c>
      <c r="U5">
        <v>0</v>
      </c>
      <c r="V5">
        <v>0</v>
      </c>
      <c r="W5">
        <v>0</v>
      </c>
      <c r="X5">
        <v>25</v>
      </c>
      <c r="Y5">
        <v>0</v>
      </c>
    </row>
    <row r="6" spans="1:38" ht="14.45">
      <c r="A6" t="s">
        <v>5</v>
      </c>
      <c r="B6" s="1">
        <f>'JuicedOdds Week (5)'!B6/('JuicedOdds Week (5)'!B6+'JuicedOdds Week (5)'!B15)</f>
        <v>0.50432975406996894</v>
      </c>
      <c r="C6" s="1">
        <f>'JuicedOdds Week (5)'!C6/('JuicedOdds Week (5)'!C6+'JuicedOdds Week (5)'!C9)</f>
        <v>0.60923623445825936</v>
      </c>
      <c r="D6" s="1">
        <f>'JuicedOdds Week (5)'!D6/('JuicedOdds Week (5)'!D6+'JuicedOdds Week (5)'!D28)</f>
        <v>0.58299264104660675</v>
      </c>
      <c r="E6" s="1">
        <f>'JuicedOdds Week (5)'!E6/('JuicedOdds Week (5)'!E6+'JuicedOdds Week (5)'!E29)</f>
        <v>0.59336975415942395</v>
      </c>
      <c r="F6" s="1">
        <f>'JuicedOdds Week (5)'!F6/('JuicedOdds Week (5)'!F6+'JuicedOdds Week (5)'!F32)</f>
        <v>0.60375697094217784</v>
      </c>
      <c r="G6" s="1">
        <f>'JuicedOdds Week (5)'!G6/('JuicedOdds Week (5)'!G6+'JuicedOdds Week (5)'!G14)</f>
        <v>0.5720596355604638</v>
      </c>
      <c r="H6" s="1"/>
      <c r="I6" s="1">
        <f>'JuicedOdds Week (5)'!I6/('JuicedOdds Week (5)'!I6+'JuicedOdds Week (5)'!I5)</f>
        <v>0.48916576381365112</v>
      </c>
      <c r="J6" s="1">
        <f>'JuicedOdds Week (5)'!J6/('JuicedOdds Week (5)'!J6+'JuicedOdds Week (5)'!J4)</f>
        <v>0.51083423618634893</v>
      </c>
      <c r="K6" s="2">
        <f>'JuicedOdds Week (5)'!K6/('JuicedOdds Week (5)'!K6+'JuicedOdds Week (5)'!K33)</f>
        <v>0.7272727272727274</v>
      </c>
      <c r="L6" s="1">
        <f>'JuicedOdds Week (5)'!L6/('JuicedOdds Week (5)'!L6+'JuicedOdds Week (5)'!L9)</f>
        <v>0.51083423618634893</v>
      </c>
      <c r="M6" s="1">
        <f>'JuicedOdds Week (5)'!M6/('JuicedOdds Week (5)'!M6+'JuicedOdds Week (5)'!M22)</f>
        <v>0.64285714285714279</v>
      </c>
      <c r="N6" s="1">
        <f>'JuicedOdds Week (5)'!N6/('JuicedOdds Week (5)'!N6+'JuicedOdds Week (5)'!N13)</f>
        <v>0.51083423618634893</v>
      </c>
      <c r="O6" s="1">
        <f>'JuicedOdds Week (5)'!O6/('JuicedOdds Week (5)'!O6+'JuicedOdds Week (5)'!O31)</f>
        <v>0.76590210451643415</v>
      </c>
      <c r="P6" s="1">
        <f>'JuicedOdds Week (5)'!P6/('JuicedOdds Week (5)'!P6+'JuicedOdds Week (5)'!P17)</f>
        <v>0.65747522619560528</v>
      </c>
      <c r="Q6" s="1">
        <f>'JuicedOdds Week (5)'!Q6/('JuicedOdds Week (5)'!Q6+'JuicedOdds Week (5)'!Q22)</f>
        <v>0.54274353876739567</v>
      </c>
      <c r="R6" s="1">
        <f>'JuicedOdds Week (5)'!R6/('JuicedOdds Week (5)'!R6+'JuicedOdds Week (5)'!R2)</f>
        <v>0.4117884537747275</v>
      </c>
      <c r="S6" s="1">
        <f>'JuicedOdds Week (5)'!S6/('JuicedOdds Week (5)'!S6+'JuicedOdds Week (5)'!S15)</f>
        <v>0.61403508771929827</v>
      </c>
      <c r="U6">
        <v>0</v>
      </c>
      <c r="V6">
        <v>0</v>
      </c>
      <c r="W6">
        <v>0</v>
      </c>
      <c r="X6">
        <v>0</v>
      </c>
      <c r="Y6">
        <v>0</v>
      </c>
    </row>
    <row r="7" spans="1:38">
      <c r="A7" t="s">
        <v>6</v>
      </c>
      <c r="B7" s="1">
        <f>'JuicedOdds Week (5)'!B7/('JuicedOdds Week (5)'!B7+'JuicedOdds Week (5)'!B21)</f>
        <v>0.60375697094217784</v>
      </c>
      <c r="C7" s="3">
        <f>'JuicedOdds Week (5)'!C7/('JuicedOdds Week (5)'!C7+'JuicedOdds Week (5)'!C8)</f>
        <v>0.76000000000000012</v>
      </c>
      <c r="D7" s="1">
        <f>'JuicedOdds Week (5)'!D7/('JuicedOdds Week (5)'!D7+'JuicedOdds Week (5)'!D32)</f>
        <v>0.83164983164983153</v>
      </c>
      <c r="E7" s="1">
        <f>'JuicedOdds Week (5)'!E7/('JuicedOdds Week (5)'!E7+'JuicedOdds Week (5)'!E23)</f>
        <v>0.70954356846473021</v>
      </c>
      <c r="F7" s="1">
        <f>'JuicedOdds Week (5)'!F7/('JuicedOdds Week (5)'!F7+'JuicedOdds Week (5)'!F5)</f>
        <v>0.39076376554174075</v>
      </c>
      <c r="G7" s="1">
        <f>'JuicedOdds Week (5)'!G7/('JuicedOdds Week (5)'!G7+'JuicedOdds Week (5)'!G11)</f>
        <v>0.51821386603995301</v>
      </c>
      <c r="H7" s="1"/>
      <c r="I7" s="1">
        <f>'JuicedOdds Week (5)'!I7/('JuicedOdds Week (5)'!I7+'JuicedOdds Week (5)'!I28)</f>
        <v>0.71797052154195007</v>
      </c>
      <c r="J7" s="1">
        <f>'JuicedOdds Week (5)'!J7/('JuicedOdds Week (5)'!J7+'JuicedOdds Week (5)'!J3)</f>
        <v>0.4117884537747275</v>
      </c>
      <c r="K7" s="1">
        <f>'JuicedOdds Week (5)'!K7/('JuicedOdds Week (5)'!K7+'JuicedOdds Week (5)'!K21)</f>
        <v>0.65747522619560528</v>
      </c>
      <c r="L7" s="1">
        <f>'JuicedOdds Week (5)'!L7/('JuicedOdds Week (5)'!L7+'JuicedOdds Week (5)'!L26)</f>
        <v>0.61403508771929827</v>
      </c>
      <c r="M7" s="1">
        <f>'JuicedOdds Week (5)'!M7/('JuicedOdds Week (5)'!M7+'JuicedOdds Week (5)'!M27)</f>
        <v>0.66900702106318954</v>
      </c>
      <c r="N7" s="1">
        <f>'JuicedOdds Week (5)'!N7/('JuicedOdds Week (5)'!N7+'JuicedOdds Week (5)'!N14)</f>
        <v>0.60670065549890739</v>
      </c>
      <c r="O7" s="1">
        <f>'JuicedOdds Week (5)'!O7/('JuicedOdds Week (5)'!O7+'JuicedOdds Week (5)'!O3)</f>
        <v>0.51083423618634893</v>
      </c>
      <c r="P7" s="1">
        <f>'JuicedOdds Week (5)'!P7/('JuicedOdds Week (5)'!P7+'JuicedOdds Week (5)'!P4)</f>
        <v>0.36989795918367352</v>
      </c>
      <c r="Q7" s="1">
        <f>'JuicedOdds Week (5)'!Q7/('JuicedOdds Week (5)'!Q7+'JuicedOdds Week (5)'!Q12)</f>
        <v>0.43902439024390244</v>
      </c>
      <c r="R7" s="1">
        <f>'JuicedOdds Week (5)'!R7/('JuicedOdds Week (5)'!R7+'JuicedOdds Week (5)'!R10)</f>
        <v>0.57983193277310918</v>
      </c>
      <c r="S7" s="1">
        <f>'JuicedOdds Week (5)'!S7/('JuicedOdds Week (5)'!S7+'JuicedOdds Week (5)'!S27)</f>
        <v>0.57983193277310918</v>
      </c>
      <c r="U7">
        <v>0</v>
      </c>
      <c r="V7">
        <v>25</v>
      </c>
      <c r="W7">
        <v>0</v>
      </c>
      <c r="X7">
        <v>0</v>
      </c>
      <c r="Y7">
        <v>0</v>
      </c>
    </row>
    <row r="8" spans="1:38">
      <c r="A8" t="s">
        <v>7</v>
      </c>
      <c r="B8" s="1">
        <f>'JuicedOdds Week (5)'!B8/('JuicedOdds Week (5)'!B8+'JuicedOdds Week (5)'!B4)</f>
        <v>0.448558885283451</v>
      </c>
      <c r="C8" s="1">
        <f>'JuicedOdds Week (5)'!C8/('JuicedOdds Week (5)'!C8+'JuicedOdds Week (5)'!C7)</f>
        <v>0.24000000000000005</v>
      </c>
      <c r="D8" s="1">
        <f>'JuicedOdds Week (5)'!D8/('JuicedOdds Week (5)'!D8+'JuicedOdds Week (5)'!D23)</f>
        <v>0.42794036443953615</v>
      </c>
      <c r="E8" s="1">
        <f>'JuicedOdds Week (5)'!E8/('JuicedOdds Week (5)'!E8+'JuicedOdds Week (5)'!E2)</f>
        <v>0.22316684378320936</v>
      </c>
      <c r="F8" s="1">
        <f>'JuicedOdds Week (5)'!F8/('JuicedOdds Week (5)'!F8+'JuicedOdds Week (5)'!F18)</f>
        <v>0.448558885283451</v>
      </c>
      <c r="G8" s="1">
        <f>'JuicedOdds Week (5)'!G8/('JuicedOdds Week (5)'!G8+'JuicedOdds Week (5)'!G3)</f>
        <v>0.29983792544570498</v>
      </c>
      <c r="H8" s="1"/>
      <c r="I8" s="1">
        <f>'JuicedOdds Week (5)'!I8/('JuicedOdds Week (5)'!I8+'JuicedOdds Week (5)'!I21)</f>
        <v>0.52173913043478259</v>
      </c>
      <c r="J8" s="1">
        <f>'JuicedOdds Week (5)'!J8/('JuicedOdds Week (5)'!J8+'JuicedOdds Week (5)'!J11)</f>
        <v>0.53246753246753253</v>
      </c>
      <c r="K8" s="1">
        <f>'JuicedOdds Week (5)'!K8/('JuicedOdds Week (5)'!K8+'JuicedOdds Week (5)'!K25)</f>
        <v>0.54274353876739567</v>
      </c>
      <c r="L8" s="1">
        <f>'JuicedOdds Week (5)'!L8/('JuicedOdds Week (5)'!L8+'JuicedOdds Week (5)'!L4)</f>
        <v>0.38596491228070179</v>
      </c>
      <c r="M8" s="1">
        <f>'JuicedOdds Week (5)'!M8/('JuicedOdds Week (5)'!M8+'JuicedOdds Week (5)'!M12)</f>
        <v>0.55259400285578297</v>
      </c>
      <c r="N8" s="1">
        <f>'JuicedOdds Week (5)'!N8/('JuicedOdds Week (5)'!N8+'JuicedOdds Week (5)'!N24)</f>
        <v>0.70016207455429491</v>
      </c>
      <c r="O8" s="1">
        <f>'JuicedOdds Week (5)'!O8/('JuicedOdds Week (5)'!O8+'JuicedOdds Week (5)'!O33)</f>
        <v>0.7508125677139762</v>
      </c>
      <c r="P8" s="1">
        <f>'JuicedOdds Week (5)'!P8/('JuicedOdds Week (5)'!P8+'JuicedOdds Week (5)'!P12)</f>
        <v>0.47826086956521741</v>
      </c>
      <c r="Q8" s="1">
        <f>'JuicedOdds Week (5)'!Q8/('JuicedOdds Week (5)'!Q8+'JuicedOdds Week (5)'!Q27)</f>
        <v>0.65747522619560528</v>
      </c>
      <c r="R8" s="1">
        <f>'JuicedOdds Week (5)'!R8/('JuicedOdds Week (5)'!R8+'JuicedOdds Week (5)'!R15)</f>
        <v>0.51083423618634893</v>
      </c>
      <c r="S8" s="1">
        <f>'JuicedOdds Week (5)'!S8/('JuicedOdds Week (5)'!S8+'JuicedOdds Week (5)'!S23)</f>
        <v>0.51083423618634893</v>
      </c>
      <c r="U8">
        <v>0</v>
      </c>
      <c r="V8">
        <v>0</v>
      </c>
      <c r="W8">
        <v>0</v>
      </c>
      <c r="X8">
        <v>0</v>
      </c>
      <c r="Y8">
        <v>0</v>
      </c>
    </row>
    <row r="9" spans="1:38" ht="14.45">
      <c r="A9" t="s">
        <v>8</v>
      </c>
      <c r="B9" s="3">
        <f>'JuicedOdds Week (5)'!B9/('JuicedOdds Week (5)'!B9+'JuicedOdds Week (5)'!B33)</f>
        <v>0.79136163982430452</v>
      </c>
      <c r="C9" s="1">
        <f>'JuicedOdds Week (5)'!C9/('JuicedOdds Week (5)'!C9+'JuicedOdds Week (5)'!C6)</f>
        <v>0.39076376554174075</v>
      </c>
      <c r="D9" s="1">
        <f>'JuicedOdds Week (5)'!D9/('JuicedOdds Week (5)'!D9+'JuicedOdds Week (5)'!D31)</f>
        <v>0.74087161366313303</v>
      </c>
      <c r="E9" s="1">
        <f>'JuicedOdds Week (5)'!E9/('JuicedOdds Week (5)'!E9+'JuicedOdds Week (5)'!E15)</f>
        <v>0.39076376554174075</v>
      </c>
      <c r="F9" s="1">
        <f>'JuicedOdds Week (5)'!F9/('JuicedOdds Week (5)'!F9+'JuicedOdds Week (5)'!F22)</f>
        <v>0.66900702106318954</v>
      </c>
      <c r="G9" s="1">
        <f>'JuicedOdds Week (5)'!G9/('JuicedOdds Week (5)'!G9+'JuicedOdds Week (5)'!G29)</f>
        <v>0.67503124699548123</v>
      </c>
      <c r="H9" s="1">
        <f>'JuicedOdds Week (5)'!H9/('JuicedOdds Week (5)'!H9+'JuicedOdds Week (5)'!H10)</f>
        <v>0.57983193277310918</v>
      </c>
      <c r="I9" s="1">
        <f>'JuicedOdds Week (5)'!I9/('JuicedOdds Week (5)'!I9+'JuicedOdds Week (5)'!I32)</f>
        <v>0.69079288305406805</v>
      </c>
      <c r="J9" s="1">
        <f>'JuicedOdds Week (5)'!J9/('JuicedOdds Week (5)'!J9+'JuicedOdds Week (5)'!J14)</f>
        <v>0.57983193277310918</v>
      </c>
      <c r="K9" s="1">
        <f>'JuicedOdds Week (5)'!K9/('JuicedOdds Week (5)'!K9+'JuicedOdds Week (5)'!K15)</f>
        <v>0.57983193277310918</v>
      </c>
      <c r="L9" s="1">
        <f>'JuicedOdds Week (5)'!L9/('JuicedOdds Week (5)'!L9+'JuicedOdds Week (5)'!L6)</f>
        <v>0.48916576381365112</v>
      </c>
      <c r="M9" s="1">
        <f>'JuicedOdds Week (5)'!M9/('JuicedOdds Week (5)'!M9+'JuicedOdds Week (5)'!M11)</f>
        <v>0.45725646123260438</v>
      </c>
      <c r="N9" s="1"/>
      <c r="O9" s="1">
        <f>'JuicedOdds Week (5)'!O9/('JuicedOdds Week (5)'!O9+'JuicedOdds Week (5)'!O28)</f>
        <v>0.72575250836120397</v>
      </c>
      <c r="P9" s="1">
        <f>'JuicedOdds Week (5)'!P9/('JuicedOdds Week (5)'!P9+'JuicedOdds Week (5)'!P13)</f>
        <v>0.48916576381365112</v>
      </c>
      <c r="Q9" s="1">
        <f>'JuicedOdds Week (5)'!Q9/('JuicedOdds Week (5)'!Q9+'JuicedOdds Week (5)'!Q5)</f>
        <v>0.44843049327354256</v>
      </c>
      <c r="R9" s="1">
        <f>'JuicedOdds Week (5)'!R9/('JuicedOdds Week (5)'!R9+'JuicedOdds Week (5)'!R12)</f>
        <v>0.5</v>
      </c>
      <c r="S9" s="1">
        <f>'JuicedOdds Week (5)'!S9/('JuicedOdds Week (5)'!S9+'JuicedOdds Week (5)'!S22)</f>
        <v>0.61403508771929827</v>
      </c>
      <c r="U9">
        <v>25</v>
      </c>
      <c r="V9">
        <v>0</v>
      </c>
      <c r="W9">
        <v>0</v>
      </c>
      <c r="X9">
        <v>0</v>
      </c>
      <c r="Y9">
        <v>0</v>
      </c>
    </row>
    <row r="10" spans="1:38">
      <c r="A10" t="s">
        <v>9</v>
      </c>
      <c r="B10" s="1">
        <f>'JuicedOdds Week (5)'!B10/('JuicedOdds Week (5)'!B10+'JuicedOdds Week (5)'!B2)</f>
        <v>0.38356164383561653</v>
      </c>
      <c r="C10" s="1">
        <f>'JuicedOdds Week (5)'!C10/('JuicedOdds Week (5)'!C10+'JuicedOdds Week (5)'!C14)</f>
        <v>0.65747522619560528</v>
      </c>
      <c r="D10" s="1">
        <f>'JuicedOdds Week (5)'!D10/('JuicedOdds Week (5)'!D10+'JuicedOdds Week (5)'!D24)</f>
        <v>0.58299264104660675</v>
      </c>
      <c r="E10" s="1">
        <f>'JuicedOdds Week (5)'!E10/('JuicedOdds Week (5)'!E10+'JuicedOdds Week (5)'!E20)</f>
        <v>0.56349206349206349</v>
      </c>
      <c r="F10" s="1">
        <f>'JuicedOdds Week (5)'!F10/('JuicedOdds Week (5)'!F10+'JuicedOdds Week (5)'!F26)</f>
        <v>0.78190630048465271</v>
      </c>
      <c r="G10" s="1">
        <f>'JuicedOdds Week (5)'!G10/('JuicedOdds Week (5)'!G10+'JuicedOdds Week (5)'!G30)</f>
        <v>0.55871066768994637</v>
      </c>
      <c r="H10" s="1">
        <f>'JuicedOdds Week (5)'!H10/('JuicedOdds Week (5)'!H10+'JuicedOdds Week (5)'!H9)</f>
        <v>0.42016806722689076</v>
      </c>
      <c r="I10" s="1">
        <f>'JuicedOdds Week (5)'!I10/('JuicedOdds Week (5)'!I10+'JuicedOdds Week (5)'!I25)</f>
        <v>0.63690418169412233</v>
      </c>
      <c r="J10" s="1"/>
      <c r="K10" s="1">
        <f>'JuicedOdds Week (5)'!K10/('JuicedOdds Week (5)'!K10+'JuicedOdds Week (5)'!K11)</f>
        <v>0.42888402625820565</v>
      </c>
      <c r="L10" s="2">
        <f>'JuicedOdds Week (5)'!L10/('JuicedOdds Week (5)'!L10+'JuicedOdds Week (5)'!L19)</f>
        <v>0.74087161366313303</v>
      </c>
      <c r="M10" s="1">
        <f>'JuicedOdds Week (5)'!M10/('JuicedOdds Week (5)'!M10+'JuicedOdds Week (5)'!M20)</f>
        <v>0.63010204081632659</v>
      </c>
      <c r="N10" s="1">
        <f>'JuicedOdds Week (5)'!N10/('JuicedOdds Week (5)'!N10+'JuicedOdds Week (5)'!N16)</f>
        <v>0.5</v>
      </c>
      <c r="O10" s="1">
        <f>'JuicedOdds Week (5)'!O10/('JuicedOdds Week (5)'!O10+'JuicedOdds Week (5)'!O19)</f>
        <v>0.53246753246753253</v>
      </c>
      <c r="P10" s="1">
        <f>'JuicedOdds Week (5)'!P10/('JuicedOdds Week (5)'!P10+'JuicedOdds Week (5)'!P18)</f>
        <v>0.54274353876739567</v>
      </c>
      <c r="Q10" s="1">
        <f>'JuicedOdds Week (5)'!Q10/('JuicedOdds Week (5)'!Q10+'JuicedOdds Week (5)'!Q17)</f>
        <v>0.48916576381365112</v>
      </c>
      <c r="R10" s="1">
        <f>'JuicedOdds Week (5)'!R10/('JuicedOdds Week (5)'!R10+'JuicedOdds Week (5)'!R7)</f>
        <v>0.42016806722689076</v>
      </c>
      <c r="S10" s="1">
        <f>'JuicedOdds Week (5)'!S10/('JuicedOdds Week (5)'!S10+'JuicedOdds Week (5)'!S17)</f>
        <v>0.56204379562043794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38">
      <c r="A11" t="s">
        <v>10</v>
      </c>
      <c r="B11" s="1">
        <f>'JuicedOdds Week (5)'!B11/('JuicedOdds Week (5)'!B11+'JuicedOdds Week (5)'!B12)</f>
        <v>0.59336975415942395</v>
      </c>
      <c r="C11" s="1">
        <f>'JuicedOdds Week (5)'!C11/('JuicedOdds Week (5)'!C11+'JuicedOdds Week (5)'!C29)</f>
        <v>0.5720596355604638</v>
      </c>
      <c r="D11" s="1">
        <f>'JuicedOdds Week (5)'!D11/('JuicedOdds Week (5)'!D11+'JuicedOdds Week (5)'!D17)</f>
        <v>0.49567024593003117</v>
      </c>
      <c r="E11" s="1">
        <f>'JuicedOdds Week (5)'!E11/('JuicedOdds Week (5)'!E11+'JuicedOdds Week (5)'!E25)</f>
        <v>0.73354231974921635</v>
      </c>
      <c r="F11" s="1"/>
      <c r="G11" s="1">
        <f>'JuicedOdds Week (5)'!G11/('JuicedOdds Week (5)'!G11+'JuicedOdds Week (5)'!G7)</f>
        <v>0.48178613396004699</v>
      </c>
      <c r="H11" s="1">
        <f>'JuicedOdds Week (5)'!H11/('JuicedOdds Week (5)'!H11+'JuicedOdds Week (5)'!H2)</f>
        <v>0.34252477380439461</v>
      </c>
      <c r="I11" s="2">
        <f>'JuicedOdds Week (5)'!I11/('JuicedOdds Week (5)'!I11+'JuicedOdds Week (5)'!I19)</f>
        <v>0.75718849840255587</v>
      </c>
      <c r="J11" s="1">
        <f>'JuicedOdds Week (5)'!J11/('JuicedOdds Week (5)'!J11+'JuicedOdds Week (5)'!J8)</f>
        <v>0.46753246753246752</v>
      </c>
      <c r="K11" s="1">
        <f>'JuicedOdds Week (5)'!K11/('JuicedOdds Week (5)'!K11+'JuicedOdds Week (5)'!K10)</f>
        <v>0.57111597374179435</v>
      </c>
      <c r="L11" s="1">
        <f>'JuicedOdds Week (5)'!L11/('JuicedOdds Week (5)'!L11+'JuicedOdds Week (5)'!L20)</f>
        <v>0.54274353876739567</v>
      </c>
      <c r="M11" s="1">
        <f>'JuicedOdds Week (5)'!M11/('JuicedOdds Week (5)'!M11+'JuicedOdds Week (5)'!M9)</f>
        <v>0.54274353876739567</v>
      </c>
      <c r="N11" s="1">
        <f>'JuicedOdds Week (5)'!N11/('JuicedOdds Week (5)'!N11+'JuicedOdds Week (5)'!N23)</f>
        <v>0.52173913043478259</v>
      </c>
      <c r="O11" s="1">
        <f>'JuicedOdds Week (5)'!O11/('JuicedOdds Week (5)'!O11+'JuicedOdds Week (5)'!O18)</f>
        <v>0.57983193277310918</v>
      </c>
      <c r="P11" s="1">
        <f>'JuicedOdds Week (5)'!P11/('JuicedOdds Week (5)'!P11+'JuicedOdds Week (5)'!P25)</f>
        <v>0.52173913043478259</v>
      </c>
      <c r="Q11" s="1">
        <f>'JuicedOdds Week (5)'!Q11/('JuicedOdds Week (5)'!Q11+'JuicedOdds Week (5)'!Q4)</f>
        <v>0.48916576381365112</v>
      </c>
      <c r="R11" s="1">
        <f>'JuicedOdds Week (5)'!R11/('JuicedOdds Week (5)'!R11+'JuicedOdds Week (5)'!R18)</f>
        <v>0.48916576381365112</v>
      </c>
      <c r="S11" s="1">
        <f>'JuicedOdds Week (5)'!S11/('JuicedOdds Week (5)'!S11+'JuicedOdds Week (5)'!S2)</f>
        <v>0.46753246753246752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38">
      <c r="A12" t="s">
        <v>11</v>
      </c>
      <c r="B12" s="1">
        <f>'JuicedOdds Week (5)'!B12/('JuicedOdds Week (5)'!B12+'JuicedOdds Week (5)'!B11)</f>
        <v>0.40663024584057611</v>
      </c>
      <c r="C12" s="1">
        <f>'JuicedOdds Week (5)'!C12/('JuicedOdds Week (5)'!C12+'JuicedOdds Week (5)'!C23)</f>
        <v>0.56349206349206349</v>
      </c>
      <c r="D12" s="1">
        <f>'JuicedOdds Week (5)'!D12/('JuicedOdds Week (5)'!D12+'JuicedOdds Week (5)'!D18)</f>
        <v>0.71355123026074185</v>
      </c>
      <c r="E12" s="1">
        <f>'JuicedOdds Week (5)'!E12/('JuicedOdds Week (5)'!E12+'JuicedOdds Week (5)'!E4)</f>
        <v>0.43650793650793646</v>
      </c>
      <c r="F12" s="2">
        <f>'JuicedOdds Week (5)'!F12/('JuicedOdds Week (5)'!F12+'JuicedOdds Week (5)'!F21)</f>
        <v>0.83709931686810291</v>
      </c>
      <c r="G12" s="1">
        <f>'JuicedOdds Week (5)'!G12/('JuicedOdds Week (5)'!G12+'JuicedOdds Week (5)'!G26)</f>
        <v>0.81725888324873097</v>
      </c>
      <c r="H12" s="1">
        <f>'JuicedOdds Week (5)'!H12/('JuicedOdds Week (5)'!H12+'JuicedOdds Week (5)'!H3)</f>
        <v>0.36989795918367352</v>
      </c>
      <c r="I12" s="1">
        <f>'JuicedOdds Week (5)'!I12/('JuicedOdds Week (5)'!I12+'JuicedOdds Week (5)'!I23)</f>
        <v>0.63010204081632659</v>
      </c>
      <c r="J12" s="1">
        <f>'JuicedOdds Week (5)'!J12/('JuicedOdds Week (5)'!J12+'JuicedOdds Week (5)'!J2)</f>
        <v>0.35527082119976705</v>
      </c>
      <c r="K12" s="1"/>
      <c r="L12" s="1">
        <f>'JuicedOdds Week (5)'!L12/('JuicedOdds Week (5)'!L12+'JuicedOdds Week (5)'!L25)</f>
        <v>0.6636481241914618</v>
      </c>
      <c r="M12" s="1">
        <f>'JuicedOdds Week (5)'!M12/('JuicedOdds Week (5)'!M12+'JuicedOdds Week (5)'!M8)</f>
        <v>0.44740599714421703</v>
      </c>
      <c r="N12" s="1">
        <f>'JuicedOdds Week (5)'!N12/('JuicedOdds Week (5)'!N12+'JuicedOdds Week (5)'!N27)</f>
        <v>0.60670065549890739</v>
      </c>
      <c r="O12" s="1">
        <f>'JuicedOdds Week (5)'!O12/('JuicedOdds Week (5)'!O12+'JuicedOdds Week (5)'!O29)</f>
        <v>0.71797052154195007</v>
      </c>
      <c r="P12" s="1">
        <f>'JuicedOdds Week (5)'!P12/('JuicedOdds Week (5)'!P12+'JuicedOdds Week (5)'!P8)</f>
        <v>0.52173913043478259</v>
      </c>
      <c r="Q12" s="1">
        <f>'JuicedOdds Week (5)'!Q12/('JuicedOdds Week (5)'!Q12+'JuicedOdds Week (5)'!Q7)</f>
        <v>0.56097560975609762</v>
      </c>
      <c r="R12" s="1">
        <f>'JuicedOdds Week (5)'!R12/('JuicedOdds Week (5)'!R12+'JuicedOdds Week (5)'!R9)</f>
        <v>0.5</v>
      </c>
      <c r="S12" s="1">
        <f>'JuicedOdds Week (5)'!S12/('JuicedOdds Week (5)'!S12+'JuicedOdds Week (5)'!S4)</f>
        <v>0.52173913043478259</v>
      </c>
      <c r="U12">
        <v>0</v>
      </c>
      <c r="V12">
        <v>0</v>
      </c>
      <c r="W12">
        <v>0</v>
      </c>
      <c r="X12">
        <v>0</v>
      </c>
      <c r="Y12">
        <v>25</v>
      </c>
    </row>
    <row r="13" spans="1:38">
      <c r="A13" t="s">
        <v>12</v>
      </c>
      <c r="B13" s="1">
        <f>'JuicedOdds Week (5)'!B13/('JuicedOdds Week (5)'!B13+'JuicedOdds Week (5)'!B31)</f>
        <v>0.63690418169412233</v>
      </c>
      <c r="C13" s="1">
        <f>'JuicedOdds Week (5)'!C13/('JuicedOdds Week (5)'!C13+'JuicedOdds Week (5)'!C2)</f>
        <v>0.42794036443953615</v>
      </c>
      <c r="D13" s="1">
        <f>'JuicedOdds Week (5)'!D13/('JuicedOdds Week (5)'!D13+'JuicedOdds Week (5)'!D33)</f>
        <v>0.76000000000000012</v>
      </c>
      <c r="E13" s="1">
        <f>'JuicedOdds Week (5)'!E13/('JuicedOdds Week (5)'!E13+'JuicedOdds Week (5)'!E24)</f>
        <v>0.62246655186117372</v>
      </c>
      <c r="F13" s="1">
        <f>'JuicedOdds Week (5)'!F13/('JuicedOdds Week (5)'!F13+'JuicedOdds Week (5)'!F4)</f>
        <v>0.31460674157303364</v>
      </c>
      <c r="G13" s="1">
        <f>'JuicedOdds Week (5)'!G13/('JuicedOdds Week (5)'!G13+'JuicedOdds Week (5)'!G31)</f>
        <v>0.69079288305406805</v>
      </c>
      <c r="H13" s="1">
        <f>'JuicedOdds Week (5)'!H13/('JuicedOdds Week (5)'!H13+'JuicedOdds Week (5)'!H16)</f>
        <v>0.48916576381365112</v>
      </c>
      <c r="I13" s="1">
        <f>'JuicedOdds Week (5)'!I13/('JuicedOdds Week (5)'!I13+'JuicedOdds Week (5)'!I22)</f>
        <v>0.48916576381365112</v>
      </c>
      <c r="J13" s="1"/>
      <c r="K13" s="1">
        <f>'JuicedOdds Week (5)'!K13/('JuicedOdds Week (5)'!K13+'JuicedOdds Week (5)'!K5)</f>
        <v>0.48916576381365112</v>
      </c>
      <c r="L13" s="1">
        <f>'JuicedOdds Week (5)'!L13/('JuicedOdds Week (5)'!L13+'JuicedOdds Week (5)'!L29)</f>
        <v>0.64472917880023306</v>
      </c>
      <c r="M13" s="1">
        <f>'JuicedOdds Week (5)'!M13/('JuicedOdds Week (5)'!M13+'JuicedOdds Week (5)'!M33)</f>
        <v>0.63690418169412233</v>
      </c>
      <c r="N13" s="1">
        <f>'JuicedOdds Week (5)'!N13/('JuicedOdds Week (5)'!N13+'JuicedOdds Week (5)'!N6)</f>
        <v>0.48916576381365112</v>
      </c>
      <c r="O13" s="1">
        <f>'JuicedOdds Week (5)'!O13/('JuicedOdds Week (5)'!O13+'JuicedOdds Week (5)'!O15)</f>
        <v>0.48916576381365112</v>
      </c>
      <c r="P13" s="1">
        <f>'JuicedOdds Week (5)'!P13/('JuicedOdds Week (5)'!P13+'JuicedOdds Week (5)'!P9)</f>
        <v>0.51083423618634893</v>
      </c>
      <c r="Q13" s="1">
        <f>'JuicedOdds Week (5)'!Q13/('JuicedOdds Week (5)'!Q13+'JuicedOdds Week (5)'!Q30)</f>
        <v>0.62110960757780787</v>
      </c>
      <c r="R13" s="1">
        <f>'JuicedOdds Week (5)'!R13/('JuicedOdds Week (5)'!R13+'JuicedOdds Week (5)'!R26)</f>
        <v>0.69576995207334869</v>
      </c>
      <c r="S13" s="1">
        <f>'JuicedOdds Week (5)'!S13/('JuicedOdds Week (5)'!S13+'JuicedOdds Week (5)'!S29)</f>
        <v>0.55259400285578297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38" ht="14.45">
      <c r="A14" t="s">
        <v>13</v>
      </c>
      <c r="B14" s="1">
        <f>'JuicedOdds Week (5)'!B14/('JuicedOdds Week (5)'!B14+'JuicedOdds Week (5)'!B28)</f>
        <v>0.65747522619560528</v>
      </c>
      <c r="C14" s="1">
        <f>'JuicedOdds Week (5)'!C14/('JuicedOdds Week (5)'!C14+'JuicedOdds Week (5)'!C10)</f>
        <v>0.34252477380439461</v>
      </c>
      <c r="D14" s="1">
        <f>'JuicedOdds Week (5)'!D14/('JuicedOdds Week (5)'!D14+'JuicedOdds Week (5)'!D26)</f>
        <v>0.6636481241914618</v>
      </c>
      <c r="E14" s="1">
        <f>'JuicedOdds Week (5)'!E14/('JuicedOdds Week (5)'!E14+'JuicedOdds Week (5)'!E21)</f>
        <v>0.56349206349206349</v>
      </c>
      <c r="F14" s="1"/>
      <c r="G14" s="1">
        <f>'JuicedOdds Week (5)'!G14/('JuicedOdds Week (5)'!G14+'JuicedOdds Week (5)'!G6)</f>
        <v>0.42794036443953615</v>
      </c>
      <c r="H14" s="2">
        <f>'JuicedOdds Week (5)'!H14/('JuicedOdds Week (5)'!H14+'JuicedOdds Week (5)'!H32)</f>
        <v>0.74087161366313303</v>
      </c>
      <c r="I14" s="1">
        <f>'JuicedOdds Week (5)'!I14/('JuicedOdds Week (5)'!I14+'JuicedOdds Week (5)'!I15)</f>
        <v>0.53246753246753253</v>
      </c>
      <c r="J14" s="1">
        <f>'JuicedOdds Week (5)'!J14/('JuicedOdds Week (5)'!J14+'JuicedOdds Week (5)'!J9)</f>
        <v>0.42016806722689076</v>
      </c>
      <c r="K14" s="1">
        <f>'JuicedOdds Week (5)'!K14/('JuicedOdds Week (5)'!K14+'JuicedOdds Week (5)'!K27)</f>
        <v>0.63010204081632659</v>
      </c>
      <c r="L14" s="1">
        <f>'JuicedOdds Week (5)'!L14/('JuicedOdds Week (5)'!L14+'JuicedOdds Week (5)'!L28)</f>
        <v>0.53246753246753253</v>
      </c>
      <c r="M14" s="1">
        <f>'JuicedOdds Week (5)'!M14/('JuicedOdds Week (5)'!M14+'JuicedOdds Week (5)'!M5)</f>
        <v>0.47826086956521741</v>
      </c>
      <c r="N14" s="1">
        <f>'JuicedOdds Week (5)'!N14/('JuicedOdds Week (5)'!N14+'JuicedOdds Week (5)'!N7)</f>
        <v>0.39329934450109244</v>
      </c>
      <c r="O14" s="1">
        <f>'JuicedOdds Week (5)'!O14/('JuicedOdds Week (5)'!O14+'JuicedOdds Week (5)'!O5)</f>
        <v>0.38596491228070179</v>
      </c>
      <c r="P14" s="1">
        <f>'JuicedOdds Week (5)'!P14/('JuicedOdds Week (5)'!P14+'JuicedOdds Week (5)'!P3)</f>
        <v>0.46753246753246752</v>
      </c>
      <c r="Q14" s="1">
        <f>'JuicedOdds Week (5)'!Q14/('JuicedOdds Week (5)'!Q14+'JuicedOdds Week (5)'!Q29)</f>
        <v>0.53246753246753253</v>
      </c>
      <c r="R14" s="1">
        <f>'JuicedOdds Week (5)'!R14/('JuicedOdds Week (5)'!R14+'JuicedOdds Week (5)'!R22)</f>
        <v>0.56204379562043794</v>
      </c>
      <c r="S14" s="1">
        <f>'JuicedOdds Week (5)'!S14/('JuicedOdds Week (5)'!S14+'JuicedOdds Week (5)'!S32)</f>
        <v>0.63658761934093011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38" ht="14.45">
      <c r="A15" t="s">
        <v>14</v>
      </c>
      <c r="B15" s="1">
        <f>'JuicedOdds Week (5)'!B15/('JuicedOdds Week (5)'!B15+'JuicedOdds Week (5)'!B6)</f>
        <v>0.49567024593003117</v>
      </c>
      <c r="C15" s="1">
        <f>'JuicedOdds Week (5)'!C15/('JuicedOdds Week (5)'!C15+'JuicedOdds Week (5)'!C22)</f>
        <v>0.551441114716549</v>
      </c>
      <c r="D15" s="1">
        <f>'JuicedOdds Week (5)'!D15/('JuicedOdds Week (5)'!D15+'JuicedOdds Week (5)'!D29)</f>
        <v>0.59336975415942395</v>
      </c>
      <c r="E15" s="1">
        <f>'JuicedOdds Week (5)'!E15/('JuicedOdds Week (5)'!E15+'JuicedOdds Week (5)'!E9)</f>
        <v>0.60923623445825936</v>
      </c>
      <c r="F15" s="1"/>
      <c r="G15" s="1">
        <f>'JuicedOdds Week (5)'!G15/('JuicedOdds Week (5)'!G15+'JuicedOdds Week (5)'!G5)</f>
        <v>0.42794036443953615</v>
      </c>
      <c r="H15" s="1">
        <f>'JuicedOdds Week (5)'!H15/('JuicedOdds Week (5)'!H15+'JuicedOdds Week (5)'!H31)</f>
        <v>0.57983193277310918</v>
      </c>
      <c r="I15" s="1">
        <f>'JuicedOdds Week (5)'!I15/('JuicedOdds Week (5)'!I15+'JuicedOdds Week (5)'!I14)</f>
        <v>0.46753246753246752</v>
      </c>
      <c r="J15" s="2">
        <f>'JuicedOdds Week (5)'!J15/('JuicedOdds Week (5)'!J15+'JuicedOdds Week (5)'!J32)</f>
        <v>0.73354231974921635</v>
      </c>
      <c r="K15" s="1">
        <f>'JuicedOdds Week (5)'!K15/('JuicedOdds Week (5)'!K15+'JuicedOdds Week (5)'!K9)</f>
        <v>0.42016806722689076</v>
      </c>
      <c r="L15" s="1">
        <f>'JuicedOdds Week (5)'!L15/('JuicedOdds Week (5)'!L15+'JuicedOdds Week (5)'!L22)</f>
        <v>0.52173913043478259</v>
      </c>
      <c r="M15" s="1">
        <f>'JuicedOdds Week (5)'!M15/('JuicedOdds Week (5)'!M15+'JuicedOdds Week (5)'!M18)</f>
        <v>0.48916576381365112</v>
      </c>
      <c r="N15" s="1">
        <f>'JuicedOdds Week (5)'!N15/('JuicedOdds Week (5)'!N15+'JuicedOdds Week (5)'!N28)</f>
        <v>0.52173913043478259</v>
      </c>
      <c r="O15" s="1">
        <f>'JuicedOdds Week (5)'!O15/('JuicedOdds Week (5)'!O15+'JuicedOdds Week (5)'!O13)</f>
        <v>0.51083423618634893</v>
      </c>
      <c r="P15" s="1">
        <f>'JuicedOdds Week (5)'!P15/('JuicedOdds Week (5)'!P15+'JuicedOdds Week (5)'!P19)</f>
        <v>0.61403508771929827</v>
      </c>
      <c r="Q15" s="1">
        <f>'JuicedOdds Week (5)'!Q15/('JuicedOdds Week (5)'!Q15+'JuicedOdds Week (5)'!Q33)</f>
        <v>0.63094034378159758</v>
      </c>
      <c r="R15" s="1">
        <f>'JuicedOdds Week (5)'!R15/('JuicedOdds Week (5)'!R15+'JuicedOdds Week (5)'!R8)</f>
        <v>0.48916576381365112</v>
      </c>
      <c r="S15" s="1">
        <f>'JuicedOdds Week (5)'!S15/('JuicedOdds Week (5)'!S15+'JuicedOdds Week (5)'!S6)</f>
        <v>0.38596491228070179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38" ht="14.45">
      <c r="A16" t="s">
        <v>15</v>
      </c>
      <c r="B16" s="1">
        <f>'JuicedOdds Week (5)'!B16/('JuicedOdds Week (5)'!B16+'JuicedOdds Week (5)'!B29)</f>
        <v>0.5720596355604638</v>
      </c>
      <c r="C16" s="1">
        <f>'JuicedOdds Week (5)'!C16/('JuicedOdds Week (5)'!C16+'JuicedOdds Week (5)'!C26)</f>
        <v>0.58299264104660675</v>
      </c>
      <c r="D16" s="1">
        <f>'JuicedOdds Week (5)'!D16/('JuicedOdds Week (5)'!D16+'JuicedOdds Week (5)'!D20)</f>
        <v>0.5260865852617197</v>
      </c>
      <c r="E16" s="1">
        <f>'JuicedOdds Week (5)'!E16/('JuicedOdds Week (5)'!E16+'JuicedOdds Week (5)'!E30)</f>
        <v>0.65747522619560528</v>
      </c>
      <c r="F16" s="1">
        <f>'JuicedOdds Week (5)'!F16/('JuicedOdds Week (5)'!F16+'JuicedOdds Week (5)'!F23)</f>
        <v>0.448558885283451</v>
      </c>
      <c r="G16" s="1">
        <f>'JuicedOdds Week (5)'!G16/('JuicedOdds Week (5)'!G16+'JuicedOdds Week (5)'!G33)</f>
        <v>0.51083423618634893</v>
      </c>
      <c r="H16" s="1">
        <f>'JuicedOdds Week (5)'!H16/('JuicedOdds Week (5)'!H16+'JuicedOdds Week (5)'!H13)</f>
        <v>0.51083423618634893</v>
      </c>
      <c r="I16" s="1">
        <f>'JuicedOdds Week (5)'!I16/('JuicedOdds Week (5)'!I16+'JuicedOdds Week (5)'!I31)</f>
        <v>0.52173913043478259</v>
      </c>
      <c r="J16" s="1">
        <f>'JuicedOdds Week (5)'!J16/('JuicedOdds Week (5)'!J16+'JuicedOdds Week (5)'!J19)</f>
        <v>0.55259400285578297</v>
      </c>
      <c r="K16" s="1">
        <f>'JuicedOdds Week (5)'!K16/('JuicedOdds Week (5)'!K16+'JuicedOdds Week (5)'!K17)</f>
        <v>0.45725646123260438</v>
      </c>
      <c r="L16" s="1"/>
      <c r="M16" s="1">
        <f>'JuicedOdds Week (5)'!M16/('JuicedOdds Week (5)'!M16+'JuicedOdds Week (5)'!M24)</f>
        <v>0.48916576381365112</v>
      </c>
      <c r="N16" s="1">
        <f>'JuicedOdds Week (5)'!N16/('JuicedOdds Week (5)'!N16+'JuicedOdds Week (5)'!N10)</f>
        <v>0.5</v>
      </c>
      <c r="O16" s="1">
        <f>'JuicedOdds Week (5)'!O16/('JuicedOdds Week (5)'!O16+'JuicedOdds Week (5)'!O26)</f>
        <v>0.59909228441754914</v>
      </c>
      <c r="P16" s="1">
        <f>'JuicedOdds Week (5)'!P16/('JuicedOdds Week (5)'!P16+'JuicedOdds Week (5)'!P21)</f>
        <v>0.53246753246753253</v>
      </c>
      <c r="Q16" s="1">
        <f>'JuicedOdds Week (5)'!Q16/('JuicedOdds Week (5)'!Q16+'JuicedOdds Week (5)'!Q28)</f>
        <v>0.51083423618634893</v>
      </c>
      <c r="R16" s="1">
        <f>'JuicedOdds Week (5)'!R16/('JuicedOdds Week (5)'!R16+'JuicedOdds Week (5)'!R30)</f>
        <v>0.52173913043478259</v>
      </c>
      <c r="S16" s="1">
        <f>'JuicedOdds Week (5)'!S16/('JuicedOdds Week (5)'!S16+'JuicedOdds Week (5)'!S24)</f>
        <v>0.57111597374179435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16</v>
      </c>
      <c r="B17" s="1">
        <f>'JuicedOdds Week (5)'!B17/('JuicedOdds Week (5)'!B17+'JuicedOdds Week (5)'!B30)</f>
        <v>0.65747522619560528</v>
      </c>
      <c r="C17" s="1">
        <f>'JuicedOdds Week (5)'!C17/('JuicedOdds Week (5)'!C17+'JuicedOdds Week (5)'!C3)</f>
        <v>0.31944444444444442</v>
      </c>
      <c r="D17" s="1">
        <f>'JuicedOdds Week (5)'!D17/('JuicedOdds Week (5)'!D17+'JuicedOdds Week (5)'!D11)</f>
        <v>0.50432975406996894</v>
      </c>
      <c r="E17" s="1">
        <f>'JuicedOdds Week (5)'!E17/('JuicedOdds Week (5)'!E17+'JuicedOdds Week (5)'!E26)</f>
        <v>0.6636481241914618</v>
      </c>
      <c r="F17" s="1">
        <f>'JuicedOdds Week (5)'!F17/('JuicedOdds Week (5)'!F17+'JuicedOdds Week (5)'!F2)</f>
        <v>0.38356164383561653</v>
      </c>
      <c r="G17" s="1">
        <f>'JuicedOdds Week (5)'!G17/('JuicedOdds Week (5)'!G17+'JuicedOdds Week (5)'!G19)</f>
        <v>0.63690418169412233</v>
      </c>
      <c r="H17" s="1">
        <f>'JuicedOdds Week (5)'!H17/('JuicedOdds Week (5)'!H17+'JuicedOdds Week (5)'!H5)</f>
        <v>0.47826086956521741</v>
      </c>
      <c r="I17" s="1">
        <f>'JuicedOdds Week (5)'!I17/('JuicedOdds Week (5)'!I17+'JuicedOdds Week (5)'!I20)</f>
        <v>0.51083423618634893</v>
      </c>
      <c r="J17" s="1">
        <f>'JuicedOdds Week (5)'!J17/('JuicedOdds Week (5)'!J17+'JuicedOdds Week (5)'!J24)</f>
        <v>0.51083423618634893</v>
      </c>
      <c r="K17" s="1">
        <f>'JuicedOdds Week (5)'!K17/('JuicedOdds Week (5)'!K17+'JuicedOdds Week (5)'!K16)</f>
        <v>0.54274353876739567</v>
      </c>
      <c r="L17" s="1">
        <f>'JuicedOdds Week (5)'!L17/('JuicedOdds Week (5)'!L17+'JuicedOdds Week (5)'!L18)</f>
        <v>0.46753246753246752</v>
      </c>
      <c r="M17" s="2">
        <f>'JuicedOdds Week (5)'!M17/('JuicedOdds Week (5)'!M17+'JuicedOdds Week (5)'!M19)</f>
        <v>0.70517411706594224</v>
      </c>
      <c r="N17" s="1"/>
      <c r="O17" s="1">
        <f>'JuicedOdds Week (5)'!O17/('JuicedOdds Week (5)'!O17+'JuicedOdds Week (5)'!O25)</f>
        <v>0.51083423618634893</v>
      </c>
      <c r="P17" s="1">
        <f>'JuicedOdds Week (5)'!P17/('JuicedOdds Week (5)'!P17+'JuicedOdds Week (5)'!P6)</f>
        <v>0.34252477380439461</v>
      </c>
      <c r="Q17" s="1">
        <f>'JuicedOdds Week (5)'!Q17/('JuicedOdds Week (5)'!Q17+'JuicedOdds Week (5)'!Q10)</f>
        <v>0.51083423618634893</v>
      </c>
      <c r="R17" s="1">
        <f>'JuicedOdds Week (5)'!R17/('JuicedOdds Week (5)'!R17+'JuicedOdds Week (5)'!R20)</f>
        <v>0.54274353876739567</v>
      </c>
      <c r="S17" s="1">
        <f>'JuicedOdds Week (5)'!S17/('JuicedOdds Week (5)'!S17+'JuicedOdds Week (5)'!S10)</f>
        <v>0.43795620437956206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ht="14.45">
      <c r="A18" t="s">
        <v>17</v>
      </c>
      <c r="B18" s="1">
        <f>'JuicedOdds Week (5)'!B18/('JuicedOdds Week (5)'!B18+'JuicedOdds Week (5)'!B25)</f>
        <v>0.59963877182420233</v>
      </c>
      <c r="C18" s="1">
        <f>'JuicedOdds Week (5)'!C18/('JuicedOdds Week (5)'!C18+'JuicedOdds Week (5)'!C27)</f>
        <v>0.63690418169412233</v>
      </c>
      <c r="D18" s="1">
        <f>'JuicedOdds Week (5)'!D18/('JuicedOdds Week (5)'!D18+'JuicedOdds Week (5)'!D12)</f>
        <v>0.28644876973925815</v>
      </c>
      <c r="E18" s="1">
        <f>'JuicedOdds Week (5)'!E18/('JuicedOdds Week (5)'!E18+'JuicedOdds Week (5)'!E19)</f>
        <v>0.59336975415942395</v>
      </c>
      <c r="F18" s="1">
        <f>'JuicedOdds Week (5)'!F18/('JuicedOdds Week (5)'!F18+'JuicedOdds Week (5)'!F8)</f>
        <v>0.551441114716549</v>
      </c>
      <c r="G18" s="1">
        <f>'JuicedOdds Week (5)'!G18/('JuicedOdds Week (5)'!G18+'JuicedOdds Week (5)'!G2)</f>
        <v>0.18813314037626627</v>
      </c>
      <c r="H18" s="1">
        <f>'JuicedOdds Week (5)'!H18/('JuicedOdds Week (5)'!H18+'JuicedOdds Week (5)'!H20)</f>
        <v>0.60670065549890739</v>
      </c>
      <c r="I18" s="1">
        <f>'JuicedOdds Week (5)'!I18/('JuicedOdds Week (5)'!I18+'JuicedOdds Week (5)'!I2)</f>
        <v>0.38596491228070179</v>
      </c>
      <c r="J18" s="1"/>
      <c r="K18" s="1">
        <f>'JuicedOdds Week (5)'!K18/('JuicedOdds Week (5)'!K18+'JuicedOdds Week (5)'!K4)</f>
        <v>0.31944444444444442</v>
      </c>
      <c r="L18" s="1">
        <f>'JuicedOdds Week (5)'!L18/('JuicedOdds Week (5)'!L18+'JuicedOdds Week (5)'!L17)</f>
        <v>0.53246753246753253</v>
      </c>
      <c r="M18" s="1">
        <f>'JuicedOdds Week (5)'!M18/('JuicedOdds Week (5)'!M18+'JuicedOdds Week (5)'!M15)</f>
        <v>0.51083423618634893</v>
      </c>
      <c r="N18" s="1">
        <f>'JuicedOdds Week (5)'!N18/('JuicedOdds Week (5)'!N18+'JuicedOdds Week (5)'!N33)</f>
        <v>0.62110960757780787</v>
      </c>
      <c r="O18" s="1">
        <f>'JuicedOdds Week (5)'!O18/('JuicedOdds Week (5)'!O18+'JuicedOdds Week (5)'!O11)</f>
        <v>0.42016806722689076</v>
      </c>
      <c r="P18" s="1">
        <f>'JuicedOdds Week (5)'!P18/('JuicedOdds Week (5)'!P18+'JuicedOdds Week (5)'!P10)</f>
        <v>0.45725646123260438</v>
      </c>
      <c r="Q18" s="1">
        <f>'JuicedOdds Week (5)'!Q18/('JuicedOdds Week (5)'!Q18+'JuicedOdds Week (5)'!Q23)</f>
        <v>0.53246753246753253</v>
      </c>
      <c r="R18" s="1">
        <f>'JuicedOdds Week (5)'!R18/('JuicedOdds Week (5)'!R18+'JuicedOdds Week (5)'!R11)</f>
        <v>0.51083423618634893</v>
      </c>
      <c r="S18" s="1">
        <f>'JuicedOdds Week (5)'!S18/('JuicedOdds Week (5)'!S18+'JuicedOdds Week (5)'!S25)</f>
        <v>0.51083423618634893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ht="14.45">
      <c r="A19" t="s">
        <v>18</v>
      </c>
      <c r="B19" s="1">
        <f>'JuicedOdds Week (5)'!B19/('JuicedOdds Week (5)'!B19+'JuicedOdds Week (5)'!B20)</f>
        <v>0.51736412571627011</v>
      </c>
      <c r="C19" s="1">
        <f>'JuicedOdds Week (5)'!C19/('JuicedOdds Week (5)'!C19+'JuicedOdds Week (5)'!C30)</f>
        <v>0.46753246753246752</v>
      </c>
      <c r="D19" s="1">
        <f>'JuicedOdds Week (5)'!D19/('JuicedOdds Week (5)'!D19+'JuicedOdds Week (5)'!D2)</f>
        <v>0.1475409836065574</v>
      </c>
      <c r="E19" s="1">
        <f>'JuicedOdds Week (5)'!E19/('JuicedOdds Week (5)'!E19+'JuicedOdds Week (5)'!E18)</f>
        <v>0.40663024584057611</v>
      </c>
      <c r="F19" s="1">
        <f>'JuicedOdds Week (5)'!F19/('JuicedOdds Week (5)'!F19+'JuicedOdds Week (5)'!F27)</f>
        <v>0.30920711694593195</v>
      </c>
      <c r="G19" s="1">
        <f>'JuicedOdds Week (5)'!G19/('JuicedOdds Week (5)'!G19+'JuicedOdds Week (5)'!G17)</f>
        <v>0.36309581830587778</v>
      </c>
      <c r="H19" s="1">
        <f>'JuicedOdds Week (5)'!H19/('JuicedOdds Week (5)'!H19+'JuicedOdds Week (5)'!H25)</f>
        <v>0.51083423618634893</v>
      </c>
      <c r="I19" s="1">
        <f>'JuicedOdds Week (5)'!I19/('JuicedOdds Week (5)'!I19+'JuicedOdds Week (5)'!I11)</f>
        <v>0.24281150159744411</v>
      </c>
      <c r="J19" s="1">
        <f>'JuicedOdds Week (5)'!J19/('JuicedOdds Week (5)'!J19+'JuicedOdds Week (5)'!J16)</f>
        <v>0.44740599714421703</v>
      </c>
      <c r="K19" s="1">
        <f>'JuicedOdds Week (5)'!K19/('JuicedOdds Week (5)'!K19+'JuicedOdds Week (5)'!K26)</f>
        <v>0.53246753246753253</v>
      </c>
      <c r="L19" s="1">
        <f>'JuicedOdds Week (5)'!L19/('JuicedOdds Week (5)'!L19+'JuicedOdds Week (5)'!L10)</f>
        <v>0.25912838633686691</v>
      </c>
      <c r="M19" s="1">
        <f>'JuicedOdds Week (5)'!M19/('JuicedOdds Week (5)'!M19+'JuicedOdds Week (5)'!M17)</f>
        <v>0.29482588293405776</v>
      </c>
      <c r="N19" s="1"/>
      <c r="O19" s="1">
        <f>'JuicedOdds Week (5)'!O19/('JuicedOdds Week (5)'!O19+'JuicedOdds Week (5)'!O10)</f>
        <v>0.46753246753246752</v>
      </c>
      <c r="P19" s="1">
        <f>'JuicedOdds Week (5)'!P19/('JuicedOdds Week (5)'!P19+'JuicedOdds Week (5)'!P15)</f>
        <v>0.38596491228070179</v>
      </c>
      <c r="Q19" s="1">
        <f>'JuicedOdds Week (5)'!Q19/('JuicedOdds Week (5)'!Q19+'JuicedOdds Week (5)'!Q32)</f>
        <v>0.63658761934093011</v>
      </c>
      <c r="R19" s="1">
        <f>'JuicedOdds Week (5)'!R19/('JuicedOdds Week (5)'!R19+'JuicedOdds Week (5)'!R24)</f>
        <v>0.53246753246753253</v>
      </c>
      <c r="S19" s="1">
        <f>'JuicedOdds Week (5)'!S19/('JuicedOdds Week (5)'!S19+'JuicedOdds Week (5)'!S20)</f>
        <v>0.46753246753246752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ht="14.45">
      <c r="A20" t="s">
        <v>19</v>
      </c>
      <c r="B20" s="1">
        <f>'JuicedOdds Week (5)'!B20/('JuicedOdds Week (5)'!B20+'JuicedOdds Week (5)'!B19)</f>
        <v>0.48263587428372978</v>
      </c>
      <c r="C20" s="1">
        <f>'JuicedOdds Week (5)'!C20/('JuicedOdds Week (5)'!C20+'JuicedOdds Week (5)'!C24)</f>
        <v>0.42794036443953615</v>
      </c>
      <c r="D20" s="1">
        <f>'JuicedOdds Week (5)'!D20/('JuicedOdds Week (5)'!D20+'JuicedOdds Week (5)'!D16)</f>
        <v>0.47391341473828025</v>
      </c>
      <c r="E20" s="1">
        <f>'JuicedOdds Week (5)'!E20/('JuicedOdds Week (5)'!E20+'JuicedOdds Week (5)'!E10)</f>
        <v>0.43650793650793646</v>
      </c>
      <c r="F20" s="1">
        <f>'JuicedOdds Week (5)'!F20/('JuicedOdds Week (5)'!F20+'JuicedOdds Week (5)'!F25)</f>
        <v>0.47391341473828025</v>
      </c>
      <c r="G20" s="1"/>
      <c r="H20" s="1">
        <f>'JuicedOdds Week (5)'!H20/('JuicedOdds Week (5)'!H20+'JuicedOdds Week (5)'!H18)</f>
        <v>0.39329934450109244</v>
      </c>
      <c r="I20" s="1">
        <f>'JuicedOdds Week (5)'!I20/('JuicedOdds Week (5)'!I20+'JuicedOdds Week (5)'!I17)</f>
        <v>0.48916576381365112</v>
      </c>
      <c r="J20" s="1">
        <f>'JuicedOdds Week (5)'!J20/('JuicedOdds Week (5)'!J20+'JuicedOdds Week (5)'!J28)</f>
        <v>0.55259400285578297</v>
      </c>
      <c r="K20" s="1">
        <f>'JuicedOdds Week (5)'!K20/('JuicedOdds Week (5)'!K20+'JuicedOdds Week (5)'!K22)</f>
        <v>0.42016806722689076</v>
      </c>
      <c r="L20" s="1">
        <f>'JuicedOdds Week (5)'!L20/('JuicedOdds Week (5)'!L20+'JuicedOdds Week (5)'!L11)</f>
        <v>0.45725646123260438</v>
      </c>
      <c r="M20" s="1">
        <f>'JuicedOdds Week (5)'!M20/('JuicedOdds Week (5)'!M20+'JuicedOdds Week (5)'!M10)</f>
        <v>0.36989795918367352</v>
      </c>
      <c r="N20" s="1">
        <f>'JuicedOdds Week (5)'!N20/('JuicedOdds Week (5)'!N20+'JuicedOdds Week (5)'!N2)</f>
        <v>0.34252477380439461</v>
      </c>
      <c r="O20" s="1">
        <f>'JuicedOdds Week (5)'!O20/('JuicedOdds Week (5)'!O20+'JuicedOdds Week (5)'!O21)</f>
        <v>0.54274353876739567</v>
      </c>
      <c r="P20" s="1">
        <f>'JuicedOdds Week (5)'!P20/('JuicedOdds Week (5)'!P20+'JuicedOdds Week (5)'!P30)</f>
        <v>0.60670065549890739</v>
      </c>
      <c r="Q20" s="1">
        <f>'JuicedOdds Week (5)'!Q20/('JuicedOdds Week (5)'!Q20+'JuicedOdds Week (5)'!Q26)</f>
        <v>0.51083423618634893</v>
      </c>
      <c r="R20" s="1">
        <f>'JuicedOdds Week (5)'!R20/('JuicedOdds Week (5)'!R20+'JuicedOdds Week (5)'!R17)</f>
        <v>0.45725646123260438</v>
      </c>
      <c r="S20" s="1">
        <f>'JuicedOdds Week (5)'!S20/('JuicedOdds Week (5)'!S20+'JuicedOdds Week (5)'!S19)</f>
        <v>0.53246753246753253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ht="14.45">
      <c r="A21" t="s">
        <v>20</v>
      </c>
      <c r="B21" s="1">
        <f>'JuicedOdds Week (5)'!B21/('JuicedOdds Week (5)'!B21+'JuicedOdds Week (5)'!B7)</f>
        <v>0.3962430290578221</v>
      </c>
      <c r="C21" s="1">
        <f>'JuicedOdds Week (5)'!C21/('JuicedOdds Week (5)'!C21+'JuicedOdds Week (5)'!C32)</f>
        <v>0.65747522619560528</v>
      </c>
      <c r="D21" s="1">
        <f>'JuicedOdds Week (5)'!D21/('JuicedOdds Week (5)'!D21+'JuicedOdds Week (5)'!D5)</f>
        <v>0.15349887133182846</v>
      </c>
      <c r="E21" s="1">
        <f>'JuicedOdds Week (5)'!E21/('JuicedOdds Week (5)'!E21+'JuicedOdds Week (5)'!E14)</f>
        <v>0.43650793650793646</v>
      </c>
      <c r="F21" s="1">
        <f>'JuicedOdds Week (5)'!F21/('JuicedOdds Week (5)'!F21+'JuicedOdds Week (5)'!F12)</f>
        <v>0.16290068313189698</v>
      </c>
      <c r="G21" s="1">
        <f>'JuicedOdds Week (5)'!G21/('JuicedOdds Week (5)'!G21+'JuicedOdds Week (5)'!G4)</f>
        <v>0.15349887133182846</v>
      </c>
      <c r="H21" s="1">
        <f>'JuicedOdds Week (5)'!H21/('JuicedOdds Week (5)'!H21+'JuicedOdds Week (5)'!H27)</f>
        <v>0.55259400285578297</v>
      </c>
      <c r="I21" s="1">
        <f>'JuicedOdds Week (5)'!I21/('JuicedOdds Week (5)'!I21+'JuicedOdds Week (5)'!I8)</f>
        <v>0.47826086956521741</v>
      </c>
      <c r="J21" s="1">
        <f>'JuicedOdds Week (5)'!J21/('JuicedOdds Week (5)'!J21+'JuicedOdds Week (5)'!J25)</f>
        <v>0.47826086956521741</v>
      </c>
      <c r="K21" s="1">
        <f>'JuicedOdds Week (5)'!K21/('JuicedOdds Week (5)'!K21+'JuicedOdds Week (5)'!K7)</f>
        <v>0.34252477380439461</v>
      </c>
      <c r="L21" s="1">
        <f>'JuicedOdds Week (5)'!L21/('JuicedOdds Week (5)'!L21+'JuicedOdds Week (5)'!L27)</f>
        <v>0.52173913043478259</v>
      </c>
      <c r="M21" s="1">
        <f>'JuicedOdds Week (5)'!M21/('JuicedOdds Week (5)'!M21+'JuicedOdds Week (5)'!M23)</f>
        <v>0.52173913043478259</v>
      </c>
      <c r="N21" s="1"/>
      <c r="O21" s="1">
        <f>'JuicedOdds Week (5)'!O21/('JuicedOdds Week (5)'!O21+'JuicedOdds Week (5)'!O20)</f>
        <v>0.45725646123260438</v>
      </c>
      <c r="P21" s="1">
        <f>'JuicedOdds Week (5)'!P21/('JuicedOdds Week (5)'!P21+'JuicedOdds Week (5)'!P16)</f>
        <v>0.46753246753246752</v>
      </c>
      <c r="Q21" s="1">
        <f>'JuicedOdds Week (5)'!Q21/('JuicedOdds Week (5)'!Q21+'JuicedOdds Week (5)'!Q3)</f>
        <v>0.28202947845804988</v>
      </c>
      <c r="R21" s="1">
        <f>'JuicedOdds Week (5)'!R21/('JuicedOdds Week (5)'!R21+'JuicedOdds Week (5)'!R28)</f>
        <v>0.59909228441754914</v>
      </c>
      <c r="S21" s="1">
        <f>'JuicedOdds Week (5)'!S21/('JuicedOdds Week (5)'!S21+'JuicedOdds Week (5)'!S3)</f>
        <v>0.45725646123260438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 s="1">
        <f>'JuicedOdds Week (5)'!B22/('JuicedOdds Week (5)'!B22+'JuicedOdds Week (5)'!B5)</f>
        <v>0.47826086956521741</v>
      </c>
      <c r="C22" s="1">
        <f>'JuicedOdds Week (5)'!C22/('JuicedOdds Week (5)'!C22+'JuicedOdds Week (5)'!C15)</f>
        <v>0.448558885283451</v>
      </c>
      <c r="D22" s="1">
        <f>'JuicedOdds Week (5)'!D22/('JuicedOdds Week (5)'!D22+'JuicedOdds Week (5)'!D25)</f>
        <v>0.42794036443953615</v>
      </c>
      <c r="E22" s="1">
        <f>'JuicedOdds Week (5)'!E22/('JuicedOdds Week (5)'!E22+'JuicedOdds Week (5)'!E33)</f>
        <v>0.58299264104660675</v>
      </c>
      <c r="F22" s="1">
        <f>'JuicedOdds Week (5)'!F22/('JuicedOdds Week (5)'!F22+'JuicedOdds Week (5)'!F9)</f>
        <v>0.33099297893681046</v>
      </c>
      <c r="G22" s="1"/>
      <c r="H22" s="1">
        <f>'JuicedOdds Week (5)'!H22/('JuicedOdds Week (5)'!H22+'JuicedOdds Week (5)'!H28)</f>
        <v>0.54274353876739567</v>
      </c>
      <c r="I22" s="1">
        <f>'JuicedOdds Week (5)'!I22/('JuicedOdds Week (5)'!I22+'JuicedOdds Week (5)'!I13)</f>
        <v>0.51083423618634893</v>
      </c>
      <c r="J22" s="1">
        <f>'JuicedOdds Week (5)'!J22/('JuicedOdds Week (5)'!J22+'JuicedOdds Week (5)'!J29)</f>
        <v>0.62110960757780787</v>
      </c>
      <c r="K22" s="1">
        <f>'JuicedOdds Week (5)'!K22/('JuicedOdds Week (5)'!K22+'JuicedOdds Week (5)'!K20)</f>
        <v>0.57983193277310918</v>
      </c>
      <c r="L22" s="1">
        <f>'JuicedOdds Week (5)'!L22/('JuicedOdds Week (5)'!L22+'JuicedOdds Week (5)'!L15)</f>
        <v>0.47826086956521741</v>
      </c>
      <c r="M22" s="1">
        <f>'JuicedOdds Week (5)'!M22/('JuicedOdds Week (5)'!M22+'JuicedOdds Week (5)'!M6)</f>
        <v>0.35714285714285704</v>
      </c>
      <c r="N22" s="1">
        <f>'JuicedOdds Week (5)'!N22/('JuicedOdds Week (5)'!N22+'JuicedOdds Week (5)'!N32)</f>
        <v>0.69079288305406805</v>
      </c>
      <c r="O22" s="1">
        <f>'JuicedOdds Week (5)'!O22/('JuicedOdds Week (5)'!O22+'JuicedOdds Week (5)'!O23)</f>
        <v>0.53246753246753253</v>
      </c>
      <c r="P22" s="1">
        <f>'JuicedOdds Week (5)'!P22/('JuicedOdds Week (5)'!P22+'JuicedOdds Week (5)'!P31)</f>
        <v>0.54274353876739567</v>
      </c>
      <c r="Q22" s="1">
        <f>'JuicedOdds Week (5)'!Q22/('JuicedOdds Week (5)'!Q22+'JuicedOdds Week (5)'!Q6)</f>
        <v>0.45725646123260438</v>
      </c>
      <c r="R22" s="1">
        <f>'JuicedOdds Week (5)'!R22/('JuicedOdds Week (5)'!R22+'JuicedOdds Week (5)'!R14)</f>
        <v>0.43795620437956206</v>
      </c>
      <c r="S22" s="1">
        <f>'JuicedOdds Week (5)'!S22/('JuicedOdds Week (5)'!S22+'JuicedOdds Week (5)'!S9)</f>
        <v>0.38596491228070179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ht="14.45">
      <c r="A23" t="s">
        <v>22</v>
      </c>
      <c r="B23" s="1">
        <f>'JuicedOdds Week (5)'!B23/('JuicedOdds Week (5)'!B23+'JuicedOdds Week (5)'!B3)</f>
        <v>0.37753344813882639</v>
      </c>
      <c r="C23" s="1">
        <f>'JuicedOdds Week (5)'!C23/('JuicedOdds Week (5)'!C23+'JuicedOdds Week (5)'!C12)</f>
        <v>0.43650793650793646</v>
      </c>
      <c r="D23" s="1">
        <f>'JuicedOdds Week (5)'!D23/('JuicedOdds Week (5)'!D23+'JuicedOdds Week (5)'!D8)</f>
        <v>0.5720596355604638</v>
      </c>
      <c r="E23" s="1">
        <f>'JuicedOdds Week (5)'!E23/('JuicedOdds Week (5)'!E23+'JuicedOdds Week (5)'!E7)</f>
        <v>0.29045643153526968</v>
      </c>
      <c r="F23" s="1">
        <f>'JuicedOdds Week (5)'!F23/('JuicedOdds Week (5)'!F23+'JuicedOdds Week (5)'!F16)</f>
        <v>0.551441114716549</v>
      </c>
      <c r="G23" s="1">
        <f>'JuicedOdds Week (5)'!G23/('JuicedOdds Week (5)'!G23+'JuicedOdds Week (5)'!G25)</f>
        <v>0.47391341473828025</v>
      </c>
      <c r="H23" s="1">
        <f>'JuicedOdds Week (5)'!H23/('JuicedOdds Week (5)'!H23+'JuicedOdds Week (5)'!H4)</f>
        <v>0.38596491228070179</v>
      </c>
      <c r="I23" s="1">
        <f>'JuicedOdds Week (5)'!I23/('JuicedOdds Week (5)'!I23+'JuicedOdds Week (5)'!I12)</f>
        <v>0.36989795918367352</v>
      </c>
      <c r="J23" s="1">
        <f>'JuicedOdds Week (5)'!J23/('JuicedOdds Week (5)'!J23+'JuicedOdds Week (5)'!J27)</f>
        <v>0.60670065549890739</v>
      </c>
      <c r="K23" s="1">
        <f>'JuicedOdds Week (5)'!K23/('JuicedOdds Week (5)'!K23+'JuicedOdds Week (5)'!K31)</f>
        <v>0.63658761934093011</v>
      </c>
      <c r="L23" s="1"/>
      <c r="M23" s="1">
        <f>'JuicedOdds Week (5)'!M23/('JuicedOdds Week (5)'!M23+'JuicedOdds Week (5)'!M21)</f>
        <v>0.47826086956521741</v>
      </c>
      <c r="N23" s="1">
        <f>'JuicedOdds Week (5)'!N23/('JuicedOdds Week (5)'!N23+'JuicedOdds Week (5)'!N11)</f>
        <v>0.47826086956521741</v>
      </c>
      <c r="O23" s="1">
        <f>'JuicedOdds Week (5)'!O23/('JuicedOdds Week (5)'!O23+'JuicedOdds Week (5)'!O22)</f>
        <v>0.46753246753246752</v>
      </c>
      <c r="P23" s="1">
        <f>'JuicedOdds Week (5)'!P23/('JuicedOdds Week (5)'!P23+'JuicedOdds Week (5)'!P2)</f>
        <v>0.36989795918367352</v>
      </c>
      <c r="Q23" s="1">
        <f>'JuicedOdds Week (5)'!Q23/('JuicedOdds Week (5)'!Q23+'JuicedOdds Week (5)'!Q18)</f>
        <v>0.46753246753246752</v>
      </c>
      <c r="R23" s="1">
        <f>'JuicedOdds Week (5)'!R23/('JuicedOdds Week (5)'!R23+'JuicedOdds Week (5)'!R4)</f>
        <v>0.29983792544570498</v>
      </c>
      <c r="S23" s="1">
        <f>'JuicedOdds Week (5)'!S23/('JuicedOdds Week (5)'!S23+'JuicedOdds Week (5)'!S8)</f>
        <v>0.48916576381365112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ht="14.45">
      <c r="A24" t="s">
        <v>23</v>
      </c>
      <c r="B24" s="1">
        <f>'JuicedOdds Week (5)'!B24/('JuicedOdds Week (5)'!B24+'JuicedOdds Week (5)'!B26)</f>
        <v>0.62246655186117372</v>
      </c>
      <c r="C24" s="1">
        <f>'JuicedOdds Week (5)'!C24/('JuicedOdds Week (5)'!C24+'JuicedOdds Week (5)'!C20)</f>
        <v>0.5720596355604638</v>
      </c>
      <c r="D24" s="1">
        <f>'JuicedOdds Week (5)'!D24/('JuicedOdds Week (5)'!D24+'JuicedOdds Week (5)'!D10)</f>
        <v>0.4170073589533933</v>
      </c>
      <c r="E24" s="1">
        <f>'JuicedOdds Week (5)'!E24/('JuicedOdds Week (5)'!E24+'JuicedOdds Week (5)'!E13)</f>
        <v>0.37753344813882639</v>
      </c>
      <c r="F24" s="1">
        <f>'JuicedOdds Week (5)'!F24/('JuicedOdds Week (5)'!F24+'JuicedOdds Week (5)'!F33)</f>
        <v>0.551441114716549</v>
      </c>
      <c r="G24" s="1">
        <f>'JuicedOdds Week (5)'!G24/('JuicedOdds Week (5)'!G24+'JuicedOdds Week (5)'!G27)</f>
        <v>0.52173913043478259</v>
      </c>
      <c r="H24" s="1">
        <f>'JuicedOdds Week (5)'!H24/('JuicedOdds Week (5)'!H24+'JuicedOdds Week (5)'!H30)</f>
        <v>0.51083423618634893</v>
      </c>
      <c r="I24" s="1">
        <f>'JuicedOdds Week (5)'!I24/('JuicedOdds Week (5)'!I24+'JuicedOdds Week (5)'!I29)</f>
        <v>0.48916576381365112</v>
      </c>
      <c r="J24" s="1">
        <f>'JuicedOdds Week (5)'!J24/('JuicedOdds Week (5)'!J24+'JuicedOdds Week (5)'!J17)</f>
        <v>0.48916576381365112</v>
      </c>
      <c r="K24" s="1">
        <f>'JuicedOdds Week (5)'!K24/('JuicedOdds Week (5)'!K24+'JuicedOdds Week (5)'!K32)</f>
        <v>0.56204379562043794</v>
      </c>
      <c r="L24" s="1"/>
      <c r="M24" s="1">
        <f>'JuicedOdds Week (5)'!M24/('JuicedOdds Week (5)'!M24+'JuicedOdds Week (5)'!M16)</f>
        <v>0.51083423618634893</v>
      </c>
      <c r="N24" s="1">
        <f>'JuicedOdds Week (5)'!N24/('JuicedOdds Week (5)'!N24+'JuicedOdds Week (5)'!N8)</f>
        <v>0.29983792544570498</v>
      </c>
      <c r="O24" s="1">
        <f>'JuicedOdds Week (5)'!O24/('JuicedOdds Week (5)'!O24+'JuicedOdds Week (5)'!O30)</f>
        <v>0.58821154622527261</v>
      </c>
      <c r="P24" s="1">
        <f>'JuicedOdds Week (5)'!P24/('JuicedOdds Week (5)'!P24+'JuicedOdds Week (5)'!P26)</f>
        <v>0.48916576381365112</v>
      </c>
      <c r="Q24" s="1">
        <f>'JuicedOdds Week (5)'!Q24/('JuicedOdds Week (5)'!Q24+'JuicedOdds Week (5)'!Q31)</f>
        <v>0.54274353876739567</v>
      </c>
      <c r="R24" s="1">
        <f>'JuicedOdds Week (5)'!R24/('JuicedOdds Week (5)'!R24+'JuicedOdds Week (5)'!R19)</f>
        <v>0.46753246753246752</v>
      </c>
      <c r="S24" s="1">
        <f>'JuicedOdds Week (5)'!S24/('JuicedOdds Week (5)'!S24+'JuicedOdds Week (5)'!S16)</f>
        <v>0.42888402625820565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ht="14.45">
      <c r="A25" t="s">
        <v>24</v>
      </c>
      <c r="B25" s="1">
        <f>'JuicedOdds Week (5)'!B25/('JuicedOdds Week (5)'!B25+'JuicedOdds Week (5)'!B18)</f>
        <v>0.40036122817579772</v>
      </c>
      <c r="C25" s="1">
        <f>'JuicedOdds Week (5)'!C25/('JuicedOdds Week (5)'!C25+'JuicedOdds Week (5)'!C4)</f>
        <v>0.2491874322860238</v>
      </c>
      <c r="D25" s="1">
        <f>'JuicedOdds Week (5)'!D25/('JuicedOdds Week (5)'!D25+'JuicedOdds Week (5)'!D22)</f>
        <v>0.5720596355604638</v>
      </c>
      <c r="E25" s="1">
        <f>'JuicedOdds Week (5)'!E25/('JuicedOdds Week (5)'!E25+'JuicedOdds Week (5)'!E11)</f>
        <v>0.26645768025078376</v>
      </c>
      <c r="F25" s="1">
        <f>'JuicedOdds Week (5)'!F25/('JuicedOdds Week (5)'!F25+'JuicedOdds Week (5)'!F20)</f>
        <v>0.5260865852617197</v>
      </c>
      <c r="G25" s="1">
        <f>'JuicedOdds Week (5)'!G25/('JuicedOdds Week (5)'!G25+'JuicedOdds Week (5)'!G23)</f>
        <v>0.5260865852617197</v>
      </c>
      <c r="H25" s="1">
        <f>'JuicedOdds Week (5)'!H25/('JuicedOdds Week (5)'!H25+'JuicedOdds Week (5)'!H19)</f>
        <v>0.48916576381365112</v>
      </c>
      <c r="I25" s="1">
        <f>'JuicedOdds Week (5)'!I25/('JuicedOdds Week (5)'!I25+'JuicedOdds Week (5)'!I10)</f>
        <v>0.36309581830587778</v>
      </c>
      <c r="J25" s="1">
        <f>'JuicedOdds Week (5)'!J25/('JuicedOdds Week (5)'!J25+'JuicedOdds Week (5)'!J21)</f>
        <v>0.52173913043478259</v>
      </c>
      <c r="K25" s="1">
        <f>'JuicedOdds Week (5)'!K25/('JuicedOdds Week (5)'!K25+'JuicedOdds Week (5)'!K8)</f>
        <v>0.45725646123260438</v>
      </c>
      <c r="L25" s="1">
        <f>'JuicedOdds Week (5)'!L25/('JuicedOdds Week (5)'!L25+'JuicedOdds Week (5)'!L12)</f>
        <v>0.33635187580853815</v>
      </c>
      <c r="M25" s="1">
        <f>'JuicedOdds Week (5)'!M25/('JuicedOdds Week (5)'!M25+'JuicedOdds Week (5)'!M2)</f>
        <v>0.35527082119976705</v>
      </c>
      <c r="N25" s="1"/>
      <c r="O25" s="1">
        <f>'JuicedOdds Week (5)'!O25/('JuicedOdds Week (5)'!O25+'JuicedOdds Week (5)'!O17)</f>
        <v>0.48916576381365112</v>
      </c>
      <c r="P25" s="1">
        <f>'JuicedOdds Week (5)'!P25/('JuicedOdds Week (5)'!P25+'JuicedOdds Week (5)'!P11)</f>
        <v>0.47826086956521741</v>
      </c>
      <c r="Q25" s="1">
        <f>'JuicedOdds Week (5)'!Q25/('JuicedOdds Week (5)'!Q25+'JuicedOdds Week (5)'!Q2)</f>
        <v>0.23409789548356585</v>
      </c>
      <c r="R25" s="1">
        <f>'JuicedOdds Week (5)'!R25/('JuicedOdds Week (5)'!R25+'JuicedOdds Week (5)'!R31)</f>
        <v>0.53246753246753253</v>
      </c>
      <c r="S25" s="1">
        <f>'JuicedOdds Week (5)'!S25/('JuicedOdds Week (5)'!S25+'JuicedOdds Week (5)'!S18)</f>
        <v>0.48916576381365112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ht="14.45">
      <c r="A26" t="s">
        <v>25</v>
      </c>
      <c r="B26" s="1">
        <f>'JuicedOdds Week (5)'!B26/('JuicedOdds Week (5)'!B26+'JuicedOdds Week (5)'!B24)</f>
        <v>0.37753344813882639</v>
      </c>
      <c r="C26" s="1">
        <f>'JuicedOdds Week (5)'!C26/('JuicedOdds Week (5)'!C26+'JuicedOdds Week (5)'!C16)</f>
        <v>0.4170073589533933</v>
      </c>
      <c r="D26" s="1">
        <f>'JuicedOdds Week (5)'!D26/('JuicedOdds Week (5)'!D26+'JuicedOdds Week (5)'!D14)</f>
        <v>0.33635187580853815</v>
      </c>
      <c r="E26" s="1">
        <f>'JuicedOdds Week (5)'!E26/('JuicedOdds Week (5)'!E26+'JuicedOdds Week (5)'!E17)</f>
        <v>0.33635187580853815</v>
      </c>
      <c r="F26" s="1">
        <f>'JuicedOdds Week (5)'!F26/('JuicedOdds Week (5)'!F26+'JuicedOdds Week (5)'!F10)</f>
        <v>0.21809369951534732</v>
      </c>
      <c r="G26" s="1">
        <f>'JuicedOdds Week (5)'!G26/('JuicedOdds Week (5)'!G26+'JuicedOdds Week (5)'!G12)</f>
        <v>0.18274111675126903</v>
      </c>
      <c r="H26" s="1"/>
      <c r="I26" s="1">
        <f>'JuicedOdds Week (5)'!I26/('JuicedOdds Week (5)'!I26+'JuicedOdds Week (5)'!I33)</f>
        <v>0.57983193277310918</v>
      </c>
      <c r="J26" s="1">
        <f>'JuicedOdds Week (5)'!J26/('JuicedOdds Week (5)'!J26+'JuicedOdds Week (5)'!J31)</f>
        <v>0.54274353876739567</v>
      </c>
      <c r="K26" s="1">
        <f>'JuicedOdds Week (5)'!K26/('JuicedOdds Week (5)'!K26+'JuicedOdds Week (5)'!K19)</f>
        <v>0.46753246753246752</v>
      </c>
      <c r="L26" s="1">
        <f>'JuicedOdds Week (5)'!L26/('JuicedOdds Week (5)'!L26+'JuicedOdds Week (5)'!L7)</f>
        <v>0.38596491228070179</v>
      </c>
      <c r="M26" s="1">
        <f>'JuicedOdds Week (5)'!M26/('JuicedOdds Week (5)'!M26+'JuicedOdds Week (5)'!M29)</f>
        <v>0.48916576381365112</v>
      </c>
      <c r="N26" s="1">
        <f>'JuicedOdds Week (5)'!N26/('JuicedOdds Week (5)'!N26+'JuicedOdds Week (5)'!N30)</f>
        <v>0.48916576381365112</v>
      </c>
      <c r="O26" s="1">
        <f>'JuicedOdds Week (5)'!O26/('JuicedOdds Week (5)'!O26+'JuicedOdds Week (5)'!O16)</f>
        <v>0.40090771558245086</v>
      </c>
      <c r="P26" s="1">
        <f>'JuicedOdds Week (5)'!P26/('JuicedOdds Week (5)'!P26+'JuicedOdds Week (5)'!P24)</f>
        <v>0.51083423618634893</v>
      </c>
      <c r="Q26" s="1">
        <f>'JuicedOdds Week (5)'!Q26/('JuicedOdds Week (5)'!Q26+'JuicedOdds Week (5)'!Q20)</f>
        <v>0.48916576381365112</v>
      </c>
      <c r="R26" s="1">
        <f>'JuicedOdds Week (5)'!R26/('JuicedOdds Week (5)'!R26+'JuicedOdds Week (5)'!R13)</f>
        <v>0.30423004792665137</v>
      </c>
      <c r="S26" s="1">
        <f>'JuicedOdds Week (5)'!S26/('JuicedOdds Week (5)'!S26+'JuicedOdds Week (5)'!S30)</f>
        <v>0.54274353876739567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ht="14.45">
      <c r="A27" t="s">
        <v>26</v>
      </c>
      <c r="B27" s="1">
        <f>'JuicedOdds Week (5)'!B27/('JuicedOdds Week (5)'!B27+'JuicedOdds Week (5)'!B32)</f>
        <v>0.73354231974921635</v>
      </c>
      <c r="C27" s="1">
        <f>'JuicedOdds Week (5)'!C27/('JuicedOdds Week (5)'!C27+'JuicedOdds Week (5)'!C18)</f>
        <v>0.36309581830587778</v>
      </c>
      <c r="D27" s="1">
        <f>'JuicedOdds Week (5)'!D27/('JuicedOdds Week (5)'!D27+'JuicedOdds Week (5)'!D4)</f>
        <v>0.31944444444444442</v>
      </c>
      <c r="E27" s="1">
        <f>'JuicedOdds Week (5)'!E27/('JuicedOdds Week (5)'!E27+'JuicedOdds Week (5)'!E3)</f>
        <v>0.22316684378320936</v>
      </c>
      <c r="F27" s="1">
        <f>'JuicedOdds Week (5)'!F27/('JuicedOdds Week (5)'!F27+'JuicedOdds Week (5)'!F19)</f>
        <v>0.69079288305406805</v>
      </c>
      <c r="G27" s="1">
        <f>'JuicedOdds Week (5)'!G27/('JuicedOdds Week (5)'!G27+'JuicedOdds Week (5)'!G24)</f>
        <v>0.47826086956521741</v>
      </c>
      <c r="H27" s="1">
        <f>'JuicedOdds Week (5)'!H27/('JuicedOdds Week (5)'!H27+'JuicedOdds Week (5)'!H21)</f>
        <v>0.44740599714421703</v>
      </c>
      <c r="I27" s="1">
        <f>'JuicedOdds Week (5)'!I27/('JuicedOdds Week (5)'!I27+'JuicedOdds Week (5)'!I3)</f>
        <v>0.36341238065906994</v>
      </c>
      <c r="J27" s="1">
        <f>'JuicedOdds Week (5)'!J27/('JuicedOdds Week (5)'!J27+'JuicedOdds Week (5)'!J23)</f>
        <v>0.39329934450109244</v>
      </c>
      <c r="K27" s="1">
        <f>'JuicedOdds Week (5)'!K27/('JuicedOdds Week (5)'!K27+'JuicedOdds Week (5)'!K14)</f>
        <v>0.36989795918367352</v>
      </c>
      <c r="L27" s="1">
        <f>'JuicedOdds Week (5)'!L27/('JuicedOdds Week (5)'!L27+'JuicedOdds Week (5)'!L21)</f>
        <v>0.47826086956521741</v>
      </c>
      <c r="M27" s="1">
        <f>'JuicedOdds Week (5)'!M27/('JuicedOdds Week (5)'!M27+'JuicedOdds Week (5)'!M7)</f>
        <v>0.33099297893681046</v>
      </c>
      <c r="N27" s="1">
        <f>'JuicedOdds Week (5)'!N27/('JuicedOdds Week (5)'!N27+'JuicedOdds Week (5)'!N12)</f>
        <v>0.39329934450109244</v>
      </c>
      <c r="O27" s="1"/>
      <c r="P27" s="1">
        <f>'JuicedOdds Week (5)'!P27/('JuicedOdds Week (5)'!P27+'JuicedOdds Week (5)'!P28)</f>
        <v>0.48916576381365112</v>
      </c>
      <c r="Q27" s="1">
        <f>'JuicedOdds Week (5)'!Q27/('JuicedOdds Week (5)'!Q27+'JuicedOdds Week (5)'!Q8)</f>
        <v>0.34252477380439461</v>
      </c>
      <c r="R27" s="1">
        <f>'JuicedOdds Week (5)'!R27/('JuicedOdds Week (5)'!R27+'JuicedOdds Week (5)'!R5)</f>
        <v>0.42016806722689076</v>
      </c>
      <c r="S27" s="1">
        <f>'JuicedOdds Week (5)'!S27/('JuicedOdds Week (5)'!S27+'JuicedOdds Week (5)'!S7)</f>
        <v>0.42016806722689076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ht="14.45">
      <c r="A28" t="s">
        <v>27</v>
      </c>
      <c r="B28" s="1">
        <f>'JuicedOdds Week (5)'!B28/('JuicedOdds Week (5)'!B28+'JuicedOdds Week (5)'!B14)</f>
        <v>0.34252477380439461</v>
      </c>
      <c r="C28" s="1">
        <f>'JuicedOdds Week (5)'!C28/('JuicedOdds Week (5)'!C28+'JuicedOdds Week (5)'!C5)</f>
        <v>0.26645768025078376</v>
      </c>
      <c r="D28" s="1">
        <f>'JuicedOdds Week (5)'!D28/('JuicedOdds Week (5)'!D28+'JuicedOdds Week (5)'!D6)</f>
        <v>0.4170073589533933</v>
      </c>
      <c r="E28" s="1">
        <f>'JuicedOdds Week (5)'!E28/('JuicedOdds Week (5)'!E28+'JuicedOdds Week (5)'!E31)</f>
        <v>0.51083423618634893</v>
      </c>
      <c r="F28" s="1">
        <f>'JuicedOdds Week (5)'!F28/('JuicedOdds Week (5)'!F28+'JuicedOdds Week (5)'!F3)</f>
        <v>0.36309581830587778</v>
      </c>
      <c r="G28" s="1">
        <f>'JuicedOdds Week (5)'!G28/('JuicedOdds Week (5)'!G28+'JuicedOdds Week (5)'!G32)</f>
        <v>0.63690418169412233</v>
      </c>
      <c r="H28" s="1">
        <f>'JuicedOdds Week (5)'!H28/('JuicedOdds Week (5)'!H28+'JuicedOdds Week (5)'!H22)</f>
        <v>0.45725646123260438</v>
      </c>
      <c r="I28" s="1">
        <f>'JuicedOdds Week (5)'!I28/('JuicedOdds Week (5)'!I28+'JuicedOdds Week (5)'!I7)</f>
        <v>0.28202947845804988</v>
      </c>
      <c r="J28" s="1">
        <f>'JuicedOdds Week (5)'!J28/('JuicedOdds Week (5)'!J28+'JuicedOdds Week (5)'!J20)</f>
        <v>0.44740599714421703</v>
      </c>
      <c r="K28" s="1"/>
      <c r="L28" s="1">
        <f>'JuicedOdds Week (5)'!L28/('JuicedOdds Week (5)'!L28+'JuicedOdds Week (5)'!L14)</f>
        <v>0.46753246753246752</v>
      </c>
      <c r="M28" s="1">
        <f>'JuicedOdds Week (5)'!M28/('JuicedOdds Week (5)'!M28+'JuicedOdds Week (5)'!M32)</f>
        <v>0.53246753246753253</v>
      </c>
      <c r="N28" s="1">
        <f>'JuicedOdds Week (5)'!N28/('JuicedOdds Week (5)'!N28+'JuicedOdds Week (5)'!N15)</f>
        <v>0.47826086956521741</v>
      </c>
      <c r="O28" s="1">
        <f>'JuicedOdds Week (5)'!O28/('JuicedOdds Week (5)'!O28+'JuicedOdds Week (5)'!O9)</f>
        <v>0.27424749163879597</v>
      </c>
      <c r="P28" s="1">
        <f>'JuicedOdds Week (5)'!P28/('JuicedOdds Week (5)'!P28+'JuicedOdds Week (5)'!P27)</f>
        <v>0.51083423618634893</v>
      </c>
      <c r="Q28" s="1">
        <f>'JuicedOdds Week (5)'!Q28/('JuicedOdds Week (5)'!Q28+'JuicedOdds Week (5)'!Q16)</f>
        <v>0.48916576381365112</v>
      </c>
      <c r="R28" s="1">
        <f>'JuicedOdds Week (5)'!R28/('JuicedOdds Week (5)'!R28+'JuicedOdds Week (5)'!R21)</f>
        <v>0.40090771558245086</v>
      </c>
      <c r="S28" s="1">
        <f>'JuicedOdds Week (5)'!S28/('JuicedOdds Week (5)'!S28+'JuicedOdds Week (5)'!S5)</f>
        <v>0.28202947845804988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ht="14.45">
      <c r="A29" t="s">
        <v>28</v>
      </c>
      <c r="B29" s="1">
        <f>'JuicedOdds Week (5)'!B29/('JuicedOdds Week (5)'!B29+'JuicedOdds Week (5)'!B16)</f>
        <v>0.42794036443953615</v>
      </c>
      <c r="C29" s="1">
        <f>'JuicedOdds Week (5)'!C29/('JuicedOdds Week (5)'!C29+'JuicedOdds Week (5)'!C11)</f>
        <v>0.42794036443953615</v>
      </c>
      <c r="D29" s="1">
        <f>'JuicedOdds Week (5)'!D29/('JuicedOdds Week (5)'!D29+'JuicedOdds Week (5)'!D15)</f>
        <v>0.40663024584057611</v>
      </c>
      <c r="E29" s="1">
        <f>'JuicedOdds Week (5)'!E29/('JuicedOdds Week (5)'!E29+'JuicedOdds Week (5)'!E6)</f>
        <v>0.40663024584057611</v>
      </c>
      <c r="F29" s="1">
        <f>'JuicedOdds Week (5)'!F29/('JuicedOdds Week (5)'!F29+'JuicedOdds Week (5)'!F31)</f>
        <v>0.551441114716549</v>
      </c>
      <c r="G29" s="1">
        <f>'JuicedOdds Week (5)'!G29/('JuicedOdds Week (5)'!G29+'JuicedOdds Week (5)'!G9)</f>
        <v>0.32496875300451877</v>
      </c>
      <c r="H29" s="1"/>
      <c r="I29" s="1">
        <f>'JuicedOdds Week (5)'!I29/('JuicedOdds Week (5)'!I29+'JuicedOdds Week (5)'!I24)</f>
        <v>0.51083423618634893</v>
      </c>
      <c r="J29" s="1">
        <f>'JuicedOdds Week (5)'!J29/('JuicedOdds Week (5)'!J29+'JuicedOdds Week (5)'!J22)</f>
        <v>0.37889039242219219</v>
      </c>
      <c r="K29" s="1">
        <f>'JuicedOdds Week (5)'!K29/('JuicedOdds Week (5)'!K29+'JuicedOdds Week (5)'!K30)</f>
        <v>0.51083423618634893</v>
      </c>
      <c r="L29" s="1">
        <f>'JuicedOdds Week (5)'!L29/('JuicedOdds Week (5)'!L29+'JuicedOdds Week (5)'!L13)</f>
        <v>0.35527082119976705</v>
      </c>
      <c r="M29" s="1">
        <f>'JuicedOdds Week (5)'!M29/('JuicedOdds Week (5)'!M29+'JuicedOdds Week (5)'!M26)</f>
        <v>0.51083423618634893</v>
      </c>
      <c r="N29" s="1">
        <f>'JuicedOdds Week (5)'!N29/('JuicedOdds Week (5)'!N29+'JuicedOdds Week (5)'!N31)</f>
        <v>0.54274353876739567</v>
      </c>
      <c r="O29" s="1">
        <f>'JuicedOdds Week (5)'!O29/('JuicedOdds Week (5)'!O29+'JuicedOdds Week (5)'!O12)</f>
        <v>0.28202947845804988</v>
      </c>
      <c r="P29" s="1">
        <f>'JuicedOdds Week (5)'!P29/('JuicedOdds Week (5)'!P29+'JuicedOdds Week (5)'!P33)</f>
        <v>0.57983193277310918</v>
      </c>
      <c r="Q29" s="1">
        <f>'JuicedOdds Week (5)'!Q29/('JuicedOdds Week (5)'!Q29+'JuicedOdds Week (5)'!Q14)</f>
        <v>0.46753246753246752</v>
      </c>
      <c r="R29" s="1">
        <f>'JuicedOdds Week (5)'!R29/('JuicedOdds Week (5)'!R29+'JuicedOdds Week (5)'!R33)</f>
        <v>0.51083423618634893</v>
      </c>
      <c r="S29" s="1">
        <f>'JuicedOdds Week (5)'!S29/('JuicedOdds Week (5)'!S29+'JuicedOdds Week (5)'!S13)</f>
        <v>0.44740599714421703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ht="14.45">
      <c r="A30" t="s">
        <v>29</v>
      </c>
      <c r="B30" s="1">
        <f>'JuicedOdds Week (5)'!B30/('JuicedOdds Week (5)'!B30+'JuicedOdds Week (5)'!B17)</f>
        <v>0.34252477380439461</v>
      </c>
      <c r="C30" s="1">
        <f>'JuicedOdds Week (5)'!C30/('JuicedOdds Week (5)'!C30+'JuicedOdds Week (5)'!C19)</f>
        <v>0.53246753246753253</v>
      </c>
      <c r="D30" s="1">
        <f>'JuicedOdds Week (5)'!D30/('JuicedOdds Week (5)'!D30+'JuicedOdds Week (5)'!D3)</f>
        <v>0.31460674157303364</v>
      </c>
      <c r="E30" s="1">
        <f>'JuicedOdds Week (5)'!E30/('JuicedOdds Week (5)'!E30+'JuicedOdds Week (5)'!E16)</f>
        <v>0.34252477380439461</v>
      </c>
      <c r="F30" s="1"/>
      <c r="G30" s="1">
        <f>'JuicedOdds Week (5)'!G30/('JuicedOdds Week (5)'!G30+'JuicedOdds Week (5)'!G10)</f>
        <v>0.44128933231005374</v>
      </c>
      <c r="H30" s="1">
        <f>'JuicedOdds Week (5)'!H30/('JuicedOdds Week (5)'!H30+'JuicedOdds Week (5)'!H24)</f>
        <v>0.48916576381365112</v>
      </c>
      <c r="I30" s="1">
        <f>'JuicedOdds Week (5)'!I30/('JuicedOdds Week (5)'!I30+'JuicedOdds Week (5)'!I4)</f>
        <v>0.21809369951534732</v>
      </c>
      <c r="J30" s="1">
        <f>'JuicedOdds Week (5)'!J30/('JuicedOdds Week (5)'!J30+'JuicedOdds Week (5)'!J33)</f>
        <v>0.48916576381365112</v>
      </c>
      <c r="K30" s="1">
        <f>'JuicedOdds Week (5)'!K30/('JuicedOdds Week (5)'!K30+'JuicedOdds Week (5)'!K29)</f>
        <v>0.48916576381365112</v>
      </c>
      <c r="L30" s="1">
        <f>'JuicedOdds Week (5)'!L30/('JuicedOdds Week (5)'!L30+'JuicedOdds Week (5)'!L5)</f>
        <v>0.25912838633686691</v>
      </c>
      <c r="M30" s="1">
        <f>'JuicedOdds Week (5)'!M30/('JuicedOdds Week (5)'!M30+'JuicedOdds Week (5)'!M31)</f>
        <v>0.48916576381365112</v>
      </c>
      <c r="N30" s="1">
        <f>'JuicedOdds Week (5)'!N30/('JuicedOdds Week (5)'!N30+'JuicedOdds Week (5)'!N26)</f>
        <v>0.51083423618634893</v>
      </c>
      <c r="O30" s="1">
        <f>'JuicedOdds Week (5)'!O30/('JuicedOdds Week (5)'!O30+'JuicedOdds Week (5)'!O24)</f>
        <v>0.4117884537747275</v>
      </c>
      <c r="P30" s="1">
        <f>'JuicedOdds Week (5)'!P30/('JuicedOdds Week (5)'!P30+'JuicedOdds Week (5)'!P20)</f>
        <v>0.39329934450109244</v>
      </c>
      <c r="Q30" s="1">
        <f>'JuicedOdds Week (5)'!Q30/('JuicedOdds Week (5)'!Q30+'JuicedOdds Week (5)'!Q13)</f>
        <v>0.37889039242219219</v>
      </c>
      <c r="R30" s="1">
        <f>'JuicedOdds Week (5)'!R30/('JuicedOdds Week (5)'!R30+'JuicedOdds Week (5)'!R16)</f>
        <v>0.47826086956521741</v>
      </c>
      <c r="S30" s="1">
        <f>'JuicedOdds Week (5)'!S30/('JuicedOdds Week (5)'!S30+'JuicedOdds Week (5)'!S26)</f>
        <v>0.45725646123260438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ht="14.45">
      <c r="A31" t="s">
        <v>30</v>
      </c>
      <c r="B31" s="1">
        <f>'JuicedOdds Week (5)'!B31/('JuicedOdds Week (5)'!B31+'JuicedOdds Week (5)'!B13)</f>
        <v>0.36309581830587778</v>
      </c>
      <c r="C31" s="1">
        <f>'JuicedOdds Week (5)'!C31/('JuicedOdds Week (5)'!C31+'JuicedOdds Week (5)'!C33)</f>
        <v>0.46753246753246752</v>
      </c>
      <c r="D31" s="1">
        <f>'JuicedOdds Week (5)'!D31/('JuicedOdds Week (5)'!D31+'JuicedOdds Week (5)'!D9)</f>
        <v>0.25912838633686691</v>
      </c>
      <c r="E31" s="1">
        <f>'JuicedOdds Week (5)'!E31/('JuicedOdds Week (5)'!E31+'JuicedOdds Week (5)'!E28)</f>
        <v>0.48916576381365112</v>
      </c>
      <c r="F31" s="1">
        <f>'JuicedOdds Week (5)'!F31/('JuicedOdds Week (5)'!F31+'JuicedOdds Week (5)'!F29)</f>
        <v>0.448558885283451</v>
      </c>
      <c r="G31" s="1">
        <f>'JuicedOdds Week (5)'!G31/('JuicedOdds Week (5)'!G31+'JuicedOdds Week (5)'!G13)</f>
        <v>0.30920711694593195</v>
      </c>
      <c r="H31" s="1">
        <f>'JuicedOdds Week (5)'!H31/('JuicedOdds Week (5)'!H31+'JuicedOdds Week (5)'!H15)</f>
        <v>0.42016806722689076</v>
      </c>
      <c r="I31" s="1">
        <f>'JuicedOdds Week (5)'!I31/('JuicedOdds Week (5)'!I31+'JuicedOdds Week (5)'!I16)</f>
        <v>0.47826086956521741</v>
      </c>
      <c r="J31" s="1">
        <f>'JuicedOdds Week (5)'!J31/('JuicedOdds Week (5)'!J31+'JuicedOdds Week (5)'!J26)</f>
        <v>0.45725646123260438</v>
      </c>
      <c r="K31" s="1">
        <f>'JuicedOdds Week (5)'!K31/('JuicedOdds Week (5)'!K31+'JuicedOdds Week (5)'!K23)</f>
        <v>0.36341238065906994</v>
      </c>
      <c r="L31" s="1"/>
      <c r="M31" s="1">
        <f>'JuicedOdds Week (5)'!M31/('JuicedOdds Week (5)'!M31+'JuicedOdds Week (5)'!M30)</f>
        <v>0.51083423618634893</v>
      </c>
      <c r="N31" s="1">
        <f>'JuicedOdds Week (5)'!N31/('JuicedOdds Week (5)'!N31+'JuicedOdds Week (5)'!N29)</f>
        <v>0.45725646123260438</v>
      </c>
      <c r="O31" s="1">
        <f>'JuicedOdds Week (5)'!O31/('JuicedOdds Week (5)'!O31+'JuicedOdds Week (5)'!O7)</f>
        <v>0.31318281136198101</v>
      </c>
      <c r="P31" s="1">
        <f>'JuicedOdds Week (5)'!P31/('JuicedOdds Week (5)'!P31+'JuicedOdds Week (5)'!P22)</f>
        <v>0.45725646123260438</v>
      </c>
      <c r="Q31" s="1">
        <f>'JuicedOdds Week (5)'!Q31/('JuicedOdds Week (5)'!Q31+'JuicedOdds Week (5)'!Q24)</f>
        <v>0.45725646123260438</v>
      </c>
      <c r="R31" s="1">
        <f>'JuicedOdds Week (5)'!R31/('JuicedOdds Week (5)'!R31+'JuicedOdds Week (5)'!R25)</f>
        <v>0.46753246753246752</v>
      </c>
      <c r="S31" s="1">
        <f>'JuicedOdds Week (5)'!S31/('JuicedOdds Week (5)'!S31+'JuicedOdds Week (5)'!S33)</f>
        <v>0.52173913043478259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ht="14.45">
      <c r="A32" t="s">
        <v>31</v>
      </c>
      <c r="B32" s="1">
        <f>'JuicedOdds Week (5)'!B32/('JuicedOdds Week (5)'!B32+'JuicedOdds Week (5)'!B27)</f>
        <v>0.26645768025078376</v>
      </c>
      <c r="C32" s="1">
        <f>'JuicedOdds Week (5)'!C32/('JuicedOdds Week (5)'!C32+'JuicedOdds Week (5)'!C21)</f>
        <v>0.34252477380439461</v>
      </c>
      <c r="D32" s="1">
        <f>'JuicedOdds Week (5)'!D32/('JuicedOdds Week (5)'!D32+'JuicedOdds Week (5)'!D7)</f>
        <v>0.16835016835016833</v>
      </c>
      <c r="E32" s="1">
        <f>'JuicedOdds Week (5)'!E32/('JuicedOdds Week (5)'!E32+'JuicedOdds Week (5)'!E5)</f>
        <v>0.12382234185733514</v>
      </c>
      <c r="F32" s="1">
        <f>'JuicedOdds Week (5)'!F32/('JuicedOdds Week (5)'!F32+'JuicedOdds Week (5)'!F6)</f>
        <v>0.3962430290578221</v>
      </c>
      <c r="G32" s="1">
        <f>'JuicedOdds Week (5)'!G32/('JuicedOdds Week (5)'!G32+'JuicedOdds Week (5)'!G28)</f>
        <v>0.36309581830587778</v>
      </c>
      <c r="H32" s="1">
        <f>'JuicedOdds Week (5)'!H32/('JuicedOdds Week (5)'!H32+'JuicedOdds Week (5)'!H14)</f>
        <v>0.25912838633686691</v>
      </c>
      <c r="I32" s="1">
        <f>'JuicedOdds Week (5)'!I32/('JuicedOdds Week (5)'!I32+'JuicedOdds Week (5)'!I9)</f>
        <v>0.30920711694593195</v>
      </c>
      <c r="J32" s="1">
        <f>'JuicedOdds Week (5)'!J32/('JuicedOdds Week (5)'!J32+'JuicedOdds Week (5)'!J15)</f>
        <v>0.26645768025078376</v>
      </c>
      <c r="K32" s="1">
        <f>'JuicedOdds Week (5)'!K32/('JuicedOdds Week (5)'!K32+'JuicedOdds Week (5)'!K24)</f>
        <v>0.43795620437956206</v>
      </c>
      <c r="L32" s="1">
        <f>'JuicedOdds Week (5)'!L32/('JuicedOdds Week (5)'!L32+'JuicedOdds Week (5)'!L33)</f>
        <v>0.46753246753246752</v>
      </c>
      <c r="M32" s="1">
        <f>'JuicedOdds Week (5)'!M32/('JuicedOdds Week (5)'!M32+'JuicedOdds Week (5)'!M28)</f>
        <v>0.46753246753246752</v>
      </c>
      <c r="N32" s="1">
        <f>'JuicedOdds Week (5)'!N32/('JuicedOdds Week (5)'!N32+'JuicedOdds Week (5)'!N22)</f>
        <v>0.30920711694593195</v>
      </c>
      <c r="O32" s="1"/>
      <c r="P32" s="1">
        <f>'JuicedOdds Week (5)'!P32/('JuicedOdds Week (5)'!P32+'JuicedOdds Week (5)'!P5)</f>
        <v>0.30423004792665137</v>
      </c>
      <c r="Q32" s="1">
        <f>'JuicedOdds Week (5)'!Q32/('JuicedOdds Week (5)'!Q32+'JuicedOdds Week (5)'!Q19)</f>
        <v>0.36341238065906994</v>
      </c>
      <c r="R32" s="1">
        <f>'JuicedOdds Week (5)'!R32/('JuicedOdds Week (5)'!R32+'JuicedOdds Week (5)'!R3)</f>
        <v>0.19184290030211482</v>
      </c>
      <c r="S32" s="1">
        <f>'JuicedOdds Week (5)'!S32/('JuicedOdds Week (5)'!S32+'JuicedOdds Week (5)'!S14)</f>
        <v>0.36341238065906994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38" ht="14.45">
      <c r="A33" t="s">
        <v>32</v>
      </c>
      <c r="B33" s="1">
        <f>'JuicedOdds Week (5)'!B33/('JuicedOdds Week (5)'!B33+'JuicedOdds Week (5)'!B9)</f>
        <v>0.20863836017569545</v>
      </c>
      <c r="C33" s="1">
        <f>'JuicedOdds Week (5)'!C33/('JuicedOdds Week (5)'!C33+'JuicedOdds Week (5)'!C31)</f>
        <v>0.53246753246753253</v>
      </c>
      <c r="D33" s="1">
        <f>'JuicedOdds Week (5)'!D33/('JuicedOdds Week (5)'!D33+'JuicedOdds Week (5)'!D13)</f>
        <v>0.24000000000000005</v>
      </c>
      <c r="E33" s="1">
        <f>'JuicedOdds Week (5)'!E33/('JuicedOdds Week (5)'!E33+'JuicedOdds Week (5)'!E22)</f>
        <v>0.4170073589533933</v>
      </c>
      <c r="F33" s="1">
        <f>'JuicedOdds Week (5)'!F33/('JuicedOdds Week (5)'!F33+'JuicedOdds Week (5)'!F24)</f>
        <v>0.448558885283451</v>
      </c>
      <c r="G33" s="1">
        <f>'JuicedOdds Week (5)'!G33/('JuicedOdds Week (5)'!G33+'JuicedOdds Week (5)'!G16)</f>
        <v>0.48916576381365112</v>
      </c>
      <c r="H33" s="1"/>
      <c r="I33" s="1">
        <f>'JuicedOdds Week (5)'!I33/('JuicedOdds Week (5)'!I33+'JuicedOdds Week (5)'!I26)</f>
        <v>0.42016806722689076</v>
      </c>
      <c r="J33" s="1">
        <f>'JuicedOdds Week (5)'!J33/('JuicedOdds Week (5)'!J33+'JuicedOdds Week (5)'!J30)</f>
        <v>0.51083423618634893</v>
      </c>
      <c r="K33" s="1">
        <f>'JuicedOdds Week (5)'!K33/('JuicedOdds Week (5)'!K33+'JuicedOdds Week (5)'!K6)</f>
        <v>0.27272727272727276</v>
      </c>
      <c r="L33" s="1">
        <f>'JuicedOdds Week (5)'!L33/('JuicedOdds Week (5)'!L33+'JuicedOdds Week (5)'!L32)</f>
        <v>0.53246753246753253</v>
      </c>
      <c r="M33" s="1">
        <f>'JuicedOdds Week (5)'!M33/('JuicedOdds Week (5)'!M33+'JuicedOdds Week (5)'!M13)</f>
        <v>0.36309581830587778</v>
      </c>
      <c r="N33" s="1">
        <f>'JuicedOdds Week (5)'!N33/('JuicedOdds Week (5)'!N33+'JuicedOdds Week (5)'!N18)</f>
        <v>0.37889039242219219</v>
      </c>
      <c r="O33" s="1">
        <f>'JuicedOdds Week (5)'!O33/('JuicedOdds Week (5)'!O33+'JuicedOdds Week (5)'!O8)</f>
        <v>0.2491874322860238</v>
      </c>
      <c r="P33" s="1">
        <f>'JuicedOdds Week (5)'!P33/('JuicedOdds Week (5)'!P33+'JuicedOdds Week (5)'!P29)</f>
        <v>0.42016806722689076</v>
      </c>
      <c r="Q33" s="1">
        <f>'JuicedOdds Week (5)'!Q33/('JuicedOdds Week (5)'!Q33+'JuicedOdds Week (5)'!Q15)</f>
        <v>0.36905965621840248</v>
      </c>
      <c r="R33" s="1">
        <f>'JuicedOdds Week (5)'!R33/('JuicedOdds Week (5)'!R33+'JuicedOdds Week (5)'!R29)</f>
        <v>0.48916576381365112</v>
      </c>
      <c r="S33" s="1">
        <f>'JuicedOdds Week (5)'!S33/('JuicedOdds Week (5)'!S33+'JuicedOdds Week (5)'!S31)</f>
        <v>0.47826086956521741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38" ht="14.45">
      <c r="U34">
        <f>SUM(U2:U33)</f>
        <v>25</v>
      </c>
      <c r="V34">
        <f t="shared" ref="V34:AL34" si="0">SUM(V2:V33)</f>
        <v>25</v>
      </c>
      <c r="W34">
        <f t="shared" si="0"/>
        <v>25</v>
      </c>
      <c r="X34">
        <f t="shared" si="0"/>
        <v>25</v>
      </c>
      <c r="Y34">
        <f t="shared" si="0"/>
        <v>25</v>
      </c>
      <c r="Z34">
        <f t="shared" si="0"/>
        <v>0</v>
      </c>
      <c r="AA34">
        <f t="shared" si="0"/>
        <v>0</v>
      </c>
      <c r="AB34">
        <f t="shared" si="0"/>
        <v>0</v>
      </c>
      <c r="AC34">
        <f t="shared" si="0"/>
        <v>0</v>
      </c>
      <c r="AD34">
        <f t="shared" si="0"/>
        <v>0</v>
      </c>
      <c r="AE34">
        <f t="shared" si="0"/>
        <v>0</v>
      </c>
      <c r="AF34">
        <f t="shared" si="0"/>
        <v>0</v>
      </c>
      <c r="AG34">
        <f t="shared" si="0"/>
        <v>0</v>
      </c>
      <c r="AH34">
        <f t="shared" si="0"/>
        <v>0</v>
      </c>
      <c r="AI34">
        <f t="shared" si="0"/>
        <v>0</v>
      </c>
      <c r="AJ34">
        <f t="shared" si="0"/>
        <v>0</v>
      </c>
      <c r="AK34">
        <f t="shared" si="0"/>
        <v>0</v>
      </c>
      <c r="AL34">
        <f t="shared" si="0"/>
        <v>0</v>
      </c>
    </row>
    <row r="35" spans="1:38" ht="14.45">
      <c r="I35" s="1">
        <f>F12*G4*H14*I11*J15*K6*L10*N22*R3</f>
        <v>8.7712314531869479E-2</v>
      </c>
    </row>
    <row r="36" spans="1:38">
      <c r="I36" s="1">
        <f>B9*C7*D2*E5</f>
        <v>0.44921502141986625</v>
      </c>
    </row>
    <row r="37" spans="1:38">
      <c r="I37" s="1">
        <f>B9*C7*D2*E5*F12*G4*H14*J15*I11*K6*L10*M17*R3</f>
        <v>4.0221971172886027E-2</v>
      </c>
    </row>
  </sheetData>
  <conditionalFormatting sqref="B2:S33">
    <cfRule type="cellIs" dxfId="15" priority="1" operator="between">
      <formula>0.65</formula>
      <formula>0.7</formula>
    </cfRule>
    <cfRule type="cellIs" dxfId="14" priority="2" operator="greaterThanOrEqual">
      <formula>0.7</formula>
    </cfRule>
  </conditionalFormatting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AC15-ACEF-4E1C-AAAA-2E0BEE9B8CBE}">
  <dimension ref="A1:S33"/>
  <sheetViews>
    <sheetView workbookViewId="0">
      <selection activeCell="F27" sqref="F27"/>
    </sheetView>
  </sheetViews>
  <sheetFormatPr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f>IF('BettingLines Week (5)'!B2&lt;-100,1+100/('BettingLines Week (5)'!B2-100),100/('BettingLines Week (5)'!B2+100))</f>
        <v>0.64285714285714279</v>
      </c>
      <c r="C2">
        <f>IF('BettingLines Week (5)'!C2&lt;-100,1+100/('BettingLines Week (5)'!C2-100),100/('BettingLines Week (5)'!C2+100))</f>
        <v>0.59677419354838712</v>
      </c>
      <c r="D2">
        <f>IF('BettingLines Week (5)'!D2&lt;-100,1+100/('BettingLines Week (5)'!D2-100),100/('BettingLines Week (5)'!D2+100))</f>
        <v>0.88888888888888884</v>
      </c>
      <c r="E2">
        <f>IF('BettingLines Week (5)'!E2&lt;-100,1+100/('BettingLines Week (5)'!E2-100),100/('BettingLines Week (5)'!E2+100))</f>
        <v>0.80952380952380953</v>
      </c>
      <c r="F2">
        <f>IF('BettingLines Week (5)'!F2&lt;-100,1+100/('BettingLines Week (5)'!F2-100),100/('BettingLines Week (5)'!F2+100))</f>
        <v>0.64285714285714279</v>
      </c>
      <c r="G2">
        <f>IF('BettingLines Week (5)'!G2&lt;-100,1+100/('BettingLines Week (5)'!G2-100),100/('BettingLines Week (5)'!G2+100))</f>
        <v>0.84615384615384615</v>
      </c>
      <c r="H2">
        <f>IF('BettingLines Week (5)'!H2&lt;-100,1+100/('BettingLines Week (5)'!H2-100),100/('BettingLines Week (5)'!H2+100))</f>
        <v>0.68553459119496862</v>
      </c>
      <c r="I2">
        <f>IF('BettingLines Week (5)'!I2&lt;-100,1+100/('BettingLines Week (5)'!I2-100),100/('BettingLines Week (5)'!I2+100))</f>
        <v>0.63636363636363635</v>
      </c>
      <c r="J2">
        <f>IF('BettingLines Week (5)'!J2&lt;-100,1+100/('BettingLines Week (5)'!J2-100),100/('BettingLines Week (5)'!J2+100))</f>
        <v>0.67213114754098369</v>
      </c>
      <c r="K2">
        <f>IF('BettingLines Week (5)'!K2&lt;-100,1+100/('BettingLines Week (5)'!K2-100),100/('BettingLines Week (5)'!K2+100))</f>
        <v>1</v>
      </c>
      <c r="L2">
        <f>IF('BettingLines Week (5)'!L2&lt;-100,1+100/('BettingLines Week (5)'!L2-100),100/('BettingLines Week (5)'!L2+100))</f>
        <v>0.60784313725490202</v>
      </c>
      <c r="M2">
        <f>IF('BettingLines Week (5)'!M2&lt;-100,1+100/('BettingLines Week (5)'!M2-100),100/('BettingLines Week (5)'!M2+100))</f>
        <v>0.67213114754098369</v>
      </c>
      <c r="N2">
        <f>IF('BettingLines Week (5)'!N2&lt;-100,1+100/('BettingLines Week (5)'!N2-100),100/('BettingLines Week (5)'!N2+100))</f>
        <v>0.68553459119496862</v>
      </c>
      <c r="O2">
        <f>IF('BettingLines Week (5)'!O2&lt;-100,1+100/('BettingLines Week (5)'!O2-100),100/('BettingLines Week (5)'!O2+100))</f>
        <v>0.64285714285714279</v>
      </c>
      <c r="P2">
        <f>IF('BettingLines Week (5)'!P2&lt;-100,1+100/('BettingLines Week (5)'!P2-100),100/('BettingLines Week (5)'!P2+100))</f>
        <v>0.65517241379310343</v>
      </c>
      <c r="Q2">
        <f>IF('BettingLines Week (5)'!Q2&lt;-100,1+100/('BettingLines Week (5)'!Q2-100),100/('BettingLines Week (5)'!Q2+100))</f>
        <v>0.79797979797979801</v>
      </c>
      <c r="R2">
        <f>IF('BettingLines Week (5)'!R2&lt;-100,1+100/('BettingLines Week (5)'!R2-100),100/('BettingLines Week (5)'!R2+100))</f>
        <v>0.60784313725490202</v>
      </c>
      <c r="S2">
        <f>IF('BettingLines Week (5)'!S2&lt;-100,1+100/('BettingLines Week (5)'!S2-100),100/('BettingLines Week (5)'!S2+100))</f>
        <v>0.55555555555555558</v>
      </c>
    </row>
    <row r="3" spans="1:19" ht="14.45">
      <c r="A3" t="s">
        <v>2</v>
      </c>
      <c r="B3">
        <f>IF('BettingLines Week (5)'!B3&lt;-100,1+100/('BettingLines Week (5)'!B3-100),100/('BettingLines Week (5)'!B3+100))</f>
        <v>0.64912280701754388</v>
      </c>
      <c r="C3">
        <f>IF('BettingLines Week (5)'!C3&lt;-100,1+100/('BettingLines Week (5)'!C3-100),100/('BettingLines Week (5)'!C3+100))</f>
        <v>0.71014492753623193</v>
      </c>
      <c r="D3">
        <f>IF('BettingLines Week (5)'!D3&lt;-100,1+100/('BettingLines Week (5)'!D3-100),100/('BettingLines Week (5)'!D3+100))</f>
        <v>0.7142857142857143</v>
      </c>
      <c r="E3">
        <f>IF('BettingLines Week (5)'!E3&lt;-100,1+100/('BettingLines Week (5)'!E3-100),100/('BettingLines Week (5)'!E3+100))</f>
        <v>0.80952380952380953</v>
      </c>
      <c r="F3">
        <f>IF('BettingLines Week (5)'!F3&lt;-100,1+100/('BettingLines Week (5)'!F3-100),100/('BettingLines Week (5)'!F3+100))</f>
        <v>0.66442953020134232</v>
      </c>
      <c r="G3">
        <f>IF('BettingLines Week (5)'!G3&lt;-100,1+100/('BettingLines Week (5)'!G3-100),100/('BettingLines Week (5)'!G3+100))</f>
        <v>0.72972972972972971</v>
      </c>
      <c r="H3">
        <f>IF('BettingLines Week (5)'!H3&lt;-100,1+100/('BettingLines Week (5)'!H3-100),100/('BettingLines Week (5)'!H3+100))</f>
        <v>0.65517241379310343</v>
      </c>
      <c r="I3">
        <f>IF('BettingLines Week (5)'!I3&lt;-100,1+100/('BettingLines Week (5)'!I3-100),100/('BettingLines Week (5)'!I3+100))</f>
        <v>0.66101694915254239</v>
      </c>
      <c r="J3">
        <f>IF('BettingLines Week (5)'!J3&lt;-100,1+100/('BettingLines Week (5)'!J3-100),100/('BettingLines Week (5)'!J3+100))</f>
        <v>0.60784313725490202</v>
      </c>
      <c r="K3">
        <f>IF('BettingLines Week (5)'!K3&lt;-100,1+100/('BettingLines Week (5)'!K3-100),100/('BettingLines Week (5)'!K3+100))</f>
        <v>1</v>
      </c>
      <c r="L3">
        <f>IF('BettingLines Week (5)'!L3&lt;-100,1+100/('BettingLines Week (5)'!L3-100),100/('BettingLines Week (5)'!L3+100))</f>
        <v>0.42553191489361702</v>
      </c>
      <c r="M3">
        <f>IF('BettingLines Week (5)'!M3&lt;-100,1+100/('BettingLines Week (5)'!M3-100),100/('BettingLines Week (5)'!M3+100))</f>
        <v>0.54545454545454541</v>
      </c>
      <c r="N3">
        <f>IF('BettingLines Week (5)'!N3&lt;-100,1+100/('BettingLines Week (5)'!N3-100),100/('BettingLines Week (5)'!N3+100))</f>
        <v>0.57446808510638303</v>
      </c>
      <c r="O3">
        <f>IF('BettingLines Week (5)'!O3&lt;-100,1+100/('BettingLines Week (5)'!O3-100),100/('BettingLines Week (5)'!O3+100))</f>
        <v>0.51219512195121952</v>
      </c>
      <c r="P3">
        <f>IF('BettingLines Week (5)'!P3&lt;-100,1+100/('BettingLines Week (5)'!P3-100),100/('BettingLines Week (5)'!P3+100))</f>
        <v>0.55555555555555558</v>
      </c>
      <c r="Q3">
        <f>IF('BettingLines Week (5)'!Q3&lt;-100,1+100/('BettingLines Week (5)'!Q3-100),100/('BettingLines Week (5)'!Q3+100))</f>
        <v>0.74874371859296485</v>
      </c>
      <c r="R3">
        <f>IF('BettingLines Week (5)'!R3&lt;-100,1+100/('BettingLines Week (5)'!R3-100),100/('BettingLines Week (5)'!R3+100))</f>
        <v>0.84251968503937014</v>
      </c>
      <c r="S3">
        <f>IF('BettingLines Week (5)'!S3&lt;-100,1+100/('BettingLines Week (5)'!S3-100),100/('BettingLines Week (5)'!S3+100))</f>
        <v>0.56521739130434789</v>
      </c>
    </row>
    <row r="4" spans="1:19" ht="14.45">
      <c r="A4" t="s">
        <v>3</v>
      </c>
      <c r="B4">
        <f>IF('BettingLines Week (5)'!B4&lt;-100,1+100/('BettingLines Week (5)'!B4-100),100/('BettingLines Week (5)'!B4+100))</f>
        <v>0.57446808510638303</v>
      </c>
      <c r="C4">
        <f>IF('BettingLines Week (5)'!C4&lt;-100,1+100/('BettingLines Week (5)'!C4-100),100/('BettingLines Week (5)'!C4+100))</f>
        <v>0.78260869565217395</v>
      </c>
      <c r="D4">
        <f>IF('BettingLines Week (5)'!D4&lt;-100,1+100/('BettingLines Week (5)'!D4-100),100/('BettingLines Week (5)'!D4+100))</f>
        <v>0.71014492753623193</v>
      </c>
      <c r="E4">
        <f>IF('BettingLines Week (5)'!E4&lt;-100,1+100/('BettingLines Week (5)'!E4-100),100/('BettingLines Week (5)'!E4+100))</f>
        <v>0.58677685950413228</v>
      </c>
      <c r="F4">
        <f>IF('BettingLines Week (5)'!F4&lt;-100,1+100/('BettingLines Week (5)'!F4-100),100/('BettingLines Week (5)'!F4+100))</f>
        <v>0.7142857142857143</v>
      </c>
      <c r="G4">
        <f>IF('BettingLines Week (5)'!G4&lt;-100,1+100/('BettingLines Week (5)'!G4-100),100/('BettingLines Week (5)'!G4+100))</f>
        <v>0.88235294117647056</v>
      </c>
      <c r="H4">
        <f>IF('BettingLines Week (5)'!H4&lt;-100,1+100/('BettingLines Week (5)'!H4-100),100/('BettingLines Week (5)'!H4+100))</f>
        <v>0.63636363636363635</v>
      </c>
      <c r="I4">
        <f>IF('BettingLines Week (5)'!I4&lt;-100,1+100/('BettingLines Week (5)'!I4-100),100/('BettingLines Week (5)'!I4+100))</f>
        <v>0.81481481481481488</v>
      </c>
      <c r="J4">
        <f>IF('BettingLines Week (5)'!J4&lt;-100,1+100/('BettingLines Week (5)'!J4-100),100/('BettingLines Week (5)'!J4+100))</f>
        <v>0.51219512195121952</v>
      </c>
      <c r="K4">
        <f>IF('BettingLines Week (5)'!K4&lt;-100,1+100/('BettingLines Week (5)'!K4-100),100/('BettingLines Week (5)'!K4+100))</f>
        <v>0.71014492753623193</v>
      </c>
      <c r="L4">
        <f>IF('BettingLines Week (5)'!L4&lt;-100,1+100/('BettingLines Week (5)'!L4-100),100/('BettingLines Week (5)'!L4+100))</f>
        <v>0.63636363636363635</v>
      </c>
      <c r="M4">
        <f>IF('BettingLines Week (5)'!M4&lt;-100,1+100/('BettingLines Week (5)'!M4-100),100/('BettingLines Week (5)'!M4+100))</f>
        <v>0.5</v>
      </c>
      <c r="N4">
        <f>IF('BettingLines Week (5)'!N4&lt;-100,1+100/('BettingLines Week (5)'!N4-100),100/('BettingLines Week (5)'!N4+100))</f>
        <v>1</v>
      </c>
      <c r="O4">
        <f>IF('BettingLines Week (5)'!O4&lt;-100,1+100/('BettingLines Week (5)'!O4-100),100/('BettingLines Week (5)'!O4+100))</f>
        <v>0.39215686274509803</v>
      </c>
      <c r="P4">
        <f>IF('BettingLines Week (5)'!P4&lt;-100,1+100/('BettingLines Week (5)'!P4-100),100/('BettingLines Week (5)'!P4+100))</f>
        <v>0.65517241379310343</v>
      </c>
      <c r="Q4">
        <f>IF('BettingLines Week (5)'!Q4&lt;-100,1+100/('BettingLines Week (5)'!Q4-100),100/('BettingLines Week (5)'!Q4+100))</f>
        <v>0.53488372093023262</v>
      </c>
      <c r="R4">
        <f>IF('BettingLines Week (5)'!R4&lt;-100,1+100/('BettingLines Week (5)'!R4-100),100/('BettingLines Week (5)'!R4+100))</f>
        <v>0.72972972972972971</v>
      </c>
      <c r="S4">
        <f>IF('BettingLines Week (5)'!S4&lt;-100,1+100/('BettingLines Week (5)'!S4-100),100/('BettingLines Week (5)'!S4+100))</f>
        <v>0.5</v>
      </c>
    </row>
    <row r="5" spans="1:19" ht="14.45">
      <c r="A5" t="s">
        <v>4</v>
      </c>
      <c r="B5">
        <f>IF('BettingLines Week (5)'!B5&lt;-100,1+100/('BettingLines Week (5)'!B5-100),100/('BettingLines Week (5)'!B5+100))</f>
        <v>0.54545454545454541</v>
      </c>
      <c r="C5">
        <f>IF('BettingLines Week (5)'!C5&lt;-100,1+100/('BettingLines Week (5)'!C5-100),100/('BettingLines Week (5)'!C5+100))</f>
        <v>0.76470588235294112</v>
      </c>
      <c r="D5">
        <f>IF('BettingLines Week (5)'!D5&lt;-100,1+100/('BettingLines Week (5)'!D5-100),100/('BettingLines Week (5)'!D5+100))</f>
        <v>0.88235294117647056</v>
      </c>
      <c r="E5">
        <f>IF('BettingLines Week (5)'!E5&lt;-100,1+100/('BettingLines Week (5)'!E5-100),100/('BettingLines Week (5)'!E5+100))</f>
        <v>0.91304347826086962</v>
      </c>
      <c r="F5">
        <f>IF('BettingLines Week (5)'!F5&lt;-100,1+100/('BettingLines Week (5)'!F5-100),100/('BettingLines Week (5)'!F5+100))</f>
        <v>0.63636363636363635</v>
      </c>
      <c r="G5">
        <f>IF('BettingLines Week (5)'!G5&lt;-100,1+100/('BettingLines Week (5)'!G5-100),100/('BettingLines Week (5)'!G5+100))</f>
        <v>0.59677419354838712</v>
      </c>
      <c r="H5">
        <f>IF('BettingLines Week (5)'!H5&lt;-100,1+100/('BettingLines Week (5)'!H5-100),100/('BettingLines Week (5)'!H5+100))</f>
        <v>0.54545454545454541</v>
      </c>
      <c r="I5">
        <f>IF('BettingLines Week (5)'!I5&lt;-100,1+100/('BettingLines Week (5)'!I5-100),100/('BettingLines Week (5)'!I5+100))</f>
        <v>0.53488372093023262</v>
      </c>
      <c r="J5">
        <f>IF('BettingLines Week (5)'!J5&lt;-100,1+100/('BettingLines Week (5)'!J5-100),100/('BettingLines Week (5)'!J5+100))</f>
        <v>1</v>
      </c>
      <c r="K5">
        <f>IF('BettingLines Week (5)'!K5&lt;-100,1+100/('BettingLines Week (5)'!K5-100),100/('BettingLines Week (5)'!K5+100))</f>
        <v>0.53488372093023262</v>
      </c>
      <c r="L5">
        <f>IF('BettingLines Week (5)'!L5&lt;-100,1+100/('BettingLines Week (5)'!L5-100),100/('BettingLines Week (5)'!L5+100))</f>
        <v>0.77272727272727271</v>
      </c>
      <c r="M5">
        <f>IF('BettingLines Week (5)'!M5&lt;-100,1+100/('BettingLines Week (5)'!M5-100),100/('BettingLines Week (5)'!M5+100))</f>
        <v>0.54545454545454541</v>
      </c>
      <c r="N5">
        <f>IF('BettingLines Week (5)'!N5&lt;-100,1+100/('BettingLines Week (5)'!N5-100),100/('BettingLines Week (5)'!N5+100))</f>
        <v>0.46511627906976744</v>
      </c>
      <c r="O5">
        <f>IF('BettingLines Week (5)'!O5&lt;-100,1+100/('BettingLines Week (5)'!O5-100),100/('BettingLines Week (5)'!O5+100))</f>
        <v>0.63636363636363635</v>
      </c>
      <c r="P5">
        <f>IF('BettingLines Week (5)'!P5&lt;-100,1+100/('BettingLines Week (5)'!P5-100),100/('BettingLines Week (5)'!P5+100))</f>
        <v>0.72602739726027399</v>
      </c>
      <c r="Q5">
        <f>IF('BettingLines Week (5)'!Q5&lt;-100,1+100/('BettingLines Week (5)'!Q5-100),100/('BettingLines Week (5)'!Q5+100))</f>
        <v>0.6</v>
      </c>
      <c r="R5">
        <f>IF('BettingLines Week (5)'!R5&lt;-100,1+100/('BettingLines Week (5)'!R5-100),100/('BettingLines Week (5)'!R5+100))</f>
        <v>0.6</v>
      </c>
      <c r="S5">
        <f>IF('BettingLines Week (5)'!S5&lt;-100,1+100/('BettingLines Week (5)'!S5-100),100/('BettingLines Week (5)'!S5+100))</f>
        <v>0.74874371859296485</v>
      </c>
    </row>
    <row r="6" spans="1:19" ht="14.45">
      <c r="A6" t="s">
        <v>5</v>
      </c>
      <c r="B6">
        <f>IF('BettingLines Week (5)'!B6&lt;-100,1+100/('BettingLines Week (5)'!B6-100),100/('BettingLines Week (5)'!B6+100))</f>
        <v>0.52830188679245282</v>
      </c>
      <c r="C6">
        <f>IF('BettingLines Week (5)'!C6&lt;-100,1+100/('BettingLines Week (5)'!C6-100),100/('BettingLines Week (5)'!C6+100))</f>
        <v>0.63636363636363635</v>
      </c>
      <c r="D6">
        <f>IF('BettingLines Week (5)'!D6&lt;-100,1+100/('BettingLines Week (5)'!D6-100),100/('BettingLines Week (5)'!D6+100))</f>
        <v>0.60784313725490202</v>
      </c>
      <c r="E6">
        <f>IF('BettingLines Week (5)'!E6&lt;-100,1+100/('BettingLines Week (5)'!E6-100),100/('BettingLines Week (5)'!E6+100))</f>
        <v>0.61832061068702293</v>
      </c>
      <c r="F6">
        <f>IF('BettingLines Week (5)'!F6&lt;-100,1+100/('BettingLines Week (5)'!F6-100),100/('BettingLines Week (5)'!F6+100))</f>
        <v>0.62962962962962965</v>
      </c>
      <c r="G6">
        <f>IF('BettingLines Week (5)'!G6&lt;-100,1+100/('BettingLines Week (5)'!G6-100),100/('BettingLines Week (5)'!G6+100))</f>
        <v>0.59677419354838712</v>
      </c>
      <c r="H6">
        <f>IF('BettingLines Week (5)'!H6&lt;-100,1+100/('BettingLines Week (5)'!H6-100),100/('BettingLines Week (5)'!H6+100))</f>
        <v>1</v>
      </c>
      <c r="I6">
        <f>IF('BettingLines Week (5)'!I6&lt;-100,1+100/('BettingLines Week (5)'!I6-100),100/('BettingLines Week (5)'!I6+100))</f>
        <v>0.51219512195121952</v>
      </c>
      <c r="J6">
        <f>IF('BettingLines Week (5)'!J6&lt;-100,1+100/('BettingLines Week (5)'!J6-100),100/('BettingLines Week (5)'!J6+100))</f>
        <v>0.53488372093023262</v>
      </c>
      <c r="K6">
        <f>IF('BettingLines Week (5)'!K6&lt;-100,1+100/('BettingLines Week (5)'!K6-100),100/('BettingLines Week (5)'!K6+100))</f>
        <v>0.76190476190476186</v>
      </c>
      <c r="L6">
        <f>IF('BettingLines Week (5)'!L6&lt;-100,1+100/('BettingLines Week (5)'!L6-100),100/('BettingLines Week (5)'!L6+100))</f>
        <v>0.53488372093023262</v>
      </c>
      <c r="M6">
        <f>IF('BettingLines Week (5)'!M6&lt;-100,1+100/('BettingLines Week (5)'!M6-100),100/('BettingLines Week (5)'!M6+100))</f>
        <v>0.66666666666666674</v>
      </c>
      <c r="N6">
        <f>IF('BettingLines Week (5)'!N6&lt;-100,1+100/('BettingLines Week (5)'!N6-100),100/('BettingLines Week (5)'!N6+100))</f>
        <v>0.53488372093023262</v>
      </c>
      <c r="O6">
        <f>IF('BettingLines Week (5)'!O6&lt;-100,1+100/('BettingLines Week (5)'!O6-100),100/('BettingLines Week (5)'!O6+100))</f>
        <v>0.79797979797979801</v>
      </c>
      <c r="P6">
        <f>IF('BettingLines Week (5)'!P6&lt;-100,1+100/('BettingLines Week (5)'!P6-100),100/('BettingLines Week (5)'!P6+100))</f>
        <v>0.68553459119496862</v>
      </c>
      <c r="Q6">
        <f>IF('BettingLines Week (5)'!Q6&lt;-100,1+100/('BettingLines Week (5)'!Q6-100),100/('BettingLines Week (5)'!Q6+100))</f>
        <v>0.56521739130434789</v>
      </c>
      <c r="R6">
        <f>IF('BettingLines Week (5)'!R6&lt;-100,1+100/('BettingLines Week (5)'!R6-100),100/('BettingLines Week (5)'!R6+100))</f>
        <v>0.42553191489361702</v>
      </c>
      <c r="S6">
        <f>IF('BettingLines Week (5)'!S6&lt;-100,1+100/('BettingLines Week (5)'!S6-100),100/('BettingLines Week (5)'!S6+100))</f>
        <v>0.63636363636363635</v>
      </c>
    </row>
    <row r="7" spans="1:19" ht="14.45">
      <c r="A7" t="s">
        <v>6</v>
      </c>
      <c r="B7">
        <f>IF('BettingLines Week (5)'!B7&lt;-100,1+100/('BettingLines Week (5)'!B7-100),100/('BettingLines Week (5)'!B7+100))</f>
        <v>0.62962962962962965</v>
      </c>
      <c r="C7">
        <f>IF('BettingLines Week (5)'!C7&lt;-100,1+100/('BettingLines Week (5)'!C7-100),100/('BettingLines Week (5)'!C7+100))</f>
        <v>0.79166666666666663</v>
      </c>
      <c r="D7">
        <f>IF('BettingLines Week (5)'!D7&lt;-100,1+100/('BettingLines Week (5)'!D7-100),100/('BettingLines Week (5)'!D7+100))</f>
        <v>0.8666666666666667</v>
      </c>
      <c r="E7">
        <f>IF('BettingLines Week (5)'!E7&lt;-100,1+100/('BettingLines Week (5)'!E7-100),100/('BettingLines Week (5)'!E7+100))</f>
        <v>0.74025974025974028</v>
      </c>
      <c r="F7">
        <f>IF('BettingLines Week (5)'!F7&lt;-100,1+100/('BettingLines Week (5)'!F7-100),100/('BettingLines Week (5)'!F7+100))</f>
        <v>0.40816326530612246</v>
      </c>
      <c r="G7">
        <f>IF('BettingLines Week (5)'!G7&lt;-100,1+100/('BettingLines Week (5)'!G7-100),100/('BettingLines Week (5)'!G7+100))</f>
        <v>0.51219512195121952</v>
      </c>
      <c r="H7">
        <f>IF('BettingLines Week (5)'!H7&lt;-100,1+100/('BettingLines Week (5)'!H7-100),100/('BettingLines Week (5)'!H7+100))</f>
        <v>1</v>
      </c>
      <c r="I7">
        <f>IF('BettingLines Week (5)'!I7&lt;-100,1+100/('BettingLines Week (5)'!I7-100),100/('BettingLines Week (5)'!I7+100))</f>
        <v>0.74874371859296485</v>
      </c>
      <c r="J7">
        <f>IF('BettingLines Week (5)'!J7&lt;-100,1+100/('BettingLines Week (5)'!J7-100),100/('BettingLines Week (5)'!J7+100))</f>
        <v>0.42553191489361702</v>
      </c>
      <c r="K7">
        <f>IF('BettingLines Week (5)'!K7&lt;-100,1+100/('BettingLines Week (5)'!K7-100),100/('BettingLines Week (5)'!K7+100))</f>
        <v>0.68553459119496862</v>
      </c>
      <c r="L7">
        <f>IF('BettingLines Week (5)'!L7&lt;-100,1+100/('BettingLines Week (5)'!L7-100),100/('BettingLines Week (5)'!L7+100))</f>
        <v>0.63636363636363635</v>
      </c>
      <c r="M7">
        <f>IF('BettingLines Week (5)'!M7&lt;-100,1+100/('BettingLines Week (5)'!M7-100),100/('BettingLines Week (5)'!M7+100))</f>
        <v>0.69696969696969702</v>
      </c>
      <c r="N7">
        <f>IF('BettingLines Week (5)'!N7&lt;-100,1+100/('BettingLines Week (5)'!N7-100),100/('BettingLines Week (5)'!N7+100))</f>
        <v>0.62962962962962965</v>
      </c>
      <c r="O7">
        <f>IF('BettingLines Week (5)'!O7&lt;-100,1+100/('BettingLines Week (5)'!O7-100),100/('BettingLines Week (5)'!O7+100))</f>
        <v>0.53488372093023262</v>
      </c>
      <c r="P7">
        <f>IF('BettingLines Week (5)'!P7&lt;-100,1+100/('BettingLines Week (5)'!P7-100),100/('BettingLines Week (5)'!P7+100))</f>
        <v>0.38461538461538464</v>
      </c>
      <c r="Q7">
        <f>IF('BettingLines Week (5)'!Q7&lt;-100,1+100/('BettingLines Week (5)'!Q7-100),100/('BettingLines Week (5)'!Q7+100))</f>
        <v>0.43478260869565216</v>
      </c>
      <c r="R7">
        <f>IF('BettingLines Week (5)'!R7&lt;-100,1+100/('BettingLines Week (5)'!R7-100),100/('BettingLines Week (5)'!R7+100))</f>
        <v>0.6</v>
      </c>
      <c r="S7">
        <f>IF('BettingLines Week (5)'!S7&lt;-100,1+100/('BettingLines Week (5)'!S7-100),100/('BettingLines Week (5)'!S7+100))</f>
        <v>0.6</v>
      </c>
    </row>
    <row r="8" spans="1:19" ht="14.45">
      <c r="A8" t="s">
        <v>7</v>
      </c>
      <c r="B8">
        <f>IF('BettingLines Week (5)'!B8&lt;-100,1+100/('BettingLines Week (5)'!B8-100),100/('BettingLines Week (5)'!B8+100))</f>
        <v>0.46728971962616822</v>
      </c>
      <c r="C8">
        <f>IF('BettingLines Week (5)'!C8&lt;-100,1+100/('BettingLines Week (5)'!C8-100),100/('BettingLines Week (5)'!C8+100))</f>
        <v>0.25</v>
      </c>
      <c r="D8">
        <f>IF('BettingLines Week (5)'!D8&lt;-100,1+100/('BettingLines Week (5)'!D8-100),100/('BettingLines Week (5)'!D8+100))</f>
        <v>0.44642857142857145</v>
      </c>
      <c r="E8">
        <f>IF('BettingLines Week (5)'!E8&lt;-100,1+100/('BettingLines Week (5)'!E8-100),100/('BettingLines Week (5)'!E8+100))</f>
        <v>0.23255813953488372</v>
      </c>
      <c r="F8">
        <f>IF('BettingLines Week (5)'!F8&lt;-100,1+100/('BettingLines Week (5)'!F8-100),100/('BettingLines Week (5)'!F8+100))</f>
        <v>0.46728971962616822</v>
      </c>
      <c r="G8">
        <f>IF('BettingLines Week (5)'!G8&lt;-100,1+100/('BettingLines Week (5)'!G8-100),100/('BettingLines Week (5)'!G8+100))</f>
        <v>0.3125</v>
      </c>
      <c r="H8">
        <f>IF('BettingLines Week (5)'!H8&lt;-100,1+100/('BettingLines Week (5)'!H8-100),100/('BettingLines Week (5)'!H8+100))</f>
        <v>1</v>
      </c>
      <c r="I8">
        <f>IF('BettingLines Week (5)'!I8&lt;-100,1+100/('BettingLines Week (5)'!I8-100),100/('BettingLines Week (5)'!I8+100))</f>
        <v>0.54545454545454541</v>
      </c>
      <c r="J8">
        <f>IF('BettingLines Week (5)'!J8&lt;-100,1+100/('BettingLines Week (5)'!J8-100),100/('BettingLines Week (5)'!J8+100))</f>
        <v>0.55555555555555558</v>
      </c>
      <c r="K8">
        <f>IF('BettingLines Week (5)'!K8&lt;-100,1+100/('BettingLines Week (5)'!K8-100),100/('BettingLines Week (5)'!K8+100))</f>
        <v>0.56521739130434789</v>
      </c>
      <c r="L8">
        <f>IF('BettingLines Week (5)'!L8&lt;-100,1+100/('BettingLines Week (5)'!L8-100),100/('BettingLines Week (5)'!L8+100))</f>
        <v>0.4</v>
      </c>
      <c r="M8">
        <f>IF('BettingLines Week (5)'!M8&lt;-100,1+100/('BettingLines Week (5)'!M8-100),100/('BettingLines Week (5)'!M8+100))</f>
        <v>0.57446808510638303</v>
      </c>
      <c r="N8">
        <f>IF('BettingLines Week (5)'!N8&lt;-100,1+100/('BettingLines Week (5)'!N8-100),100/('BettingLines Week (5)'!N8+100))</f>
        <v>0.72972972972972971</v>
      </c>
      <c r="O8">
        <f>IF('BettingLines Week (5)'!O8&lt;-100,1+100/('BettingLines Week (5)'!O8-100),100/('BettingLines Week (5)'!O8+100))</f>
        <v>0.78260869565217395</v>
      </c>
      <c r="P8">
        <f>IF('BettingLines Week (5)'!P8&lt;-100,1+100/('BettingLines Week (5)'!P8-100),100/('BettingLines Week (5)'!P8+100))</f>
        <v>0.5</v>
      </c>
      <c r="Q8">
        <f>IF('BettingLines Week (5)'!Q8&lt;-100,1+100/('BettingLines Week (5)'!Q8-100),100/('BettingLines Week (5)'!Q8+100))</f>
        <v>0.68553459119496862</v>
      </c>
      <c r="R8">
        <f>IF('BettingLines Week (5)'!R8&lt;-100,1+100/('BettingLines Week (5)'!R8-100),100/('BettingLines Week (5)'!R8+100))</f>
        <v>0.53488372093023262</v>
      </c>
      <c r="S8">
        <f>IF('BettingLines Week (5)'!S8&lt;-100,1+100/('BettingLines Week (5)'!S8-100),100/('BettingLines Week (5)'!S8+100))</f>
        <v>0.53488372093023262</v>
      </c>
    </row>
    <row r="9" spans="1:19" ht="14.45">
      <c r="A9" t="s">
        <v>8</v>
      </c>
      <c r="B9">
        <f>IF('BettingLines Week (5)'!B9&lt;-100,1+100/('BettingLines Week (5)'!B9-100),100/('BettingLines Week (5)'!B9+100))</f>
        <v>0.82456140350877194</v>
      </c>
      <c r="C9">
        <f>IF('BettingLines Week (5)'!C9&lt;-100,1+100/('BettingLines Week (5)'!C9-100),100/('BettingLines Week (5)'!C9+100))</f>
        <v>0.40816326530612246</v>
      </c>
      <c r="D9">
        <f>IF('BettingLines Week (5)'!D9&lt;-100,1+100/('BettingLines Week (5)'!D9-100),100/('BettingLines Week (5)'!D9+100))</f>
        <v>0.77272727272727271</v>
      </c>
      <c r="E9">
        <f>IF('BettingLines Week (5)'!E9&lt;-100,1+100/('BettingLines Week (5)'!E9-100),100/('BettingLines Week (5)'!E9+100))</f>
        <v>0.40816326530612246</v>
      </c>
      <c r="F9">
        <f>IF('BettingLines Week (5)'!F9&lt;-100,1+100/('BettingLines Week (5)'!F9-100),100/('BettingLines Week (5)'!F9+100))</f>
        <v>0.69696969696969702</v>
      </c>
      <c r="G9">
        <f>IF('BettingLines Week (5)'!G9&lt;-100,1+100/('BettingLines Week (5)'!G9-100),100/('BettingLines Week (5)'!G9+100))</f>
        <v>0.70414201183431957</v>
      </c>
      <c r="H9">
        <f>IF('BettingLines Week (5)'!H9&lt;-100,1+100/('BettingLines Week (5)'!H9-100),100/('BettingLines Week (5)'!H9+100))</f>
        <v>0.6</v>
      </c>
      <c r="I9">
        <f>IF('BettingLines Week (5)'!I9&lt;-100,1+100/('BettingLines Week (5)'!I9-100),100/('BettingLines Week (5)'!I9+100))</f>
        <v>0.72067039106145248</v>
      </c>
      <c r="J9">
        <f>IF('BettingLines Week (5)'!J9&lt;-100,1+100/('BettingLines Week (5)'!J9-100),100/('BettingLines Week (5)'!J9+100))</f>
        <v>0.6</v>
      </c>
      <c r="K9">
        <f>IF('BettingLines Week (5)'!K9&lt;-100,1+100/('BettingLines Week (5)'!K9-100),100/('BettingLines Week (5)'!K9+100))</f>
        <v>0.6</v>
      </c>
      <c r="L9">
        <f>IF('BettingLines Week (5)'!L9&lt;-100,1+100/('BettingLines Week (5)'!L9-100),100/('BettingLines Week (5)'!L9+100))</f>
        <v>0.51219512195121952</v>
      </c>
      <c r="M9">
        <f>IF('BettingLines Week (5)'!M9&lt;-100,1+100/('BettingLines Week (5)'!M9-100),100/('BettingLines Week (5)'!M9+100))</f>
        <v>0.47619047619047616</v>
      </c>
      <c r="N9">
        <f>IF('BettingLines Week (5)'!N9&lt;-100,1+100/('BettingLines Week (5)'!N9-100),100/('BettingLines Week (5)'!N9+100))</f>
        <v>1</v>
      </c>
      <c r="O9">
        <f>IF('BettingLines Week (5)'!O9&lt;-100,1+100/('BettingLines Week (5)'!O9-100),100/('BettingLines Week (5)'!O9+100))</f>
        <v>0.75609756097560976</v>
      </c>
      <c r="P9">
        <f>IF('BettingLines Week (5)'!P9&lt;-100,1+100/('BettingLines Week (5)'!P9-100),100/('BettingLines Week (5)'!P9+100))</f>
        <v>0.51219512195121952</v>
      </c>
      <c r="Q9">
        <f>IF('BettingLines Week (5)'!Q9&lt;-100,1+100/('BettingLines Week (5)'!Q9-100),100/('BettingLines Week (5)'!Q9+100))</f>
        <v>0.48780487804878048</v>
      </c>
      <c r="R9">
        <f>IF('BettingLines Week (5)'!R9&lt;-100,1+100/('BettingLines Week (5)'!R9-100),100/('BettingLines Week (5)'!R9+100))</f>
        <v>0.52380952380952384</v>
      </c>
      <c r="S9">
        <f>IF('BettingLines Week (5)'!S9&lt;-100,1+100/('BettingLines Week (5)'!S9-100),100/('BettingLines Week (5)'!S9+100))</f>
        <v>0.63636363636363635</v>
      </c>
    </row>
    <row r="10" spans="1:19" ht="14.45">
      <c r="A10" t="s">
        <v>9</v>
      </c>
      <c r="B10">
        <f>IF('BettingLines Week (5)'!B10&lt;-100,1+100/('BettingLines Week (5)'!B10-100),100/('BettingLines Week (5)'!B10+100))</f>
        <v>0.4</v>
      </c>
      <c r="C10">
        <f>IF('BettingLines Week (5)'!C10&lt;-100,1+100/('BettingLines Week (5)'!C10-100),100/('BettingLines Week (5)'!C10+100))</f>
        <v>0.68553459119496862</v>
      </c>
      <c r="D10">
        <f>IF('BettingLines Week (5)'!D10&lt;-100,1+100/('BettingLines Week (5)'!D10-100),100/('BettingLines Week (5)'!D10+100))</f>
        <v>0.60784313725490202</v>
      </c>
      <c r="E10">
        <f>IF('BettingLines Week (5)'!E10&lt;-100,1+100/('BettingLines Week (5)'!E10-100),100/('BettingLines Week (5)'!E10+100))</f>
        <v>0.58677685950413228</v>
      </c>
      <c r="F10">
        <f>IF('BettingLines Week (5)'!F10&lt;-100,1+100/('BettingLines Week (5)'!F10-100),100/('BettingLines Week (5)'!F10+100))</f>
        <v>0.81481481481481488</v>
      </c>
      <c r="G10">
        <f>IF('BettingLines Week (5)'!G10&lt;-100,1+100/('BettingLines Week (5)'!G10-100),100/('BettingLines Week (5)'!G10+100))</f>
        <v>0.56521739130434789</v>
      </c>
      <c r="H10">
        <f>IF('BettingLines Week (5)'!H10&lt;-100,1+100/('BettingLines Week (5)'!H10-100),100/('BettingLines Week (5)'!H10+100))</f>
        <v>0.43478260869565216</v>
      </c>
      <c r="I10">
        <f>IF('BettingLines Week (5)'!I10&lt;-100,1+100/('BettingLines Week (5)'!I10-100),100/('BettingLines Week (5)'!I10+100))</f>
        <v>0.66442953020134232</v>
      </c>
      <c r="J10">
        <f>IF('BettingLines Week (5)'!J10&lt;-100,1+100/('BettingLines Week (5)'!J10-100),100/('BettingLines Week (5)'!J10+100))</f>
        <v>1</v>
      </c>
      <c r="K10">
        <f>IF('BettingLines Week (5)'!K10&lt;-100,1+100/('BettingLines Week (5)'!K10-100),100/('BettingLines Week (5)'!K10+100))</f>
        <v>0.44444444444444442</v>
      </c>
      <c r="L10">
        <f>IF('BettingLines Week (5)'!L10&lt;-100,1+100/('BettingLines Week (5)'!L10-100),100/('BettingLines Week (5)'!L10+100))</f>
        <v>0.77272727272727271</v>
      </c>
      <c r="M10">
        <f>IF('BettingLines Week (5)'!M10&lt;-100,1+100/('BettingLines Week (5)'!M10-100),100/('BettingLines Week (5)'!M10+100))</f>
        <v>0.65517241379310343</v>
      </c>
      <c r="N10">
        <f>IF('BettingLines Week (5)'!N10&lt;-100,1+100/('BettingLines Week (5)'!N10-100),100/('BettingLines Week (5)'!N10+100))</f>
        <v>0.52380952380952384</v>
      </c>
      <c r="O10">
        <f>IF('BettingLines Week (5)'!O10&lt;-100,1+100/('BettingLines Week (5)'!O10-100),100/('BettingLines Week (5)'!O10+100))</f>
        <v>0.55555555555555558</v>
      </c>
      <c r="P10">
        <f>IF('BettingLines Week (5)'!P10&lt;-100,1+100/('BettingLines Week (5)'!P10-100),100/('BettingLines Week (5)'!P10+100))</f>
        <v>0.56521739130434789</v>
      </c>
      <c r="Q10">
        <f>IF('BettingLines Week (5)'!Q10&lt;-100,1+100/('BettingLines Week (5)'!Q10-100),100/('BettingLines Week (5)'!Q10+100))</f>
        <v>0.51219512195121952</v>
      </c>
      <c r="R10">
        <f>IF('BettingLines Week (5)'!R10&lt;-100,1+100/('BettingLines Week (5)'!R10-100),100/('BettingLines Week (5)'!R10+100))</f>
        <v>0.43478260869565216</v>
      </c>
      <c r="S10">
        <f>IF('BettingLines Week (5)'!S10&lt;-100,1+100/('BettingLines Week (5)'!S10-100),100/('BettingLines Week (5)'!S10+100))</f>
        <v>0.58333333333333326</v>
      </c>
    </row>
    <row r="11" spans="1:19" ht="14.45">
      <c r="A11" t="s">
        <v>10</v>
      </c>
      <c r="B11">
        <f>IF('BettingLines Week (5)'!B11&lt;-100,1+100/('BettingLines Week (5)'!B11-100),100/('BettingLines Week (5)'!B11+100))</f>
        <v>0.61832061068702293</v>
      </c>
      <c r="C11">
        <f>IF('BettingLines Week (5)'!C11&lt;-100,1+100/('BettingLines Week (5)'!C11-100),100/('BettingLines Week (5)'!C11+100))</f>
        <v>0.59677419354838712</v>
      </c>
      <c r="D11">
        <f>IF('BettingLines Week (5)'!D11&lt;-100,1+100/('BettingLines Week (5)'!D11-100),100/('BettingLines Week (5)'!D11+100))</f>
        <v>0.51923076923076916</v>
      </c>
      <c r="E11">
        <f>IF('BettingLines Week (5)'!E11&lt;-100,1+100/('BettingLines Week (5)'!E11-100),100/('BettingLines Week (5)'!E11+100))</f>
        <v>0.76470588235294112</v>
      </c>
      <c r="F11">
        <f>IF('BettingLines Week (5)'!F11&lt;-100,1+100/('BettingLines Week (5)'!F11-100),100/('BettingLines Week (5)'!F11+100))</f>
        <v>1</v>
      </c>
      <c r="G11">
        <f>IF('BettingLines Week (5)'!G11&lt;-100,1+100/('BettingLines Week (5)'!G11-100),100/('BettingLines Week (5)'!G11+100))</f>
        <v>0.47619047619047616</v>
      </c>
      <c r="H11">
        <f>IF('BettingLines Week (5)'!H11&lt;-100,1+100/('BettingLines Week (5)'!H11-100),100/('BettingLines Week (5)'!H11+100))</f>
        <v>0.35714285714285715</v>
      </c>
      <c r="I11">
        <f>IF('BettingLines Week (5)'!I11&lt;-100,1+100/('BettingLines Week (5)'!I11-100),100/('BettingLines Week (5)'!I11+100))</f>
        <v>0.78947368421052633</v>
      </c>
      <c r="J11">
        <f>IF('BettingLines Week (5)'!J11&lt;-100,1+100/('BettingLines Week (5)'!J11-100),100/('BettingLines Week (5)'!J11+100))</f>
        <v>0.48780487804878048</v>
      </c>
      <c r="K11">
        <f>IF('BettingLines Week (5)'!K11&lt;-100,1+100/('BettingLines Week (5)'!K11-100),100/('BettingLines Week (5)'!K11+100))</f>
        <v>0.59183673469387754</v>
      </c>
      <c r="L11">
        <f>IF('BettingLines Week (5)'!L11&lt;-100,1+100/('BettingLines Week (5)'!L11-100),100/('BettingLines Week (5)'!L11+100))</f>
        <v>0.56521739130434789</v>
      </c>
      <c r="M11">
        <f>IF('BettingLines Week (5)'!M11&lt;-100,1+100/('BettingLines Week (5)'!M11-100),100/('BettingLines Week (5)'!M11+100))</f>
        <v>0.56521739130434789</v>
      </c>
      <c r="N11">
        <f>IF('BettingLines Week (5)'!N11&lt;-100,1+100/('BettingLines Week (5)'!N11-100),100/('BettingLines Week (5)'!N11+100))</f>
        <v>0.54545454545454541</v>
      </c>
      <c r="O11">
        <f>IF('BettingLines Week (5)'!O11&lt;-100,1+100/('BettingLines Week (5)'!O11-100),100/('BettingLines Week (5)'!O11+100))</f>
        <v>0.6</v>
      </c>
      <c r="P11">
        <f>IF('BettingLines Week (5)'!P11&lt;-100,1+100/('BettingLines Week (5)'!P11-100),100/('BettingLines Week (5)'!P11+100))</f>
        <v>0.54545454545454541</v>
      </c>
      <c r="Q11">
        <f>IF('BettingLines Week (5)'!Q11&lt;-100,1+100/('BettingLines Week (5)'!Q11-100),100/('BettingLines Week (5)'!Q11+100))</f>
        <v>0.51219512195121952</v>
      </c>
      <c r="R11">
        <f>IF('BettingLines Week (5)'!R11&lt;-100,1+100/('BettingLines Week (5)'!R11-100),100/('BettingLines Week (5)'!R11+100))</f>
        <v>0.51219512195121952</v>
      </c>
      <c r="S11">
        <f>IF('BettingLines Week (5)'!S11&lt;-100,1+100/('BettingLines Week (5)'!S11-100),100/('BettingLines Week (5)'!S11+100))</f>
        <v>0.48780487804878048</v>
      </c>
    </row>
    <row r="12" spans="1:19" ht="14.45">
      <c r="A12" t="s">
        <v>11</v>
      </c>
      <c r="B12">
        <f>IF('BettingLines Week (5)'!B12&lt;-100,1+100/('BettingLines Week (5)'!B12-100),100/('BettingLines Week (5)'!B12+100))</f>
        <v>0.42372881355932202</v>
      </c>
      <c r="C12">
        <f>IF('BettingLines Week (5)'!C12&lt;-100,1+100/('BettingLines Week (5)'!C12-100),100/('BettingLines Week (5)'!C12+100))</f>
        <v>0.58677685950413228</v>
      </c>
      <c r="D12">
        <f>IF('BettingLines Week (5)'!D12&lt;-100,1+100/('BettingLines Week (5)'!D12-100),100/('BettingLines Week (5)'!D12+100))</f>
        <v>0.74358974358974361</v>
      </c>
      <c r="E12">
        <f>IF('BettingLines Week (5)'!E12&lt;-100,1+100/('BettingLines Week (5)'!E12-100),100/('BettingLines Week (5)'!E12+100))</f>
        <v>0.45454545454545453</v>
      </c>
      <c r="F12">
        <f>IF('BettingLines Week (5)'!F12&lt;-100,1+100/('BettingLines Week (5)'!F12-100),100/('BettingLines Week (5)'!F12+100))</f>
        <v>0.87096774193548387</v>
      </c>
      <c r="G12">
        <f>IF('BettingLines Week (5)'!G12&lt;-100,1+100/('BettingLines Week (5)'!G12-100),100/('BettingLines Week (5)'!G12+100))</f>
        <v>0.85185185185185186</v>
      </c>
      <c r="H12">
        <f>IF('BettingLines Week (5)'!H12&lt;-100,1+100/('BettingLines Week (5)'!H12-100),100/('BettingLines Week (5)'!H12+100))</f>
        <v>0.38461538461538464</v>
      </c>
      <c r="I12">
        <f>IF('BettingLines Week (5)'!I12&lt;-100,1+100/('BettingLines Week (5)'!I12-100),100/('BettingLines Week (5)'!I12+100))</f>
        <v>0.65517241379310343</v>
      </c>
      <c r="J12">
        <f>IF('BettingLines Week (5)'!J12&lt;-100,1+100/('BettingLines Week (5)'!J12-100),100/('BettingLines Week (5)'!J12+100))</f>
        <v>0.37037037037037035</v>
      </c>
      <c r="K12">
        <f>IF('BettingLines Week (5)'!K12&lt;-100,1+100/('BettingLines Week (5)'!K12-100),100/('BettingLines Week (5)'!K12+100))</f>
        <v>1</v>
      </c>
      <c r="L12">
        <f>IF('BettingLines Week (5)'!L12&lt;-100,1+100/('BettingLines Week (5)'!L12-100),100/('BettingLines Week (5)'!L12+100))</f>
        <v>0.69230769230769229</v>
      </c>
      <c r="M12">
        <f>IF('BettingLines Week (5)'!M12&lt;-100,1+100/('BettingLines Week (5)'!M12-100),100/('BettingLines Week (5)'!M12+100))</f>
        <v>0.46511627906976744</v>
      </c>
      <c r="N12">
        <f>IF('BettingLines Week (5)'!N12&lt;-100,1+100/('BettingLines Week (5)'!N12-100),100/('BettingLines Week (5)'!N12+100))</f>
        <v>0.62962962962962965</v>
      </c>
      <c r="O12">
        <f>IF('BettingLines Week (5)'!O12&lt;-100,1+100/('BettingLines Week (5)'!O12-100),100/('BettingLines Week (5)'!O12+100))</f>
        <v>0.74874371859296485</v>
      </c>
      <c r="P12">
        <f>IF('BettingLines Week (5)'!P12&lt;-100,1+100/('BettingLines Week (5)'!P12-100),100/('BettingLines Week (5)'!P12+100))</f>
        <v>0.54545454545454541</v>
      </c>
      <c r="Q12">
        <f>IF('BettingLines Week (5)'!Q12&lt;-100,1+100/('BettingLines Week (5)'!Q12-100),100/('BettingLines Week (5)'!Q12+100))</f>
        <v>0.55555555555555558</v>
      </c>
      <c r="R12">
        <f>IF('BettingLines Week (5)'!R12&lt;-100,1+100/('BettingLines Week (5)'!R12-100),100/('BettingLines Week (5)'!R12+100))</f>
        <v>0.52380952380952384</v>
      </c>
      <c r="S12">
        <f>IF('BettingLines Week (5)'!S12&lt;-100,1+100/('BettingLines Week (5)'!S12-100),100/('BettingLines Week (5)'!S12+100))</f>
        <v>0.54545454545454541</v>
      </c>
    </row>
    <row r="13" spans="1:19" ht="14.45">
      <c r="A13" t="s">
        <v>12</v>
      </c>
      <c r="B13">
        <f>IF('BettingLines Week (5)'!B13&lt;-100,1+100/('BettingLines Week (5)'!B13-100),100/('BettingLines Week (5)'!B13+100))</f>
        <v>0.66442953020134232</v>
      </c>
      <c r="C13">
        <f>IF('BettingLines Week (5)'!C13&lt;-100,1+100/('BettingLines Week (5)'!C13-100),100/('BettingLines Week (5)'!C13+100))</f>
        <v>0.44642857142857145</v>
      </c>
      <c r="D13">
        <f>IF('BettingLines Week (5)'!D13&lt;-100,1+100/('BettingLines Week (5)'!D13-100),100/('BettingLines Week (5)'!D13+100))</f>
        <v>0.79166666666666663</v>
      </c>
      <c r="E13">
        <f>IF('BettingLines Week (5)'!E13&lt;-100,1+100/('BettingLines Week (5)'!E13-100),100/('BettingLines Week (5)'!E13+100))</f>
        <v>0.64912280701754388</v>
      </c>
      <c r="F13">
        <f>IF('BettingLines Week (5)'!F13&lt;-100,1+100/('BettingLines Week (5)'!F13-100),100/('BettingLines Week (5)'!F13+100))</f>
        <v>0.32786885245901637</v>
      </c>
      <c r="G13">
        <f>IF('BettingLines Week (5)'!G13&lt;-100,1+100/('BettingLines Week (5)'!G13-100),100/('BettingLines Week (5)'!G13+100))</f>
        <v>0.72067039106145248</v>
      </c>
      <c r="H13">
        <f>IF('BettingLines Week (5)'!H13&lt;-100,1+100/('BettingLines Week (5)'!H13-100),100/('BettingLines Week (5)'!H13+100))</f>
        <v>0.51219512195121952</v>
      </c>
      <c r="I13">
        <f>IF('BettingLines Week (5)'!I13&lt;-100,1+100/('BettingLines Week (5)'!I13-100),100/('BettingLines Week (5)'!I13+100))</f>
        <v>0.51219512195121952</v>
      </c>
      <c r="J13">
        <f>IF('BettingLines Week (5)'!J13&lt;-100,1+100/('BettingLines Week (5)'!J13-100),100/('BettingLines Week (5)'!J13+100))</f>
        <v>1</v>
      </c>
      <c r="K13">
        <f>IF('BettingLines Week (5)'!K13&lt;-100,1+100/('BettingLines Week (5)'!K13-100),100/('BettingLines Week (5)'!K13+100))</f>
        <v>0.51219512195121952</v>
      </c>
      <c r="L13">
        <f>IF('BettingLines Week (5)'!L13&lt;-100,1+100/('BettingLines Week (5)'!L13-100),100/('BettingLines Week (5)'!L13+100))</f>
        <v>0.67213114754098369</v>
      </c>
      <c r="M13">
        <f>IF('BettingLines Week (5)'!M13&lt;-100,1+100/('BettingLines Week (5)'!M13-100),100/('BettingLines Week (5)'!M13+100))</f>
        <v>0.66442953020134232</v>
      </c>
      <c r="N13">
        <f>IF('BettingLines Week (5)'!N13&lt;-100,1+100/('BettingLines Week (5)'!N13-100),100/('BettingLines Week (5)'!N13+100))</f>
        <v>0.51219512195121952</v>
      </c>
      <c r="O13">
        <f>IF('BettingLines Week (5)'!O13&lt;-100,1+100/('BettingLines Week (5)'!O13-100),100/('BettingLines Week (5)'!O13+100))</f>
        <v>0.51219512195121952</v>
      </c>
      <c r="P13">
        <f>IF('BettingLines Week (5)'!P13&lt;-100,1+100/('BettingLines Week (5)'!P13-100),100/('BettingLines Week (5)'!P13+100))</f>
        <v>0.53488372093023262</v>
      </c>
      <c r="Q13">
        <f>IF('BettingLines Week (5)'!Q13&lt;-100,1+100/('BettingLines Week (5)'!Q13-100),100/('BettingLines Week (5)'!Q13+100))</f>
        <v>0.64285714285714279</v>
      </c>
      <c r="R13">
        <f>IF('BettingLines Week (5)'!R13&lt;-100,1+100/('BettingLines Week (5)'!R13-100),100/('BettingLines Week (5)'!R13+100))</f>
        <v>0.72602739726027399</v>
      </c>
      <c r="S13">
        <f>IF('BettingLines Week (5)'!S13&lt;-100,1+100/('BettingLines Week (5)'!S13-100),100/('BettingLines Week (5)'!S13+100))</f>
        <v>0.57446808510638303</v>
      </c>
    </row>
    <row r="14" spans="1:19" ht="14.45">
      <c r="A14" t="s">
        <v>13</v>
      </c>
      <c r="B14">
        <f>IF('BettingLines Week (5)'!B14&lt;-100,1+100/('BettingLines Week (5)'!B14-100),100/('BettingLines Week (5)'!B14+100))</f>
        <v>0.68553459119496862</v>
      </c>
      <c r="C14">
        <f>IF('BettingLines Week (5)'!C14&lt;-100,1+100/('BettingLines Week (5)'!C14-100),100/('BettingLines Week (5)'!C14+100))</f>
        <v>0.35714285714285715</v>
      </c>
      <c r="D14">
        <f>IF('BettingLines Week (5)'!D14&lt;-100,1+100/('BettingLines Week (5)'!D14-100),100/('BettingLines Week (5)'!D14+100))</f>
        <v>0.69230769230769229</v>
      </c>
      <c r="E14">
        <f>IF('BettingLines Week (5)'!E14&lt;-100,1+100/('BettingLines Week (5)'!E14-100),100/('BettingLines Week (5)'!E14+100))</f>
        <v>0.58677685950413228</v>
      </c>
      <c r="F14">
        <f>IF('BettingLines Week (5)'!F14&lt;-100,1+100/('BettingLines Week (5)'!F14-100),100/('BettingLines Week (5)'!F14+100))</f>
        <v>1</v>
      </c>
      <c r="G14">
        <f>IF('BettingLines Week (5)'!G14&lt;-100,1+100/('BettingLines Week (5)'!G14-100),100/('BettingLines Week (5)'!G14+100))</f>
        <v>0.44642857142857145</v>
      </c>
      <c r="H14">
        <f>IF('BettingLines Week (5)'!H14&lt;-100,1+100/('BettingLines Week (5)'!H14-100),100/('BettingLines Week (5)'!H14+100))</f>
        <v>0.77272727272727271</v>
      </c>
      <c r="I14">
        <f>IF('BettingLines Week (5)'!I14&lt;-100,1+100/('BettingLines Week (5)'!I14-100),100/('BettingLines Week (5)'!I14+100))</f>
        <v>0.55555555555555558</v>
      </c>
      <c r="J14">
        <f>IF('BettingLines Week (5)'!J14&lt;-100,1+100/('BettingLines Week (5)'!J14-100),100/('BettingLines Week (5)'!J14+100))</f>
        <v>0.43478260869565216</v>
      </c>
      <c r="K14">
        <f>IF('BettingLines Week (5)'!K14&lt;-100,1+100/('BettingLines Week (5)'!K14-100),100/('BettingLines Week (5)'!K14+100))</f>
        <v>0.65517241379310343</v>
      </c>
      <c r="L14">
        <f>IF('BettingLines Week (5)'!L14&lt;-100,1+100/('BettingLines Week (5)'!L14-100),100/('BettingLines Week (5)'!L14+100))</f>
        <v>0.55555555555555558</v>
      </c>
      <c r="M14">
        <f>IF('BettingLines Week (5)'!M14&lt;-100,1+100/('BettingLines Week (5)'!M14-100),100/('BettingLines Week (5)'!M14+100))</f>
        <v>0.5</v>
      </c>
      <c r="N14">
        <f>IF('BettingLines Week (5)'!N14&lt;-100,1+100/('BettingLines Week (5)'!N14-100),100/('BettingLines Week (5)'!N14+100))</f>
        <v>0.40816326530612246</v>
      </c>
      <c r="O14">
        <f>IF('BettingLines Week (5)'!O14&lt;-100,1+100/('BettingLines Week (5)'!O14-100),100/('BettingLines Week (5)'!O14+100))</f>
        <v>0.4</v>
      </c>
      <c r="P14">
        <f>IF('BettingLines Week (5)'!P14&lt;-100,1+100/('BettingLines Week (5)'!P14-100),100/('BettingLines Week (5)'!P14+100))</f>
        <v>0.48780487804878048</v>
      </c>
      <c r="Q14">
        <f>IF('BettingLines Week (5)'!Q14&lt;-100,1+100/('BettingLines Week (5)'!Q14-100),100/('BettingLines Week (5)'!Q14+100))</f>
        <v>0.55555555555555558</v>
      </c>
      <c r="R14">
        <f>IF('BettingLines Week (5)'!R14&lt;-100,1+100/('BettingLines Week (5)'!R14-100),100/('BettingLines Week (5)'!R14+100))</f>
        <v>0.58333333333333326</v>
      </c>
      <c r="S14">
        <f>IF('BettingLines Week (5)'!S14&lt;-100,1+100/('BettingLines Week (5)'!S14-100),100/('BettingLines Week (5)'!S14+100))</f>
        <v>0.66101694915254239</v>
      </c>
    </row>
    <row r="15" spans="1:19" ht="14.45">
      <c r="A15" t="s">
        <v>14</v>
      </c>
      <c r="B15">
        <f>IF('BettingLines Week (5)'!B15&lt;-100,1+100/('BettingLines Week (5)'!B15-100),100/('BettingLines Week (5)'!B15+100))</f>
        <v>0.51923076923076916</v>
      </c>
      <c r="C15">
        <f>IF('BettingLines Week (5)'!C15&lt;-100,1+100/('BettingLines Week (5)'!C15-100),100/('BettingLines Week (5)'!C15+100))</f>
        <v>0.57446808510638303</v>
      </c>
      <c r="D15">
        <f>IF('BettingLines Week (5)'!D15&lt;-100,1+100/('BettingLines Week (5)'!D15-100),100/('BettingLines Week (5)'!D15+100))</f>
        <v>0.61832061068702293</v>
      </c>
      <c r="E15">
        <f>IF('BettingLines Week (5)'!E15&lt;-100,1+100/('BettingLines Week (5)'!E15-100),100/('BettingLines Week (5)'!E15+100))</f>
        <v>0.63636363636363635</v>
      </c>
      <c r="F15">
        <f>IF('BettingLines Week (5)'!F15&lt;-100,1+100/('BettingLines Week (5)'!F15-100),100/('BettingLines Week (5)'!F15+100))</f>
        <v>1</v>
      </c>
      <c r="G15">
        <f>IF('BettingLines Week (5)'!G15&lt;-100,1+100/('BettingLines Week (5)'!G15-100),100/('BettingLines Week (5)'!G15+100))</f>
        <v>0.44642857142857145</v>
      </c>
      <c r="H15">
        <f>IF('BettingLines Week (5)'!H15&lt;-100,1+100/('BettingLines Week (5)'!H15-100),100/('BettingLines Week (5)'!H15+100))</f>
        <v>0.6</v>
      </c>
      <c r="I15">
        <f>IF('BettingLines Week (5)'!I15&lt;-100,1+100/('BettingLines Week (5)'!I15-100),100/('BettingLines Week (5)'!I15+100))</f>
        <v>0.48780487804878048</v>
      </c>
      <c r="J15">
        <f>IF('BettingLines Week (5)'!J15&lt;-100,1+100/('BettingLines Week (5)'!J15-100),100/('BettingLines Week (5)'!J15+100))</f>
        <v>0.76470588235294112</v>
      </c>
      <c r="K15">
        <f>IF('BettingLines Week (5)'!K15&lt;-100,1+100/('BettingLines Week (5)'!K15-100),100/('BettingLines Week (5)'!K15+100))</f>
        <v>0.43478260869565216</v>
      </c>
      <c r="L15">
        <f>IF('BettingLines Week (5)'!L15&lt;-100,1+100/('BettingLines Week (5)'!L15-100),100/('BettingLines Week (5)'!L15+100))</f>
        <v>0.54545454545454541</v>
      </c>
      <c r="M15">
        <f>IF('BettingLines Week (5)'!M15&lt;-100,1+100/('BettingLines Week (5)'!M15-100),100/('BettingLines Week (5)'!M15+100))</f>
        <v>0.51219512195121952</v>
      </c>
      <c r="N15">
        <f>IF('BettingLines Week (5)'!N15&lt;-100,1+100/('BettingLines Week (5)'!N15-100),100/('BettingLines Week (5)'!N15+100))</f>
        <v>0.54545454545454541</v>
      </c>
      <c r="O15">
        <f>IF('BettingLines Week (5)'!O15&lt;-100,1+100/('BettingLines Week (5)'!O15-100),100/('BettingLines Week (5)'!O15+100))</f>
        <v>0.53488372093023262</v>
      </c>
      <c r="P15">
        <f>IF('BettingLines Week (5)'!P15&lt;-100,1+100/('BettingLines Week (5)'!P15-100),100/('BettingLines Week (5)'!P15+100))</f>
        <v>0.63636363636363635</v>
      </c>
      <c r="Q15">
        <f>IF('BettingLines Week (5)'!Q15&lt;-100,1+100/('BettingLines Week (5)'!Q15-100),100/('BettingLines Week (5)'!Q15+100))</f>
        <v>0.65753424657534243</v>
      </c>
      <c r="R15">
        <f>IF('BettingLines Week (5)'!R15&lt;-100,1+100/('BettingLines Week (5)'!R15-100),100/('BettingLines Week (5)'!R15+100))</f>
        <v>0.51219512195121952</v>
      </c>
      <c r="S15">
        <f>IF('BettingLines Week (5)'!S15&lt;-100,1+100/('BettingLines Week (5)'!S15-100),100/('BettingLines Week (5)'!S15+100))</f>
        <v>0.4</v>
      </c>
    </row>
    <row r="16" spans="1:19" ht="14.45">
      <c r="A16" t="s">
        <v>15</v>
      </c>
      <c r="B16">
        <f>IF('BettingLines Week (5)'!B16&lt;-100,1+100/('BettingLines Week (5)'!B16-100),100/('BettingLines Week (5)'!B16+100))</f>
        <v>0.59677419354838712</v>
      </c>
      <c r="C16">
        <f>IF('BettingLines Week (5)'!C16&lt;-100,1+100/('BettingLines Week (5)'!C16-100),100/('BettingLines Week (5)'!C16+100))</f>
        <v>0.60784313725490202</v>
      </c>
      <c r="D16">
        <f>IF('BettingLines Week (5)'!D16&lt;-100,1+100/('BettingLines Week (5)'!D16-100),100/('BettingLines Week (5)'!D16+100))</f>
        <v>0.54954954954954949</v>
      </c>
      <c r="E16">
        <f>IF('BettingLines Week (5)'!E16&lt;-100,1+100/('BettingLines Week (5)'!E16-100),100/('BettingLines Week (5)'!E16+100))</f>
        <v>0.68553459119496862</v>
      </c>
      <c r="F16">
        <f>IF('BettingLines Week (5)'!F16&lt;-100,1+100/('BettingLines Week (5)'!F16-100),100/('BettingLines Week (5)'!F16+100))</f>
        <v>0.46728971962616822</v>
      </c>
      <c r="G16">
        <f>IF('BettingLines Week (5)'!G16&lt;-100,1+100/('BettingLines Week (5)'!G16-100),100/('BettingLines Week (5)'!G16+100))</f>
        <v>0.53488372093023262</v>
      </c>
      <c r="H16">
        <f>IF('BettingLines Week (5)'!H16&lt;-100,1+100/('BettingLines Week (5)'!H16-100),100/('BettingLines Week (5)'!H16+100))</f>
        <v>0.53488372093023262</v>
      </c>
      <c r="I16">
        <f>IF('BettingLines Week (5)'!I16&lt;-100,1+100/('BettingLines Week (5)'!I16-100),100/('BettingLines Week (5)'!I16+100))</f>
        <v>0.54545454545454541</v>
      </c>
      <c r="J16">
        <f>IF('BettingLines Week (5)'!J16&lt;-100,1+100/('BettingLines Week (5)'!J16-100),100/('BettingLines Week (5)'!J16+100))</f>
        <v>0.57446808510638303</v>
      </c>
      <c r="K16">
        <f>IF('BettingLines Week (5)'!K16&lt;-100,1+100/('BettingLines Week (5)'!K16-100),100/('BettingLines Week (5)'!K16+100))</f>
        <v>0.47619047619047616</v>
      </c>
      <c r="L16">
        <f>IF('BettingLines Week (5)'!L16&lt;-100,1+100/('BettingLines Week (5)'!L16-100),100/('BettingLines Week (5)'!L16+100))</f>
        <v>1</v>
      </c>
      <c r="M16">
        <f>IF('BettingLines Week (5)'!M16&lt;-100,1+100/('BettingLines Week (5)'!M16-100),100/('BettingLines Week (5)'!M16+100))</f>
        <v>0.51219512195121952</v>
      </c>
      <c r="N16">
        <f>IF('BettingLines Week (5)'!N16&lt;-100,1+100/('BettingLines Week (5)'!N16-100),100/('BettingLines Week (5)'!N16+100))</f>
        <v>0.52380952380952384</v>
      </c>
      <c r="O16">
        <f>IF('BettingLines Week (5)'!O16&lt;-100,1+100/('BettingLines Week (5)'!O16-100),100/('BettingLines Week (5)'!O16+100))</f>
        <v>0.62264150943396224</v>
      </c>
      <c r="P16">
        <f>IF('BettingLines Week (5)'!P16&lt;-100,1+100/('BettingLines Week (5)'!P16-100),100/('BettingLines Week (5)'!P16+100))</f>
        <v>0.55555555555555558</v>
      </c>
      <c r="Q16">
        <f>IF('BettingLines Week (5)'!Q16&lt;-100,1+100/('BettingLines Week (5)'!Q16-100),100/('BettingLines Week (5)'!Q16+100))</f>
        <v>0.53488372093023262</v>
      </c>
      <c r="R16">
        <f>IF('BettingLines Week (5)'!R16&lt;-100,1+100/('BettingLines Week (5)'!R16-100),100/('BettingLines Week (5)'!R16+100))</f>
        <v>0.54545454545454541</v>
      </c>
      <c r="S16">
        <f>IF('BettingLines Week (5)'!S16&lt;-100,1+100/('BettingLines Week (5)'!S16-100),100/('BettingLines Week (5)'!S16+100))</f>
        <v>0.59183673469387754</v>
      </c>
    </row>
    <row r="17" spans="1:19" ht="14.45">
      <c r="A17" t="s">
        <v>16</v>
      </c>
      <c r="B17">
        <f>IF('BettingLines Week (5)'!B17&lt;-100,1+100/('BettingLines Week (5)'!B17-100),100/('BettingLines Week (5)'!B17+100))</f>
        <v>0.68553459119496862</v>
      </c>
      <c r="C17">
        <f>IF('BettingLines Week (5)'!C17&lt;-100,1+100/('BettingLines Week (5)'!C17-100),100/('BettingLines Week (5)'!C17+100))</f>
        <v>0.33333333333333331</v>
      </c>
      <c r="D17">
        <f>IF('BettingLines Week (5)'!D17&lt;-100,1+100/('BettingLines Week (5)'!D17-100),100/('BettingLines Week (5)'!D17+100))</f>
        <v>0.52830188679245282</v>
      </c>
      <c r="E17">
        <f>IF('BettingLines Week (5)'!E17&lt;-100,1+100/('BettingLines Week (5)'!E17-100),100/('BettingLines Week (5)'!E17+100))</f>
        <v>0.69230769230769229</v>
      </c>
      <c r="F17">
        <f>IF('BettingLines Week (5)'!F17&lt;-100,1+100/('BettingLines Week (5)'!F17-100),100/('BettingLines Week (5)'!F17+100))</f>
        <v>0.4</v>
      </c>
      <c r="G17">
        <f>IF('BettingLines Week (5)'!G17&lt;-100,1+100/('BettingLines Week (5)'!G17-100),100/('BettingLines Week (5)'!G17+100))</f>
        <v>0.66442953020134232</v>
      </c>
      <c r="H17">
        <f>IF('BettingLines Week (5)'!H17&lt;-100,1+100/('BettingLines Week (5)'!H17-100),100/('BettingLines Week (5)'!H17+100))</f>
        <v>0.5</v>
      </c>
      <c r="I17">
        <f>IF('BettingLines Week (5)'!I17&lt;-100,1+100/('BettingLines Week (5)'!I17-100),100/('BettingLines Week (5)'!I17+100))</f>
        <v>0.53488372093023262</v>
      </c>
      <c r="J17">
        <f>IF('BettingLines Week (5)'!J17&lt;-100,1+100/('BettingLines Week (5)'!J17-100),100/('BettingLines Week (5)'!J17+100))</f>
        <v>0.53488372093023262</v>
      </c>
      <c r="K17">
        <f>IF('BettingLines Week (5)'!K17&lt;-100,1+100/('BettingLines Week (5)'!K17-100),100/('BettingLines Week (5)'!K17+100))</f>
        <v>0.56521739130434789</v>
      </c>
      <c r="L17">
        <f>IF('BettingLines Week (5)'!L17&lt;-100,1+100/('BettingLines Week (5)'!L17-100),100/('BettingLines Week (5)'!L17+100))</f>
        <v>0.48780487804878048</v>
      </c>
      <c r="M17">
        <f>IF('BettingLines Week (5)'!M17&lt;-100,1+100/('BettingLines Week (5)'!M17-100),100/('BettingLines Week (5)'!M17+100))</f>
        <v>0.73821989528795817</v>
      </c>
      <c r="N17">
        <f>IF('BettingLines Week (5)'!N17&lt;-100,1+100/('BettingLines Week (5)'!N17-100),100/('BettingLines Week (5)'!N17+100))</f>
        <v>1</v>
      </c>
      <c r="O17">
        <f>IF('BettingLines Week (5)'!O17&lt;-100,1+100/('BettingLines Week (5)'!O17-100),100/('BettingLines Week (5)'!O17+100))</f>
        <v>0.53488372093023262</v>
      </c>
      <c r="P17">
        <f>IF('BettingLines Week (5)'!P17&lt;-100,1+100/('BettingLines Week (5)'!P17-100),100/('BettingLines Week (5)'!P17+100))</f>
        <v>0.35714285714285715</v>
      </c>
      <c r="Q17">
        <f>IF('BettingLines Week (5)'!Q17&lt;-100,1+100/('BettingLines Week (5)'!Q17-100),100/('BettingLines Week (5)'!Q17+100))</f>
        <v>0.53488372093023262</v>
      </c>
      <c r="R17">
        <f>IF('BettingLines Week (5)'!R17&lt;-100,1+100/('BettingLines Week (5)'!R17-100),100/('BettingLines Week (5)'!R17+100))</f>
        <v>0.56521739130434789</v>
      </c>
      <c r="S17">
        <f>IF('BettingLines Week (5)'!S17&lt;-100,1+100/('BettingLines Week (5)'!S17-100),100/('BettingLines Week (5)'!S17+100))</f>
        <v>0.45454545454545453</v>
      </c>
    </row>
    <row r="18" spans="1:19" ht="14.45">
      <c r="A18" t="s">
        <v>17</v>
      </c>
      <c r="B18">
        <f>IF('BettingLines Week (5)'!B18&lt;-100,1+100/('BettingLines Week (5)'!B18-100),100/('BettingLines Week (5)'!B18+100))</f>
        <v>0.62406015037593987</v>
      </c>
      <c r="C18">
        <f>IF('BettingLines Week (5)'!C18&lt;-100,1+100/('BettingLines Week (5)'!C18-100),100/('BettingLines Week (5)'!C18+100))</f>
        <v>0.66442953020134232</v>
      </c>
      <c r="D18">
        <f>IF('BettingLines Week (5)'!D18&lt;-100,1+100/('BettingLines Week (5)'!D18-100),100/('BettingLines Week (5)'!D18+100))</f>
        <v>0.29850746268656714</v>
      </c>
      <c r="E18">
        <f>IF('BettingLines Week (5)'!E18&lt;-100,1+100/('BettingLines Week (5)'!E18-100),100/('BettingLines Week (5)'!E18+100))</f>
        <v>0.61832061068702293</v>
      </c>
      <c r="F18">
        <f>IF('BettingLines Week (5)'!F18&lt;-100,1+100/('BettingLines Week (5)'!F18-100),100/('BettingLines Week (5)'!F18+100))</f>
        <v>0.57446808510638303</v>
      </c>
      <c r="G18">
        <f>IF('BettingLines Week (5)'!G18&lt;-100,1+100/('BettingLines Week (5)'!G18-100),100/('BettingLines Week (5)'!G18+100))</f>
        <v>0.19607843137254902</v>
      </c>
      <c r="H18">
        <f>IF('BettingLines Week (5)'!H18&lt;-100,1+100/('BettingLines Week (5)'!H18-100),100/('BettingLines Week (5)'!H18+100))</f>
        <v>0.62962962962962965</v>
      </c>
      <c r="I18">
        <f>IF('BettingLines Week (5)'!I18&lt;-100,1+100/('BettingLines Week (5)'!I18-100),100/('BettingLines Week (5)'!I18+100))</f>
        <v>0.4</v>
      </c>
      <c r="J18">
        <f>IF('BettingLines Week (5)'!J18&lt;-100,1+100/('BettingLines Week (5)'!J18-100),100/('BettingLines Week (5)'!J18+100))</f>
        <v>1</v>
      </c>
      <c r="K18">
        <f>IF('BettingLines Week (5)'!K18&lt;-100,1+100/('BettingLines Week (5)'!K18-100),100/('BettingLines Week (5)'!K18+100))</f>
        <v>0.33333333333333331</v>
      </c>
      <c r="L18">
        <f>IF('BettingLines Week (5)'!L18&lt;-100,1+100/('BettingLines Week (5)'!L18-100),100/('BettingLines Week (5)'!L18+100))</f>
        <v>0.55555555555555558</v>
      </c>
      <c r="M18">
        <f>IF('BettingLines Week (5)'!M18&lt;-100,1+100/('BettingLines Week (5)'!M18-100),100/('BettingLines Week (5)'!M18+100))</f>
        <v>0.53488372093023262</v>
      </c>
      <c r="N18">
        <f>IF('BettingLines Week (5)'!N18&lt;-100,1+100/('BettingLines Week (5)'!N18-100),100/('BettingLines Week (5)'!N18+100))</f>
        <v>0.64285714285714279</v>
      </c>
      <c r="O18">
        <f>IF('BettingLines Week (5)'!O18&lt;-100,1+100/('BettingLines Week (5)'!O18-100),100/('BettingLines Week (5)'!O18+100))</f>
        <v>0.43478260869565216</v>
      </c>
      <c r="P18">
        <f>IF('BettingLines Week (5)'!P18&lt;-100,1+100/('BettingLines Week (5)'!P18-100),100/('BettingLines Week (5)'!P18+100))</f>
        <v>0.47619047619047616</v>
      </c>
      <c r="Q18">
        <f>IF('BettingLines Week (5)'!Q18&lt;-100,1+100/('BettingLines Week (5)'!Q18-100),100/('BettingLines Week (5)'!Q18+100))</f>
        <v>0.55555555555555558</v>
      </c>
      <c r="R18">
        <f>IF('BettingLines Week (5)'!R18&lt;-100,1+100/('BettingLines Week (5)'!R18-100),100/('BettingLines Week (5)'!R18+100))</f>
        <v>0.53488372093023262</v>
      </c>
      <c r="S18">
        <f>IF('BettingLines Week (5)'!S18&lt;-100,1+100/('BettingLines Week (5)'!S18-100),100/('BettingLines Week (5)'!S18+100))</f>
        <v>0.53488372093023262</v>
      </c>
    </row>
    <row r="19" spans="1:19" ht="14.45">
      <c r="A19" t="s">
        <v>18</v>
      </c>
      <c r="B19">
        <f>IF('BettingLines Week (5)'!B19&lt;-100,1+100/('BettingLines Week (5)'!B19-100),100/('BettingLines Week (5)'!B19+100))</f>
        <v>0.54128440366972475</v>
      </c>
      <c r="C19">
        <f>IF('BettingLines Week (5)'!C19&lt;-100,1+100/('BettingLines Week (5)'!C19-100),100/('BettingLines Week (5)'!C19+100))</f>
        <v>0.48780487804878048</v>
      </c>
      <c r="D19">
        <f>IF('BettingLines Week (5)'!D19&lt;-100,1+100/('BettingLines Week (5)'!D19-100),100/('BettingLines Week (5)'!D19+100))</f>
        <v>0.15384615384615385</v>
      </c>
      <c r="E19">
        <f>IF('BettingLines Week (5)'!E19&lt;-100,1+100/('BettingLines Week (5)'!E19-100),100/('BettingLines Week (5)'!E19+100))</f>
        <v>0.42372881355932202</v>
      </c>
      <c r="F19">
        <f>IF('BettingLines Week (5)'!F19&lt;-100,1+100/('BettingLines Week (5)'!F19-100),100/('BettingLines Week (5)'!F19+100))</f>
        <v>0.32258064516129031</v>
      </c>
      <c r="G19">
        <f>IF('BettingLines Week (5)'!G19&lt;-100,1+100/('BettingLines Week (5)'!G19-100),100/('BettingLines Week (5)'!G19+100))</f>
        <v>0.37878787878787878</v>
      </c>
      <c r="H19">
        <f>IF('BettingLines Week (5)'!H19&lt;-100,1+100/('BettingLines Week (5)'!H19-100),100/('BettingLines Week (5)'!H19+100))</f>
        <v>0.53488372093023262</v>
      </c>
      <c r="I19">
        <f>IF('BettingLines Week (5)'!I19&lt;-100,1+100/('BettingLines Week (5)'!I19-100),100/('BettingLines Week (5)'!I19+100))</f>
        <v>0.25316455696202533</v>
      </c>
      <c r="J19">
        <f>IF('BettingLines Week (5)'!J19&lt;-100,1+100/('BettingLines Week (5)'!J19-100),100/('BettingLines Week (5)'!J19+100))</f>
        <v>0.46511627906976744</v>
      </c>
      <c r="K19">
        <f>IF('BettingLines Week (5)'!K19&lt;-100,1+100/('BettingLines Week (5)'!K19-100),100/('BettingLines Week (5)'!K19+100))</f>
        <v>0.55555555555555558</v>
      </c>
      <c r="L19">
        <f>IF('BettingLines Week (5)'!L19&lt;-100,1+100/('BettingLines Week (5)'!L19-100),100/('BettingLines Week (5)'!L19+100))</f>
        <v>0.27027027027027029</v>
      </c>
      <c r="M19">
        <f>IF('BettingLines Week (5)'!M19&lt;-100,1+100/('BettingLines Week (5)'!M19-100),100/('BettingLines Week (5)'!M19+100))</f>
        <v>0.30864197530864196</v>
      </c>
      <c r="N19">
        <f>IF('BettingLines Week (5)'!N19&lt;-100,1+100/('BettingLines Week (5)'!N19-100),100/('BettingLines Week (5)'!N19+100))</f>
        <v>1</v>
      </c>
      <c r="O19">
        <f>IF('BettingLines Week (5)'!O19&lt;-100,1+100/('BettingLines Week (5)'!O19-100),100/('BettingLines Week (5)'!O19+100))</f>
        <v>0.48780487804878048</v>
      </c>
      <c r="P19">
        <f>IF('BettingLines Week (5)'!P19&lt;-100,1+100/('BettingLines Week (5)'!P19-100),100/('BettingLines Week (5)'!P19+100))</f>
        <v>0.4</v>
      </c>
      <c r="Q19">
        <f>IF('BettingLines Week (5)'!Q19&lt;-100,1+100/('BettingLines Week (5)'!Q19-100),100/('BettingLines Week (5)'!Q19+100))</f>
        <v>0.66101694915254239</v>
      </c>
      <c r="R19">
        <f>IF('BettingLines Week (5)'!R19&lt;-100,1+100/('BettingLines Week (5)'!R19-100),100/('BettingLines Week (5)'!R19+100))</f>
        <v>0.55555555555555558</v>
      </c>
      <c r="S19">
        <f>IF('BettingLines Week (5)'!S19&lt;-100,1+100/('BettingLines Week (5)'!S19-100),100/('BettingLines Week (5)'!S19+100))</f>
        <v>0.48780487804878048</v>
      </c>
    </row>
    <row r="20" spans="1:19" ht="14.45">
      <c r="A20" t="s">
        <v>19</v>
      </c>
      <c r="B20">
        <f>IF('BettingLines Week (5)'!B20&lt;-100,1+100/('BettingLines Week (5)'!B20-100),100/('BettingLines Week (5)'!B20+100))</f>
        <v>0.50495049504950495</v>
      </c>
      <c r="C20">
        <f>IF('BettingLines Week (5)'!C20&lt;-100,1+100/('BettingLines Week (5)'!C20-100),100/('BettingLines Week (5)'!C20+100))</f>
        <v>0.44642857142857145</v>
      </c>
      <c r="D20">
        <f>IF('BettingLines Week (5)'!D20&lt;-100,1+100/('BettingLines Week (5)'!D20-100),100/('BettingLines Week (5)'!D20+100))</f>
        <v>0.49504950495049505</v>
      </c>
      <c r="E20">
        <f>IF('BettingLines Week (5)'!E20&lt;-100,1+100/('BettingLines Week (5)'!E20-100),100/('BettingLines Week (5)'!E20+100))</f>
        <v>0.45454545454545453</v>
      </c>
      <c r="F20">
        <f>IF('BettingLines Week (5)'!F20&lt;-100,1+100/('BettingLines Week (5)'!F20-100),100/('BettingLines Week (5)'!F20+100))</f>
        <v>0.49504950495049505</v>
      </c>
      <c r="G20">
        <f>IF('BettingLines Week (5)'!G20&lt;-100,1+100/('BettingLines Week (5)'!G20-100),100/('BettingLines Week (5)'!G20+100))</f>
        <v>1</v>
      </c>
      <c r="H20">
        <f>IF('BettingLines Week (5)'!H20&lt;-100,1+100/('BettingLines Week (5)'!H20-100),100/('BettingLines Week (5)'!H20+100))</f>
        <v>0.40816326530612246</v>
      </c>
      <c r="I20">
        <f>IF('BettingLines Week (5)'!I20&lt;-100,1+100/('BettingLines Week (5)'!I20-100),100/('BettingLines Week (5)'!I20+100))</f>
        <v>0.51219512195121952</v>
      </c>
      <c r="J20">
        <f>IF('BettingLines Week (5)'!J20&lt;-100,1+100/('BettingLines Week (5)'!J20-100),100/('BettingLines Week (5)'!J20+100))</f>
        <v>0.57446808510638303</v>
      </c>
      <c r="K20">
        <f>IF('BettingLines Week (5)'!K20&lt;-100,1+100/('BettingLines Week (5)'!K20-100),100/('BettingLines Week (5)'!K20+100))</f>
        <v>0.43478260869565216</v>
      </c>
      <c r="L20">
        <f>IF('BettingLines Week (5)'!L20&lt;-100,1+100/('BettingLines Week (5)'!L20-100),100/('BettingLines Week (5)'!L20+100))</f>
        <v>0.47619047619047616</v>
      </c>
      <c r="M20">
        <f>IF('BettingLines Week (5)'!M20&lt;-100,1+100/('BettingLines Week (5)'!M20-100),100/('BettingLines Week (5)'!M20+100))</f>
        <v>0.38461538461538464</v>
      </c>
      <c r="N20">
        <f>IF('BettingLines Week (5)'!N20&lt;-100,1+100/('BettingLines Week (5)'!N20-100),100/('BettingLines Week (5)'!N20+100))</f>
        <v>0.35714285714285715</v>
      </c>
      <c r="O20">
        <f>IF('BettingLines Week (5)'!O20&lt;-100,1+100/('BettingLines Week (5)'!O20-100),100/('BettingLines Week (5)'!O20+100))</f>
        <v>0.56521739130434789</v>
      </c>
      <c r="P20">
        <f>IF('BettingLines Week (5)'!P20&lt;-100,1+100/('BettingLines Week (5)'!P20-100),100/('BettingLines Week (5)'!P20+100))</f>
        <v>0.62962962962962965</v>
      </c>
      <c r="Q20">
        <f>IF('BettingLines Week (5)'!Q20&lt;-100,1+100/('BettingLines Week (5)'!Q20-100),100/('BettingLines Week (5)'!Q20+100))</f>
        <v>0.53488372093023262</v>
      </c>
      <c r="R20">
        <f>IF('BettingLines Week (5)'!R20&lt;-100,1+100/('BettingLines Week (5)'!R20-100),100/('BettingLines Week (5)'!R20+100))</f>
        <v>0.47619047619047616</v>
      </c>
      <c r="S20">
        <f>IF('BettingLines Week (5)'!S20&lt;-100,1+100/('BettingLines Week (5)'!S20-100),100/('BettingLines Week (5)'!S20+100))</f>
        <v>0.55555555555555558</v>
      </c>
    </row>
    <row r="21" spans="1:19" ht="14.45">
      <c r="A21" t="s">
        <v>20</v>
      </c>
      <c r="B21">
        <f>IF('BettingLines Week (5)'!B21&lt;-100,1+100/('BettingLines Week (5)'!B21-100),100/('BettingLines Week (5)'!B21+100))</f>
        <v>0.41322314049586778</v>
      </c>
      <c r="C21">
        <f>IF('BettingLines Week (5)'!C21&lt;-100,1+100/('BettingLines Week (5)'!C21-100),100/('BettingLines Week (5)'!C21+100))</f>
        <v>0.68553459119496862</v>
      </c>
      <c r="D21">
        <f>IF('BettingLines Week (5)'!D21&lt;-100,1+100/('BettingLines Week (5)'!D21-100),100/('BettingLines Week (5)'!D21+100))</f>
        <v>0.16</v>
      </c>
      <c r="E21">
        <f>IF('BettingLines Week (5)'!E21&lt;-100,1+100/('BettingLines Week (5)'!E21-100),100/('BettingLines Week (5)'!E21+100))</f>
        <v>0.45454545454545453</v>
      </c>
      <c r="F21">
        <f>IF('BettingLines Week (5)'!F21&lt;-100,1+100/('BettingLines Week (5)'!F21-100),100/('BettingLines Week (5)'!F21+100))</f>
        <v>0.16949152542372881</v>
      </c>
      <c r="G21">
        <f>IF('BettingLines Week (5)'!G21&lt;-100,1+100/('BettingLines Week (5)'!G21-100),100/('BettingLines Week (5)'!G21+100))</f>
        <v>0.16</v>
      </c>
      <c r="H21">
        <f>IF('BettingLines Week (5)'!H21&lt;-100,1+100/('BettingLines Week (5)'!H21-100),100/('BettingLines Week (5)'!H21+100))</f>
        <v>0.57446808510638303</v>
      </c>
      <c r="I21">
        <f>IF('BettingLines Week (5)'!I21&lt;-100,1+100/('BettingLines Week (5)'!I21-100),100/('BettingLines Week (5)'!I21+100))</f>
        <v>0.5</v>
      </c>
      <c r="J21">
        <f>IF('BettingLines Week (5)'!J21&lt;-100,1+100/('BettingLines Week (5)'!J21-100),100/('BettingLines Week (5)'!J21+100))</f>
        <v>0.5</v>
      </c>
      <c r="K21">
        <f>IF('BettingLines Week (5)'!K21&lt;-100,1+100/('BettingLines Week (5)'!K21-100),100/('BettingLines Week (5)'!K21+100))</f>
        <v>0.35714285714285715</v>
      </c>
      <c r="L21">
        <f>IF('BettingLines Week (5)'!L21&lt;-100,1+100/('BettingLines Week (5)'!L21-100),100/('BettingLines Week (5)'!L21+100))</f>
        <v>0.54545454545454541</v>
      </c>
      <c r="M21">
        <f>IF('BettingLines Week (5)'!M21&lt;-100,1+100/('BettingLines Week (5)'!M21-100),100/('BettingLines Week (5)'!M21+100))</f>
        <v>0.54545454545454541</v>
      </c>
      <c r="N21">
        <f>IF('BettingLines Week (5)'!N21&lt;-100,1+100/('BettingLines Week (5)'!N21-100),100/('BettingLines Week (5)'!N21+100))</f>
        <v>1</v>
      </c>
      <c r="O21">
        <f>IF('BettingLines Week (5)'!O21&lt;-100,1+100/('BettingLines Week (5)'!O21-100),100/('BettingLines Week (5)'!O21+100))</f>
        <v>0.47619047619047616</v>
      </c>
      <c r="P21">
        <f>IF('BettingLines Week (5)'!P21&lt;-100,1+100/('BettingLines Week (5)'!P21-100),100/('BettingLines Week (5)'!P21+100))</f>
        <v>0.48780487804878048</v>
      </c>
      <c r="Q21">
        <f>IF('BettingLines Week (5)'!Q21&lt;-100,1+100/('BettingLines Week (5)'!Q21-100),100/('BettingLines Week (5)'!Q21+100))</f>
        <v>0.29411764705882354</v>
      </c>
      <c r="R21">
        <f>IF('BettingLines Week (5)'!R21&lt;-100,1+100/('BettingLines Week (5)'!R21-100),100/('BettingLines Week (5)'!R21+100))</f>
        <v>0.62264150943396224</v>
      </c>
      <c r="S21">
        <f>IF('BettingLines Week (5)'!S21&lt;-100,1+100/('BettingLines Week (5)'!S21-100),100/('BettingLines Week (5)'!S21+100))</f>
        <v>0.47619047619047616</v>
      </c>
    </row>
    <row r="22" spans="1:19" ht="14.45">
      <c r="A22" t="s">
        <v>21</v>
      </c>
      <c r="B22">
        <f>IF('BettingLines Week (5)'!B22&lt;-100,1+100/('BettingLines Week (5)'!B22-100),100/('BettingLines Week (5)'!B22+100))</f>
        <v>0.5</v>
      </c>
      <c r="C22">
        <f>IF('BettingLines Week (5)'!C22&lt;-100,1+100/('BettingLines Week (5)'!C22-100),100/('BettingLines Week (5)'!C22+100))</f>
        <v>0.46728971962616822</v>
      </c>
      <c r="D22">
        <f>IF('BettingLines Week (5)'!D22&lt;-100,1+100/('BettingLines Week (5)'!D22-100),100/('BettingLines Week (5)'!D22+100))</f>
        <v>0.44642857142857145</v>
      </c>
      <c r="E22">
        <f>IF('BettingLines Week (5)'!E22&lt;-100,1+100/('BettingLines Week (5)'!E22-100),100/('BettingLines Week (5)'!E22+100))</f>
        <v>0.60784313725490202</v>
      </c>
      <c r="F22">
        <f>IF('BettingLines Week (5)'!F22&lt;-100,1+100/('BettingLines Week (5)'!F22-100),100/('BettingLines Week (5)'!F22+100))</f>
        <v>0.34482758620689657</v>
      </c>
      <c r="G22">
        <f>IF('BettingLines Week (5)'!G22&lt;-100,1+100/('BettingLines Week (5)'!G22-100),100/('BettingLines Week (5)'!G22+100))</f>
        <v>1</v>
      </c>
      <c r="H22">
        <f>IF('BettingLines Week (5)'!H22&lt;-100,1+100/('BettingLines Week (5)'!H22-100),100/('BettingLines Week (5)'!H22+100))</f>
        <v>0.56521739130434789</v>
      </c>
      <c r="I22">
        <f>IF('BettingLines Week (5)'!I22&lt;-100,1+100/('BettingLines Week (5)'!I22-100),100/('BettingLines Week (5)'!I22+100))</f>
        <v>0.53488372093023262</v>
      </c>
      <c r="J22">
        <f>IF('BettingLines Week (5)'!J22&lt;-100,1+100/('BettingLines Week (5)'!J22-100),100/('BettingLines Week (5)'!J22+100))</f>
        <v>0.64285714285714279</v>
      </c>
      <c r="K22">
        <f>IF('BettingLines Week (5)'!K22&lt;-100,1+100/('BettingLines Week (5)'!K22-100),100/('BettingLines Week (5)'!K22+100))</f>
        <v>0.6</v>
      </c>
      <c r="L22">
        <f>IF('BettingLines Week (5)'!L22&lt;-100,1+100/('BettingLines Week (5)'!L22-100),100/('BettingLines Week (5)'!L22+100))</f>
        <v>0.5</v>
      </c>
      <c r="M22">
        <f>IF('BettingLines Week (5)'!M22&lt;-100,1+100/('BettingLines Week (5)'!M22-100),100/('BettingLines Week (5)'!M22+100))</f>
        <v>0.37037037037037035</v>
      </c>
      <c r="N22">
        <f>IF('BettingLines Week (5)'!N22&lt;-100,1+100/('BettingLines Week (5)'!N22-100),100/('BettingLines Week (5)'!N22+100))</f>
        <v>0.72067039106145248</v>
      </c>
      <c r="O22">
        <f>IF('BettingLines Week (5)'!O22&lt;-100,1+100/('BettingLines Week (5)'!O22-100),100/('BettingLines Week (5)'!O22+100))</f>
        <v>0.55555555555555558</v>
      </c>
      <c r="P22">
        <f>IF('BettingLines Week (5)'!P22&lt;-100,1+100/('BettingLines Week (5)'!P22-100),100/('BettingLines Week (5)'!P22+100))</f>
        <v>0.56521739130434789</v>
      </c>
      <c r="Q22">
        <f>IF('BettingLines Week (5)'!Q22&lt;-100,1+100/('BettingLines Week (5)'!Q22-100),100/('BettingLines Week (5)'!Q22+100))</f>
        <v>0.47619047619047616</v>
      </c>
      <c r="R22">
        <f>IF('BettingLines Week (5)'!R22&lt;-100,1+100/('BettingLines Week (5)'!R22-100),100/('BettingLines Week (5)'!R22+100))</f>
        <v>0.45454545454545453</v>
      </c>
      <c r="S22">
        <f>IF('BettingLines Week (5)'!S22&lt;-100,1+100/('BettingLines Week (5)'!S22-100),100/('BettingLines Week (5)'!S22+100))</f>
        <v>0.4</v>
      </c>
    </row>
    <row r="23" spans="1:19" ht="14.45">
      <c r="A23" t="s">
        <v>22</v>
      </c>
      <c r="B23">
        <f>IF('BettingLines Week (5)'!B23&lt;-100,1+100/('BettingLines Week (5)'!B23-100),100/('BettingLines Week (5)'!B23+100))</f>
        <v>0.39370078740157483</v>
      </c>
      <c r="C23">
        <f>IF('BettingLines Week (5)'!C23&lt;-100,1+100/('BettingLines Week (5)'!C23-100),100/('BettingLines Week (5)'!C23+100))</f>
        <v>0.45454545454545453</v>
      </c>
      <c r="D23">
        <f>IF('BettingLines Week (5)'!D23&lt;-100,1+100/('BettingLines Week (5)'!D23-100),100/('BettingLines Week (5)'!D23+100))</f>
        <v>0.59677419354838712</v>
      </c>
      <c r="E23">
        <f>IF('BettingLines Week (5)'!E23&lt;-100,1+100/('BettingLines Week (5)'!E23-100),100/('BettingLines Week (5)'!E23+100))</f>
        <v>0.30303030303030304</v>
      </c>
      <c r="F23">
        <f>IF('BettingLines Week (5)'!F23&lt;-100,1+100/('BettingLines Week (5)'!F23-100),100/('BettingLines Week (5)'!F23+100))</f>
        <v>0.57446808510638303</v>
      </c>
      <c r="G23">
        <f>IF('BettingLines Week (5)'!G23&lt;-100,1+100/('BettingLines Week (5)'!G23-100),100/('BettingLines Week (5)'!G23+100))</f>
        <v>0.49504950495049505</v>
      </c>
      <c r="H23">
        <f>IF('BettingLines Week (5)'!H23&lt;-100,1+100/('BettingLines Week (5)'!H23-100),100/('BettingLines Week (5)'!H23+100))</f>
        <v>0.4</v>
      </c>
      <c r="I23">
        <f>IF('BettingLines Week (5)'!I23&lt;-100,1+100/('BettingLines Week (5)'!I23-100),100/('BettingLines Week (5)'!I23+100))</f>
        <v>0.38461538461538464</v>
      </c>
      <c r="J23">
        <f>IF('BettingLines Week (5)'!J23&lt;-100,1+100/('BettingLines Week (5)'!J23-100),100/('BettingLines Week (5)'!J23+100))</f>
        <v>0.62962962962962965</v>
      </c>
      <c r="K23">
        <f>IF('BettingLines Week (5)'!K23&lt;-100,1+100/('BettingLines Week (5)'!K23-100),100/('BettingLines Week (5)'!K23+100))</f>
        <v>0.66101694915254239</v>
      </c>
      <c r="L23">
        <f>IF('BettingLines Week (5)'!L23&lt;-100,1+100/('BettingLines Week (5)'!L23-100),100/('BettingLines Week (5)'!L23+100))</f>
        <v>1</v>
      </c>
      <c r="M23">
        <f>IF('BettingLines Week (5)'!M23&lt;-100,1+100/('BettingLines Week (5)'!M23-100),100/('BettingLines Week (5)'!M23+100))</f>
        <v>0.5</v>
      </c>
      <c r="N23">
        <f>IF('BettingLines Week (5)'!N23&lt;-100,1+100/('BettingLines Week (5)'!N23-100),100/('BettingLines Week (5)'!N23+100))</f>
        <v>0.5</v>
      </c>
      <c r="O23">
        <f>IF('BettingLines Week (5)'!O23&lt;-100,1+100/('BettingLines Week (5)'!O23-100),100/('BettingLines Week (5)'!O23+100))</f>
        <v>0.48780487804878048</v>
      </c>
      <c r="P23">
        <f>IF('BettingLines Week (5)'!P23&lt;-100,1+100/('BettingLines Week (5)'!P23-100),100/('BettingLines Week (5)'!P23+100))</f>
        <v>0.38461538461538464</v>
      </c>
      <c r="Q23">
        <f>IF('BettingLines Week (5)'!Q23&lt;-100,1+100/('BettingLines Week (5)'!Q23-100),100/('BettingLines Week (5)'!Q23+100))</f>
        <v>0.48780487804878048</v>
      </c>
      <c r="R23">
        <f>IF('BettingLines Week (5)'!R23&lt;-100,1+100/('BettingLines Week (5)'!R23-100),100/('BettingLines Week (5)'!R23+100))</f>
        <v>0.3125</v>
      </c>
      <c r="S23">
        <f>IF('BettingLines Week (5)'!S23&lt;-100,1+100/('BettingLines Week (5)'!S23-100),100/('BettingLines Week (5)'!S23+100))</f>
        <v>0.51219512195121952</v>
      </c>
    </row>
    <row r="24" spans="1:19" ht="14.45">
      <c r="A24" t="s">
        <v>23</v>
      </c>
      <c r="B24">
        <f>IF('BettingLines Week (5)'!B24&lt;-100,1+100/('BettingLines Week (5)'!B24-100),100/('BettingLines Week (5)'!B24+100))</f>
        <v>0.64912280701754388</v>
      </c>
      <c r="C24">
        <f>IF('BettingLines Week (5)'!C24&lt;-100,1+100/('BettingLines Week (5)'!C24-100),100/('BettingLines Week (5)'!C24+100))</f>
        <v>0.59677419354838712</v>
      </c>
      <c r="D24">
        <f>IF('BettingLines Week (5)'!D24&lt;-100,1+100/('BettingLines Week (5)'!D24-100),100/('BettingLines Week (5)'!D24+100))</f>
        <v>0.43478260869565216</v>
      </c>
      <c r="E24">
        <f>IF('BettingLines Week (5)'!E24&lt;-100,1+100/('BettingLines Week (5)'!E24-100),100/('BettingLines Week (5)'!E24+100))</f>
        <v>0.39370078740157483</v>
      </c>
      <c r="F24">
        <f>IF('BettingLines Week (5)'!F24&lt;-100,1+100/('BettingLines Week (5)'!F24-100),100/('BettingLines Week (5)'!F24+100))</f>
        <v>0.57446808510638303</v>
      </c>
      <c r="G24">
        <f>IF('BettingLines Week (5)'!G24&lt;-100,1+100/('BettingLines Week (5)'!G24-100),100/('BettingLines Week (5)'!G24+100))</f>
        <v>0.54545454545454541</v>
      </c>
      <c r="H24">
        <f>IF('BettingLines Week (5)'!H24&lt;-100,1+100/('BettingLines Week (5)'!H24-100),100/('BettingLines Week (5)'!H24+100))</f>
        <v>0.53488372093023262</v>
      </c>
      <c r="I24">
        <f>IF('BettingLines Week (5)'!I24&lt;-100,1+100/('BettingLines Week (5)'!I24-100),100/('BettingLines Week (5)'!I24+100))</f>
        <v>0.51219512195121952</v>
      </c>
      <c r="J24">
        <f>IF('BettingLines Week (5)'!J24&lt;-100,1+100/('BettingLines Week (5)'!J24-100),100/('BettingLines Week (5)'!J24+100))</f>
        <v>0.51219512195121952</v>
      </c>
      <c r="K24">
        <f>IF('BettingLines Week (5)'!K24&lt;-100,1+100/('BettingLines Week (5)'!K24-100),100/('BettingLines Week (5)'!K24+100))</f>
        <v>0.58333333333333326</v>
      </c>
      <c r="L24">
        <f>IF('BettingLines Week (5)'!L24&lt;-100,1+100/('BettingLines Week (5)'!L24-100),100/('BettingLines Week (5)'!L24+100))</f>
        <v>1</v>
      </c>
      <c r="M24">
        <f>IF('BettingLines Week (5)'!M24&lt;-100,1+100/('BettingLines Week (5)'!M24-100),100/('BettingLines Week (5)'!M24+100))</f>
        <v>0.53488372093023262</v>
      </c>
      <c r="N24">
        <f>IF('BettingLines Week (5)'!N24&lt;-100,1+100/('BettingLines Week (5)'!N24-100),100/('BettingLines Week (5)'!N24+100))</f>
        <v>0.3125</v>
      </c>
      <c r="O24">
        <f>IF('BettingLines Week (5)'!O24&lt;-100,1+100/('BettingLines Week (5)'!O24-100),100/('BettingLines Week (5)'!O24+100))</f>
        <v>0.60784313725490202</v>
      </c>
      <c r="P24">
        <f>IF('BettingLines Week (5)'!P24&lt;-100,1+100/('BettingLines Week (5)'!P24-100),100/('BettingLines Week (5)'!P24+100))</f>
        <v>0.51219512195121952</v>
      </c>
      <c r="Q24">
        <f>IF('BettingLines Week (5)'!Q24&lt;-100,1+100/('BettingLines Week (5)'!Q24-100),100/('BettingLines Week (5)'!Q24+100))</f>
        <v>0.56521739130434789</v>
      </c>
      <c r="R24">
        <f>IF('BettingLines Week (5)'!R24&lt;-100,1+100/('BettingLines Week (5)'!R24-100),100/('BettingLines Week (5)'!R24+100))</f>
        <v>0.48780487804878048</v>
      </c>
      <c r="S24">
        <f>IF('BettingLines Week (5)'!S24&lt;-100,1+100/('BettingLines Week (5)'!S24-100),100/('BettingLines Week (5)'!S24+100))</f>
        <v>0.44444444444444442</v>
      </c>
    </row>
    <row r="25" spans="1:19" ht="14.45">
      <c r="A25" t="s">
        <v>24</v>
      </c>
      <c r="B25">
        <f>IF('BettingLines Week (5)'!B25&lt;-100,1+100/('BettingLines Week (5)'!B25-100),100/('BettingLines Week (5)'!B25+100))</f>
        <v>0.41666666666666669</v>
      </c>
      <c r="C25">
        <f>IF('BettingLines Week (5)'!C25&lt;-100,1+100/('BettingLines Week (5)'!C25-100),100/('BettingLines Week (5)'!C25+100))</f>
        <v>0.25974025974025972</v>
      </c>
      <c r="D25">
        <f>IF('BettingLines Week (5)'!D25&lt;-100,1+100/('BettingLines Week (5)'!D25-100),100/('BettingLines Week (5)'!D25+100))</f>
        <v>0.59677419354838712</v>
      </c>
      <c r="E25">
        <f>IF('BettingLines Week (5)'!E25&lt;-100,1+100/('BettingLines Week (5)'!E25-100),100/('BettingLines Week (5)'!E25+100))</f>
        <v>0.27777777777777779</v>
      </c>
      <c r="F25">
        <f>IF('BettingLines Week (5)'!F25&lt;-100,1+100/('BettingLines Week (5)'!F25-100),100/('BettingLines Week (5)'!F25+100))</f>
        <v>0.54954954954954949</v>
      </c>
      <c r="G25">
        <f>IF('BettingLines Week (5)'!G25&lt;-100,1+100/('BettingLines Week (5)'!G25-100),100/('BettingLines Week (5)'!G25+100))</f>
        <v>0.54954954954954949</v>
      </c>
      <c r="H25">
        <f>IF('BettingLines Week (5)'!H25&lt;-100,1+100/('BettingLines Week (5)'!H25-100),100/('BettingLines Week (5)'!H25+100))</f>
        <v>0.51219512195121952</v>
      </c>
      <c r="I25">
        <f>IF('BettingLines Week (5)'!I25&lt;-100,1+100/('BettingLines Week (5)'!I25-100),100/('BettingLines Week (5)'!I25+100))</f>
        <v>0.37878787878787878</v>
      </c>
      <c r="J25">
        <f>IF('BettingLines Week (5)'!J25&lt;-100,1+100/('BettingLines Week (5)'!J25-100),100/('BettingLines Week (5)'!J25+100))</f>
        <v>0.54545454545454541</v>
      </c>
      <c r="K25">
        <f>IF('BettingLines Week (5)'!K25&lt;-100,1+100/('BettingLines Week (5)'!K25-100),100/('BettingLines Week (5)'!K25+100))</f>
        <v>0.47619047619047616</v>
      </c>
      <c r="L25">
        <f>IF('BettingLines Week (5)'!L25&lt;-100,1+100/('BettingLines Week (5)'!L25-100),100/('BettingLines Week (5)'!L25+100))</f>
        <v>0.35087719298245612</v>
      </c>
      <c r="M25">
        <f>IF('BettingLines Week (5)'!M25&lt;-100,1+100/('BettingLines Week (5)'!M25-100),100/('BettingLines Week (5)'!M25+100))</f>
        <v>0.37037037037037035</v>
      </c>
      <c r="N25">
        <f>IF('BettingLines Week (5)'!N25&lt;-100,1+100/('BettingLines Week (5)'!N25-100),100/('BettingLines Week (5)'!N25+100))</f>
        <v>1</v>
      </c>
      <c r="O25">
        <f>IF('BettingLines Week (5)'!O25&lt;-100,1+100/('BettingLines Week (5)'!O25-100),100/('BettingLines Week (5)'!O25+100))</f>
        <v>0.51219512195121952</v>
      </c>
      <c r="P25">
        <f>IF('BettingLines Week (5)'!P25&lt;-100,1+100/('BettingLines Week (5)'!P25-100),100/('BettingLines Week (5)'!P25+100))</f>
        <v>0.5</v>
      </c>
      <c r="Q25">
        <f>IF('BettingLines Week (5)'!Q25&lt;-100,1+100/('BettingLines Week (5)'!Q25-100),100/('BettingLines Week (5)'!Q25+100))</f>
        <v>0.24390243902439024</v>
      </c>
      <c r="R25">
        <f>IF('BettingLines Week (5)'!R25&lt;-100,1+100/('BettingLines Week (5)'!R25-100),100/('BettingLines Week (5)'!R25+100))</f>
        <v>0.55555555555555558</v>
      </c>
      <c r="S25">
        <f>IF('BettingLines Week (5)'!S25&lt;-100,1+100/('BettingLines Week (5)'!S25-100),100/('BettingLines Week (5)'!S25+100))</f>
        <v>0.51219512195121952</v>
      </c>
    </row>
    <row r="26" spans="1:19" ht="14.45">
      <c r="A26" t="s">
        <v>25</v>
      </c>
      <c r="B26">
        <f>IF('BettingLines Week (5)'!B26&lt;-100,1+100/('BettingLines Week (5)'!B26-100),100/('BettingLines Week (5)'!B26+100))</f>
        <v>0.39370078740157483</v>
      </c>
      <c r="C26">
        <f>IF('BettingLines Week (5)'!C26&lt;-100,1+100/('BettingLines Week (5)'!C26-100),100/('BettingLines Week (5)'!C26+100))</f>
        <v>0.43478260869565216</v>
      </c>
      <c r="D26">
        <f>IF('BettingLines Week (5)'!D26&lt;-100,1+100/('BettingLines Week (5)'!D26-100),100/('BettingLines Week (5)'!D26+100))</f>
        <v>0.35087719298245612</v>
      </c>
      <c r="E26">
        <f>IF('BettingLines Week (5)'!E26&lt;-100,1+100/('BettingLines Week (5)'!E26-100),100/('BettingLines Week (5)'!E26+100))</f>
        <v>0.35087719298245612</v>
      </c>
      <c r="F26">
        <f>IF('BettingLines Week (5)'!F26&lt;-100,1+100/('BettingLines Week (5)'!F26-100),100/('BettingLines Week (5)'!F26+100))</f>
        <v>0.22727272727272727</v>
      </c>
      <c r="G26">
        <f>IF('BettingLines Week (5)'!G26&lt;-100,1+100/('BettingLines Week (5)'!G26-100),100/('BettingLines Week (5)'!G26+100))</f>
        <v>0.19047619047619047</v>
      </c>
      <c r="H26">
        <f>IF('BettingLines Week (5)'!H26&lt;-100,1+100/('BettingLines Week (5)'!H26-100),100/('BettingLines Week (5)'!H26+100))</f>
        <v>1</v>
      </c>
      <c r="I26">
        <f>IF('BettingLines Week (5)'!I26&lt;-100,1+100/('BettingLines Week (5)'!I26-100),100/('BettingLines Week (5)'!I26+100))</f>
        <v>0.6</v>
      </c>
      <c r="J26">
        <f>IF('BettingLines Week (5)'!J26&lt;-100,1+100/('BettingLines Week (5)'!J26-100),100/('BettingLines Week (5)'!J26+100))</f>
        <v>0.56521739130434789</v>
      </c>
      <c r="K26">
        <f>IF('BettingLines Week (5)'!K26&lt;-100,1+100/('BettingLines Week (5)'!K26-100),100/('BettingLines Week (5)'!K26+100))</f>
        <v>0.48780487804878048</v>
      </c>
      <c r="L26">
        <f>IF('BettingLines Week (5)'!L26&lt;-100,1+100/('BettingLines Week (5)'!L26-100),100/('BettingLines Week (5)'!L26+100))</f>
        <v>0.4</v>
      </c>
      <c r="M26">
        <f>IF('BettingLines Week (5)'!M26&lt;-100,1+100/('BettingLines Week (5)'!M26-100),100/('BettingLines Week (5)'!M26+100))</f>
        <v>0.51219512195121952</v>
      </c>
      <c r="N26">
        <f>IF('BettingLines Week (5)'!N26&lt;-100,1+100/('BettingLines Week (5)'!N26-100),100/('BettingLines Week (5)'!N26+100))</f>
        <v>0.51219512195121952</v>
      </c>
      <c r="O26">
        <f>IF('BettingLines Week (5)'!O26&lt;-100,1+100/('BettingLines Week (5)'!O26-100),100/('BettingLines Week (5)'!O26+100))</f>
        <v>0.41666666666666669</v>
      </c>
      <c r="P26">
        <f>IF('BettingLines Week (5)'!P26&lt;-100,1+100/('BettingLines Week (5)'!P26-100),100/('BettingLines Week (5)'!P26+100))</f>
        <v>0.53488372093023262</v>
      </c>
      <c r="Q26">
        <f>IF('BettingLines Week (5)'!Q26&lt;-100,1+100/('BettingLines Week (5)'!Q26-100),100/('BettingLines Week (5)'!Q26+100))</f>
        <v>0.51219512195121952</v>
      </c>
      <c r="R26">
        <f>IF('BettingLines Week (5)'!R26&lt;-100,1+100/('BettingLines Week (5)'!R26-100),100/('BettingLines Week (5)'!R26+100))</f>
        <v>0.31746031746031744</v>
      </c>
      <c r="S26">
        <f>IF('BettingLines Week (5)'!S26&lt;-100,1+100/('BettingLines Week (5)'!S26-100),100/('BettingLines Week (5)'!S26+100))</f>
        <v>0.56521739130434789</v>
      </c>
    </row>
    <row r="27" spans="1:19" ht="14.45">
      <c r="A27" t="s">
        <v>26</v>
      </c>
      <c r="B27">
        <f>IF('BettingLines Week (5)'!B27&lt;-100,1+100/('BettingLines Week (5)'!B27-100),100/('BettingLines Week (5)'!B27+100))</f>
        <v>0.76470588235294112</v>
      </c>
      <c r="C27">
        <f>IF('BettingLines Week (5)'!C27&lt;-100,1+100/('BettingLines Week (5)'!C27-100),100/('BettingLines Week (5)'!C27+100))</f>
        <v>0.37878787878787878</v>
      </c>
      <c r="D27">
        <f>IF('BettingLines Week (5)'!D27&lt;-100,1+100/('BettingLines Week (5)'!D27-100),100/('BettingLines Week (5)'!D27+100))</f>
        <v>0.33333333333333331</v>
      </c>
      <c r="E27">
        <f>IF('BettingLines Week (5)'!E27&lt;-100,1+100/('BettingLines Week (5)'!E27-100),100/('BettingLines Week (5)'!E27+100))</f>
        <v>0.23255813953488372</v>
      </c>
      <c r="F27">
        <f>IF('BettingLines Week (5)'!F27&lt;-100,1+100/('BettingLines Week (5)'!F27-100),100/('BettingLines Week (5)'!F27+100))</f>
        <v>0.72067039106145248</v>
      </c>
      <c r="G27">
        <f>IF('BettingLines Week (5)'!G27&lt;-100,1+100/('BettingLines Week (5)'!G27-100),100/('BettingLines Week (5)'!G27+100))</f>
        <v>0.5</v>
      </c>
      <c r="H27">
        <f>IF('BettingLines Week (5)'!H27&lt;-100,1+100/('BettingLines Week (5)'!H27-100),100/('BettingLines Week (5)'!H27+100))</f>
        <v>0.46511627906976744</v>
      </c>
      <c r="I27">
        <f>IF('BettingLines Week (5)'!I27&lt;-100,1+100/('BettingLines Week (5)'!I27-100),100/('BettingLines Week (5)'!I27+100))</f>
        <v>0.37735849056603776</v>
      </c>
      <c r="J27">
        <f>IF('BettingLines Week (5)'!J27&lt;-100,1+100/('BettingLines Week (5)'!J27-100),100/('BettingLines Week (5)'!J27+100))</f>
        <v>0.40816326530612246</v>
      </c>
      <c r="K27">
        <f>IF('BettingLines Week (5)'!K27&lt;-100,1+100/('BettingLines Week (5)'!K27-100),100/('BettingLines Week (5)'!K27+100))</f>
        <v>0.38461538461538464</v>
      </c>
      <c r="L27">
        <f>IF('BettingLines Week (5)'!L27&lt;-100,1+100/('BettingLines Week (5)'!L27-100),100/('BettingLines Week (5)'!L27+100))</f>
        <v>0.5</v>
      </c>
      <c r="M27">
        <f>IF('BettingLines Week (5)'!M27&lt;-100,1+100/('BettingLines Week (5)'!M27-100),100/('BettingLines Week (5)'!M27+100))</f>
        <v>0.34482758620689657</v>
      </c>
      <c r="N27">
        <f>IF('BettingLines Week (5)'!N27&lt;-100,1+100/('BettingLines Week (5)'!N27-100),100/('BettingLines Week (5)'!N27+100))</f>
        <v>0.40816326530612246</v>
      </c>
      <c r="O27">
        <f>IF('BettingLines Week (5)'!O27&lt;-100,1+100/('BettingLines Week (5)'!O27-100),100/('BettingLines Week (5)'!O27+100))</f>
        <v>1</v>
      </c>
      <c r="P27">
        <f>IF('BettingLines Week (5)'!P27&lt;-100,1+100/('BettingLines Week (5)'!P27-100),100/('BettingLines Week (5)'!P27+100))</f>
        <v>0.51219512195121952</v>
      </c>
      <c r="Q27">
        <f>IF('BettingLines Week (5)'!Q27&lt;-100,1+100/('BettingLines Week (5)'!Q27-100),100/('BettingLines Week (5)'!Q27+100))</f>
        <v>0.35714285714285715</v>
      </c>
      <c r="R27">
        <f>IF('BettingLines Week (5)'!R27&lt;-100,1+100/('BettingLines Week (5)'!R27-100),100/('BettingLines Week (5)'!R27+100))</f>
        <v>0.43478260869565216</v>
      </c>
      <c r="S27">
        <f>IF('BettingLines Week (5)'!S27&lt;-100,1+100/('BettingLines Week (5)'!S27-100),100/('BettingLines Week (5)'!S27+100))</f>
        <v>0.43478260869565216</v>
      </c>
    </row>
    <row r="28" spans="1:19" ht="14.45">
      <c r="A28" t="s">
        <v>27</v>
      </c>
      <c r="B28">
        <f>IF('BettingLines Week (5)'!B28&lt;-100,1+100/('BettingLines Week (5)'!B28-100),100/('BettingLines Week (5)'!B28+100))</f>
        <v>0.35714285714285715</v>
      </c>
      <c r="C28">
        <f>IF('BettingLines Week (5)'!C28&lt;-100,1+100/('BettingLines Week (5)'!C28-100),100/('BettingLines Week (5)'!C28+100))</f>
        <v>0.27777777777777779</v>
      </c>
      <c r="D28">
        <f>IF('BettingLines Week (5)'!D28&lt;-100,1+100/('BettingLines Week (5)'!D28-100),100/('BettingLines Week (5)'!D28+100))</f>
        <v>0.43478260869565216</v>
      </c>
      <c r="E28">
        <f>IF('BettingLines Week (5)'!E28&lt;-100,1+100/('BettingLines Week (5)'!E28-100),100/('BettingLines Week (5)'!E28+100))</f>
        <v>0.53488372093023262</v>
      </c>
      <c r="F28">
        <f>IF('BettingLines Week (5)'!F28&lt;-100,1+100/('BettingLines Week (5)'!F28-100),100/('BettingLines Week (5)'!F28+100))</f>
        <v>0.37878787878787878</v>
      </c>
      <c r="G28">
        <f>IF('BettingLines Week (5)'!G28&lt;-100,1+100/('BettingLines Week (5)'!G28-100),100/('BettingLines Week (5)'!G28+100))</f>
        <v>0.66442953020134232</v>
      </c>
      <c r="H28">
        <f>IF('BettingLines Week (5)'!H28&lt;-100,1+100/('BettingLines Week (5)'!H28-100),100/('BettingLines Week (5)'!H28+100))</f>
        <v>0.47619047619047616</v>
      </c>
      <c r="I28">
        <f>IF('BettingLines Week (5)'!I28&lt;-100,1+100/('BettingLines Week (5)'!I28-100),100/('BettingLines Week (5)'!I28+100))</f>
        <v>0.29411764705882354</v>
      </c>
      <c r="J28">
        <f>IF('BettingLines Week (5)'!J28&lt;-100,1+100/('BettingLines Week (5)'!J28-100),100/('BettingLines Week (5)'!J28+100))</f>
        <v>0.46511627906976744</v>
      </c>
      <c r="K28">
        <f>IF('BettingLines Week (5)'!K28&lt;-100,1+100/('BettingLines Week (5)'!K28-100),100/('BettingLines Week (5)'!K28+100))</f>
        <v>1</v>
      </c>
      <c r="L28">
        <f>IF('BettingLines Week (5)'!L28&lt;-100,1+100/('BettingLines Week (5)'!L28-100),100/('BettingLines Week (5)'!L28+100))</f>
        <v>0.48780487804878048</v>
      </c>
      <c r="M28">
        <f>IF('BettingLines Week (5)'!M28&lt;-100,1+100/('BettingLines Week (5)'!M28-100),100/('BettingLines Week (5)'!M28+100))</f>
        <v>0.55555555555555558</v>
      </c>
      <c r="N28">
        <f>IF('BettingLines Week (5)'!N28&lt;-100,1+100/('BettingLines Week (5)'!N28-100),100/('BettingLines Week (5)'!N28+100))</f>
        <v>0.5</v>
      </c>
      <c r="O28">
        <f>IF('BettingLines Week (5)'!O28&lt;-100,1+100/('BettingLines Week (5)'!O28-100),100/('BettingLines Week (5)'!O28+100))</f>
        <v>0.2857142857142857</v>
      </c>
      <c r="P28">
        <f>IF('BettingLines Week (5)'!P28&lt;-100,1+100/('BettingLines Week (5)'!P28-100),100/('BettingLines Week (5)'!P28+100))</f>
        <v>0.53488372093023262</v>
      </c>
      <c r="Q28">
        <f>IF('BettingLines Week (5)'!Q28&lt;-100,1+100/('BettingLines Week (5)'!Q28-100),100/('BettingLines Week (5)'!Q28+100))</f>
        <v>0.51219512195121952</v>
      </c>
      <c r="R28">
        <f>IF('BettingLines Week (5)'!R28&lt;-100,1+100/('BettingLines Week (5)'!R28-100),100/('BettingLines Week (5)'!R28+100))</f>
        <v>0.41666666666666669</v>
      </c>
      <c r="S28">
        <f>IF('BettingLines Week (5)'!S28&lt;-100,1+100/('BettingLines Week (5)'!S28-100),100/('BettingLines Week (5)'!S28+100))</f>
        <v>0.29411764705882354</v>
      </c>
    </row>
    <row r="29" spans="1:19" ht="14.45">
      <c r="A29" t="s">
        <v>28</v>
      </c>
      <c r="B29">
        <f>IF('BettingLines Week (5)'!B29&lt;-100,1+100/('BettingLines Week (5)'!B29-100),100/('BettingLines Week (5)'!B29+100))</f>
        <v>0.44642857142857145</v>
      </c>
      <c r="C29">
        <f>IF('BettingLines Week (5)'!C29&lt;-100,1+100/('BettingLines Week (5)'!C29-100),100/('BettingLines Week (5)'!C29+100))</f>
        <v>0.44642857142857145</v>
      </c>
      <c r="D29">
        <f>IF('BettingLines Week (5)'!D29&lt;-100,1+100/('BettingLines Week (5)'!D29-100),100/('BettingLines Week (5)'!D29+100))</f>
        <v>0.42372881355932202</v>
      </c>
      <c r="E29">
        <f>IF('BettingLines Week (5)'!E29&lt;-100,1+100/('BettingLines Week (5)'!E29-100),100/('BettingLines Week (5)'!E29+100))</f>
        <v>0.42372881355932202</v>
      </c>
      <c r="F29">
        <f>IF('BettingLines Week (5)'!F29&lt;-100,1+100/('BettingLines Week (5)'!F29-100),100/('BettingLines Week (5)'!F29+100))</f>
        <v>0.57446808510638303</v>
      </c>
      <c r="G29">
        <f>IF('BettingLines Week (5)'!G29&lt;-100,1+100/('BettingLines Week (5)'!G29-100),100/('BettingLines Week (5)'!G29+100))</f>
        <v>0.33898305084745761</v>
      </c>
      <c r="H29">
        <f>IF('BettingLines Week (5)'!H29&lt;-100,1+100/('BettingLines Week (5)'!H29-100),100/('BettingLines Week (5)'!H29+100))</f>
        <v>1</v>
      </c>
      <c r="I29">
        <f>IF('BettingLines Week (5)'!I29&lt;-100,1+100/('BettingLines Week (5)'!I29-100),100/('BettingLines Week (5)'!I29+100))</f>
        <v>0.53488372093023262</v>
      </c>
      <c r="J29">
        <f>IF('BettingLines Week (5)'!J29&lt;-100,1+100/('BettingLines Week (5)'!J29-100),100/('BettingLines Week (5)'!J29+100))</f>
        <v>0.39215686274509803</v>
      </c>
      <c r="K29">
        <f>IF('BettingLines Week (5)'!K29&lt;-100,1+100/('BettingLines Week (5)'!K29-100),100/('BettingLines Week (5)'!K29+100))</f>
        <v>0.53488372093023262</v>
      </c>
      <c r="L29">
        <f>IF('BettingLines Week (5)'!L29&lt;-100,1+100/('BettingLines Week (5)'!L29-100),100/('BettingLines Week (5)'!L29+100))</f>
        <v>0.37037037037037035</v>
      </c>
      <c r="M29">
        <f>IF('BettingLines Week (5)'!M29&lt;-100,1+100/('BettingLines Week (5)'!M29-100),100/('BettingLines Week (5)'!M29+100))</f>
        <v>0.53488372093023262</v>
      </c>
      <c r="N29">
        <f>IF('BettingLines Week (5)'!N29&lt;-100,1+100/('BettingLines Week (5)'!N29-100),100/('BettingLines Week (5)'!N29+100))</f>
        <v>0.56521739130434789</v>
      </c>
      <c r="O29">
        <f>IF('BettingLines Week (5)'!O29&lt;-100,1+100/('BettingLines Week (5)'!O29-100),100/('BettingLines Week (5)'!O29+100))</f>
        <v>0.29411764705882354</v>
      </c>
      <c r="P29">
        <f>IF('BettingLines Week (5)'!P29&lt;-100,1+100/('BettingLines Week (5)'!P29-100),100/('BettingLines Week (5)'!P29+100))</f>
        <v>0.6</v>
      </c>
      <c r="Q29">
        <f>IF('BettingLines Week (5)'!Q29&lt;-100,1+100/('BettingLines Week (5)'!Q29-100),100/('BettingLines Week (5)'!Q29+100))</f>
        <v>0.48780487804878048</v>
      </c>
      <c r="R29">
        <f>IF('BettingLines Week (5)'!R29&lt;-100,1+100/('BettingLines Week (5)'!R29-100),100/('BettingLines Week (5)'!R29+100))</f>
        <v>0.53488372093023262</v>
      </c>
      <c r="S29">
        <f>IF('BettingLines Week (5)'!S29&lt;-100,1+100/('BettingLines Week (5)'!S29-100),100/('BettingLines Week (5)'!S29+100))</f>
        <v>0.46511627906976744</v>
      </c>
    </row>
    <row r="30" spans="1:19" ht="14.45">
      <c r="A30" t="s">
        <v>29</v>
      </c>
      <c r="B30">
        <f>IF('BettingLines Week (5)'!B30&lt;-100,1+100/('BettingLines Week (5)'!B30-100),100/('BettingLines Week (5)'!B30+100))</f>
        <v>0.35714285714285715</v>
      </c>
      <c r="C30">
        <f>IF('BettingLines Week (5)'!C30&lt;-100,1+100/('BettingLines Week (5)'!C30-100),100/('BettingLines Week (5)'!C30+100))</f>
        <v>0.55555555555555558</v>
      </c>
      <c r="D30">
        <f>IF('BettingLines Week (5)'!D30&lt;-100,1+100/('BettingLines Week (5)'!D30-100),100/('BettingLines Week (5)'!D30+100))</f>
        <v>0.32786885245901637</v>
      </c>
      <c r="E30">
        <f>IF('BettingLines Week (5)'!E30&lt;-100,1+100/('BettingLines Week (5)'!E30-100),100/('BettingLines Week (5)'!E30+100))</f>
        <v>0.35714285714285715</v>
      </c>
      <c r="F30">
        <f>IF('BettingLines Week (5)'!F30&lt;-100,1+100/('BettingLines Week (5)'!F30-100),100/('BettingLines Week (5)'!F30+100))</f>
        <v>1</v>
      </c>
      <c r="G30">
        <f>IF('BettingLines Week (5)'!G30&lt;-100,1+100/('BettingLines Week (5)'!G30-100),100/('BettingLines Week (5)'!G30+100))</f>
        <v>0.44642857142857145</v>
      </c>
      <c r="H30">
        <f>IF('BettingLines Week (5)'!H30&lt;-100,1+100/('BettingLines Week (5)'!H30-100),100/('BettingLines Week (5)'!H30+100))</f>
        <v>0.51219512195121952</v>
      </c>
      <c r="I30">
        <f>IF('BettingLines Week (5)'!I30&lt;-100,1+100/('BettingLines Week (5)'!I30-100),100/('BettingLines Week (5)'!I30+100))</f>
        <v>0.22727272727272727</v>
      </c>
      <c r="J30">
        <f>IF('BettingLines Week (5)'!J30&lt;-100,1+100/('BettingLines Week (5)'!J30-100),100/('BettingLines Week (5)'!J30+100))</f>
        <v>0.51219512195121952</v>
      </c>
      <c r="K30">
        <f>IF('BettingLines Week (5)'!K30&lt;-100,1+100/('BettingLines Week (5)'!K30-100),100/('BettingLines Week (5)'!K30+100))</f>
        <v>0.51219512195121952</v>
      </c>
      <c r="L30">
        <f>IF('BettingLines Week (5)'!L30&lt;-100,1+100/('BettingLines Week (5)'!L30-100),100/('BettingLines Week (5)'!L30+100))</f>
        <v>0.27027027027027029</v>
      </c>
      <c r="M30">
        <f>IF('BettingLines Week (5)'!M30&lt;-100,1+100/('BettingLines Week (5)'!M30-100),100/('BettingLines Week (5)'!M30+100))</f>
        <v>0.51219512195121952</v>
      </c>
      <c r="N30">
        <f>IF('BettingLines Week (5)'!N30&lt;-100,1+100/('BettingLines Week (5)'!N30-100),100/('BettingLines Week (5)'!N30+100))</f>
        <v>0.53488372093023262</v>
      </c>
      <c r="O30">
        <f>IF('BettingLines Week (5)'!O30&lt;-100,1+100/('BettingLines Week (5)'!O30-100),100/('BettingLines Week (5)'!O30+100))</f>
        <v>0.42553191489361702</v>
      </c>
      <c r="P30">
        <f>IF('BettingLines Week (5)'!P30&lt;-100,1+100/('BettingLines Week (5)'!P30-100),100/('BettingLines Week (5)'!P30+100))</f>
        <v>0.40816326530612246</v>
      </c>
      <c r="Q30">
        <f>IF('BettingLines Week (5)'!Q30&lt;-100,1+100/('BettingLines Week (5)'!Q30-100),100/('BettingLines Week (5)'!Q30+100))</f>
        <v>0.39215686274509803</v>
      </c>
      <c r="R30">
        <f>IF('BettingLines Week (5)'!R30&lt;-100,1+100/('BettingLines Week (5)'!R30-100),100/('BettingLines Week (5)'!R30+100))</f>
        <v>0.5</v>
      </c>
      <c r="S30">
        <f>IF('BettingLines Week (5)'!S30&lt;-100,1+100/('BettingLines Week (5)'!S30-100),100/('BettingLines Week (5)'!S30+100))</f>
        <v>0.47619047619047616</v>
      </c>
    </row>
    <row r="31" spans="1:19" ht="14.45">
      <c r="A31" t="s">
        <v>30</v>
      </c>
      <c r="B31">
        <f>IF('BettingLines Week (5)'!B31&lt;-100,1+100/('BettingLines Week (5)'!B31-100),100/('BettingLines Week (5)'!B31+100))</f>
        <v>0.37878787878787878</v>
      </c>
      <c r="C31">
        <f>IF('BettingLines Week (5)'!C31&lt;-100,1+100/('BettingLines Week (5)'!C31-100),100/('BettingLines Week (5)'!C31+100))</f>
        <v>0.48780487804878048</v>
      </c>
      <c r="D31">
        <f>IF('BettingLines Week (5)'!D31&lt;-100,1+100/('BettingLines Week (5)'!D31-100),100/('BettingLines Week (5)'!D31+100))</f>
        <v>0.27027027027027029</v>
      </c>
      <c r="E31">
        <f>IF('BettingLines Week (5)'!E31&lt;-100,1+100/('BettingLines Week (5)'!E31-100),100/('BettingLines Week (5)'!E31+100))</f>
        <v>0.51219512195121952</v>
      </c>
      <c r="F31">
        <f>IF('BettingLines Week (5)'!F31&lt;-100,1+100/('BettingLines Week (5)'!F31-100),100/('BettingLines Week (5)'!F31+100))</f>
        <v>0.46728971962616822</v>
      </c>
      <c r="G31">
        <f>IF('BettingLines Week (5)'!G31&lt;-100,1+100/('BettingLines Week (5)'!G31-100),100/('BettingLines Week (5)'!G31+100))</f>
        <v>0.32258064516129031</v>
      </c>
      <c r="H31">
        <f>IF('BettingLines Week (5)'!H31&lt;-100,1+100/('BettingLines Week (5)'!H31-100),100/('BettingLines Week (5)'!H31+100))</f>
        <v>0.43478260869565216</v>
      </c>
      <c r="I31">
        <f>IF('BettingLines Week (5)'!I31&lt;-100,1+100/('BettingLines Week (5)'!I31-100),100/('BettingLines Week (5)'!I31+100))</f>
        <v>0.5</v>
      </c>
      <c r="J31">
        <f>IF('BettingLines Week (5)'!J31&lt;-100,1+100/('BettingLines Week (5)'!J31-100),100/('BettingLines Week (5)'!J31+100))</f>
        <v>0.47619047619047616</v>
      </c>
      <c r="K31">
        <f>IF('BettingLines Week (5)'!K31&lt;-100,1+100/('BettingLines Week (5)'!K31-100),100/('BettingLines Week (5)'!K31+100))</f>
        <v>0.37735849056603776</v>
      </c>
      <c r="L31">
        <f>IF('BettingLines Week (5)'!L31&lt;-100,1+100/('BettingLines Week (5)'!L31-100),100/('BettingLines Week (5)'!L31+100))</f>
        <v>1</v>
      </c>
      <c r="M31">
        <f>IF('BettingLines Week (5)'!M31&lt;-100,1+100/('BettingLines Week (5)'!M31-100),100/('BettingLines Week (5)'!M31+100))</f>
        <v>0.53488372093023262</v>
      </c>
      <c r="N31">
        <f>IF('BettingLines Week (5)'!N31&lt;-100,1+100/('BettingLines Week (5)'!N31-100),100/('BettingLines Week (5)'!N31+100))</f>
        <v>0.47619047619047616</v>
      </c>
      <c r="O31">
        <f>IF('BettingLines Week (5)'!O31&lt;-100,1+100/('BettingLines Week (5)'!O31-100),100/('BettingLines Week (5)'!O31+100))</f>
        <v>0.24390243902439024</v>
      </c>
      <c r="P31">
        <f>IF('BettingLines Week (5)'!P31&lt;-100,1+100/('BettingLines Week (5)'!P31-100),100/('BettingLines Week (5)'!P31+100))</f>
        <v>0.47619047619047616</v>
      </c>
      <c r="Q31">
        <f>IF('BettingLines Week (5)'!Q31&lt;-100,1+100/('BettingLines Week (5)'!Q31-100),100/('BettingLines Week (5)'!Q31+100))</f>
        <v>0.47619047619047616</v>
      </c>
      <c r="R31">
        <f>IF('BettingLines Week (5)'!R31&lt;-100,1+100/('BettingLines Week (5)'!R31-100),100/('BettingLines Week (5)'!R31+100))</f>
        <v>0.48780487804878048</v>
      </c>
      <c r="S31">
        <f>IF('BettingLines Week (5)'!S31&lt;-100,1+100/('BettingLines Week (5)'!S31-100),100/('BettingLines Week (5)'!S31+100))</f>
        <v>0.54545454545454541</v>
      </c>
    </row>
    <row r="32" spans="1:19" ht="14.45">
      <c r="A32" t="s">
        <v>31</v>
      </c>
      <c r="B32">
        <f>IF('BettingLines Week (5)'!B32&lt;-100,1+100/('BettingLines Week (5)'!B32-100),100/('BettingLines Week (5)'!B32+100))</f>
        <v>0.27777777777777779</v>
      </c>
      <c r="C32">
        <f>IF('BettingLines Week (5)'!C32&lt;-100,1+100/('BettingLines Week (5)'!C32-100),100/('BettingLines Week (5)'!C32+100))</f>
        <v>0.35714285714285715</v>
      </c>
      <c r="D32">
        <f>IF('BettingLines Week (5)'!D32&lt;-100,1+100/('BettingLines Week (5)'!D32-100),100/('BettingLines Week (5)'!D32+100))</f>
        <v>0.17543859649122806</v>
      </c>
      <c r="E32">
        <f>IF('BettingLines Week (5)'!E32&lt;-100,1+100/('BettingLines Week (5)'!E32-100),100/('BettingLines Week (5)'!E32+100))</f>
        <v>0.12903225806451613</v>
      </c>
      <c r="F32">
        <f>IF('BettingLines Week (5)'!F32&lt;-100,1+100/('BettingLines Week (5)'!F32-100),100/('BettingLines Week (5)'!F32+100))</f>
        <v>0.41322314049586778</v>
      </c>
      <c r="G32">
        <f>IF('BettingLines Week (5)'!G32&lt;-100,1+100/('BettingLines Week (5)'!G32-100),100/('BettingLines Week (5)'!G32+100))</f>
        <v>0.37878787878787878</v>
      </c>
      <c r="H32">
        <f>IF('BettingLines Week (5)'!H32&lt;-100,1+100/('BettingLines Week (5)'!H32-100),100/('BettingLines Week (5)'!H32+100))</f>
        <v>0.27027027027027029</v>
      </c>
      <c r="I32">
        <f>IF('BettingLines Week (5)'!I32&lt;-100,1+100/('BettingLines Week (5)'!I32-100),100/('BettingLines Week (5)'!I32+100))</f>
        <v>0.32258064516129031</v>
      </c>
      <c r="J32">
        <f>IF('BettingLines Week (5)'!J32&lt;-100,1+100/('BettingLines Week (5)'!J32-100),100/('BettingLines Week (5)'!J32+100))</f>
        <v>0.27777777777777779</v>
      </c>
      <c r="K32">
        <f>IF('BettingLines Week (5)'!K32&lt;-100,1+100/('BettingLines Week (5)'!K32-100),100/('BettingLines Week (5)'!K32+100))</f>
        <v>0.45454545454545453</v>
      </c>
      <c r="L32">
        <f>IF('BettingLines Week (5)'!L32&lt;-100,1+100/('BettingLines Week (5)'!L32-100),100/('BettingLines Week (5)'!L32+100))</f>
        <v>0.48780487804878048</v>
      </c>
      <c r="M32">
        <f>IF('BettingLines Week (5)'!M32&lt;-100,1+100/('BettingLines Week (5)'!M32-100),100/('BettingLines Week (5)'!M32+100))</f>
        <v>0.48780487804878048</v>
      </c>
      <c r="N32">
        <f>IF('BettingLines Week (5)'!N32&lt;-100,1+100/('BettingLines Week (5)'!N32-100),100/('BettingLines Week (5)'!N32+100))</f>
        <v>0.32258064516129031</v>
      </c>
      <c r="O32">
        <f>IF('BettingLines Week (5)'!O32&lt;-100,1+100/('BettingLines Week (5)'!O32-100),100/('BettingLines Week (5)'!O32+100))</f>
        <v>1</v>
      </c>
      <c r="P32">
        <f>IF('BettingLines Week (5)'!P32&lt;-100,1+100/('BettingLines Week (5)'!P32-100),100/('BettingLines Week (5)'!P32+100))</f>
        <v>0.31746031746031744</v>
      </c>
      <c r="Q32">
        <f>IF('BettingLines Week (5)'!Q32&lt;-100,1+100/('BettingLines Week (5)'!Q32-100),100/('BettingLines Week (5)'!Q32+100))</f>
        <v>0.37735849056603776</v>
      </c>
      <c r="R32">
        <f>IF('BettingLines Week (5)'!R32&lt;-100,1+100/('BettingLines Week (5)'!R32-100),100/('BettingLines Week (5)'!R32+100))</f>
        <v>0.2</v>
      </c>
      <c r="S32">
        <f>IF('BettingLines Week (5)'!S32&lt;-100,1+100/('BettingLines Week (5)'!S32-100),100/('BettingLines Week (5)'!S32+100))</f>
        <v>0.37735849056603776</v>
      </c>
    </row>
    <row r="33" spans="1:19" ht="14.45">
      <c r="A33" t="s">
        <v>32</v>
      </c>
      <c r="B33">
        <f>IF('BettingLines Week (5)'!B33&lt;-100,1+100/('BettingLines Week (5)'!B33-100),100/('BettingLines Week (5)'!B33+100))</f>
        <v>0.21739130434782608</v>
      </c>
      <c r="C33">
        <f>IF('BettingLines Week (5)'!C33&lt;-100,1+100/('BettingLines Week (5)'!C33-100),100/('BettingLines Week (5)'!C33+100))</f>
        <v>0.55555555555555558</v>
      </c>
      <c r="D33">
        <f>IF('BettingLines Week (5)'!D33&lt;-100,1+100/('BettingLines Week (5)'!D33-100),100/('BettingLines Week (5)'!D33+100))</f>
        <v>0.25</v>
      </c>
      <c r="E33">
        <f>IF('BettingLines Week (5)'!E33&lt;-100,1+100/('BettingLines Week (5)'!E33-100),100/('BettingLines Week (5)'!E33+100))</f>
        <v>0.43478260869565216</v>
      </c>
      <c r="F33">
        <f>IF('BettingLines Week (5)'!F33&lt;-100,1+100/('BettingLines Week (5)'!F33-100),100/('BettingLines Week (5)'!F33+100))</f>
        <v>0.46728971962616822</v>
      </c>
      <c r="G33">
        <f>IF('BettingLines Week (5)'!G33&lt;-100,1+100/('BettingLines Week (5)'!G33-100),100/('BettingLines Week (5)'!G33+100))</f>
        <v>0.51219512195121952</v>
      </c>
      <c r="H33">
        <f>IF('BettingLines Week (5)'!H33&lt;-100,1+100/('BettingLines Week (5)'!H33-100),100/('BettingLines Week (5)'!H33+100))</f>
        <v>1</v>
      </c>
      <c r="I33">
        <f>IF('BettingLines Week (5)'!I33&lt;-100,1+100/('BettingLines Week (5)'!I33-100),100/('BettingLines Week (5)'!I33+100))</f>
        <v>0.43478260869565216</v>
      </c>
      <c r="J33">
        <f>IF('BettingLines Week (5)'!J33&lt;-100,1+100/('BettingLines Week (5)'!J33-100),100/('BettingLines Week (5)'!J33+100))</f>
        <v>0.53488372093023262</v>
      </c>
      <c r="K33">
        <f>IF('BettingLines Week (5)'!K33&lt;-100,1+100/('BettingLines Week (5)'!K33-100),100/('BettingLines Week (5)'!K33+100))</f>
        <v>0.2857142857142857</v>
      </c>
      <c r="L33">
        <f>IF('BettingLines Week (5)'!L33&lt;-100,1+100/('BettingLines Week (5)'!L33-100),100/('BettingLines Week (5)'!L33+100))</f>
        <v>0.55555555555555558</v>
      </c>
      <c r="M33">
        <f>IF('BettingLines Week (5)'!M33&lt;-100,1+100/('BettingLines Week (5)'!M33-100),100/('BettingLines Week (5)'!M33+100))</f>
        <v>0.37878787878787878</v>
      </c>
      <c r="N33">
        <f>IF('BettingLines Week (5)'!N33&lt;-100,1+100/('BettingLines Week (5)'!N33-100),100/('BettingLines Week (5)'!N33+100))</f>
        <v>0.39215686274509803</v>
      </c>
      <c r="O33">
        <f>IF('BettingLines Week (5)'!O33&lt;-100,1+100/('BettingLines Week (5)'!O33-100),100/('BettingLines Week (5)'!O33+100))</f>
        <v>0.25974025974025972</v>
      </c>
      <c r="P33">
        <f>IF('BettingLines Week (5)'!P33&lt;-100,1+100/('BettingLines Week (5)'!P33-100),100/('BettingLines Week (5)'!P33+100))</f>
        <v>0.43478260869565216</v>
      </c>
      <c r="Q33">
        <f>IF('BettingLines Week (5)'!Q33&lt;-100,1+100/('BettingLines Week (5)'!Q33-100),100/('BettingLines Week (5)'!Q33+100))</f>
        <v>0.38461538461538464</v>
      </c>
      <c r="R33">
        <f>IF('BettingLines Week (5)'!R33&lt;-100,1+100/('BettingLines Week (5)'!R33-100),100/('BettingLines Week (5)'!R33+100))</f>
        <v>0.51219512195121952</v>
      </c>
      <c r="S33">
        <f>IF('BettingLines Week (5)'!S33&lt;-100,1+100/('BettingLines Week (5)'!S33-100),100/('BettingLines Week (5)'!S33+100))</f>
        <v>0.5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BE73-41B6-43F6-91BC-B45648A849D6}">
  <dimension ref="A1:S33"/>
  <sheetViews>
    <sheetView workbookViewId="0">
      <selection activeCell="F21" sqref="F21"/>
    </sheetView>
  </sheetViews>
  <sheetFormatPr defaultColWidth="5"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v>-180</v>
      </c>
      <c r="C2">
        <v>-148</v>
      </c>
      <c r="D2">
        <v>-800</v>
      </c>
      <c r="E2">
        <v>-425</v>
      </c>
      <c r="F2">
        <v>-180</v>
      </c>
      <c r="G2">
        <v>-550</v>
      </c>
      <c r="H2">
        <v>-218</v>
      </c>
      <c r="I2">
        <v>-175</v>
      </c>
      <c r="J2">
        <v>-205</v>
      </c>
      <c r="L2">
        <v>-155</v>
      </c>
      <c r="M2">
        <v>-205</v>
      </c>
      <c r="N2">
        <v>-218</v>
      </c>
      <c r="O2">
        <v>-180</v>
      </c>
      <c r="P2">
        <v>-190</v>
      </c>
      <c r="Q2">
        <v>-395</v>
      </c>
      <c r="R2">
        <v>-155</v>
      </c>
      <c r="S2">
        <v>-125</v>
      </c>
    </row>
    <row r="3" spans="1:19" ht="14.45">
      <c r="A3" t="s">
        <v>2</v>
      </c>
      <c r="B3">
        <v>-185</v>
      </c>
      <c r="C3">
        <v>-245</v>
      </c>
      <c r="D3">
        <v>-250</v>
      </c>
      <c r="E3">
        <v>-425</v>
      </c>
      <c r="F3">
        <v>-198</v>
      </c>
      <c r="G3">
        <v>-270</v>
      </c>
      <c r="H3">
        <v>-190</v>
      </c>
      <c r="I3">
        <v>-195</v>
      </c>
      <c r="J3">
        <v>-155</v>
      </c>
      <c r="L3">
        <v>135</v>
      </c>
      <c r="M3">
        <v>-120</v>
      </c>
      <c r="N3">
        <v>-135</v>
      </c>
      <c r="O3">
        <v>-105</v>
      </c>
      <c r="P3">
        <v>-125</v>
      </c>
      <c r="Q3">
        <v>-298</v>
      </c>
      <c r="R3">
        <v>-535</v>
      </c>
      <c r="S3">
        <v>-130</v>
      </c>
    </row>
    <row r="4" spans="1:19" ht="14.45">
      <c r="A4" t="s">
        <v>3</v>
      </c>
      <c r="B4">
        <v>-135</v>
      </c>
      <c r="C4">
        <v>-360</v>
      </c>
      <c r="D4">
        <v>-245</v>
      </c>
      <c r="E4">
        <v>-142</v>
      </c>
      <c r="F4">
        <v>-250</v>
      </c>
      <c r="G4">
        <v>-750</v>
      </c>
      <c r="H4">
        <v>-175</v>
      </c>
      <c r="I4">
        <v>-440</v>
      </c>
      <c r="J4">
        <v>-105</v>
      </c>
      <c r="K4">
        <v>-245</v>
      </c>
      <c r="L4">
        <v>-175</v>
      </c>
      <c r="M4">
        <v>100</v>
      </c>
      <c r="O4">
        <v>155</v>
      </c>
      <c r="P4">
        <v>-190</v>
      </c>
      <c r="Q4">
        <v>-115</v>
      </c>
      <c r="R4">
        <v>-270</v>
      </c>
      <c r="S4">
        <v>100</v>
      </c>
    </row>
    <row r="5" spans="1:19" ht="14.45">
      <c r="A5" t="s">
        <v>4</v>
      </c>
      <c r="B5">
        <v>-120</v>
      </c>
      <c r="C5">
        <v>-325</v>
      </c>
      <c r="D5">
        <v>-750</v>
      </c>
      <c r="E5">
        <v>-1050</v>
      </c>
      <c r="F5">
        <v>-175</v>
      </c>
      <c r="G5">
        <v>-148</v>
      </c>
      <c r="H5">
        <v>-120</v>
      </c>
      <c r="I5">
        <v>-115</v>
      </c>
      <c r="K5">
        <v>-115</v>
      </c>
      <c r="L5">
        <v>-340</v>
      </c>
      <c r="M5">
        <v>-120</v>
      </c>
      <c r="N5">
        <v>115</v>
      </c>
      <c r="O5">
        <v>-175</v>
      </c>
      <c r="P5">
        <v>-265</v>
      </c>
      <c r="Q5">
        <v>-150</v>
      </c>
      <c r="R5">
        <v>-150</v>
      </c>
      <c r="S5">
        <v>-298</v>
      </c>
    </row>
    <row r="6" spans="1:19" ht="14.45">
      <c r="A6" t="s">
        <v>5</v>
      </c>
      <c r="B6">
        <v>-112</v>
      </c>
      <c r="C6">
        <v>-175</v>
      </c>
      <c r="D6">
        <v>-155</v>
      </c>
      <c r="E6">
        <v>-162</v>
      </c>
      <c r="F6">
        <v>-170</v>
      </c>
      <c r="G6">
        <v>-148</v>
      </c>
      <c r="I6">
        <v>-105</v>
      </c>
      <c r="J6">
        <v>-115</v>
      </c>
      <c r="K6">
        <v>-320</v>
      </c>
      <c r="L6">
        <v>-115</v>
      </c>
      <c r="M6">
        <v>-200</v>
      </c>
      <c r="N6">
        <v>-115</v>
      </c>
      <c r="O6">
        <v>-395</v>
      </c>
      <c r="P6">
        <v>-218</v>
      </c>
      <c r="Q6">
        <v>-130</v>
      </c>
      <c r="R6">
        <v>135</v>
      </c>
      <c r="S6">
        <v>-175</v>
      </c>
    </row>
    <row r="7" spans="1:19" ht="14.45">
      <c r="A7" t="s">
        <v>6</v>
      </c>
      <c r="B7">
        <v>-170</v>
      </c>
      <c r="C7">
        <v>-380</v>
      </c>
      <c r="D7">
        <v>-650</v>
      </c>
      <c r="E7">
        <v>-285</v>
      </c>
      <c r="F7">
        <v>145</v>
      </c>
      <c r="G7">
        <v>-105</v>
      </c>
      <c r="I7">
        <v>-298</v>
      </c>
      <c r="J7">
        <v>135</v>
      </c>
      <c r="K7">
        <v>-218</v>
      </c>
      <c r="L7">
        <v>-175</v>
      </c>
      <c r="M7">
        <v>-230</v>
      </c>
      <c r="N7">
        <v>-170</v>
      </c>
      <c r="O7">
        <v>-115</v>
      </c>
      <c r="P7">
        <v>160</v>
      </c>
      <c r="Q7">
        <v>130</v>
      </c>
      <c r="R7">
        <v>-150</v>
      </c>
      <c r="S7">
        <v>-150</v>
      </c>
    </row>
    <row r="8" spans="1:19" ht="14.45">
      <c r="A8" t="s">
        <v>7</v>
      </c>
      <c r="B8">
        <v>114</v>
      </c>
      <c r="C8">
        <v>300</v>
      </c>
      <c r="D8">
        <v>124</v>
      </c>
      <c r="E8">
        <v>330</v>
      </c>
      <c r="F8">
        <v>114</v>
      </c>
      <c r="G8">
        <v>220</v>
      </c>
      <c r="I8">
        <v>-120</v>
      </c>
      <c r="J8">
        <v>-125</v>
      </c>
      <c r="K8">
        <v>-130</v>
      </c>
      <c r="L8">
        <v>150</v>
      </c>
      <c r="M8">
        <v>-135</v>
      </c>
      <c r="N8">
        <v>-270</v>
      </c>
      <c r="O8">
        <v>-360</v>
      </c>
      <c r="P8">
        <v>100</v>
      </c>
      <c r="Q8">
        <v>-218</v>
      </c>
      <c r="R8">
        <v>-115</v>
      </c>
      <c r="S8">
        <v>-115</v>
      </c>
    </row>
    <row r="9" spans="1:19" ht="14.45">
      <c r="A9" t="s">
        <v>8</v>
      </c>
      <c r="B9">
        <v>-470</v>
      </c>
      <c r="C9">
        <v>145</v>
      </c>
      <c r="D9">
        <v>-340</v>
      </c>
      <c r="E9">
        <v>145</v>
      </c>
      <c r="F9">
        <v>-230</v>
      </c>
      <c r="G9">
        <v>-238</v>
      </c>
      <c r="H9">
        <v>-150</v>
      </c>
      <c r="I9">
        <v>-258</v>
      </c>
      <c r="J9">
        <v>-150</v>
      </c>
      <c r="K9">
        <v>-150</v>
      </c>
      <c r="L9">
        <v>-105</v>
      </c>
      <c r="M9">
        <v>110</v>
      </c>
      <c r="O9">
        <v>-310</v>
      </c>
      <c r="P9">
        <v>-105</v>
      </c>
      <c r="Q9">
        <v>105</v>
      </c>
      <c r="R9">
        <v>-110</v>
      </c>
      <c r="S9">
        <v>-175</v>
      </c>
    </row>
    <row r="10" spans="1:19" ht="14.45">
      <c r="A10" t="s">
        <v>9</v>
      </c>
      <c r="B10">
        <v>150</v>
      </c>
      <c r="C10">
        <v>-218</v>
      </c>
      <c r="D10">
        <v>-155</v>
      </c>
      <c r="E10">
        <v>-142</v>
      </c>
      <c r="F10">
        <v>-440</v>
      </c>
      <c r="G10">
        <v>-130</v>
      </c>
      <c r="H10">
        <v>130</v>
      </c>
      <c r="I10">
        <v>-198</v>
      </c>
      <c r="K10">
        <v>125</v>
      </c>
      <c r="L10">
        <v>-340</v>
      </c>
      <c r="M10">
        <v>-190</v>
      </c>
      <c r="N10">
        <v>-110</v>
      </c>
      <c r="O10">
        <v>-125</v>
      </c>
      <c r="P10">
        <v>-130</v>
      </c>
      <c r="Q10">
        <v>-105</v>
      </c>
      <c r="R10">
        <v>130</v>
      </c>
      <c r="S10">
        <v>-140</v>
      </c>
    </row>
    <row r="11" spans="1:19" ht="14.45">
      <c r="A11" t="s">
        <v>10</v>
      </c>
      <c r="B11">
        <v>-162</v>
      </c>
      <c r="C11">
        <v>-148</v>
      </c>
      <c r="D11">
        <v>-108</v>
      </c>
      <c r="E11">
        <v>-325</v>
      </c>
      <c r="G11">
        <v>110</v>
      </c>
      <c r="H11">
        <v>180</v>
      </c>
      <c r="I11">
        <v>-375</v>
      </c>
      <c r="J11">
        <v>105</v>
      </c>
      <c r="K11">
        <v>-145</v>
      </c>
      <c r="L11">
        <v>-130</v>
      </c>
      <c r="M11">
        <v>-130</v>
      </c>
      <c r="N11">
        <v>-120</v>
      </c>
      <c r="O11">
        <v>-150</v>
      </c>
      <c r="P11">
        <v>-120</v>
      </c>
      <c r="Q11">
        <v>-105</v>
      </c>
      <c r="R11">
        <v>-105</v>
      </c>
      <c r="S11">
        <v>105</v>
      </c>
    </row>
    <row r="12" spans="1:19" ht="14.45">
      <c r="A12" t="s">
        <v>11</v>
      </c>
      <c r="B12">
        <v>136</v>
      </c>
      <c r="C12">
        <v>-142</v>
      </c>
      <c r="D12">
        <v>-290</v>
      </c>
      <c r="E12">
        <v>120</v>
      </c>
      <c r="F12">
        <v>-675</v>
      </c>
      <c r="G12">
        <v>-575</v>
      </c>
      <c r="H12">
        <v>160</v>
      </c>
      <c r="I12">
        <v>-190</v>
      </c>
      <c r="J12">
        <v>170</v>
      </c>
      <c r="L12">
        <v>-225</v>
      </c>
      <c r="M12">
        <v>115</v>
      </c>
      <c r="N12">
        <v>-170</v>
      </c>
      <c r="O12">
        <v>-298</v>
      </c>
      <c r="P12">
        <v>-120</v>
      </c>
      <c r="Q12">
        <v>-125</v>
      </c>
      <c r="R12">
        <v>-110</v>
      </c>
      <c r="S12">
        <v>-120</v>
      </c>
    </row>
    <row r="13" spans="1:19" ht="14.45">
      <c r="A13" t="s">
        <v>12</v>
      </c>
      <c r="B13">
        <v>-198</v>
      </c>
      <c r="C13">
        <v>124</v>
      </c>
      <c r="D13">
        <v>-380</v>
      </c>
      <c r="E13">
        <v>-185</v>
      </c>
      <c r="F13">
        <v>205</v>
      </c>
      <c r="G13">
        <v>-258</v>
      </c>
      <c r="H13">
        <v>-105</v>
      </c>
      <c r="I13">
        <v>-105</v>
      </c>
      <c r="K13">
        <v>-105</v>
      </c>
      <c r="L13">
        <v>-205</v>
      </c>
      <c r="M13">
        <v>-198</v>
      </c>
      <c r="N13">
        <v>-105</v>
      </c>
      <c r="O13">
        <v>-105</v>
      </c>
      <c r="P13">
        <v>-115</v>
      </c>
      <c r="Q13">
        <v>-180</v>
      </c>
      <c r="R13">
        <v>-265</v>
      </c>
      <c r="S13">
        <v>-135</v>
      </c>
    </row>
    <row r="14" spans="1:19" ht="14.45">
      <c r="A14" t="s">
        <v>13</v>
      </c>
      <c r="B14">
        <v>-218</v>
      </c>
      <c r="C14">
        <v>180</v>
      </c>
      <c r="D14">
        <v>-225</v>
      </c>
      <c r="E14">
        <v>-142</v>
      </c>
      <c r="G14">
        <v>124</v>
      </c>
      <c r="H14">
        <v>-340</v>
      </c>
      <c r="I14">
        <v>-125</v>
      </c>
      <c r="J14">
        <v>130</v>
      </c>
      <c r="K14">
        <v>-190</v>
      </c>
      <c r="L14">
        <v>-125</v>
      </c>
      <c r="M14">
        <v>100</v>
      </c>
      <c r="N14">
        <v>145</v>
      </c>
      <c r="O14">
        <v>150</v>
      </c>
      <c r="P14">
        <v>105</v>
      </c>
      <c r="Q14">
        <v>-125</v>
      </c>
      <c r="R14">
        <v>-140</v>
      </c>
      <c r="S14">
        <v>-195</v>
      </c>
    </row>
    <row r="15" spans="1:19" ht="14.45">
      <c r="A15" t="s">
        <v>14</v>
      </c>
      <c r="B15">
        <v>-108</v>
      </c>
      <c r="C15">
        <v>-135</v>
      </c>
      <c r="D15">
        <v>-162</v>
      </c>
      <c r="E15">
        <v>-175</v>
      </c>
      <c r="G15">
        <v>124</v>
      </c>
      <c r="H15">
        <v>-150</v>
      </c>
      <c r="I15">
        <v>105</v>
      </c>
      <c r="J15">
        <v>-325</v>
      </c>
      <c r="K15">
        <v>130</v>
      </c>
      <c r="L15">
        <v>-120</v>
      </c>
      <c r="M15">
        <v>-105</v>
      </c>
      <c r="N15">
        <v>-120</v>
      </c>
      <c r="O15">
        <v>-115</v>
      </c>
      <c r="P15">
        <v>-175</v>
      </c>
      <c r="Q15">
        <v>-192</v>
      </c>
      <c r="R15">
        <v>-105</v>
      </c>
      <c r="S15">
        <v>150</v>
      </c>
    </row>
    <row r="16" spans="1:19" ht="14.45">
      <c r="A16" t="s">
        <v>15</v>
      </c>
      <c r="B16">
        <v>-148</v>
      </c>
      <c r="C16">
        <v>-155</v>
      </c>
      <c r="D16">
        <v>-122</v>
      </c>
      <c r="E16">
        <v>-218</v>
      </c>
      <c r="F16">
        <v>114</v>
      </c>
      <c r="G16">
        <v>-115</v>
      </c>
      <c r="H16">
        <v>-115</v>
      </c>
      <c r="I16">
        <v>-120</v>
      </c>
      <c r="J16">
        <v>-135</v>
      </c>
      <c r="K16">
        <v>110</v>
      </c>
      <c r="M16">
        <v>-105</v>
      </c>
      <c r="N16">
        <v>-110</v>
      </c>
      <c r="O16">
        <v>-165</v>
      </c>
      <c r="P16">
        <v>-125</v>
      </c>
      <c r="Q16">
        <v>-115</v>
      </c>
      <c r="R16">
        <v>-120</v>
      </c>
      <c r="S16">
        <v>-145</v>
      </c>
    </row>
    <row r="17" spans="1:19" ht="14.45">
      <c r="A17" t="s">
        <v>16</v>
      </c>
      <c r="B17">
        <v>-218</v>
      </c>
      <c r="C17">
        <v>200</v>
      </c>
      <c r="D17">
        <v>-112</v>
      </c>
      <c r="E17">
        <v>-225</v>
      </c>
      <c r="F17">
        <v>150</v>
      </c>
      <c r="G17">
        <v>-198</v>
      </c>
      <c r="H17">
        <v>100</v>
      </c>
      <c r="I17">
        <v>-115</v>
      </c>
      <c r="J17">
        <v>-115</v>
      </c>
      <c r="K17">
        <v>-130</v>
      </c>
      <c r="L17">
        <v>105</v>
      </c>
      <c r="M17">
        <v>-282</v>
      </c>
      <c r="O17">
        <v>-115</v>
      </c>
      <c r="P17">
        <v>180</v>
      </c>
      <c r="Q17">
        <v>-115</v>
      </c>
      <c r="R17">
        <v>-130</v>
      </c>
      <c r="S17">
        <v>120</v>
      </c>
    </row>
    <row r="18" spans="1:19" ht="14.45">
      <c r="A18" t="s">
        <v>17</v>
      </c>
      <c r="B18">
        <v>-166</v>
      </c>
      <c r="C18">
        <v>-198</v>
      </c>
      <c r="D18">
        <v>235</v>
      </c>
      <c r="E18">
        <v>-162</v>
      </c>
      <c r="F18">
        <v>-135</v>
      </c>
      <c r="G18">
        <v>410</v>
      </c>
      <c r="H18">
        <v>-170</v>
      </c>
      <c r="I18">
        <v>150</v>
      </c>
      <c r="K18">
        <v>200</v>
      </c>
      <c r="L18">
        <v>-125</v>
      </c>
      <c r="M18">
        <v>-115</v>
      </c>
      <c r="N18">
        <v>-180</v>
      </c>
      <c r="O18">
        <v>130</v>
      </c>
      <c r="P18">
        <v>110</v>
      </c>
      <c r="Q18">
        <v>-125</v>
      </c>
      <c r="R18">
        <v>-115</v>
      </c>
      <c r="S18">
        <v>-115</v>
      </c>
    </row>
    <row r="19" spans="1:19" ht="14.45">
      <c r="A19" t="s">
        <v>18</v>
      </c>
      <c r="B19">
        <v>-118</v>
      </c>
      <c r="C19">
        <v>105</v>
      </c>
      <c r="D19">
        <v>550</v>
      </c>
      <c r="E19">
        <v>136</v>
      </c>
      <c r="F19">
        <v>210</v>
      </c>
      <c r="G19">
        <v>164</v>
      </c>
      <c r="H19">
        <v>-115</v>
      </c>
      <c r="I19">
        <v>295</v>
      </c>
      <c r="J19">
        <v>115</v>
      </c>
      <c r="K19">
        <v>-125</v>
      </c>
      <c r="L19">
        <v>270</v>
      </c>
      <c r="M19">
        <v>224</v>
      </c>
      <c r="O19">
        <v>105</v>
      </c>
      <c r="P19">
        <v>150</v>
      </c>
      <c r="Q19">
        <v>-195</v>
      </c>
      <c r="R19">
        <v>-125</v>
      </c>
      <c r="S19">
        <v>105</v>
      </c>
    </row>
    <row r="20" spans="1:19" ht="14.45">
      <c r="A20" t="s">
        <v>19</v>
      </c>
      <c r="B20">
        <v>-102</v>
      </c>
      <c r="C20">
        <v>124</v>
      </c>
      <c r="D20">
        <v>102</v>
      </c>
      <c r="E20">
        <v>120</v>
      </c>
      <c r="F20">
        <v>102</v>
      </c>
      <c r="H20">
        <v>145</v>
      </c>
      <c r="I20">
        <v>-105</v>
      </c>
      <c r="J20">
        <v>-135</v>
      </c>
      <c r="K20">
        <v>130</v>
      </c>
      <c r="L20">
        <v>110</v>
      </c>
      <c r="M20">
        <v>160</v>
      </c>
      <c r="N20">
        <v>180</v>
      </c>
      <c r="O20">
        <v>-130</v>
      </c>
      <c r="P20">
        <v>-170</v>
      </c>
      <c r="Q20">
        <v>-115</v>
      </c>
      <c r="R20">
        <v>110</v>
      </c>
      <c r="S20">
        <v>-125</v>
      </c>
    </row>
    <row r="21" spans="1:19" ht="14.45">
      <c r="A21" t="s">
        <v>20</v>
      </c>
      <c r="B21">
        <v>142</v>
      </c>
      <c r="C21">
        <v>-218</v>
      </c>
      <c r="D21">
        <v>525</v>
      </c>
      <c r="E21">
        <v>120</v>
      </c>
      <c r="F21">
        <v>490</v>
      </c>
      <c r="G21">
        <v>525</v>
      </c>
      <c r="H21">
        <v>-135</v>
      </c>
      <c r="I21">
        <v>100</v>
      </c>
      <c r="J21">
        <v>100</v>
      </c>
      <c r="K21">
        <v>180</v>
      </c>
      <c r="L21">
        <v>-120</v>
      </c>
      <c r="M21">
        <v>-120</v>
      </c>
      <c r="O21">
        <v>110</v>
      </c>
      <c r="P21">
        <v>105</v>
      </c>
      <c r="Q21">
        <v>240</v>
      </c>
      <c r="R21">
        <v>-165</v>
      </c>
      <c r="S21">
        <v>110</v>
      </c>
    </row>
    <row r="22" spans="1:19" ht="14.45">
      <c r="A22" t="s">
        <v>21</v>
      </c>
      <c r="B22">
        <v>100</v>
      </c>
      <c r="C22">
        <v>114</v>
      </c>
      <c r="D22">
        <v>124</v>
      </c>
      <c r="E22">
        <v>-155</v>
      </c>
      <c r="F22">
        <v>190</v>
      </c>
      <c r="H22">
        <v>-130</v>
      </c>
      <c r="I22">
        <v>-115</v>
      </c>
      <c r="J22">
        <v>-180</v>
      </c>
      <c r="K22">
        <v>-150</v>
      </c>
      <c r="L22">
        <v>100</v>
      </c>
      <c r="M22">
        <v>170</v>
      </c>
      <c r="N22">
        <v>-258</v>
      </c>
      <c r="O22">
        <v>-125</v>
      </c>
      <c r="P22">
        <v>-130</v>
      </c>
      <c r="Q22">
        <v>110</v>
      </c>
      <c r="R22">
        <v>120</v>
      </c>
      <c r="S22">
        <v>150</v>
      </c>
    </row>
    <row r="23" spans="1:19" ht="14.45">
      <c r="A23" t="s">
        <v>22</v>
      </c>
      <c r="B23">
        <v>154</v>
      </c>
      <c r="C23">
        <v>120</v>
      </c>
      <c r="D23">
        <v>-148</v>
      </c>
      <c r="E23">
        <v>230</v>
      </c>
      <c r="F23">
        <v>-135</v>
      </c>
      <c r="G23">
        <v>102</v>
      </c>
      <c r="H23">
        <v>150</v>
      </c>
      <c r="I23">
        <v>160</v>
      </c>
      <c r="J23">
        <v>-170</v>
      </c>
      <c r="K23">
        <v>-195</v>
      </c>
      <c r="M23">
        <v>100</v>
      </c>
      <c r="N23">
        <v>100</v>
      </c>
      <c r="O23">
        <v>105</v>
      </c>
      <c r="P23">
        <v>160</v>
      </c>
      <c r="Q23">
        <v>105</v>
      </c>
      <c r="R23">
        <v>220</v>
      </c>
      <c r="S23">
        <v>-105</v>
      </c>
    </row>
    <row r="24" spans="1:19" ht="14.45">
      <c r="A24" t="s">
        <v>23</v>
      </c>
      <c r="B24">
        <v>-185</v>
      </c>
      <c r="C24">
        <v>-148</v>
      </c>
      <c r="D24">
        <v>130</v>
      </c>
      <c r="E24">
        <v>154</v>
      </c>
      <c r="F24">
        <v>-135</v>
      </c>
      <c r="G24">
        <v>-120</v>
      </c>
      <c r="H24">
        <v>-115</v>
      </c>
      <c r="I24">
        <v>-105</v>
      </c>
      <c r="J24">
        <v>-105</v>
      </c>
      <c r="K24">
        <v>-140</v>
      </c>
      <c r="M24">
        <v>-115</v>
      </c>
      <c r="N24">
        <v>220</v>
      </c>
      <c r="O24">
        <v>-155</v>
      </c>
      <c r="P24">
        <v>-105</v>
      </c>
      <c r="Q24">
        <v>-130</v>
      </c>
      <c r="R24">
        <v>105</v>
      </c>
      <c r="S24">
        <v>125</v>
      </c>
    </row>
    <row r="25" spans="1:19" ht="14.45">
      <c r="A25" t="s">
        <v>24</v>
      </c>
      <c r="B25">
        <v>140</v>
      </c>
      <c r="C25">
        <v>285</v>
      </c>
      <c r="D25">
        <v>-148</v>
      </c>
      <c r="E25">
        <v>260</v>
      </c>
      <c r="F25">
        <v>-122</v>
      </c>
      <c r="G25">
        <v>-122</v>
      </c>
      <c r="H25">
        <v>-105</v>
      </c>
      <c r="I25">
        <v>164</v>
      </c>
      <c r="J25">
        <v>-120</v>
      </c>
      <c r="K25">
        <v>110</v>
      </c>
      <c r="L25">
        <v>185</v>
      </c>
      <c r="M25">
        <v>170</v>
      </c>
      <c r="O25">
        <v>-105</v>
      </c>
      <c r="P25">
        <v>100</v>
      </c>
      <c r="Q25">
        <v>310</v>
      </c>
      <c r="R25">
        <v>-125</v>
      </c>
      <c r="S25">
        <v>-105</v>
      </c>
    </row>
    <row r="26" spans="1:19" ht="14.45">
      <c r="A26" t="s">
        <v>25</v>
      </c>
      <c r="B26">
        <v>154</v>
      </c>
      <c r="C26">
        <v>130</v>
      </c>
      <c r="D26">
        <v>185</v>
      </c>
      <c r="E26">
        <v>185</v>
      </c>
      <c r="F26">
        <v>340</v>
      </c>
      <c r="G26">
        <v>425</v>
      </c>
      <c r="I26">
        <v>-150</v>
      </c>
      <c r="J26">
        <v>-130</v>
      </c>
      <c r="K26">
        <v>105</v>
      </c>
      <c r="L26">
        <v>150</v>
      </c>
      <c r="M26">
        <v>-105</v>
      </c>
      <c r="N26">
        <v>-105</v>
      </c>
      <c r="O26">
        <v>140</v>
      </c>
      <c r="P26">
        <v>-115</v>
      </c>
      <c r="Q26">
        <v>-105</v>
      </c>
      <c r="R26">
        <v>215</v>
      </c>
      <c r="S26">
        <v>-130</v>
      </c>
    </row>
    <row r="27" spans="1:19" ht="14.45">
      <c r="A27" t="s">
        <v>26</v>
      </c>
      <c r="B27">
        <v>-325</v>
      </c>
      <c r="C27">
        <v>164</v>
      </c>
      <c r="D27">
        <v>200</v>
      </c>
      <c r="E27">
        <v>330</v>
      </c>
      <c r="F27">
        <v>-258</v>
      </c>
      <c r="G27">
        <v>100</v>
      </c>
      <c r="H27">
        <v>115</v>
      </c>
      <c r="I27">
        <v>165</v>
      </c>
      <c r="J27">
        <v>145</v>
      </c>
      <c r="K27">
        <v>160</v>
      </c>
      <c r="L27">
        <v>100</v>
      </c>
      <c r="M27">
        <v>190</v>
      </c>
      <c r="N27">
        <v>145</v>
      </c>
      <c r="P27">
        <v>-105</v>
      </c>
      <c r="Q27">
        <v>180</v>
      </c>
      <c r="R27">
        <v>130</v>
      </c>
      <c r="S27">
        <v>130</v>
      </c>
    </row>
    <row r="28" spans="1:19" ht="14.45">
      <c r="A28" t="s">
        <v>27</v>
      </c>
      <c r="B28">
        <v>180</v>
      </c>
      <c r="C28">
        <v>260</v>
      </c>
      <c r="D28">
        <v>130</v>
      </c>
      <c r="E28">
        <v>-115</v>
      </c>
      <c r="F28">
        <v>164</v>
      </c>
      <c r="G28">
        <v>-198</v>
      </c>
      <c r="H28">
        <v>110</v>
      </c>
      <c r="I28">
        <v>240</v>
      </c>
      <c r="J28">
        <v>115</v>
      </c>
      <c r="L28">
        <v>105</v>
      </c>
      <c r="M28">
        <v>-125</v>
      </c>
      <c r="N28">
        <v>100</v>
      </c>
      <c r="O28">
        <v>250</v>
      </c>
      <c r="P28">
        <v>-115</v>
      </c>
      <c r="Q28">
        <v>-105</v>
      </c>
      <c r="R28">
        <v>140</v>
      </c>
      <c r="S28">
        <v>240</v>
      </c>
    </row>
    <row r="29" spans="1:19" ht="14.45">
      <c r="A29" t="s">
        <v>28</v>
      </c>
      <c r="B29">
        <v>124</v>
      </c>
      <c r="C29">
        <v>124</v>
      </c>
      <c r="D29">
        <v>136</v>
      </c>
      <c r="E29">
        <v>136</v>
      </c>
      <c r="F29">
        <v>-135</v>
      </c>
      <c r="G29">
        <v>195</v>
      </c>
      <c r="I29">
        <v>-115</v>
      </c>
      <c r="J29">
        <v>155</v>
      </c>
      <c r="K29">
        <v>-115</v>
      </c>
      <c r="L29">
        <v>170</v>
      </c>
      <c r="M29">
        <v>-115</v>
      </c>
      <c r="N29">
        <v>-130</v>
      </c>
      <c r="O29">
        <v>240</v>
      </c>
      <c r="P29">
        <v>-150</v>
      </c>
      <c r="Q29">
        <v>105</v>
      </c>
      <c r="R29">
        <v>-115</v>
      </c>
      <c r="S29">
        <v>115</v>
      </c>
    </row>
    <row r="30" spans="1:19" ht="14.45">
      <c r="A30" t="s">
        <v>29</v>
      </c>
      <c r="B30">
        <v>180</v>
      </c>
      <c r="C30">
        <v>-125</v>
      </c>
      <c r="D30">
        <v>205</v>
      </c>
      <c r="E30">
        <v>180</v>
      </c>
      <c r="G30">
        <v>124</v>
      </c>
      <c r="H30">
        <v>-105</v>
      </c>
      <c r="I30">
        <v>340</v>
      </c>
      <c r="J30">
        <v>-105</v>
      </c>
      <c r="K30">
        <v>-105</v>
      </c>
      <c r="L30">
        <v>270</v>
      </c>
      <c r="M30">
        <v>-105</v>
      </c>
      <c r="N30">
        <v>-115</v>
      </c>
      <c r="O30">
        <v>135</v>
      </c>
      <c r="P30">
        <v>145</v>
      </c>
      <c r="Q30">
        <v>155</v>
      </c>
      <c r="R30">
        <v>100</v>
      </c>
      <c r="S30">
        <v>110</v>
      </c>
    </row>
    <row r="31" spans="1:19" ht="14.45">
      <c r="A31" t="s">
        <v>30</v>
      </c>
      <c r="B31">
        <v>164</v>
      </c>
      <c r="C31">
        <v>105</v>
      </c>
      <c r="D31">
        <v>270</v>
      </c>
      <c r="E31">
        <v>-105</v>
      </c>
      <c r="F31">
        <v>114</v>
      </c>
      <c r="G31">
        <v>210</v>
      </c>
      <c r="H31">
        <v>130</v>
      </c>
      <c r="I31">
        <v>100</v>
      </c>
      <c r="J31">
        <v>110</v>
      </c>
      <c r="K31">
        <v>165</v>
      </c>
      <c r="M31">
        <v>-115</v>
      </c>
      <c r="N31">
        <v>110</v>
      </c>
      <c r="O31">
        <v>310</v>
      </c>
      <c r="P31">
        <v>110</v>
      </c>
      <c r="Q31">
        <v>110</v>
      </c>
      <c r="R31">
        <v>105</v>
      </c>
      <c r="S31">
        <v>-120</v>
      </c>
    </row>
    <row r="32" spans="1:19" ht="14.45">
      <c r="A32" t="s">
        <v>31</v>
      </c>
      <c r="B32">
        <v>260</v>
      </c>
      <c r="C32">
        <v>180</v>
      </c>
      <c r="D32">
        <v>470</v>
      </c>
      <c r="E32">
        <v>675</v>
      </c>
      <c r="F32">
        <v>142</v>
      </c>
      <c r="G32">
        <v>164</v>
      </c>
      <c r="H32">
        <v>270</v>
      </c>
      <c r="I32">
        <v>210</v>
      </c>
      <c r="J32">
        <v>260</v>
      </c>
      <c r="K32">
        <v>120</v>
      </c>
      <c r="L32">
        <v>105</v>
      </c>
      <c r="M32">
        <v>105</v>
      </c>
      <c r="N32">
        <v>210</v>
      </c>
      <c r="P32">
        <v>215</v>
      </c>
      <c r="Q32">
        <v>165</v>
      </c>
      <c r="R32">
        <v>400</v>
      </c>
      <c r="S32">
        <v>165</v>
      </c>
    </row>
    <row r="33" spans="1:19" ht="14.45">
      <c r="A33" t="s">
        <v>32</v>
      </c>
      <c r="B33">
        <v>360</v>
      </c>
      <c r="C33">
        <v>-125</v>
      </c>
      <c r="D33">
        <v>300</v>
      </c>
      <c r="E33">
        <v>130</v>
      </c>
      <c r="F33">
        <v>114</v>
      </c>
      <c r="G33">
        <v>-105</v>
      </c>
      <c r="I33">
        <v>130</v>
      </c>
      <c r="J33">
        <v>-115</v>
      </c>
      <c r="K33">
        <v>250</v>
      </c>
      <c r="L33">
        <v>-125</v>
      </c>
      <c r="M33">
        <v>164</v>
      </c>
      <c r="N33">
        <v>155</v>
      </c>
      <c r="O33">
        <v>285</v>
      </c>
      <c r="P33">
        <v>130</v>
      </c>
      <c r="Q33">
        <v>160</v>
      </c>
      <c r="R33">
        <v>-105</v>
      </c>
      <c r="S33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C831-541B-40F9-9490-453189A6873C}">
  <dimension ref="A1:AL37"/>
  <sheetViews>
    <sheetView workbookViewId="0">
      <selection activeCell="E7" sqref="E7"/>
    </sheetView>
  </sheetViews>
  <sheetFormatPr defaultColWidth="7.140625" defaultRowHeight="15"/>
  <cols>
    <col min="1" max="1" width="4.5703125" customWidth="1"/>
    <col min="2" max="19" width="7.140625" customWidth="1"/>
    <col min="20" max="20" width="4.28515625" customWidth="1"/>
  </cols>
  <sheetData>
    <row r="1" spans="1:38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</row>
    <row r="2" spans="1:38">
      <c r="A2" t="s">
        <v>1</v>
      </c>
      <c r="B2" s="1">
        <f>'JuicedOdds Week (4)'!B2/('JuicedOdds Week (4)'!B2+'JuicedOdds Week (4)'!B10)</f>
        <v>0.61643835616438358</v>
      </c>
      <c r="C2" s="1">
        <f>'JuicedOdds Week (4)'!C2/('JuicedOdds Week (4)'!C2+'JuicedOdds Week (4)'!C13)</f>
        <v>0.5720596355604638</v>
      </c>
      <c r="D2" s="3">
        <f>'JuicedOdds Week (4)'!D2/('JuicedOdds Week (4)'!D2+'JuicedOdds Week (4)'!D19)</f>
        <v>0.85245901639344268</v>
      </c>
      <c r="E2" s="1">
        <f>'JuicedOdds Week (4)'!E2/('JuicedOdds Week (4)'!E2+'JuicedOdds Week (4)'!E8)</f>
        <v>0.77683315621679072</v>
      </c>
      <c r="F2" s="1">
        <f>'JuicedOdds Week (4)'!F2/('JuicedOdds Week (4)'!F2+'JuicedOdds Week (4)'!F17)</f>
        <v>0.70954356846473021</v>
      </c>
      <c r="G2" s="1">
        <f>'JuicedOdds Week (4)'!G2/('JuicedOdds Week (4)'!G2+'JuicedOdds Week (4)'!G18)</f>
        <v>0.73354231974921635</v>
      </c>
      <c r="H2" s="1">
        <f>'JuicedOdds Week (4)'!H2/('JuicedOdds Week (4)'!H2+'JuicedOdds Week (4)'!H11)</f>
        <v>0.65747522619560528</v>
      </c>
      <c r="I2" s="1">
        <f>'JuicedOdds Week (4)'!I2/('JuicedOdds Week (4)'!I2+'JuicedOdds Week (4)'!I18)</f>
        <v>0.61403508771929827</v>
      </c>
      <c r="J2" s="1">
        <f>'JuicedOdds Week (4)'!J2/('JuicedOdds Week (4)'!J2+'JuicedOdds Week (4)'!J12)</f>
        <v>0.64472917880023306</v>
      </c>
      <c r="K2" s="1"/>
      <c r="L2" s="1">
        <f>'JuicedOdds Week (4)'!L2/('JuicedOdds Week (4)'!L2+'JuicedOdds Week (4)'!L3)</f>
        <v>0.58821154622527261</v>
      </c>
      <c r="M2" s="1">
        <f>'JuicedOdds Week (4)'!M2/('JuicedOdds Week (4)'!M2+'JuicedOdds Week (4)'!M25)</f>
        <v>0.64472917880023306</v>
      </c>
      <c r="N2" s="1">
        <f>'JuicedOdds Week (4)'!N2/('JuicedOdds Week (4)'!N2+'JuicedOdds Week (4)'!N20)</f>
        <v>0.65747522619560528</v>
      </c>
      <c r="O2" s="1">
        <f>'JuicedOdds Week (4)'!O2/('JuicedOdds Week (4)'!O2+'JuicedOdds Week (4)'!O4)</f>
        <v>0.62110960757780787</v>
      </c>
      <c r="P2" s="1">
        <f>'JuicedOdds Week (4)'!P2/('JuicedOdds Week (4)'!P2+'JuicedOdds Week (4)'!P23)</f>
        <v>0.63010204081632659</v>
      </c>
      <c r="Q2" s="1">
        <f>'JuicedOdds Week (4)'!Q2/('JuicedOdds Week (4)'!Q2+'JuicedOdds Week (4)'!Q25)</f>
        <v>0.76590210451643415</v>
      </c>
      <c r="R2" s="1">
        <f>'JuicedOdds Week (4)'!R2/('JuicedOdds Week (4)'!R2+'JuicedOdds Week (4)'!R6)</f>
        <v>0.58821154622527261</v>
      </c>
      <c r="S2" s="1">
        <f>'JuicedOdds Week (4)'!S2/('JuicedOdds Week (4)'!S2+'JuicedOdds Week (4)'!S11)</f>
        <v>0.53246753246753253</v>
      </c>
      <c r="U2">
        <v>0</v>
      </c>
    </row>
    <row r="3" spans="1:38" ht="14.45">
      <c r="A3" t="s">
        <v>2</v>
      </c>
      <c r="B3" s="1">
        <f>'JuicedOdds Week (4)'!B3/('JuicedOdds Week (4)'!B3+'JuicedOdds Week (4)'!B23)</f>
        <v>0.62246655186117372</v>
      </c>
      <c r="C3" s="1">
        <f>'JuicedOdds Week (4)'!C3/('JuicedOdds Week (4)'!C3+'JuicedOdds Week (4)'!C17)</f>
        <v>0.68055555555555558</v>
      </c>
      <c r="D3" s="1">
        <f>'JuicedOdds Week (4)'!D3/('JuicedOdds Week (4)'!D3+'JuicedOdds Week (4)'!D30)</f>
        <v>0.6853932584269663</v>
      </c>
      <c r="E3" s="1">
        <f>'JuicedOdds Week (4)'!E3/('JuicedOdds Week (4)'!E3+'JuicedOdds Week (4)'!E27)</f>
        <v>0.77683315621679072</v>
      </c>
      <c r="F3" s="1">
        <f>'JuicedOdds Week (4)'!F3/('JuicedOdds Week (4)'!F3+'JuicedOdds Week (4)'!F28)</f>
        <v>0.6853932584269663</v>
      </c>
      <c r="G3" s="1">
        <f>'JuicedOdds Week (4)'!G3/('JuicedOdds Week (4)'!G3+'JuicedOdds Week (4)'!G8)</f>
        <v>0.51083423618634893</v>
      </c>
      <c r="H3" s="1">
        <f>'JuicedOdds Week (4)'!H3/('JuicedOdds Week (4)'!H3+'JuicedOdds Week (4)'!H12)</f>
        <v>0.63010204081632659</v>
      </c>
      <c r="I3" s="1">
        <f>'JuicedOdds Week (4)'!I3/('JuicedOdds Week (4)'!I3+'JuicedOdds Week (4)'!I27)</f>
        <v>0.63658761934093011</v>
      </c>
      <c r="J3" s="1">
        <f>'JuicedOdds Week (4)'!J3/('JuicedOdds Week (4)'!J3+'JuicedOdds Week (4)'!J7)</f>
        <v>0.58821154622527261</v>
      </c>
      <c r="K3" s="1"/>
      <c r="L3" s="1">
        <f>'JuicedOdds Week (4)'!L3/('JuicedOdds Week (4)'!L3+'JuicedOdds Week (4)'!L2)</f>
        <v>0.4117884537747275</v>
      </c>
      <c r="M3" s="1">
        <f>'JuicedOdds Week (4)'!M3/('JuicedOdds Week (4)'!M3+'JuicedOdds Week (4)'!M4)</f>
        <v>0.52173913043478259</v>
      </c>
      <c r="N3" s="1">
        <f>'JuicedOdds Week (4)'!N3/('JuicedOdds Week (4)'!N3+'JuicedOdds Week (4)'!N5)</f>
        <v>0.55259400285578297</v>
      </c>
      <c r="O3" s="1">
        <f>'JuicedOdds Week (4)'!O3/('JuicedOdds Week (4)'!O3+'JuicedOdds Week (4)'!O7)</f>
        <v>0.48916576381365112</v>
      </c>
      <c r="P3" s="1">
        <f>'JuicedOdds Week (4)'!P3/('JuicedOdds Week (4)'!P3+'JuicedOdds Week (4)'!P14)</f>
        <v>0.53246753246753253</v>
      </c>
      <c r="Q3" s="1">
        <f>'JuicedOdds Week (4)'!Q3/('JuicedOdds Week (4)'!Q3+'JuicedOdds Week (4)'!Q21)</f>
        <v>0.71797052154195007</v>
      </c>
      <c r="R3" s="2">
        <f>'JuicedOdds Week (4)'!R3/('JuicedOdds Week (4)'!R3+'JuicedOdds Week (4)'!R32)</f>
        <v>0.80815709969788529</v>
      </c>
      <c r="S3" s="1">
        <f>'JuicedOdds Week (4)'!S3/('JuicedOdds Week (4)'!S3+'JuicedOdds Week (4)'!S21)</f>
        <v>0.54274353876739567</v>
      </c>
      <c r="U3">
        <v>0</v>
      </c>
    </row>
    <row r="4" spans="1:38">
      <c r="A4" t="s">
        <v>3</v>
      </c>
      <c r="B4" s="1">
        <f>'JuicedOdds Week (4)'!B4/('JuicedOdds Week (4)'!B4+'JuicedOdds Week (4)'!B8)</f>
        <v>0.551441114716549</v>
      </c>
      <c r="C4" s="1">
        <f>'JuicedOdds Week (4)'!C4/('JuicedOdds Week (4)'!C4+'JuicedOdds Week (4)'!C25)</f>
        <v>0.7508125677139762</v>
      </c>
      <c r="D4" s="1">
        <f>'JuicedOdds Week (4)'!D4/('JuicedOdds Week (4)'!D4+'JuicedOdds Week (4)'!D27)</f>
        <v>0.68055555555555558</v>
      </c>
      <c r="E4" s="1">
        <f>'JuicedOdds Week (4)'!E4/('JuicedOdds Week (4)'!E4+'JuicedOdds Week (4)'!E12)</f>
        <v>0.56349206349206349</v>
      </c>
      <c r="F4" s="1">
        <f>'JuicedOdds Week (4)'!F4/('JuicedOdds Week (4)'!F4+'JuicedOdds Week (4)'!F13)</f>
        <v>0.64472917880023306</v>
      </c>
      <c r="G4" s="2">
        <f>'JuicedOdds Week (4)'!G4/('JuicedOdds Week (4)'!G4+'JuicedOdds Week (4)'!G21)</f>
        <v>0.76000000000000012</v>
      </c>
      <c r="H4" s="1">
        <f>'JuicedOdds Week (4)'!H4/('JuicedOdds Week (4)'!H4+'JuicedOdds Week (4)'!H23)</f>
        <v>0.61403508771929827</v>
      </c>
      <c r="I4" s="1">
        <f>'JuicedOdds Week (4)'!I4/('JuicedOdds Week (4)'!I4+'JuicedOdds Week (4)'!I30)</f>
        <v>0.78190630048465271</v>
      </c>
      <c r="J4" s="1">
        <f>'JuicedOdds Week (4)'!J4/('JuicedOdds Week (4)'!J4+'JuicedOdds Week (4)'!J6)</f>
        <v>0.48916576381365112</v>
      </c>
      <c r="K4" s="1">
        <f>'JuicedOdds Week (4)'!K4/('JuicedOdds Week (4)'!K4+'JuicedOdds Week (4)'!K18)</f>
        <v>0.68055555555555558</v>
      </c>
      <c r="L4" s="1">
        <f>'JuicedOdds Week (4)'!L4/('JuicedOdds Week (4)'!L4+'JuicedOdds Week (4)'!L8)</f>
        <v>0.61403508771929827</v>
      </c>
      <c r="M4" s="1">
        <f>'JuicedOdds Week (4)'!M4/('JuicedOdds Week (4)'!M4+'JuicedOdds Week (4)'!M3)</f>
        <v>0.47826086956521741</v>
      </c>
      <c r="N4" s="1"/>
      <c r="O4" s="1">
        <f>'JuicedOdds Week (4)'!O4/('JuicedOdds Week (4)'!O4+'JuicedOdds Week (4)'!O2)</f>
        <v>0.37889039242219219</v>
      </c>
      <c r="P4" s="1">
        <f>'JuicedOdds Week (4)'!P4/('JuicedOdds Week (4)'!P4+'JuicedOdds Week (4)'!P7)</f>
        <v>0.63010204081632659</v>
      </c>
      <c r="Q4" s="1">
        <f>'JuicedOdds Week (4)'!Q4/('JuicedOdds Week (4)'!Q4+'JuicedOdds Week (4)'!Q11)</f>
        <v>0.51083423618634893</v>
      </c>
      <c r="R4" s="1">
        <f>'JuicedOdds Week (4)'!R4/('JuicedOdds Week (4)'!R4+'JuicedOdds Week (4)'!R23)</f>
        <v>0.70016207455429491</v>
      </c>
      <c r="S4" s="1">
        <f>'JuicedOdds Week (4)'!S4/('JuicedOdds Week (4)'!S4+'JuicedOdds Week (4)'!S12)</f>
        <v>0.47826086956521741</v>
      </c>
      <c r="U4">
        <v>0</v>
      </c>
    </row>
    <row r="5" spans="1:38" ht="14.45">
      <c r="A5" t="s">
        <v>4</v>
      </c>
      <c r="B5" s="1">
        <f>'JuicedOdds Week (4)'!B5/('JuicedOdds Week (4)'!B5+'JuicedOdds Week (4)'!B22)</f>
        <v>0.52173913043478259</v>
      </c>
      <c r="C5" s="1">
        <f>'JuicedOdds Week (4)'!C5/('JuicedOdds Week (4)'!C5+'JuicedOdds Week (4)'!C28)</f>
        <v>0.73354231974921635</v>
      </c>
      <c r="D5" s="1">
        <f>'JuicedOdds Week (4)'!D5/('JuicedOdds Week (4)'!D5+'JuicedOdds Week (4)'!D21)</f>
        <v>0.84650112866817162</v>
      </c>
      <c r="E5" s="2">
        <f>'JuicedOdds Week (4)'!E5/('JuicedOdds Week (4)'!E5+'JuicedOdds Week (4)'!E32)</f>
        <v>0.87617765814266502</v>
      </c>
      <c r="F5" s="1">
        <f>'JuicedOdds Week (4)'!F5/('JuicedOdds Week (4)'!F5+'JuicedOdds Week (4)'!F7)</f>
        <v>0.59963877182420233</v>
      </c>
      <c r="G5" s="1">
        <f>'JuicedOdds Week (4)'!G5/('JuicedOdds Week (4)'!G5+'JuicedOdds Week (4)'!G15)</f>
        <v>0.51083423618634893</v>
      </c>
      <c r="H5" s="1">
        <f>'JuicedOdds Week (4)'!H5/('JuicedOdds Week (4)'!H5+'JuicedOdds Week (4)'!H17)</f>
        <v>0.52173913043478259</v>
      </c>
      <c r="I5" s="1">
        <f>'JuicedOdds Week (4)'!I5/('JuicedOdds Week (4)'!I5+'JuicedOdds Week (4)'!I6)</f>
        <v>0.51083423618634893</v>
      </c>
      <c r="J5" s="1"/>
      <c r="K5" s="1">
        <f>'JuicedOdds Week (4)'!K5/('JuicedOdds Week (4)'!K5+'JuicedOdds Week (4)'!K13)</f>
        <v>0.51083423618634893</v>
      </c>
      <c r="L5" s="1">
        <f>'JuicedOdds Week (4)'!L5/('JuicedOdds Week (4)'!L5+'JuicedOdds Week (4)'!L30)</f>
        <v>0.74087161366313303</v>
      </c>
      <c r="M5" s="1">
        <f>'JuicedOdds Week (4)'!M5/('JuicedOdds Week (4)'!M5+'JuicedOdds Week (4)'!M14)</f>
        <v>0.52173913043478259</v>
      </c>
      <c r="N5" s="1">
        <f>'JuicedOdds Week (4)'!N5/('JuicedOdds Week (4)'!N5+'JuicedOdds Week (4)'!N3)</f>
        <v>0.44740599714421703</v>
      </c>
      <c r="O5" s="1">
        <f>'JuicedOdds Week (4)'!O5/('JuicedOdds Week (4)'!O5+'JuicedOdds Week (4)'!O14)</f>
        <v>0.61403508771929827</v>
      </c>
      <c r="P5" s="1">
        <f>'JuicedOdds Week (4)'!P5/('JuicedOdds Week (4)'!P5+'JuicedOdds Week (4)'!P32)</f>
        <v>0.69576995207334869</v>
      </c>
      <c r="Q5" s="1">
        <f>'JuicedOdds Week (4)'!Q5/('JuicedOdds Week (4)'!Q5+'JuicedOdds Week (4)'!Q9)</f>
        <v>0.55156950672645733</v>
      </c>
      <c r="R5" s="1">
        <f>'JuicedOdds Week (4)'!R5/('JuicedOdds Week (4)'!R5+'JuicedOdds Week (4)'!R27)</f>
        <v>0.57983193277310918</v>
      </c>
      <c r="S5" s="1">
        <f>'JuicedOdds Week (4)'!S5/('JuicedOdds Week (4)'!S5+'JuicedOdds Week (4)'!S28)</f>
        <v>0.71797052154195007</v>
      </c>
      <c r="U5">
        <v>0</v>
      </c>
    </row>
    <row r="6" spans="1:38" ht="14.45">
      <c r="A6" t="s">
        <v>5</v>
      </c>
      <c r="B6" s="1">
        <f>'JuicedOdds Week (4)'!B6/('JuicedOdds Week (4)'!B6+'JuicedOdds Week (4)'!B15)</f>
        <v>0.50432975406996894</v>
      </c>
      <c r="C6" s="1">
        <f>'JuicedOdds Week (4)'!C6/('JuicedOdds Week (4)'!C6+'JuicedOdds Week (4)'!C9)</f>
        <v>0.60923623445825936</v>
      </c>
      <c r="D6" s="1">
        <f>'JuicedOdds Week (4)'!D6/('JuicedOdds Week (4)'!D6+'JuicedOdds Week (4)'!D28)</f>
        <v>0.58299264104660675</v>
      </c>
      <c r="E6" s="1">
        <f>'JuicedOdds Week (4)'!E6/('JuicedOdds Week (4)'!E6+'JuicedOdds Week (4)'!E29)</f>
        <v>0.59336975415942395</v>
      </c>
      <c r="F6" s="1">
        <f>'JuicedOdds Week (4)'!F6/('JuicedOdds Week (4)'!F6+'JuicedOdds Week (4)'!F32)</f>
        <v>0.74087161366313303</v>
      </c>
      <c r="G6" s="1">
        <f>'JuicedOdds Week (4)'!G6/('JuicedOdds Week (4)'!G6+'JuicedOdds Week (4)'!G14)</f>
        <v>0.63690418169412233</v>
      </c>
      <c r="H6" s="1"/>
      <c r="I6" s="1">
        <f>'JuicedOdds Week (4)'!I6/('JuicedOdds Week (4)'!I6+'JuicedOdds Week (4)'!I5)</f>
        <v>0.48916576381365112</v>
      </c>
      <c r="J6" s="1">
        <f>'JuicedOdds Week (4)'!J6/('JuicedOdds Week (4)'!J6+'JuicedOdds Week (4)'!J4)</f>
        <v>0.51083423618634893</v>
      </c>
      <c r="K6" s="2">
        <f>'JuicedOdds Week (4)'!K6/('JuicedOdds Week (4)'!K6+'JuicedOdds Week (4)'!K33)</f>
        <v>0.76590210451643415</v>
      </c>
      <c r="L6" s="1">
        <f>'JuicedOdds Week (4)'!L6/('JuicedOdds Week (4)'!L6+'JuicedOdds Week (4)'!L9)</f>
        <v>0.51083423618634893</v>
      </c>
      <c r="M6" s="1">
        <f>'JuicedOdds Week (4)'!M6/('JuicedOdds Week (4)'!M6+'JuicedOdds Week (4)'!M22)</f>
        <v>0.64285714285714279</v>
      </c>
      <c r="N6" s="1">
        <f>'JuicedOdds Week (4)'!N6/('JuicedOdds Week (4)'!N6+'JuicedOdds Week (4)'!N13)</f>
        <v>0.51083423618634893</v>
      </c>
      <c r="O6" s="1">
        <f>'JuicedOdds Week (4)'!O6/('JuicedOdds Week (4)'!O6+'JuicedOdds Week (4)'!O31)</f>
        <v>0.76590210451643415</v>
      </c>
      <c r="P6" s="1">
        <f>'JuicedOdds Week (4)'!P6/('JuicedOdds Week (4)'!P6+'JuicedOdds Week (4)'!P17)</f>
        <v>0.65747522619560528</v>
      </c>
      <c r="Q6" s="1">
        <f>'JuicedOdds Week (4)'!Q6/('JuicedOdds Week (4)'!Q6+'JuicedOdds Week (4)'!Q22)</f>
        <v>0.54274353876739567</v>
      </c>
      <c r="R6" s="1">
        <f>'JuicedOdds Week (4)'!R6/('JuicedOdds Week (4)'!R6+'JuicedOdds Week (4)'!R2)</f>
        <v>0.4117884537747275</v>
      </c>
      <c r="S6" s="1">
        <f>'JuicedOdds Week (4)'!S6/('JuicedOdds Week (4)'!S6+'JuicedOdds Week (4)'!S15)</f>
        <v>0.61403508771929827</v>
      </c>
      <c r="U6">
        <v>0</v>
      </c>
    </row>
    <row r="7" spans="1:38">
      <c r="A7" t="s">
        <v>6</v>
      </c>
      <c r="B7" s="1">
        <f>'JuicedOdds Week (4)'!B7/('JuicedOdds Week (4)'!B7+'JuicedOdds Week (4)'!B21)</f>
        <v>0.60375697094217784</v>
      </c>
      <c r="C7" s="3">
        <f>'JuicedOdds Week (4)'!C7/('JuicedOdds Week (4)'!C7+'JuicedOdds Week (4)'!C8)</f>
        <v>0.76000000000000012</v>
      </c>
      <c r="D7" s="1">
        <f>'JuicedOdds Week (4)'!D7/('JuicedOdds Week (4)'!D7+'JuicedOdds Week (4)'!D32)</f>
        <v>0.83164983164983153</v>
      </c>
      <c r="E7" s="1">
        <f>'JuicedOdds Week (4)'!E7/('JuicedOdds Week (4)'!E7+'JuicedOdds Week (4)'!E23)</f>
        <v>0.70954356846473021</v>
      </c>
      <c r="F7" s="1">
        <f>'JuicedOdds Week (4)'!F7/('JuicedOdds Week (4)'!F7+'JuicedOdds Week (4)'!F5)</f>
        <v>0.40036122817579772</v>
      </c>
      <c r="G7" s="1">
        <f>'JuicedOdds Week (4)'!G7/('JuicedOdds Week (4)'!G7+'JuicedOdds Week (4)'!G11)</f>
        <v>0.48916576381365112</v>
      </c>
      <c r="H7" s="1"/>
      <c r="I7" s="1">
        <f>'JuicedOdds Week (4)'!I7/('JuicedOdds Week (4)'!I7+'JuicedOdds Week (4)'!I28)</f>
        <v>0.71797052154195007</v>
      </c>
      <c r="J7" s="1">
        <f>'JuicedOdds Week (4)'!J7/('JuicedOdds Week (4)'!J7+'JuicedOdds Week (4)'!J3)</f>
        <v>0.4117884537747275</v>
      </c>
      <c r="K7" s="1">
        <f>'JuicedOdds Week (4)'!K7/('JuicedOdds Week (4)'!K7+'JuicedOdds Week (4)'!K21)</f>
        <v>0.65747522619560528</v>
      </c>
      <c r="L7" s="1">
        <f>'JuicedOdds Week (4)'!L7/('JuicedOdds Week (4)'!L7+'JuicedOdds Week (4)'!L26)</f>
        <v>0.61403508771929827</v>
      </c>
      <c r="M7" s="1">
        <f>'JuicedOdds Week (4)'!M7/('JuicedOdds Week (4)'!M7+'JuicedOdds Week (4)'!M27)</f>
        <v>0.66900702106318954</v>
      </c>
      <c r="N7" s="1">
        <f>'JuicedOdds Week (4)'!N7/('JuicedOdds Week (4)'!N7+'JuicedOdds Week (4)'!N14)</f>
        <v>0.60670065549890739</v>
      </c>
      <c r="O7" s="1">
        <f>'JuicedOdds Week (4)'!O7/('JuicedOdds Week (4)'!O7+'JuicedOdds Week (4)'!O3)</f>
        <v>0.51083423618634893</v>
      </c>
      <c r="P7" s="1">
        <f>'JuicedOdds Week (4)'!P7/('JuicedOdds Week (4)'!P7+'JuicedOdds Week (4)'!P4)</f>
        <v>0.36989795918367352</v>
      </c>
      <c r="Q7" s="1">
        <f>'JuicedOdds Week (4)'!Q7/('JuicedOdds Week (4)'!Q7+'JuicedOdds Week (4)'!Q12)</f>
        <v>0.43902439024390244</v>
      </c>
      <c r="R7" s="1">
        <f>'JuicedOdds Week (4)'!R7/('JuicedOdds Week (4)'!R7+'JuicedOdds Week (4)'!R10)</f>
        <v>0.57983193277310918</v>
      </c>
      <c r="S7" s="1">
        <f>'JuicedOdds Week (4)'!S7/('JuicedOdds Week (4)'!S7+'JuicedOdds Week (4)'!S27)</f>
        <v>0.57983193277310918</v>
      </c>
      <c r="U7">
        <v>0</v>
      </c>
    </row>
    <row r="8" spans="1:38">
      <c r="A8" t="s">
        <v>7</v>
      </c>
      <c r="B8" s="1">
        <f>'JuicedOdds Week (4)'!B8/('JuicedOdds Week (4)'!B8+'JuicedOdds Week (4)'!B4)</f>
        <v>0.448558885283451</v>
      </c>
      <c r="C8" s="1">
        <f>'JuicedOdds Week (4)'!C8/('JuicedOdds Week (4)'!C8+'JuicedOdds Week (4)'!C7)</f>
        <v>0.24000000000000005</v>
      </c>
      <c r="D8" s="1">
        <f>'JuicedOdds Week (4)'!D8/('JuicedOdds Week (4)'!D8+'JuicedOdds Week (4)'!D23)</f>
        <v>0.42794036443953615</v>
      </c>
      <c r="E8" s="1">
        <f>'JuicedOdds Week (4)'!E8/('JuicedOdds Week (4)'!E8+'JuicedOdds Week (4)'!E2)</f>
        <v>0.22316684378320936</v>
      </c>
      <c r="F8" s="1">
        <f>'JuicedOdds Week (4)'!F8/('JuicedOdds Week (4)'!F8+'JuicedOdds Week (4)'!F18)</f>
        <v>0.40036122817579772</v>
      </c>
      <c r="G8" s="1">
        <f>'JuicedOdds Week (4)'!G8/('JuicedOdds Week (4)'!G8+'JuicedOdds Week (4)'!G3)</f>
        <v>0.48916576381365112</v>
      </c>
      <c r="H8" s="1"/>
      <c r="I8" s="1">
        <f>'JuicedOdds Week (4)'!I8/('JuicedOdds Week (4)'!I8+'JuicedOdds Week (4)'!I21)</f>
        <v>0.52173913043478259</v>
      </c>
      <c r="J8" s="1">
        <f>'JuicedOdds Week (4)'!J8/('JuicedOdds Week (4)'!J8+'JuicedOdds Week (4)'!J11)</f>
        <v>0.53246753246753253</v>
      </c>
      <c r="K8" s="1">
        <f>'JuicedOdds Week (4)'!K8/('JuicedOdds Week (4)'!K8+'JuicedOdds Week (4)'!K25)</f>
        <v>0.54274353876739567</v>
      </c>
      <c r="L8" s="1">
        <f>'JuicedOdds Week (4)'!L8/('JuicedOdds Week (4)'!L8+'JuicedOdds Week (4)'!L4)</f>
        <v>0.38596491228070179</v>
      </c>
      <c r="M8" s="1">
        <f>'JuicedOdds Week (4)'!M8/('JuicedOdds Week (4)'!M8+'JuicedOdds Week (4)'!M12)</f>
        <v>0.55259400285578297</v>
      </c>
      <c r="N8" s="1">
        <f>'JuicedOdds Week (4)'!N8/('JuicedOdds Week (4)'!N8+'JuicedOdds Week (4)'!N24)</f>
        <v>0.70016207455429491</v>
      </c>
      <c r="O8" s="1">
        <f>'JuicedOdds Week (4)'!O8/('JuicedOdds Week (4)'!O8+'JuicedOdds Week (4)'!O33)</f>
        <v>0.7508125677139762</v>
      </c>
      <c r="P8" s="1">
        <f>'JuicedOdds Week (4)'!P8/('JuicedOdds Week (4)'!P8+'JuicedOdds Week (4)'!P12)</f>
        <v>0.47826086956521741</v>
      </c>
      <c r="Q8" s="1">
        <f>'JuicedOdds Week (4)'!Q8/('JuicedOdds Week (4)'!Q8+'JuicedOdds Week (4)'!Q27)</f>
        <v>0.65747522619560528</v>
      </c>
      <c r="R8" s="1">
        <f>'JuicedOdds Week (4)'!R8/('JuicedOdds Week (4)'!R8+'JuicedOdds Week (4)'!R15)</f>
        <v>0.51083423618634893</v>
      </c>
      <c r="S8" s="1">
        <f>'JuicedOdds Week (4)'!S8/('JuicedOdds Week (4)'!S8+'JuicedOdds Week (4)'!S23)</f>
        <v>0.51083423618634893</v>
      </c>
      <c r="U8">
        <v>0</v>
      </c>
    </row>
    <row r="9" spans="1:38" ht="14.45">
      <c r="A9" t="s">
        <v>8</v>
      </c>
      <c r="B9" s="3">
        <f>'JuicedOdds Week (4)'!B9/('JuicedOdds Week (4)'!B9+'JuicedOdds Week (4)'!B33)</f>
        <v>0.79136163982430452</v>
      </c>
      <c r="C9" s="1">
        <f>'JuicedOdds Week (4)'!C9/('JuicedOdds Week (4)'!C9+'JuicedOdds Week (4)'!C6)</f>
        <v>0.39076376554174075</v>
      </c>
      <c r="D9" s="1">
        <f>'JuicedOdds Week (4)'!D9/('JuicedOdds Week (4)'!D9+'JuicedOdds Week (4)'!D31)</f>
        <v>0.74087161366313303</v>
      </c>
      <c r="E9" s="1">
        <f>'JuicedOdds Week (4)'!E9/('JuicedOdds Week (4)'!E9+'JuicedOdds Week (4)'!E15)</f>
        <v>0.39076376554174075</v>
      </c>
      <c r="F9" s="1">
        <f>'JuicedOdds Week (4)'!F9/('JuicedOdds Week (4)'!F9+'JuicedOdds Week (4)'!F22)</f>
        <v>0.53246753246753253</v>
      </c>
      <c r="G9" s="1">
        <f>'JuicedOdds Week (4)'!G9/('JuicedOdds Week (4)'!G9+'JuicedOdds Week (4)'!G29)</f>
        <v>0.65747522619560528</v>
      </c>
      <c r="H9" s="1">
        <f>'JuicedOdds Week (4)'!H9/('JuicedOdds Week (4)'!H9+'JuicedOdds Week (4)'!H10)</f>
        <v>0.57983193277310918</v>
      </c>
      <c r="I9" s="1">
        <f>'JuicedOdds Week (4)'!I9/('JuicedOdds Week (4)'!I9+'JuicedOdds Week (4)'!I32)</f>
        <v>0.69079288305406805</v>
      </c>
      <c r="J9" s="1">
        <f>'JuicedOdds Week (4)'!J9/('JuicedOdds Week (4)'!J9+'JuicedOdds Week (4)'!J14)</f>
        <v>0.57983193277310918</v>
      </c>
      <c r="K9" s="1">
        <f>'JuicedOdds Week (4)'!K9/('JuicedOdds Week (4)'!K9+'JuicedOdds Week (4)'!K15)</f>
        <v>0.57983193277310918</v>
      </c>
      <c r="L9" s="1">
        <f>'JuicedOdds Week (4)'!L9/('JuicedOdds Week (4)'!L9+'JuicedOdds Week (4)'!L6)</f>
        <v>0.48916576381365112</v>
      </c>
      <c r="M9" s="1">
        <f>'JuicedOdds Week (4)'!M9/('JuicedOdds Week (4)'!M9+'JuicedOdds Week (4)'!M11)</f>
        <v>0.45725646123260438</v>
      </c>
      <c r="N9" s="1"/>
      <c r="O9" s="1">
        <f>'JuicedOdds Week (4)'!O9/('JuicedOdds Week (4)'!O9+'JuicedOdds Week (4)'!O28)</f>
        <v>0.72575250836120397</v>
      </c>
      <c r="P9" s="1">
        <f>'JuicedOdds Week (4)'!P9/('JuicedOdds Week (4)'!P9+'JuicedOdds Week (4)'!P13)</f>
        <v>0.48916576381365112</v>
      </c>
      <c r="Q9" s="1">
        <f>'JuicedOdds Week (4)'!Q9/('JuicedOdds Week (4)'!Q9+'JuicedOdds Week (4)'!Q5)</f>
        <v>0.44843049327354256</v>
      </c>
      <c r="R9" s="1">
        <f>'JuicedOdds Week (4)'!R9/('JuicedOdds Week (4)'!R9+'JuicedOdds Week (4)'!R12)</f>
        <v>0.5</v>
      </c>
      <c r="S9" s="1">
        <f>'JuicedOdds Week (4)'!S9/('JuicedOdds Week (4)'!S9+'JuicedOdds Week (4)'!S22)</f>
        <v>0.61403508771929827</v>
      </c>
      <c r="U9">
        <v>25</v>
      </c>
    </row>
    <row r="10" spans="1:38">
      <c r="A10" t="s">
        <v>9</v>
      </c>
      <c r="B10" s="1">
        <f>'JuicedOdds Week (4)'!B10/('JuicedOdds Week (4)'!B10+'JuicedOdds Week (4)'!B2)</f>
        <v>0.38356164383561653</v>
      </c>
      <c r="C10" s="1">
        <f>'JuicedOdds Week (4)'!C10/('JuicedOdds Week (4)'!C10+'JuicedOdds Week (4)'!C14)</f>
        <v>0.65747522619560528</v>
      </c>
      <c r="D10" s="1">
        <f>'JuicedOdds Week (4)'!D10/('JuicedOdds Week (4)'!D10+'JuicedOdds Week (4)'!D24)</f>
        <v>0.58299264104660675</v>
      </c>
      <c r="E10" s="1">
        <f>'JuicedOdds Week (4)'!E10/('JuicedOdds Week (4)'!E10+'JuicedOdds Week (4)'!E20)</f>
        <v>0.56349206349206349</v>
      </c>
      <c r="F10" s="1">
        <f>'JuicedOdds Week (4)'!F10/('JuicedOdds Week (4)'!F10+'JuicedOdds Week (4)'!F26)</f>
        <v>0.75718849840255587</v>
      </c>
      <c r="G10" s="1">
        <f>'JuicedOdds Week (4)'!G10/('JuicedOdds Week (4)'!G10+'JuicedOdds Week (4)'!G30)</f>
        <v>0.62110960757780787</v>
      </c>
      <c r="H10" s="1">
        <f>'JuicedOdds Week (4)'!H10/('JuicedOdds Week (4)'!H10+'JuicedOdds Week (4)'!H9)</f>
        <v>0.42016806722689076</v>
      </c>
      <c r="I10" s="1">
        <f>'JuicedOdds Week (4)'!I10/('JuicedOdds Week (4)'!I10+'JuicedOdds Week (4)'!I25)</f>
        <v>0.63690418169412233</v>
      </c>
      <c r="J10" s="1"/>
      <c r="K10" s="1">
        <f>'JuicedOdds Week (4)'!K10/('JuicedOdds Week (4)'!K10+'JuicedOdds Week (4)'!K11)</f>
        <v>0.42888402625820565</v>
      </c>
      <c r="L10" s="2">
        <f>'JuicedOdds Week (4)'!L10/('JuicedOdds Week (4)'!L10+'JuicedOdds Week (4)'!L19)</f>
        <v>0.70016207455429491</v>
      </c>
      <c r="M10" s="1">
        <f>'JuicedOdds Week (4)'!M10/('JuicedOdds Week (4)'!M10+'JuicedOdds Week (4)'!M20)</f>
        <v>0.63010204081632659</v>
      </c>
      <c r="N10" s="1">
        <f>'JuicedOdds Week (4)'!N10/('JuicedOdds Week (4)'!N10+'JuicedOdds Week (4)'!N16)</f>
        <v>0.5</v>
      </c>
      <c r="O10" s="1">
        <f>'JuicedOdds Week (4)'!O10/('JuicedOdds Week (4)'!O10+'JuicedOdds Week (4)'!O19)</f>
        <v>0.53246753246753253</v>
      </c>
      <c r="P10" s="1">
        <f>'JuicedOdds Week (4)'!P10/('JuicedOdds Week (4)'!P10+'JuicedOdds Week (4)'!P18)</f>
        <v>0.54274353876739567</v>
      </c>
      <c r="Q10" s="1">
        <f>'JuicedOdds Week (4)'!Q10/('JuicedOdds Week (4)'!Q10+'JuicedOdds Week (4)'!Q17)</f>
        <v>0.48916576381365112</v>
      </c>
      <c r="R10" s="1">
        <f>'JuicedOdds Week (4)'!R10/('JuicedOdds Week (4)'!R10+'JuicedOdds Week (4)'!R7)</f>
        <v>0.42016806722689076</v>
      </c>
      <c r="S10" s="1">
        <f>'JuicedOdds Week (4)'!S10/('JuicedOdds Week (4)'!S10+'JuicedOdds Week (4)'!S17)</f>
        <v>0.56204379562043794</v>
      </c>
      <c r="U10">
        <v>0</v>
      </c>
    </row>
    <row r="11" spans="1:38">
      <c r="A11" t="s">
        <v>10</v>
      </c>
      <c r="B11" s="1">
        <f>'JuicedOdds Week (4)'!B11/('JuicedOdds Week (4)'!B11+'JuicedOdds Week (4)'!B12)</f>
        <v>0.59336975415942395</v>
      </c>
      <c r="C11" s="1">
        <f>'JuicedOdds Week (4)'!C11/('JuicedOdds Week (4)'!C11+'JuicedOdds Week (4)'!C29)</f>
        <v>0.5720596355604638</v>
      </c>
      <c r="D11" s="1">
        <f>'JuicedOdds Week (4)'!D11/('JuicedOdds Week (4)'!D11+'JuicedOdds Week (4)'!D17)</f>
        <v>0.49567024593003117</v>
      </c>
      <c r="E11" s="1">
        <f>'JuicedOdds Week (4)'!E11/('JuicedOdds Week (4)'!E11+'JuicedOdds Week (4)'!E25)</f>
        <v>0.73354231974921635</v>
      </c>
      <c r="F11" s="1"/>
      <c r="G11" s="1">
        <f>'JuicedOdds Week (4)'!G11/('JuicedOdds Week (4)'!G11+'JuicedOdds Week (4)'!G7)</f>
        <v>0.51083423618634893</v>
      </c>
      <c r="H11" s="1">
        <f>'JuicedOdds Week (4)'!H11/('JuicedOdds Week (4)'!H11+'JuicedOdds Week (4)'!H2)</f>
        <v>0.34252477380439461</v>
      </c>
      <c r="I11" s="2">
        <f>'JuicedOdds Week (4)'!I11/('JuicedOdds Week (4)'!I11+'JuicedOdds Week (4)'!I19)</f>
        <v>0.75718849840255587</v>
      </c>
      <c r="J11" s="1">
        <f>'JuicedOdds Week (4)'!J11/('JuicedOdds Week (4)'!J11+'JuicedOdds Week (4)'!J8)</f>
        <v>0.46753246753246752</v>
      </c>
      <c r="K11" s="1">
        <f>'JuicedOdds Week (4)'!K11/('JuicedOdds Week (4)'!K11+'JuicedOdds Week (4)'!K10)</f>
        <v>0.57111597374179435</v>
      </c>
      <c r="L11" s="1">
        <f>'JuicedOdds Week (4)'!L11/('JuicedOdds Week (4)'!L11+'JuicedOdds Week (4)'!L20)</f>
        <v>0.54274353876739567</v>
      </c>
      <c r="M11" s="1">
        <f>'JuicedOdds Week (4)'!M11/('JuicedOdds Week (4)'!M11+'JuicedOdds Week (4)'!M9)</f>
        <v>0.54274353876739567</v>
      </c>
      <c r="N11" s="1">
        <f>'JuicedOdds Week (4)'!N11/('JuicedOdds Week (4)'!N11+'JuicedOdds Week (4)'!N23)</f>
        <v>0.52173913043478259</v>
      </c>
      <c r="O11" s="1">
        <f>'JuicedOdds Week (4)'!O11/('JuicedOdds Week (4)'!O11+'JuicedOdds Week (4)'!O18)</f>
        <v>0.57983193277310918</v>
      </c>
      <c r="P11" s="1">
        <f>'JuicedOdds Week (4)'!P11/('JuicedOdds Week (4)'!P11+'JuicedOdds Week (4)'!P25)</f>
        <v>0.52173913043478259</v>
      </c>
      <c r="Q11" s="1">
        <f>'JuicedOdds Week (4)'!Q11/('JuicedOdds Week (4)'!Q11+'JuicedOdds Week (4)'!Q4)</f>
        <v>0.48916576381365112</v>
      </c>
      <c r="R11" s="1">
        <f>'JuicedOdds Week (4)'!R11/('JuicedOdds Week (4)'!R11+'JuicedOdds Week (4)'!R18)</f>
        <v>0.48916576381365112</v>
      </c>
      <c r="S11" s="1">
        <f>'JuicedOdds Week (4)'!S11/('JuicedOdds Week (4)'!S11+'JuicedOdds Week (4)'!S2)</f>
        <v>0.46753246753246752</v>
      </c>
      <c r="U11">
        <v>0</v>
      </c>
    </row>
    <row r="12" spans="1:38">
      <c r="A12" t="s">
        <v>11</v>
      </c>
      <c r="B12" s="1">
        <f>'JuicedOdds Week (4)'!B12/('JuicedOdds Week (4)'!B12+'JuicedOdds Week (4)'!B11)</f>
        <v>0.40663024584057611</v>
      </c>
      <c r="C12" s="1">
        <f>'JuicedOdds Week (4)'!C12/('JuicedOdds Week (4)'!C12+'JuicedOdds Week (4)'!C23)</f>
        <v>0.56349206349206349</v>
      </c>
      <c r="D12" s="1">
        <f>'JuicedOdds Week (4)'!D12/('JuicedOdds Week (4)'!D12+'JuicedOdds Week (4)'!D18)</f>
        <v>0.71355123026074185</v>
      </c>
      <c r="E12" s="1">
        <f>'JuicedOdds Week (4)'!E12/('JuicedOdds Week (4)'!E12+'JuicedOdds Week (4)'!E4)</f>
        <v>0.43650793650793646</v>
      </c>
      <c r="F12" s="2">
        <f>'JuicedOdds Week (4)'!F12/('JuicedOdds Week (4)'!F12+'JuicedOdds Week (4)'!F21)</f>
        <v>0.79999999999999993</v>
      </c>
      <c r="G12" s="1">
        <f>'JuicedOdds Week (4)'!G12/('JuicedOdds Week (4)'!G12+'JuicedOdds Week (4)'!G26)</f>
        <v>0.71355123026074185</v>
      </c>
      <c r="H12" s="1">
        <f>'JuicedOdds Week (4)'!H12/('JuicedOdds Week (4)'!H12+'JuicedOdds Week (4)'!H3)</f>
        <v>0.36989795918367352</v>
      </c>
      <c r="I12" s="1">
        <f>'JuicedOdds Week (4)'!I12/('JuicedOdds Week (4)'!I12+'JuicedOdds Week (4)'!I23)</f>
        <v>0.63010204081632659</v>
      </c>
      <c r="J12" s="1">
        <f>'JuicedOdds Week (4)'!J12/('JuicedOdds Week (4)'!J12+'JuicedOdds Week (4)'!J2)</f>
        <v>0.35527082119976705</v>
      </c>
      <c r="K12" s="1"/>
      <c r="L12" s="1">
        <f>'JuicedOdds Week (4)'!L12/('JuicedOdds Week (4)'!L12+'JuicedOdds Week (4)'!L25)</f>
        <v>0.6636481241914618</v>
      </c>
      <c r="M12" s="1">
        <f>'JuicedOdds Week (4)'!M12/('JuicedOdds Week (4)'!M12+'JuicedOdds Week (4)'!M8)</f>
        <v>0.44740599714421703</v>
      </c>
      <c r="N12" s="1">
        <f>'JuicedOdds Week (4)'!N12/('JuicedOdds Week (4)'!N12+'JuicedOdds Week (4)'!N27)</f>
        <v>0.60670065549890739</v>
      </c>
      <c r="O12" s="1">
        <f>'JuicedOdds Week (4)'!O12/('JuicedOdds Week (4)'!O12+'JuicedOdds Week (4)'!O29)</f>
        <v>0.71797052154195007</v>
      </c>
      <c r="P12" s="1">
        <f>'JuicedOdds Week (4)'!P12/('JuicedOdds Week (4)'!P12+'JuicedOdds Week (4)'!P8)</f>
        <v>0.52173913043478259</v>
      </c>
      <c r="Q12" s="1">
        <f>'JuicedOdds Week (4)'!Q12/('JuicedOdds Week (4)'!Q12+'JuicedOdds Week (4)'!Q7)</f>
        <v>0.56097560975609762</v>
      </c>
      <c r="R12" s="1">
        <f>'JuicedOdds Week (4)'!R12/('JuicedOdds Week (4)'!R12+'JuicedOdds Week (4)'!R9)</f>
        <v>0.5</v>
      </c>
      <c r="S12" s="1">
        <f>'JuicedOdds Week (4)'!S12/('JuicedOdds Week (4)'!S12+'JuicedOdds Week (4)'!S4)</f>
        <v>0.52173913043478259</v>
      </c>
      <c r="U12">
        <v>0</v>
      </c>
    </row>
    <row r="13" spans="1:38">
      <c r="A13" t="s">
        <v>12</v>
      </c>
      <c r="B13" s="1">
        <f>'JuicedOdds Week (4)'!B13/('JuicedOdds Week (4)'!B13+'JuicedOdds Week (4)'!B31)</f>
        <v>0.63690418169412233</v>
      </c>
      <c r="C13" s="1">
        <f>'JuicedOdds Week (4)'!C13/('JuicedOdds Week (4)'!C13+'JuicedOdds Week (4)'!C2)</f>
        <v>0.42794036443953615</v>
      </c>
      <c r="D13" s="1">
        <f>'JuicedOdds Week (4)'!D13/('JuicedOdds Week (4)'!D13+'JuicedOdds Week (4)'!D33)</f>
        <v>0.76000000000000012</v>
      </c>
      <c r="E13" s="1">
        <f>'JuicedOdds Week (4)'!E13/('JuicedOdds Week (4)'!E13+'JuicedOdds Week (4)'!E24)</f>
        <v>0.62246655186117372</v>
      </c>
      <c r="F13" s="1">
        <f>'JuicedOdds Week (4)'!F13/('JuicedOdds Week (4)'!F13+'JuicedOdds Week (4)'!F4)</f>
        <v>0.35527082119976705</v>
      </c>
      <c r="G13" s="1">
        <f>'JuicedOdds Week (4)'!G13/('JuicedOdds Week (4)'!G13+'JuicedOdds Week (4)'!G31)</f>
        <v>0.69079288305406805</v>
      </c>
      <c r="H13" s="1">
        <f>'JuicedOdds Week (4)'!H13/('JuicedOdds Week (4)'!H13+'JuicedOdds Week (4)'!H16)</f>
        <v>0.48916576381365112</v>
      </c>
      <c r="I13" s="1">
        <f>'JuicedOdds Week (4)'!I13/('JuicedOdds Week (4)'!I13+'JuicedOdds Week (4)'!I22)</f>
        <v>0.48916576381365112</v>
      </c>
      <c r="J13" s="1"/>
      <c r="K13" s="1">
        <f>'JuicedOdds Week (4)'!K13/('JuicedOdds Week (4)'!K13+'JuicedOdds Week (4)'!K5)</f>
        <v>0.48916576381365112</v>
      </c>
      <c r="L13" s="1">
        <f>'JuicedOdds Week (4)'!L13/('JuicedOdds Week (4)'!L13+'JuicedOdds Week (4)'!L29)</f>
        <v>0.64472917880023306</v>
      </c>
      <c r="M13" s="1">
        <f>'JuicedOdds Week (4)'!M13/('JuicedOdds Week (4)'!M13+'JuicedOdds Week (4)'!M33)</f>
        <v>0.63690418169412233</v>
      </c>
      <c r="N13" s="1">
        <f>'JuicedOdds Week (4)'!N13/('JuicedOdds Week (4)'!N13+'JuicedOdds Week (4)'!N6)</f>
        <v>0.48916576381365112</v>
      </c>
      <c r="O13" s="1">
        <f>'JuicedOdds Week (4)'!O13/('JuicedOdds Week (4)'!O13+'JuicedOdds Week (4)'!O15)</f>
        <v>0.48916576381365112</v>
      </c>
      <c r="P13" s="1">
        <f>'JuicedOdds Week (4)'!P13/('JuicedOdds Week (4)'!P13+'JuicedOdds Week (4)'!P9)</f>
        <v>0.51083423618634893</v>
      </c>
      <c r="Q13" s="1">
        <f>'JuicedOdds Week (4)'!Q13/('JuicedOdds Week (4)'!Q13+'JuicedOdds Week (4)'!Q30)</f>
        <v>0.62110960757780787</v>
      </c>
      <c r="R13" s="1">
        <f>'JuicedOdds Week (4)'!R13/('JuicedOdds Week (4)'!R13+'JuicedOdds Week (4)'!R26)</f>
        <v>0.64472917880023306</v>
      </c>
      <c r="S13" s="1">
        <f>'JuicedOdds Week (4)'!S13/('JuicedOdds Week (4)'!S13+'JuicedOdds Week (4)'!S29)</f>
        <v>0.55259400285578297</v>
      </c>
      <c r="U13">
        <v>0</v>
      </c>
    </row>
    <row r="14" spans="1:38" ht="14.45">
      <c r="A14" t="s">
        <v>13</v>
      </c>
      <c r="B14" s="1">
        <f>'JuicedOdds Week (4)'!B14/('JuicedOdds Week (4)'!B14+'JuicedOdds Week (4)'!B28)</f>
        <v>0.65747522619560528</v>
      </c>
      <c r="C14" s="1">
        <f>'JuicedOdds Week (4)'!C14/('JuicedOdds Week (4)'!C14+'JuicedOdds Week (4)'!C10)</f>
        <v>0.34252477380439461</v>
      </c>
      <c r="D14" s="1">
        <f>'JuicedOdds Week (4)'!D14/('JuicedOdds Week (4)'!D14+'JuicedOdds Week (4)'!D26)</f>
        <v>0.6636481241914618</v>
      </c>
      <c r="E14" s="1">
        <f>'JuicedOdds Week (4)'!E14/('JuicedOdds Week (4)'!E14+'JuicedOdds Week (4)'!E21)</f>
        <v>0.56349206349206349</v>
      </c>
      <c r="F14" s="1"/>
      <c r="G14" s="1">
        <f>'JuicedOdds Week (4)'!G14/('JuicedOdds Week (4)'!G14+'JuicedOdds Week (4)'!G6)</f>
        <v>0.36309581830587778</v>
      </c>
      <c r="H14" s="2">
        <f>'JuicedOdds Week (4)'!H14/('JuicedOdds Week (4)'!H14+'JuicedOdds Week (4)'!H32)</f>
        <v>0.74087161366313303</v>
      </c>
      <c r="I14" s="1">
        <f>'JuicedOdds Week (4)'!I14/('JuicedOdds Week (4)'!I14+'JuicedOdds Week (4)'!I15)</f>
        <v>0.53246753246753253</v>
      </c>
      <c r="J14" s="1">
        <f>'JuicedOdds Week (4)'!J14/('JuicedOdds Week (4)'!J14+'JuicedOdds Week (4)'!J9)</f>
        <v>0.42016806722689076</v>
      </c>
      <c r="K14" s="1">
        <f>'JuicedOdds Week (4)'!K14/('JuicedOdds Week (4)'!K14+'JuicedOdds Week (4)'!K27)</f>
        <v>0.63010204081632659</v>
      </c>
      <c r="L14" s="1">
        <f>'JuicedOdds Week (4)'!L14/('JuicedOdds Week (4)'!L14+'JuicedOdds Week (4)'!L28)</f>
        <v>0.53246753246753253</v>
      </c>
      <c r="M14" s="1">
        <f>'JuicedOdds Week (4)'!M14/('JuicedOdds Week (4)'!M14+'JuicedOdds Week (4)'!M5)</f>
        <v>0.47826086956521741</v>
      </c>
      <c r="N14" s="1">
        <f>'JuicedOdds Week (4)'!N14/('JuicedOdds Week (4)'!N14+'JuicedOdds Week (4)'!N7)</f>
        <v>0.39329934450109244</v>
      </c>
      <c r="O14" s="1">
        <f>'JuicedOdds Week (4)'!O14/('JuicedOdds Week (4)'!O14+'JuicedOdds Week (4)'!O5)</f>
        <v>0.38596491228070179</v>
      </c>
      <c r="P14" s="1">
        <f>'JuicedOdds Week (4)'!P14/('JuicedOdds Week (4)'!P14+'JuicedOdds Week (4)'!P3)</f>
        <v>0.46753246753246752</v>
      </c>
      <c r="Q14" s="1">
        <f>'JuicedOdds Week (4)'!Q14/('JuicedOdds Week (4)'!Q14+'JuicedOdds Week (4)'!Q29)</f>
        <v>0.53246753246753253</v>
      </c>
      <c r="R14" s="1">
        <f>'JuicedOdds Week (4)'!R14/('JuicedOdds Week (4)'!R14+'JuicedOdds Week (4)'!R22)</f>
        <v>0.56204379562043794</v>
      </c>
      <c r="S14" s="1">
        <f>'JuicedOdds Week (4)'!S14/('JuicedOdds Week (4)'!S14+'JuicedOdds Week (4)'!S32)</f>
        <v>0.63658761934093011</v>
      </c>
      <c r="U14">
        <v>0</v>
      </c>
    </row>
    <row r="15" spans="1:38" ht="14.45">
      <c r="A15" t="s">
        <v>14</v>
      </c>
      <c r="B15" s="1">
        <f>'JuicedOdds Week (4)'!B15/('JuicedOdds Week (4)'!B15+'JuicedOdds Week (4)'!B6)</f>
        <v>0.49567024593003117</v>
      </c>
      <c r="C15" s="1">
        <f>'JuicedOdds Week (4)'!C15/('JuicedOdds Week (4)'!C15+'JuicedOdds Week (4)'!C22)</f>
        <v>0.551441114716549</v>
      </c>
      <c r="D15" s="1">
        <f>'JuicedOdds Week (4)'!D15/('JuicedOdds Week (4)'!D15+'JuicedOdds Week (4)'!D29)</f>
        <v>0.59336975415942395</v>
      </c>
      <c r="E15" s="1">
        <f>'JuicedOdds Week (4)'!E15/('JuicedOdds Week (4)'!E15+'JuicedOdds Week (4)'!E9)</f>
        <v>0.60923623445825936</v>
      </c>
      <c r="F15" s="1"/>
      <c r="G15" s="1">
        <f>'JuicedOdds Week (4)'!G15/('JuicedOdds Week (4)'!G15+'JuicedOdds Week (4)'!G5)</f>
        <v>0.48916576381365112</v>
      </c>
      <c r="H15" s="1">
        <f>'JuicedOdds Week (4)'!H15/('JuicedOdds Week (4)'!H15+'JuicedOdds Week (4)'!H31)</f>
        <v>0.57983193277310918</v>
      </c>
      <c r="I15" s="1">
        <f>'JuicedOdds Week (4)'!I15/('JuicedOdds Week (4)'!I15+'JuicedOdds Week (4)'!I14)</f>
        <v>0.46753246753246752</v>
      </c>
      <c r="J15" s="2">
        <f>'JuicedOdds Week (4)'!J15/('JuicedOdds Week (4)'!J15+'JuicedOdds Week (4)'!J32)</f>
        <v>0.73354231974921635</v>
      </c>
      <c r="K15" s="1">
        <f>'JuicedOdds Week (4)'!K15/('JuicedOdds Week (4)'!K15+'JuicedOdds Week (4)'!K9)</f>
        <v>0.42016806722689076</v>
      </c>
      <c r="L15" s="1">
        <f>'JuicedOdds Week (4)'!L15/('JuicedOdds Week (4)'!L15+'JuicedOdds Week (4)'!L22)</f>
        <v>0.52173913043478259</v>
      </c>
      <c r="M15" s="1">
        <f>'JuicedOdds Week (4)'!M15/('JuicedOdds Week (4)'!M15+'JuicedOdds Week (4)'!M18)</f>
        <v>0.48916576381365112</v>
      </c>
      <c r="N15" s="1">
        <f>'JuicedOdds Week (4)'!N15/('JuicedOdds Week (4)'!N15+'JuicedOdds Week (4)'!N28)</f>
        <v>0.52173913043478259</v>
      </c>
      <c r="O15" s="1">
        <f>'JuicedOdds Week (4)'!O15/('JuicedOdds Week (4)'!O15+'JuicedOdds Week (4)'!O13)</f>
        <v>0.51083423618634893</v>
      </c>
      <c r="P15" s="1">
        <f>'JuicedOdds Week (4)'!P15/('JuicedOdds Week (4)'!P15+'JuicedOdds Week (4)'!P19)</f>
        <v>0.61403508771929827</v>
      </c>
      <c r="Q15" s="1">
        <f>'JuicedOdds Week (4)'!Q15/('JuicedOdds Week (4)'!Q15+'JuicedOdds Week (4)'!Q33)</f>
        <v>0.63094034378159758</v>
      </c>
      <c r="R15" s="1">
        <f>'JuicedOdds Week (4)'!R15/('JuicedOdds Week (4)'!R15+'JuicedOdds Week (4)'!R8)</f>
        <v>0.48916576381365112</v>
      </c>
      <c r="S15" s="1">
        <f>'JuicedOdds Week (4)'!S15/('JuicedOdds Week (4)'!S15+'JuicedOdds Week (4)'!S6)</f>
        <v>0.38596491228070179</v>
      </c>
      <c r="U15">
        <v>0</v>
      </c>
    </row>
    <row r="16" spans="1:38" ht="14.45">
      <c r="A16" t="s">
        <v>15</v>
      </c>
      <c r="B16" s="1">
        <f>'JuicedOdds Week (4)'!B16/('JuicedOdds Week (4)'!B16+'JuicedOdds Week (4)'!B29)</f>
        <v>0.5720596355604638</v>
      </c>
      <c r="C16" s="1">
        <f>'JuicedOdds Week (4)'!C16/('JuicedOdds Week (4)'!C16+'JuicedOdds Week (4)'!C26)</f>
        <v>0.58299264104660675</v>
      </c>
      <c r="D16" s="1">
        <f>'JuicedOdds Week (4)'!D16/('JuicedOdds Week (4)'!D16+'JuicedOdds Week (4)'!D20)</f>
        <v>0.5260865852617197</v>
      </c>
      <c r="E16" s="1">
        <f>'JuicedOdds Week (4)'!E16/('JuicedOdds Week (4)'!E16+'JuicedOdds Week (4)'!E30)</f>
        <v>0.65747522619560528</v>
      </c>
      <c r="F16" s="1">
        <f>'JuicedOdds Week (4)'!F16/('JuicedOdds Week (4)'!F16+'JuicedOdds Week (4)'!F23)</f>
        <v>0.46753246753246752</v>
      </c>
      <c r="G16" s="1">
        <f>'JuicedOdds Week (4)'!G16/('JuicedOdds Week (4)'!G16+'JuicedOdds Week (4)'!G33)</f>
        <v>0.57983193277310918</v>
      </c>
      <c r="H16" s="1">
        <f>'JuicedOdds Week (4)'!H16/('JuicedOdds Week (4)'!H16+'JuicedOdds Week (4)'!H13)</f>
        <v>0.51083423618634893</v>
      </c>
      <c r="I16" s="1">
        <f>'JuicedOdds Week (4)'!I16/('JuicedOdds Week (4)'!I16+'JuicedOdds Week (4)'!I31)</f>
        <v>0.52173913043478259</v>
      </c>
      <c r="J16" s="1">
        <f>'JuicedOdds Week (4)'!J16/('JuicedOdds Week (4)'!J16+'JuicedOdds Week (4)'!J19)</f>
        <v>0.55259400285578297</v>
      </c>
      <c r="K16" s="1">
        <f>'JuicedOdds Week (4)'!K16/('JuicedOdds Week (4)'!K16+'JuicedOdds Week (4)'!K17)</f>
        <v>0.45725646123260438</v>
      </c>
      <c r="L16" s="1"/>
      <c r="M16" s="1">
        <f>'JuicedOdds Week (4)'!M16/('JuicedOdds Week (4)'!M16+'JuicedOdds Week (4)'!M24)</f>
        <v>0.48916576381365112</v>
      </c>
      <c r="N16" s="1">
        <f>'JuicedOdds Week (4)'!N16/('JuicedOdds Week (4)'!N16+'JuicedOdds Week (4)'!N10)</f>
        <v>0.5</v>
      </c>
      <c r="O16" s="1">
        <f>'JuicedOdds Week (4)'!O16/('JuicedOdds Week (4)'!O16+'JuicedOdds Week (4)'!O26)</f>
        <v>0.59909228441754914</v>
      </c>
      <c r="P16" s="1">
        <f>'JuicedOdds Week (4)'!P16/('JuicedOdds Week (4)'!P16+'JuicedOdds Week (4)'!P21)</f>
        <v>0.53246753246753253</v>
      </c>
      <c r="Q16" s="1">
        <f>'JuicedOdds Week (4)'!Q16/('JuicedOdds Week (4)'!Q16+'JuicedOdds Week (4)'!Q28)</f>
        <v>0.51083423618634893</v>
      </c>
      <c r="R16" s="1">
        <f>'JuicedOdds Week (4)'!R16/('JuicedOdds Week (4)'!R16+'JuicedOdds Week (4)'!R30)</f>
        <v>0.52173913043478259</v>
      </c>
      <c r="S16" s="1">
        <f>'JuicedOdds Week (4)'!S16/('JuicedOdds Week (4)'!S16+'JuicedOdds Week (4)'!S24)</f>
        <v>0.57111597374179435</v>
      </c>
      <c r="U16">
        <v>0</v>
      </c>
    </row>
    <row r="17" spans="1:21" ht="14.45">
      <c r="A17" t="s">
        <v>16</v>
      </c>
      <c r="B17" s="1">
        <f>'JuicedOdds Week (4)'!B17/('JuicedOdds Week (4)'!B17+'JuicedOdds Week (4)'!B30)</f>
        <v>0.65747522619560528</v>
      </c>
      <c r="C17" s="1">
        <f>'JuicedOdds Week (4)'!C17/('JuicedOdds Week (4)'!C17+'JuicedOdds Week (4)'!C3)</f>
        <v>0.31944444444444442</v>
      </c>
      <c r="D17" s="1">
        <f>'JuicedOdds Week (4)'!D17/('JuicedOdds Week (4)'!D17+'JuicedOdds Week (4)'!D11)</f>
        <v>0.50432975406996894</v>
      </c>
      <c r="E17" s="1">
        <f>'JuicedOdds Week (4)'!E17/('JuicedOdds Week (4)'!E17+'JuicedOdds Week (4)'!E26)</f>
        <v>0.6636481241914618</v>
      </c>
      <c r="F17" s="1">
        <f>'JuicedOdds Week (4)'!F17/('JuicedOdds Week (4)'!F17+'JuicedOdds Week (4)'!F2)</f>
        <v>0.29045643153526968</v>
      </c>
      <c r="G17" s="1">
        <f>'JuicedOdds Week (4)'!G17/('JuicedOdds Week (4)'!G17+'JuicedOdds Week (4)'!G19)</f>
        <v>0.5</v>
      </c>
      <c r="H17" s="1">
        <f>'JuicedOdds Week (4)'!H17/('JuicedOdds Week (4)'!H17+'JuicedOdds Week (4)'!H5)</f>
        <v>0.47826086956521741</v>
      </c>
      <c r="I17" s="1">
        <f>'JuicedOdds Week (4)'!I17/('JuicedOdds Week (4)'!I17+'JuicedOdds Week (4)'!I20)</f>
        <v>0.51083423618634893</v>
      </c>
      <c r="J17" s="1">
        <f>'JuicedOdds Week (4)'!J17/('JuicedOdds Week (4)'!J17+'JuicedOdds Week (4)'!J24)</f>
        <v>0.51083423618634893</v>
      </c>
      <c r="K17" s="1">
        <f>'JuicedOdds Week (4)'!K17/('JuicedOdds Week (4)'!K17+'JuicedOdds Week (4)'!K16)</f>
        <v>0.54274353876739567</v>
      </c>
      <c r="L17" s="1">
        <f>'JuicedOdds Week (4)'!L17/('JuicedOdds Week (4)'!L17+'JuicedOdds Week (4)'!L18)</f>
        <v>0.46753246753246752</v>
      </c>
      <c r="M17" s="1">
        <f>'JuicedOdds Week (4)'!M17/('JuicedOdds Week (4)'!M17+'JuicedOdds Week (4)'!M19)</f>
        <v>0.62110960757780787</v>
      </c>
      <c r="N17" s="1"/>
      <c r="O17" s="1">
        <f>'JuicedOdds Week (4)'!O17/('JuicedOdds Week (4)'!O17+'JuicedOdds Week (4)'!O25)</f>
        <v>0.51083423618634893</v>
      </c>
      <c r="P17" s="1">
        <f>'JuicedOdds Week (4)'!P17/('JuicedOdds Week (4)'!P17+'JuicedOdds Week (4)'!P6)</f>
        <v>0.34252477380439461</v>
      </c>
      <c r="Q17" s="1">
        <f>'JuicedOdds Week (4)'!Q17/('JuicedOdds Week (4)'!Q17+'JuicedOdds Week (4)'!Q10)</f>
        <v>0.51083423618634893</v>
      </c>
      <c r="R17" s="1">
        <f>'JuicedOdds Week (4)'!R17/('JuicedOdds Week (4)'!R17+'JuicedOdds Week (4)'!R20)</f>
        <v>0.54274353876739567</v>
      </c>
      <c r="S17" s="1">
        <f>'JuicedOdds Week (4)'!S17/('JuicedOdds Week (4)'!S17+'JuicedOdds Week (4)'!S10)</f>
        <v>0.43795620437956206</v>
      </c>
      <c r="U17">
        <v>0</v>
      </c>
    </row>
    <row r="18" spans="1:21" ht="14.45">
      <c r="A18" t="s">
        <v>17</v>
      </c>
      <c r="B18" s="1">
        <f>'JuicedOdds Week (4)'!B18/('JuicedOdds Week (4)'!B18+'JuicedOdds Week (4)'!B25)</f>
        <v>0.59963877182420233</v>
      </c>
      <c r="C18" s="1">
        <f>'JuicedOdds Week (4)'!C18/('JuicedOdds Week (4)'!C18+'JuicedOdds Week (4)'!C27)</f>
        <v>0.63690418169412233</v>
      </c>
      <c r="D18" s="1">
        <f>'JuicedOdds Week (4)'!D18/('JuicedOdds Week (4)'!D18+'JuicedOdds Week (4)'!D12)</f>
        <v>0.28644876973925815</v>
      </c>
      <c r="E18" s="1">
        <f>'JuicedOdds Week (4)'!E18/('JuicedOdds Week (4)'!E18+'JuicedOdds Week (4)'!E19)</f>
        <v>0.59336975415942395</v>
      </c>
      <c r="F18" s="1">
        <f>'JuicedOdds Week (4)'!F18/('JuicedOdds Week (4)'!F18+'JuicedOdds Week (4)'!F8)</f>
        <v>0.59963877182420233</v>
      </c>
      <c r="G18" s="1">
        <f>'JuicedOdds Week (4)'!G18/('JuicedOdds Week (4)'!G18+'JuicedOdds Week (4)'!G2)</f>
        <v>0.26645768025078376</v>
      </c>
      <c r="H18" s="1">
        <f>'JuicedOdds Week (4)'!H18/('JuicedOdds Week (4)'!H18+'JuicedOdds Week (4)'!H20)</f>
        <v>0.60670065549890739</v>
      </c>
      <c r="I18" s="1">
        <f>'JuicedOdds Week (4)'!I18/('JuicedOdds Week (4)'!I18+'JuicedOdds Week (4)'!I2)</f>
        <v>0.38596491228070179</v>
      </c>
      <c r="J18" s="1"/>
      <c r="K18" s="1">
        <f>'JuicedOdds Week (4)'!K18/('JuicedOdds Week (4)'!K18+'JuicedOdds Week (4)'!K4)</f>
        <v>0.31944444444444442</v>
      </c>
      <c r="L18" s="1">
        <f>'JuicedOdds Week (4)'!L18/('JuicedOdds Week (4)'!L18+'JuicedOdds Week (4)'!L17)</f>
        <v>0.53246753246753253</v>
      </c>
      <c r="M18" s="1">
        <f>'JuicedOdds Week (4)'!M18/('JuicedOdds Week (4)'!M18+'JuicedOdds Week (4)'!M15)</f>
        <v>0.51083423618634893</v>
      </c>
      <c r="N18" s="1">
        <f>'JuicedOdds Week (4)'!N18/('JuicedOdds Week (4)'!N18+'JuicedOdds Week (4)'!N33)</f>
        <v>0.62110960757780787</v>
      </c>
      <c r="O18" s="1">
        <f>'JuicedOdds Week (4)'!O18/('JuicedOdds Week (4)'!O18+'JuicedOdds Week (4)'!O11)</f>
        <v>0.42016806722689076</v>
      </c>
      <c r="P18" s="1">
        <f>'JuicedOdds Week (4)'!P18/('JuicedOdds Week (4)'!P18+'JuicedOdds Week (4)'!P10)</f>
        <v>0.45725646123260438</v>
      </c>
      <c r="Q18" s="1">
        <f>'JuicedOdds Week (4)'!Q18/('JuicedOdds Week (4)'!Q18+'JuicedOdds Week (4)'!Q23)</f>
        <v>0.53246753246753253</v>
      </c>
      <c r="R18" s="1">
        <f>'JuicedOdds Week (4)'!R18/('JuicedOdds Week (4)'!R18+'JuicedOdds Week (4)'!R11)</f>
        <v>0.51083423618634893</v>
      </c>
      <c r="S18" s="1">
        <f>'JuicedOdds Week (4)'!S18/('JuicedOdds Week (4)'!S18+'JuicedOdds Week (4)'!S25)</f>
        <v>0.51083423618634893</v>
      </c>
      <c r="U18">
        <v>0</v>
      </c>
    </row>
    <row r="19" spans="1:21" ht="14.45">
      <c r="A19" t="s">
        <v>18</v>
      </c>
      <c r="B19" s="1">
        <f>'JuicedOdds Week (4)'!B19/('JuicedOdds Week (4)'!B19+'JuicedOdds Week (4)'!B20)</f>
        <v>0.51736412571627011</v>
      </c>
      <c r="C19" s="1">
        <f>'JuicedOdds Week (4)'!C19/('JuicedOdds Week (4)'!C19+'JuicedOdds Week (4)'!C30)</f>
        <v>0.46753246753246752</v>
      </c>
      <c r="D19" s="1">
        <f>'JuicedOdds Week (4)'!D19/('JuicedOdds Week (4)'!D19+'JuicedOdds Week (4)'!D2)</f>
        <v>0.1475409836065574</v>
      </c>
      <c r="E19" s="1">
        <f>'JuicedOdds Week (4)'!E19/('JuicedOdds Week (4)'!E19+'JuicedOdds Week (4)'!E18)</f>
        <v>0.40663024584057611</v>
      </c>
      <c r="F19" s="1">
        <f>'JuicedOdds Week (4)'!F19/('JuicedOdds Week (4)'!F19+'JuicedOdds Week (4)'!F27)</f>
        <v>0.34252477380439461</v>
      </c>
      <c r="G19" s="1">
        <f>'JuicedOdds Week (4)'!G19/('JuicedOdds Week (4)'!G19+'JuicedOdds Week (4)'!G17)</f>
        <v>0.5</v>
      </c>
      <c r="H19" s="1">
        <f>'JuicedOdds Week (4)'!H19/('JuicedOdds Week (4)'!H19+'JuicedOdds Week (4)'!H25)</f>
        <v>0.51083423618634893</v>
      </c>
      <c r="I19" s="1">
        <f>'JuicedOdds Week (4)'!I19/('JuicedOdds Week (4)'!I19+'JuicedOdds Week (4)'!I11)</f>
        <v>0.24281150159744411</v>
      </c>
      <c r="J19" s="1">
        <f>'JuicedOdds Week (4)'!J19/('JuicedOdds Week (4)'!J19+'JuicedOdds Week (4)'!J16)</f>
        <v>0.44740599714421703</v>
      </c>
      <c r="K19" s="1">
        <f>'JuicedOdds Week (4)'!K19/('JuicedOdds Week (4)'!K19+'JuicedOdds Week (4)'!K26)</f>
        <v>0.53246753246753253</v>
      </c>
      <c r="L19" s="1">
        <f>'JuicedOdds Week (4)'!L19/('JuicedOdds Week (4)'!L19+'JuicedOdds Week (4)'!L10)</f>
        <v>0.29983792544570498</v>
      </c>
      <c r="M19" s="1">
        <f>'JuicedOdds Week (4)'!M19/('JuicedOdds Week (4)'!M19+'JuicedOdds Week (4)'!M17)</f>
        <v>0.37889039242219219</v>
      </c>
      <c r="N19" s="1"/>
      <c r="O19" s="1">
        <f>'JuicedOdds Week (4)'!O19/('JuicedOdds Week (4)'!O19+'JuicedOdds Week (4)'!O10)</f>
        <v>0.46753246753246752</v>
      </c>
      <c r="P19" s="1">
        <f>'JuicedOdds Week (4)'!P19/('JuicedOdds Week (4)'!P19+'JuicedOdds Week (4)'!P15)</f>
        <v>0.38596491228070179</v>
      </c>
      <c r="Q19" s="1">
        <f>'JuicedOdds Week (4)'!Q19/('JuicedOdds Week (4)'!Q19+'JuicedOdds Week (4)'!Q32)</f>
        <v>0.63658761934093011</v>
      </c>
      <c r="R19" s="1">
        <f>'JuicedOdds Week (4)'!R19/('JuicedOdds Week (4)'!R19+'JuicedOdds Week (4)'!R24)</f>
        <v>0.53246753246753253</v>
      </c>
      <c r="S19" s="1">
        <f>'JuicedOdds Week (4)'!S19/('JuicedOdds Week (4)'!S19+'JuicedOdds Week (4)'!S20)</f>
        <v>0.46753246753246752</v>
      </c>
      <c r="U19">
        <v>0</v>
      </c>
    </row>
    <row r="20" spans="1:21" ht="14.45">
      <c r="A20" t="s">
        <v>19</v>
      </c>
      <c r="B20" s="1">
        <f>'JuicedOdds Week (4)'!B20/('JuicedOdds Week (4)'!B20+'JuicedOdds Week (4)'!B19)</f>
        <v>0.48263587428372978</v>
      </c>
      <c r="C20" s="1">
        <f>'JuicedOdds Week (4)'!C20/('JuicedOdds Week (4)'!C20+'JuicedOdds Week (4)'!C24)</f>
        <v>0.42794036443953615</v>
      </c>
      <c r="D20" s="1">
        <f>'JuicedOdds Week (4)'!D20/('JuicedOdds Week (4)'!D20+'JuicedOdds Week (4)'!D16)</f>
        <v>0.47391341473828025</v>
      </c>
      <c r="E20" s="1">
        <f>'JuicedOdds Week (4)'!E20/('JuicedOdds Week (4)'!E20+'JuicedOdds Week (4)'!E10)</f>
        <v>0.43650793650793646</v>
      </c>
      <c r="F20" s="1">
        <f>'JuicedOdds Week (4)'!F20/('JuicedOdds Week (4)'!F20+'JuicedOdds Week (4)'!F25)</f>
        <v>0.51083423618634893</v>
      </c>
      <c r="G20" s="1"/>
      <c r="H20" s="1">
        <f>'JuicedOdds Week (4)'!H20/('JuicedOdds Week (4)'!H20+'JuicedOdds Week (4)'!H18)</f>
        <v>0.39329934450109244</v>
      </c>
      <c r="I20" s="1">
        <f>'JuicedOdds Week (4)'!I20/('JuicedOdds Week (4)'!I20+'JuicedOdds Week (4)'!I17)</f>
        <v>0.48916576381365112</v>
      </c>
      <c r="J20" s="1">
        <f>'JuicedOdds Week (4)'!J20/('JuicedOdds Week (4)'!J20+'JuicedOdds Week (4)'!J28)</f>
        <v>0.55259400285578297</v>
      </c>
      <c r="K20" s="1">
        <f>'JuicedOdds Week (4)'!K20/('JuicedOdds Week (4)'!K20+'JuicedOdds Week (4)'!K22)</f>
        <v>0.42016806722689076</v>
      </c>
      <c r="L20" s="1">
        <f>'JuicedOdds Week (4)'!L20/('JuicedOdds Week (4)'!L20+'JuicedOdds Week (4)'!L11)</f>
        <v>0.45725646123260438</v>
      </c>
      <c r="M20" s="1">
        <f>'JuicedOdds Week (4)'!M20/('JuicedOdds Week (4)'!M20+'JuicedOdds Week (4)'!M10)</f>
        <v>0.36989795918367352</v>
      </c>
      <c r="N20" s="1">
        <f>'JuicedOdds Week (4)'!N20/('JuicedOdds Week (4)'!N20+'JuicedOdds Week (4)'!N2)</f>
        <v>0.34252477380439461</v>
      </c>
      <c r="O20" s="1">
        <f>'JuicedOdds Week (4)'!O20/('JuicedOdds Week (4)'!O20+'JuicedOdds Week (4)'!O21)</f>
        <v>0.54274353876739567</v>
      </c>
      <c r="P20" s="1">
        <f>'JuicedOdds Week (4)'!P20/('JuicedOdds Week (4)'!P20+'JuicedOdds Week (4)'!P30)</f>
        <v>0.60670065549890739</v>
      </c>
      <c r="Q20" s="1">
        <f>'JuicedOdds Week (4)'!Q20/('JuicedOdds Week (4)'!Q20+'JuicedOdds Week (4)'!Q26)</f>
        <v>0.51083423618634893</v>
      </c>
      <c r="R20" s="1">
        <f>'JuicedOdds Week (4)'!R20/('JuicedOdds Week (4)'!R20+'JuicedOdds Week (4)'!R17)</f>
        <v>0.45725646123260438</v>
      </c>
      <c r="S20" s="1">
        <f>'JuicedOdds Week (4)'!S20/('JuicedOdds Week (4)'!S20+'JuicedOdds Week (4)'!S19)</f>
        <v>0.53246753246753253</v>
      </c>
      <c r="U20">
        <v>0</v>
      </c>
    </row>
    <row r="21" spans="1:21" ht="14.45">
      <c r="A21" t="s">
        <v>20</v>
      </c>
      <c r="B21" s="1">
        <f>'JuicedOdds Week (4)'!B21/('JuicedOdds Week (4)'!B21+'JuicedOdds Week (4)'!B7)</f>
        <v>0.3962430290578221</v>
      </c>
      <c r="C21" s="1">
        <f>'JuicedOdds Week (4)'!C21/('JuicedOdds Week (4)'!C21+'JuicedOdds Week (4)'!C32)</f>
        <v>0.65747522619560528</v>
      </c>
      <c r="D21" s="1">
        <f>'JuicedOdds Week (4)'!D21/('JuicedOdds Week (4)'!D21+'JuicedOdds Week (4)'!D5)</f>
        <v>0.15349887133182846</v>
      </c>
      <c r="E21" s="1">
        <f>'JuicedOdds Week (4)'!E21/('JuicedOdds Week (4)'!E21+'JuicedOdds Week (4)'!E14)</f>
        <v>0.43650793650793646</v>
      </c>
      <c r="F21" s="1">
        <f>'JuicedOdds Week (4)'!F21/('JuicedOdds Week (4)'!F21+'JuicedOdds Week (4)'!F12)</f>
        <v>0.19999999999999998</v>
      </c>
      <c r="G21" s="1">
        <f>'JuicedOdds Week (4)'!G21/('JuicedOdds Week (4)'!G21+'JuicedOdds Week (4)'!G4)</f>
        <v>0.24000000000000005</v>
      </c>
      <c r="H21" s="1">
        <f>'JuicedOdds Week (4)'!H21/('JuicedOdds Week (4)'!H21+'JuicedOdds Week (4)'!H27)</f>
        <v>0.55259400285578297</v>
      </c>
      <c r="I21" s="1">
        <f>'JuicedOdds Week (4)'!I21/('JuicedOdds Week (4)'!I21+'JuicedOdds Week (4)'!I8)</f>
        <v>0.47826086956521741</v>
      </c>
      <c r="J21" s="1">
        <f>'JuicedOdds Week (4)'!J21/('JuicedOdds Week (4)'!J21+'JuicedOdds Week (4)'!J25)</f>
        <v>0.47826086956521741</v>
      </c>
      <c r="K21" s="1">
        <f>'JuicedOdds Week (4)'!K21/('JuicedOdds Week (4)'!K21+'JuicedOdds Week (4)'!K7)</f>
        <v>0.34252477380439461</v>
      </c>
      <c r="L21" s="1">
        <f>'JuicedOdds Week (4)'!L21/('JuicedOdds Week (4)'!L21+'JuicedOdds Week (4)'!L27)</f>
        <v>0.52173913043478259</v>
      </c>
      <c r="M21" s="1">
        <f>'JuicedOdds Week (4)'!M21/('JuicedOdds Week (4)'!M21+'JuicedOdds Week (4)'!M23)</f>
        <v>0.52173913043478259</v>
      </c>
      <c r="N21" s="1"/>
      <c r="O21" s="1">
        <f>'JuicedOdds Week (4)'!O21/('JuicedOdds Week (4)'!O21+'JuicedOdds Week (4)'!O20)</f>
        <v>0.45725646123260438</v>
      </c>
      <c r="P21" s="1">
        <f>'JuicedOdds Week (4)'!P21/('JuicedOdds Week (4)'!P21+'JuicedOdds Week (4)'!P16)</f>
        <v>0.46753246753246752</v>
      </c>
      <c r="Q21" s="1">
        <f>'JuicedOdds Week (4)'!Q21/('JuicedOdds Week (4)'!Q21+'JuicedOdds Week (4)'!Q3)</f>
        <v>0.28202947845804988</v>
      </c>
      <c r="R21" s="1">
        <f>'JuicedOdds Week (4)'!R21/('JuicedOdds Week (4)'!R21+'JuicedOdds Week (4)'!R28)</f>
        <v>0.59909228441754914</v>
      </c>
      <c r="S21" s="1">
        <f>'JuicedOdds Week (4)'!S21/('JuicedOdds Week (4)'!S21+'JuicedOdds Week (4)'!S3)</f>
        <v>0.45725646123260438</v>
      </c>
      <c r="U21">
        <v>0</v>
      </c>
    </row>
    <row r="22" spans="1:21" ht="14.45">
      <c r="A22" t="s">
        <v>21</v>
      </c>
      <c r="B22" s="1">
        <f>'JuicedOdds Week (4)'!B22/('JuicedOdds Week (4)'!B22+'JuicedOdds Week (4)'!B5)</f>
        <v>0.47826086956521741</v>
      </c>
      <c r="C22" s="1">
        <f>'JuicedOdds Week (4)'!C22/('JuicedOdds Week (4)'!C22+'JuicedOdds Week (4)'!C15)</f>
        <v>0.448558885283451</v>
      </c>
      <c r="D22" s="1">
        <f>'JuicedOdds Week (4)'!D22/('JuicedOdds Week (4)'!D22+'JuicedOdds Week (4)'!D25)</f>
        <v>0.42794036443953615</v>
      </c>
      <c r="E22" s="1">
        <f>'JuicedOdds Week (4)'!E22/('JuicedOdds Week (4)'!E22+'JuicedOdds Week (4)'!E33)</f>
        <v>0.58299264104660675</v>
      </c>
      <c r="F22" s="1">
        <f>'JuicedOdds Week (4)'!F22/('JuicedOdds Week (4)'!F22+'JuicedOdds Week (4)'!F9)</f>
        <v>0.46753246753246752</v>
      </c>
      <c r="G22" s="1"/>
      <c r="H22" s="1">
        <f>'JuicedOdds Week (4)'!H22/('JuicedOdds Week (4)'!H22+'JuicedOdds Week (4)'!H28)</f>
        <v>0.54274353876739567</v>
      </c>
      <c r="I22" s="1">
        <f>'JuicedOdds Week (4)'!I22/('JuicedOdds Week (4)'!I22+'JuicedOdds Week (4)'!I13)</f>
        <v>0.51083423618634893</v>
      </c>
      <c r="J22" s="1">
        <f>'JuicedOdds Week (4)'!J22/('JuicedOdds Week (4)'!J22+'JuicedOdds Week (4)'!J29)</f>
        <v>0.62110960757780787</v>
      </c>
      <c r="K22" s="1">
        <f>'JuicedOdds Week (4)'!K22/('JuicedOdds Week (4)'!K22+'JuicedOdds Week (4)'!K20)</f>
        <v>0.57983193277310918</v>
      </c>
      <c r="L22" s="1">
        <f>'JuicedOdds Week (4)'!L22/('JuicedOdds Week (4)'!L22+'JuicedOdds Week (4)'!L15)</f>
        <v>0.47826086956521741</v>
      </c>
      <c r="M22" s="1">
        <f>'JuicedOdds Week (4)'!M22/('JuicedOdds Week (4)'!M22+'JuicedOdds Week (4)'!M6)</f>
        <v>0.35714285714285704</v>
      </c>
      <c r="N22" s="2">
        <f>'JuicedOdds Week (4)'!N22/('JuicedOdds Week (4)'!N22+'JuicedOdds Week (4)'!N32)</f>
        <v>0.69079288305406805</v>
      </c>
      <c r="O22" s="1">
        <f>'JuicedOdds Week (4)'!O22/('JuicedOdds Week (4)'!O22+'JuicedOdds Week (4)'!O23)</f>
        <v>0.53246753246753253</v>
      </c>
      <c r="P22" s="1">
        <f>'JuicedOdds Week (4)'!P22/('JuicedOdds Week (4)'!P22+'JuicedOdds Week (4)'!P31)</f>
        <v>0.54274353876739567</v>
      </c>
      <c r="Q22" s="1">
        <f>'JuicedOdds Week (4)'!Q22/('JuicedOdds Week (4)'!Q22+'JuicedOdds Week (4)'!Q6)</f>
        <v>0.45725646123260438</v>
      </c>
      <c r="R22" s="1">
        <f>'JuicedOdds Week (4)'!R22/('JuicedOdds Week (4)'!R22+'JuicedOdds Week (4)'!R14)</f>
        <v>0.43795620437956206</v>
      </c>
      <c r="S22" s="1">
        <f>'JuicedOdds Week (4)'!S22/('JuicedOdds Week (4)'!S22+'JuicedOdds Week (4)'!S9)</f>
        <v>0.38596491228070179</v>
      </c>
      <c r="U22">
        <v>0</v>
      </c>
    </row>
    <row r="23" spans="1:21" ht="14.45">
      <c r="A23" t="s">
        <v>22</v>
      </c>
      <c r="B23" s="1">
        <f>'JuicedOdds Week (4)'!B23/('JuicedOdds Week (4)'!B23+'JuicedOdds Week (4)'!B3)</f>
        <v>0.37753344813882639</v>
      </c>
      <c r="C23" s="1">
        <f>'JuicedOdds Week (4)'!C23/('JuicedOdds Week (4)'!C23+'JuicedOdds Week (4)'!C12)</f>
        <v>0.43650793650793646</v>
      </c>
      <c r="D23" s="1">
        <f>'JuicedOdds Week (4)'!D23/('JuicedOdds Week (4)'!D23+'JuicedOdds Week (4)'!D8)</f>
        <v>0.5720596355604638</v>
      </c>
      <c r="E23" s="1">
        <f>'JuicedOdds Week (4)'!E23/('JuicedOdds Week (4)'!E23+'JuicedOdds Week (4)'!E7)</f>
        <v>0.29045643153526968</v>
      </c>
      <c r="F23" s="1">
        <f>'JuicedOdds Week (4)'!F23/('JuicedOdds Week (4)'!F23+'JuicedOdds Week (4)'!F16)</f>
        <v>0.53246753246753253</v>
      </c>
      <c r="G23" s="1">
        <f>'JuicedOdds Week (4)'!G23/('JuicedOdds Week (4)'!G23+'JuicedOdds Week (4)'!G25)</f>
        <v>0.48916576381365112</v>
      </c>
      <c r="H23" s="1">
        <f>'JuicedOdds Week (4)'!H23/('JuicedOdds Week (4)'!H23+'JuicedOdds Week (4)'!H4)</f>
        <v>0.38596491228070179</v>
      </c>
      <c r="I23" s="1">
        <f>'JuicedOdds Week (4)'!I23/('JuicedOdds Week (4)'!I23+'JuicedOdds Week (4)'!I12)</f>
        <v>0.36989795918367352</v>
      </c>
      <c r="J23" s="1">
        <f>'JuicedOdds Week (4)'!J23/('JuicedOdds Week (4)'!J23+'JuicedOdds Week (4)'!J27)</f>
        <v>0.60670065549890739</v>
      </c>
      <c r="K23" s="1">
        <f>'JuicedOdds Week (4)'!K23/('JuicedOdds Week (4)'!K23+'JuicedOdds Week (4)'!K31)</f>
        <v>0.63658761934093011</v>
      </c>
      <c r="L23" s="1"/>
      <c r="M23" s="1">
        <f>'JuicedOdds Week (4)'!M23/('JuicedOdds Week (4)'!M23+'JuicedOdds Week (4)'!M21)</f>
        <v>0.47826086956521741</v>
      </c>
      <c r="N23" s="1">
        <f>'JuicedOdds Week (4)'!N23/('JuicedOdds Week (4)'!N23+'JuicedOdds Week (4)'!N11)</f>
        <v>0.47826086956521741</v>
      </c>
      <c r="O23" s="1">
        <f>'JuicedOdds Week (4)'!O23/('JuicedOdds Week (4)'!O23+'JuicedOdds Week (4)'!O22)</f>
        <v>0.46753246753246752</v>
      </c>
      <c r="P23" s="1">
        <f>'JuicedOdds Week (4)'!P23/('JuicedOdds Week (4)'!P23+'JuicedOdds Week (4)'!P2)</f>
        <v>0.36989795918367352</v>
      </c>
      <c r="Q23" s="1">
        <f>'JuicedOdds Week (4)'!Q23/('JuicedOdds Week (4)'!Q23+'JuicedOdds Week (4)'!Q18)</f>
        <v>0.46753246753246752</v>
      </c>
      <c r="R23" s="1">
        <f>'JuicedOdds Week (4)'!R23/('JuicedOdds Week (4)'!R23+'JuicedOdds Week (4)'!R4)</f>
        <v>0.29983792544570498</v>
      </c>
      <c r="S23" s="1">
        <f>'JuicedOdds Week (4)'!S23/('JuicedOdds Week (4)'!S23+'JuicedOdds Week (4)'!S8)</f>
        <v>0.48916576381365112</v>
      </c>
      <c r="U23">
        <v>0</v>
      </c>
    </row>
    <row r="24" spans="1:21" ht="14.45">
      <c r="A24" t="s">
        <v>23</v>
      </c>
      <c r="B24" s="1">
        <f>'JuicedOdds Week (4)'!B24/('JuicedOdds Week (4)'!B24+'JuicedOdds Week (4)'!B26)</f>
        <v>0.62246655186117372</v>
      </c>
      <c r="C24" s="1">
        <f>'JuicedOdds Week (4)'!C24/('JuicedOdds Week (4)'!C24+'JuicedOdds Week (4)'!C20)</f>
        <v>0.5720596355604638</v>
      </c>
      <c r="D24" s="1">
        <f>'JuicedOdds Week (4)'!D24/('JuicedOdds Week (4)'!D24+'JuicedOdds Week (4)'!D10)</f>
        <v>0.4170073589533933</v>
      </c>
      <c r="E24" s="1">
        <f>'JuicedOdds Week (4)'!E24/('JuicedOdds Week (4)'!E24+'JuicedOdds Week (4)'!E13)</f>
        <v>0.37753344813882639</v>
      </c>
      <c r="F24" s="1">
        <f>'JuicedOdds Week (4)'!F24/('JuicedOdds Week (4)'!F24+'JuicedOdds Week (4)'!F33)</f>
        <v>0.62246655186117372</v>
      </c>
      <c r="G24" s="1">
        <f>'JuicedOdds Week (4)'!G24/('JuicedOdds Week (4)'!G24+'JuicedOdds Week (4)'!G27)</f>
        <v>0.54274353876739567</v>
      </c>
      <c r="H24" s="1">
        <f>'JuicedOdds Week (4)'!H24/('JuicedOdds Week (4)'!H24+'JuicedOdds Week (4)'!H30)</f>
        <v>0.51083423618634893</v>
      </c>
      <c r="I24" s="1">
        <f>'JuicedOdds Week (4)'!I24/('JuicedOdds Week (4)'!I24+'JuicedOdds Week (4)'!I29)</f>
        <v>0.48916576381365112</v>
      </c>
      <c r="J24" s="1">
        <f>'JuicedOdds Week (4)'!J24/('JuicedOdds Week (4)'!J24+'JuicedOdds Week (4)'!J17)</f>
        <v>0.48916576381365112</v>
      </c>
      <c r="K24" s="1">
        <f>'JuicedOdds Week (4)'!K24/('JuicedOdds Week (4)'!K24+'JuicedOdds Week (4)'!K32)</f>
        <v>0.56204379562043794</v>
      </c>
      <c r="L24" s="1"/>
      <c r="M24" s="1">
        <f>'JuicedOdds Week (4)'!M24/('JuicedOdds Week (4)'!M24+'JuicedOdds Week (4)'!M16)</f>
        <v>0.51083423618634893</v>
      </c>
      <c r="N24" s="1">
        <f>'JuicedOdds Week (4)'!N24/('JuicedOdds Week (4)'!N24+'JuicedOdds Week (4)'!N8)</f>
        <v>0.29983792544570498</v>
      </c>
      <c r="O24" s="1">
        <f>'JuicedOdds Week (4)'!O24/('JuicedOdds Week (4)'!O24+'JuicedOdds Week (4)'!O30)</f>
        <v>0.58821154622527261</v>
      </c>
      <c r="P24" s="1">
        <f>'JuicedOdds Week (4)'!P24/('JuicedOdds Week (4)'!P24+'JuicedOdds Week (4)'!P26)</f>
        <v>0.48916576381365112</v>
      </c>
      <c r="Q24" s="1">
        <f>'JuicedOdds Week (4)'!Q24/('JuicedOdds Week (4)'!Q24+'JuicedOdds Week (4)'!Q31)</f>
        <v>0.54274353876739567</v>
      </c>
      <c r="R24" s="1">
        <f>'JuicedOdds Week (4)'!R24/('JuicedOdds Week (4)'!R24+'JuicedOdds Week (4)'!R19)</f>
        <v>0.46753246753246752</v>
      </c>
      <c r="S24" s="1">
        <f>'JuicedOdds Week (4)'!S24/('JuicedOdds Week (4)'!S24+'JuicedOdds Week (4)'!S16)</f>
        <v>0.42888402625820565</v>
      </c>
      <c r="U24">
        <v>0</v>
      </c>
    </row>
    <row r="25" spans="1:21" ht="14.45">
      <c r="A25" t="s">
        <v>24</v>
      </c>
      <c r="B25" s="1">
        <f>'JuicedOdds Week (4)'!B25/('JuicedOdds Week (4)'!B25+'JuicedOdds Week (4)'!B18)</f>
        <v>0.40036122817579772</v>
      </c>
      <c r="C25" s="1">
        <f>'JuicedOdds Week (4)'!C25/('JuicedOdds Week (4)'!C25+'JuicedOdds Week (4)'!C4)</f>
        <v>0.2491874322860238</v>
      </c>
      <c r="D25" s="1">
        <f>'JuicedOdds Week (4)'!D25/('JuicedOdds Week (4)'!D25+'JuicedOdds Week (4)'!D22)</f>
        <v>0.5720596355604638</v>
      </c>
      <c r="E25" s="1">
        <f>'JuicedOdds Week (4)'!E25/('JuicedOdds Week (4)'!E25+'JuicedOdds Week (4)'!E11)</f>
        <v>0.26645768025078376</v>
      </c>
      <c r="F25" s="1">
        <f>'JuicedOdds Week (4)'!F25/('JuicedOdds Week (4)'!F25+'JuicedOdds Week (4)'!F20)</f>
        <v>0.48916576381365112</v>
      </c>
      <c r="G25" s="1">
        <f>'JuicedOdds Week (4)'!G25/('JuicedOdds Week (4)'!G25+'JuicedOdds Week (4)'!G23)</f>
        <v>0.51083423618634893</v>
      </c>
      <c r="H25" s="1">
        <f>'JuicedOdds Week (4)'!H25/('JuicedOdds Week (4)'!H25+'JuicedOdds Week (4)'!H19)</f>
        <v>0.48916576381365112</v>
      </c>
      <c r="I25" s="1">
        <f>'JuicedOdds Week (4)'!I25/('JuicedOdds Week (4)'!I25+'JuicedOdds Week (4)'!I10)</f>
        <v>0.36309581830587778</v>
      </c>
      <c r="J25" s="1">
        <f>'JuicedOdds Week (4)'!J25/('JuicedOdds Week (4)'!J25+'JuicedOdds Week (4)'!J21)</f>
        <v>0.52173913043478259</v>
      </c>
      <c r="K25" s="1">
        <f>'JuicedOdds Week (4)'!K25/('JuicedOdds Week (4)'!K25+'JuicedOdds Week (4)'!K8)</f>
        <v>0.45725646123260438</v>
      </c>
      <c r="L25" s="1">
        <f>'JuicedOdds Week (4)'!L25/('JuicedOdds Week (4)'!L25+'JuicedOdds Week (4)'!L12)</f>
        <v>0.33635187580853815</v>
      </c>
      <c r="M25" s="1">
        <f>'JuicedOdds Week (4)'!M25/('JuicedOdds Week (4)'!M25+'JuicedOdds Week (4)'!M2)</f>
        <v>0.35527082119976705</v>
      </c>
      <c r="N25" s="1"/>
      <c r="O25" s="1">
        <f>'JuicedOdds Week (4)'!O25/('JuicedOdds Week (4)'!O25+'JuicedOdds Week (4)'!O17)</f>
        <v>0.48916576381365112</v>
      </c>
      <c r="P25" s="1">
        <f>'JuicedOdds Week (4)'!P25/('JuicedOdds Week (4)'!P25+'JuicedOdds Week (4)'!P11)</f>
        <v>0.47826086956521741</v>
      </c>
      <c r="Q25" s="1">
        <f>'JuicedOdds Week (4)'!Q25/('JuicedOdds Week (4)'!Q25+'JuicedOdds Week (4)'!Q2)</f>
        <v>0.23409789548356585</v>
      </c>
      <c r="R25" s="1">
        <f>'JuicedOdds Week (4)'!R25/('JuicedOdds Week (4)'!R25+'JuicedOdds Week (4)'!R31)</f>
        <v>0.53246753246753253</v>
      </c>
      <c r="S25" s="1">
        <f>'JuicedOdds Week (4)'!S25/('JuicedOdds Week (4)'!S25+'JuicedOdds Week (4)'!S18)</f>
        <v>0.48916576381365112</v>
      </c>
      <c r="U25">
        <v>0</v>
      </c>
    </row>
    <row r="26" spans="1:21" ht="14.45">
      <c r="A26" t="s">
        <v>25</v>
      </c>
      <c r="B26" s="1">
        <f>'JuicedOdds Week (4)'!B26/('JuicedOdds Week (4)'!B26+'JuicedOdds Week (4)'!B24)</f>
        <v>0.37753344813882639</v>
      </c>
      <c r="C26" s="1">
        <f>'JuicedOdds Week (4)'!C26/('JuicedOdds Week (4)'!C26+'JuicedOdds Week (4)'!C16)</f>
        <v>0.4170073589533933</v>
      </c>
      <c r="D26" s="1">
        <f>'JuicedOdds Week (4)'!D26/('JuicedOdds Week (4)'!D26+'JuicedOdds Week (4)'!D14)</f>
        <v>0.33635187580853815</v>
      </c>
      <c r="E26" s="1">
        <f>'JuicedOdds Week (4)'!E26/('JuicedOdds Week (4)'!E26+'JuicedOdds Week (4)'!E17)</f>
        <v>0.33635187580853815</v>
      </c>
      <c r="F26" s="1">
        <f>'JuicedOdds Week (4)'!F26/('JuicedOdds Week (4)'!F26+'JuicedOdds Week (4)'!F10)</f>
        <v>0.24281150159744411</v>
      </c>
      <c r="G26" s="1">
        <f>'JuicedOdds Week (4)'!G26/('JuicedOdds Week (4)'!G26+'JuicedOdds Week (4)'!G12)</f>
        <v>0.28644876973925815</v>
      </c>
      <c r="H26" s="1"/>
      <c r="I26" s="1">
        <f>'JuicedOdds Week (4)'!I26/('JuicedOdds Week (4)'!I26+'JuicedOdds Week (4)'!I33)</f>
        <v>0.57983193277310918</v>
      </c>
      <c r="J26" s="1">
        <f>'JuicedOdds Week (4)'!J26/('JuicedOdds Week (4)'!J26+'JuicedOdds Week (4)'!J31)</f>
        <v>0.54274353876739567</v>
      </c>
      <c r="K26" s="1">
        <f>'JuicedOdds Week (4)'!K26/('JuicedOdds Week (4)'!K26+'JuicedOdds Week (4)'!K19)</f>
        <v>0.46753246753246752</v>
      </c>
      <c r="L26" s="1">
        <f>'JuicedOdds Week (4)'!L26/('JuicedOdds Week (4)'!L26+'JuicedOdds Week (4)'!L7)</f>
        <v>0.38596491228070179</v>
      </c>
      <c r="M26" s="1">
        <f>'JuicedOdds Week (4)'!M26/('JuicedOdds Week (4)'!M26+'JuicedOdds Week (4)'!M29)</f>
        <v>0.48916576381365112</v>
      </c>
      <c r="N26" s="1">
        <f>'JuicedOdds Week (4)'!N26/('JuicedOdds Week (4)'!N26+'JuicedOdds Week (4)'!N30)</f>
        <v>0.48916576381365112</v>
      </c>
      <c r="O26" s="1">
        <f>'JuicedOdds Week (4)'!O26/('JuicedOdds Week (4)'!O26+'JuicedOdds Week (4)'!O16)</f>
        <v>0.40090771558245086</v>
      </c>
      <c r="P26" s="1">
        <f>'JuicedOdds Week (4)'!P26/('JuicedOdds Week (4)'!P26+'JuicedOdds Week (4)'!P24)</f>
        <v>0.51083423618634893</v>
      </c>
      <c r="Q26" s="1">
        <f>'JuicedOdds Week (4)'!Q26/('JuicedOdds Week (4)'!Q26+'JuicedOdds Week (4)'!Q20)</f>
        <v>0.48916576381365112</v>
      </c>
      <c r="R26" s="1">
        <f>'JuicedOdds Week (4)'!R26/('JuicedOdds Week (4)'!R26+'JuicedOdds Week (4)'!R13)</f>
        <v>0.35527082119976705</v>
      </c>
      <c r="S26" s="1">
        <f>'JuicedOdds Week (4)'!S26/('JuicedOdds Week (4)'!S26+'JuicedOdds Week (4)'!S30)</f>
        <v>0.54274353876739567</v>
      </c>
      <c r="U26">
        <v>0</v>
      </c>
    </row>
    <row r="27" spans="1:21" ht="14.45">
      <c r="A27" t="s">
        <v>26</v>
      </c>
      <c r="B27" s="1">
        <f>'JuicedOdds Week (4)'!B27/('JuicedOdds Week (4)'!B27+'JuicedOdds Week (4)'!B32)</f>
        <v>0.73354231974921635</v>
      </c>
      <c r="C27" s="1">
        <f>'JuicedOdds Week (4)'!C27/('JuicedOdds Week (4)'!C27+'JuicedOdds Week (4)'!C18)</f>
        <v>0.36309581830587778</v>
      </c>
      <c r="D27" s="1">
        <f>'JuicedOdds Week (4)'!D27/('JuicedOdds Week (4)'!D27+'JuicedOdds Week (4)'!D4)</f>
        <v>0.31944444444444442</v>
      </c>
      <c r="E27" s="1">
        <f>'JuicedOdds Week (4)'!E27/('JuicedOdds Week (4)'!E27+'JuicedOdds Week (4)'!E3)</f>
        <v>0.22316684378320936</v>
      </c>
      <c r="F27" s="1">
        <f>'JuicedOdds Week (4)'!F27/('JuicedOdds Week (4)'!F27+'JuicedOdds Week (4)'!F19)</f>
        <v>0.65747522619560528</v>
      </c>
      <c r="G27" s="1">
        <f>'JuicedOdds Week (4)'!G27/('JuicedOdds Week (4)'!G27+'JuicedOdds Week (4)'!G24)</f>
        <v>0.45725646123260438</v>
      </c>
      <c r="H27" s="1">
        <f>'JuicedOdds Week (4)'!H27/('JuicedOdds Week (4)'!H27+'JuicedOdds Week (4)'!H21)</f>
        <v>0.44740599714421703</v>
      </c>
      <c r="I27" s="1">
        <f>'JuicedOdds Week (4)'!I27/('JuicedOdds Week (4)'!I27+'JuicedOdds Week (4)'!I3)</f>
        <v>0.36341238065906994</v>
      </c>
      <c r="J27" s="1">
        <f>'JuicedOdds Week (4)'!J27/('JuicedOdds Week (4)'!J27+'JuicedOdds Week (4)'!J23)</f>
        <v>0.39329934450109244</v>
      </c>
      <c r="K27" s="1">
        <f>'JuicedOdds Week (4)'!K27/('JuicedOdds Week (4)'!K27+'JuicedOdds Week (4)'!K14)</f>
        <v>0.36989795918367352</v>
      </c>
      <c r="L27" s="1">
        <f>'JuicedOdds Week (4)'!L27/('JuicedOdds Week (4)'!L27+'JuicedOdds Week (4)'!L21)</f>
        <v>0.47826086956521741</v>
      </c>
      <c r="M27" s="1">
        <f>'JuicedOdds Week (4)'!M27/('JuicedOdds Week (4)'!M27+'JuicedOdds Week (4)'!M7)</f>
        <v>0.33099297893681046</v>
      </c>
      <c r="N27" s="1">
        <f>'JuicedOdds Week (4)'!N27/('JuicedOdds Week (4)'!N27+'JuicedOdds Week (4)'!N12)</f>
        <v>0.39329934450109244</v>
      </c>
      <c r="O27" s="1"/>
      <c r="P27" s="1">
        <f>'JuicedOdds Week (4)'!P27/('JuicedOdds Week (4)'!P27+'JuicedOdds Week (4)'!P28)</f>
        <v>0.48916576381365112</v>
      </c>
      <c r="Q27" s="1">
        <f>'JuicedOdds Week (4)'!Q27/('JuicedOdds Week (4)'!Q27+'JuicedOdds Week (4)'!Q8)</f>
        <v>0.34252477380439461</v>
      </c>
      <c r="R27" s="1">
        <f>'JuicedOdds Week (4)'!R27/('JuicedOdds Week (4)'!R27+'JuicedOdds Week (4)'!R5)</f>
        <v>0.42016806722689076</v>
      </c>
      <c r="S27" s="1">
        <f>'JuicedOdds Week (4)'!S27/('JuicedOdds Week (4)'!S27+'JuicedOdds Week (4)'!S7)</f>
        <v>0.42016806722689076</v>
      </c>
      <c r="U27">
        <v>0</v>
      </c>
    </row>
    <row r="28" spans="1:21" ht="14.45">
      <c r="A28" t="s">
        <v>27</v>
      </c>
      <c r="B28" s="1">
        <f>'JuicedOdds Week (4)'!B28/('JuicedOdds Week (4)'!B28+'JuicedOdds Week (4)'!B14)</f>
        <v>0.34252477380439461</v>
      </c>
      <c r="C28" s="1">
        <f>'JuicedOdds Week (4)'!C28/('JuicedOdds Week (4)'!C28+'JuicedOdds Week (4)'!C5)</f>
        <v>0.26645768025078376</v>
      </c>
      <c r="D28" s="1">
        <f>'JuicedOdds Week (4)'!D28/('JuicedOdds Week (4)'!D28+'JuicedOdds Week (4)'!D6)</f>
        <v>0.4170073589533933</v>
      </c>
      <c r="E28" s="1">
        <f>'JuicedOdds Week (4)'!E28/('JuicedOdds Week (4)'!E28+'JuicedOdds Week (4)'!E31)</f>
        <v>0.51083423618634893</v>
      </c>
      <c r="F28" s="1">
        <f>'JuicedOdds Week (4)'!F28/('JuicedOdds Week (4)'!F28+'JuicedOdds Week (4)'!F3)</f>
        <v>0.31460674157303364</v>
      </c>
      <c r="G28" s="1">
        <f>'JuicedOdds Week (4)'!G28/('JuicedOdds Week (4)'!G28+'JuicedOdds Week (4)'!G32)</f>
        <v>0.63010204081632659</v>
      </c>
      <c r="H28" s="1">
        <f>'JuicedOdds Week (4)'!H28/('JuicedOdds Week (4)'!H28+'JuicedOdds Week (4)'!H22)</f>
        <v>0.45725646123260438</v>
      </c>
      <c r="I28" s="1">
        <f>'JuicedOdds Week (4)'!I28/('JuicedOdds Week (4)'!I28+'JuicedOdds Week (4)'!I7)</f>
        <v>0.28202947845804988</v>
      </c>
      <c r="J28" s="1">
        <f>'JuicedOdds Week (4)'!J28/('JuicedOdds Week (4)'!J28+'JuicedOdds Week (4)'!J20)</f>
        <v>0.44740599714421703</v>
      </c>
      <c r="K28" s="1"/>
      <c r="L28" s="1">
        <f>'JuicedOdds Week (4)'!L28/('JuicedOdds Week (4)'!L28+'JuicedOdds Week (4)'!L14)</f>
        <v>0.46753246753246752</v>
      </c>
      <c r="M28" s="1">
        <f>'JuicedOdds Week (4)'!M28/('JuicedOdds Week (4)'!M28+'JuicedOdds Week (4)'!M32)</f>
        <v>0.53246753246753253</v>
      </c>
      <c r="N28" s="1">
        <f>'JuicedOdds Week (4)'!N28/('JuicedOdds Week (4)'!N28+'JuicedOdds Week (4)'!N15)</f>
        <v>0.47826086956521741</v>
      </c>
      <c r="O28" s="1">
        <f>'JuicedOdds Week (4)'!O28/('JuicedOdds Week (4)'!O28+'JuicedOdds Week (4)'!O9)</f>
        <v>0.27424749163879597</v>
      </c>
      <c r="P28" s="1">
        <f>'JuicedOdds Week (4)'!P28/('JuicedOdds Week (4)'!P28+'JuicedOdds Week (4)'!P27)</f>
        <v>0.51083423618634893</v>
      </c>
      <c r="Q28" s="1">
        <f>'JuicedOdds Week (4)'!Q28/('JuicedOdds Week (4)'!Q28+'JuicedOdds Week (4)'!Q16)</f>
        <v>0.48916576381365112</v>
      </c>
      <c r="R28" s="1">
        <f>'JuicedOdds Week (4)'!R28/('JuicedOdds Week (4)'!R28+'JuicedOdds Week (4)'!R21)</f>
        <v>0.40090771558245086</v>
      </c>
      <c r="S28" s="1">
        <f>'JuicedOdds Week (4)'!S28/('JuicedOdds Week (4)'!S28+'JuicedOdds Week (4)'!S5)</f>
        <v>0.28202947845804988</v>
      </c>
      <c r="U28">
        <v>0</v>
      </c>
    </row>
    <row r="29" spans="1:21" ht="14.45">
      <c r="A29" t="s">
        <v>28</v>
      </c>
      <c r="B29" s="1">
        <f>'JuicedOdds Week (4)'!B29/('JuicedOdds Week (4)'!B29+'JuicedOdds Week (4)'!B16)</f>
        <v>0.42794036443953615</v>
      </c>
      <c r="C29" s="1">
        <f>'JuicedOdds Week (4)'!C29/('JuicedOdds Week (4)'!C29+'JuicedOdds Week (4)'!C11)</f>
        <v>0.42794036443953615</v>
      </c>
      <c r="D29" s="1">
        <f>'JuicedOdds Week (4)'!D29/('JuicedOdds Week (4)'!D29+'JuicedOdds Week (4)'!D15)</f>
        <v>0.40663024584057611</v>
      </c>
      <c r="E29" s="1">
        <f>'JuicedOdds Week (4)'!E29/('JuicedOdds Week (4)'!E29+'JuicedOdds Week (4)'!E6)</f>
        <v>0.40663024584057611</v>
      </c>
      <c r="F29" s="1">
        <f>'JuicedOdds Week (4)'!F29/('JuicedOdds Week (4)'!F29+'JuicedOdds Week (4)'!F31)</f>
        <v>0.48263587428372978</v>
      </c>
      <c r="G29" s="1">
        <f>'JuicedOdds Week (4)'!G29/('JuicedOdds Week (4)'!G29+'JuicedOdds Week (4)'!G9)</f>
        <v>0.34252477380439461</v>
      </c>
      <c r="H29" s="1"/>
      <c r="I29" s="1">
        <f>'JuicedOdds Week (4)'!I29/('JuicedOdds Week (4)'!I29+'JuicedOdds Week (4)'!I24)</f>
        <v>0.51083423618634893</v>
      </c>
      <c r="J29" s="1">
        <f>'JuicedOdds Week (4)'!J29/('JuicedOdds Week (4)'!J29+'JuicedOdds Week (4)'!J22)</f>
        <v>0.37889039242219219</v>
      </c>
      <c r="K29" s="1">
        <f>'JuicedOdds Week (4)'!K29/('JuicedOdds Week (4)'!K29+'JuicedOdds Week (4)'!K30)</f>
        <v>0.51083423618634893</v>
      </c>
      <c r="L29" s="1">
        <f>'JuicedOdds Week (4)'!L29/('JuicedOdds Week (4)'!L29+'JuicedOdds Week (4)'!L13)</f>
        <v>0.35527082119976705</v>
      </c>
      <c r="M29" s="1">
        <f>'JuicedOdds Week (4)'!M29/('JuicedOdds Week (4)'!M29+'JuicedOdds Week (4)'!M26)</f>
        <v>0.51083423618634893</v>
      </c>
      <c r="N29" s="1">
        <f>'JuicedOdds Week (4)'!N29/('JuicedOdds Week (4)'!N29+'JuicedOdds Week (4)'!N31)</f>
        <v>0.54274353876739567</v>
      </c>
      <c r="O29" s="1">
        <f>'JuicedOdds Week (4)'!O29/('JuicedOdds Week (4)'!O29+'JuicedOdds Week (4)'!O12)</f>
        <v>0.28202947845804988</v>
      </c>
      <c r="P29" s="1">
        <f>'JuicedOdds Week (4)'!P29/('JuicedOdds Week (4)'!P29+'JuicedOdds Week (4)'!P33)</f>
        <v>0.57983193277310918</v>
      </c>
      <c r="Q29" s="1">
        <f>'JuicedOdds Week (4)'!Q29/('JuicedOdds Week (4)'!Q29+'JuicedOdds Week (4)'!Q14)</f>
        <v>0.46753246753246752</v>
      </c>
      <c r="R29" s="1">
        <f>'JuicedOdds Week (4)'!R29/('JuicedOdds Week (4)'!R29+'JuicedOdds Week (4)'!R33)</f>
        <v>0.51083423618634893</v>
      </c>
      <c r="S29" s="1">
        <f>'JuicedOdds Week (4)'!S29/('JuicedOdds Week (4)'!S29+'JuicedOdds Week (4)'!S13)</f>
        <v>0.44740599714421703</v>
      </c>
      <c r="U29">
        <v>0</v>
      </c>
    </row>
    <row r="30" spans="1:21" ht="14.45">
      <c r="A30" t="s">
        <v>29</v>
      </c>
      <c r="B30" s="1">
        <f>'JuicedOdds Week (4)'!B30/('JuicedOdds Week (4)'!B30+'JuicedOdds Week (4)'!B17)</f>
        <v>0.34252477380439461</v>
      </c>
      <c r="C30" s="1">
        <f>'JuicedOdds Week (4)'!C30/('JuicedOdds Week (4)'!C30+'JuicedOdds Week (4)'!C19)</f>
        <v>0.53246753246753253</v>
      </c>
      <c r="D30" s="1">
        <f>'JuicedOdds Week (4)'!D30/('JuicedOdds Week (4)'!D30+'JuicedOdds Week (4)'!D3)</f>
        <v>0.31460674157303364</v>
      </c>
      <c r="E30" s="1">
        <f>'JuicedOdds Week (4)'!E30/('JuicedOdds Week (4)'!E30+'JuicedOdds Week (4)'!E16)</f>
        <v>0.34252477380439461</v>
      </c>
      <c r="F30" s="1"/>
      <c r="G30" s="1">
        <f>'JuicedOdds Week (4)'!G30/('JuicedOdds Week (4)'!G30+'JuicedOdds Week (4)'!G10)</f>
        <v>0.37889039242219219</v>
      </c>
      <c r="H30" s="1">
        <f>'JuicedOdds Week (4)'!H30/('JuicedOdds Week (4)'!H30+'JuicedOdds Week (4)'!H24)</f>
        <v>0.48916576381365112</v>
      </c>
      <c r="I30" s="1">
        <f>'JuicedOdds Week (4)'!I30/('JuicedOdds Week (4)'!I30+'JuicedOdds Week (4)'!I4)</f>
        <v>0.21809369951534732</v>
      </c>
      <c r="J30" s="1">
        <f>'JuicedOdds Week (4)'!J30/('JuicedOdds Week (4)'!J30+'JuicedOdds Week (4)'!J33)</f>
        <v>0.48916576381365112</v>
      </c>
      <c r="K30" s="1">
        <f>'JuicedOdds Week (4)'!K30/('JuicedOdds Week (4)'!K30+'JuicedOdds Week (4)'!K29)</f>
        <v>0.48916576381365112</v>
      </c>
      <c r="L30" s="1">
        <f>'JuicedOdds Week (4)'!L30/('JuicedOdds Week (4)'!L30+'JuicedOdds Week (4)'!L5)</f>
        <v>0.25912838633686691</v>
      </c>
      <c r="M30" s="1">
        <f>'JuicedOdds Week (4)'!M30/('JuicedOdds Week (4)'!M30+'JuicedOdds Week (4)'!M31)</f>
        <v>0.48916576381365112</v>
      </c>
      <c r="N30" s="1">
        <f>'JuicedOdds Week (4)'!N30/('JuicedOdds Week (4)'!N30+'JuicedOdds Week (4)'!N26)</f>
        <v>0.51083423618634893</v>
      </c>
      <c r="O30" s="1">
        <f>'JuicedOdds Week (4)'!O30/('JuicedOdds Week (4)'!O30+'JuicedOdds Week (4)'!O24)</f>
        <v>0.4117884537747275</v>
      </c>
      <c r="P30" s="1">
        <f>'JuicedOdds Week (4)'!P30/('JuicedOdds Week (4)'!P30+'JuicedOdds Week (4)'!P20)</f>
        <v>0.39329934450109244</v>
      </c>
      <c r="Q30" s="1">
        <f>'JuicedOdds Week (4)'!Q30/('JuicedOdds Week (4)'!Q30+'JuicedOdds Week (4)'!Q13)</f>
        <v>0.37889039242219219</v>
      </c>
      <c r="R30" s="1">
        <f>'JuicedOdds Week (4)'!R30/('JuicedOdds Week (4)'!R30+'JuicedOdds Week (4)'!R16)</f>
        <v>0.47826086956521741</v>
      </c>
      <c r="S30" s="1">
        <f>'JuicedOdds Week (4)'!S30/('JuicedOdds Week (4)'!S30+'JuicedOdds Week (4)'!S26)</f>
        <v>0.45725646123260438</v>
      </c>
      <c r="U30">
        <v>0</v>
      </c>
    </row>
    <row r="31" spans="1:21" ht="14.45">
      <c r="A31" t="s">
        <v>30</v>
      </c>
      <c r="B31" s="1">
        <f>'JuicedOdds Week (4)'!B31/('JuicedOdds Week (4)'!B31+'JuicedOdds Week (4)'!B13)</f>
        <v>0.36309581830587778</v>
      </c>
      <c r="C31" s="1">
        <f>'JuicedOdds Week (4)'!C31/('JuicedOdds Week (4)'!C31+'JuicedOdds Week (4)'!C33)</f>
        <v>0.46753246753246752</v>
      </c>
      <c r="D31" s="1">
        <f>'JuicedOdds Week (4)'!D31/('JuicedOdds Week (4)'!D31+'JuicedOdds Week (4)'!D9)</f>
        <v>0.25912838633686691</v>
      </c>
      <c r="E31" s="1">
        <f>'JuicedOdds Week (4)'!E31/('JuicedOdds Week (4)'!E31+'JuicedOdds Week (4)'!E28)</f>
        <v>0.48916576381365112</v>
      </c>
      <c r="F31" s="1">
        <f>'JuicedOdds Week (4)'!F31/('JuicedOdds Week (4)'!F31+'JuicedOdds Week (4)'!F29)</f>
        <v>0.51736412571627011</v>
      </c>
      <c r="G31" s="1">
        <f>'JuicedOdds Week (4)'!G31/('JuicedOdds Week (4)'!G31+'JuicedOdds Week (4)'!G13)</f>
        <v>0.30920711694593195</v>
      </c>
      <c r="H31" s="1">
        <f>'JuicedOdds Week (4)'!H31/('JuicedOdds Week (4)'!H31+'JuicedOdds Week (4)'!H15)</f>
        <v>0.42016806722689076</v>
      </c>
      <c r="I31" s="1">
        <f>'JuicedOdds Week (4)'!I31/('JuicedOdds Week (4)'!I31+'JuicedOdds Week (4)'!I16)</f>
        <v>0.47826086956521741</v>
      </c>
      <c r="J31" s="1">
        <f>'JuicedOdds Week (4)'!J31/('JuicedOdds Week (4)'!J31+'JuicedOdds Week (4)'!J26)</f>
        <v>0.45725646123260438</v>
      </c>
      <c r="K31" s="1">
        <f>'JuicedOdds Week (4)'!K31/('JuicedOdds Week (4)'!K31+'JuicedOdds Week (4)'!K23)</f>
        <v>0.36341238065906994</v>
      </c>
      <c r="L31" s="1"/>
      <c r="M31" s="1">
        <f>'JuicedOdds Week (4)'!M31/('JuicedOdds Week (4)'!M31+'JuicedOdds Week (4)'!M30)</f>
        <v>0.51083423618634893</v>
      </c>
      <c r="N31" s="1">
        <f>'JuicedOdds Week (4)'!N31/('JuicedOdds Week (4)'!N31+'JuicedOdds Week (4)'!N29)</f>
        <v>0.45725646123260438</v>
      </c>
      <c r="O31" s="1">
        <f>'JuicedOdds Week (4)'!O31/('JuicedOdds Week (4)'!O31+'JuicedOdds Week (4)'!O7)</f>
        <v>0.31318281136198101</v>
      </c>
      <c r="P31" s="1">
        <f>'JuicedOdds Week (4)'!P31/('JuicedOdds Week (4)'!P31+'JuicedOdds Week (4)'!P22)</f>
        <v>0.45725646123260438</v>
      </c>
      <c r="Q31" s="1">
        <f>'JuicedOdds Week (4)'!Q31/('JuicedOdds Week (4)'!Q31+'JuicedOdds Week (4)'!Q24)</f>
        <v>0.45725646123260438</v>
      </c>
      <c r="R31" s="1">
        <f>'JuicedOdds Week (4)'!R31/('JuicedOdds Week (4)'!R31+'JuicedOdds Week (4)'!R25)</f>
        <v>0.46753246753246752</v>
      </c>
      <c r="S31" s="1">
        <f>'JuicedOdds Week (4)'!S31/('JuicedOdds Week (4)'!S31+'JuicedOdds Week (4)'!S33)</f>
        <v>0.52173913043478259</v>
      </c>
      <c r="U31">
        <v>0</v>
      </c>
    </row>
    <row r="32" spans="1:21" ht="14.45">
      <c r="A32" t="s">
        <v>31</v>
      </c>
      <c r="B32" s="1">
        <f>'JuicedOdds Week (4)'!B32/('JuicedOdds Week (4)'!B32+'JuicedOdds Week (4)'!B27)</f>
        <v>0.26645768025078376</v>
      </c>
      <c r="C32" s="1">
        <f>'JuicedOdds Week (4)'!C32/('JuicedOdds Week (4)'!C32+'JuicedOdds Week (4)'!C21)</f>
        <v>0.34252477380439461</v>
      </c>
      <c r="D32" s="1">
        <f>'JuicedOdds Week (4)'!D32/('JuicedOdds Week (4)'!D32+'JuicedOdds Week (4)'!D7)</f>
        <v>0.16835016835016833</v>
      </c>
      <c r="E32" s="1">
        <f>'JuicedOdds Week (4)'!E32/('JuicedOdds Week (4)'!E32+'JuicedOdds Week (4)'!E5)</f>
        <v>0.12382234185733514</v>
      </c>
      <c r="F32" s="1">
        <f>'JuicedOdds Week (4)'!F32/('JuicedOdds Week (4)'!F32+'JuicedOdds Week (4)'!F6)</f>
        <v>0.25912838633686691</v>
      </c>
      <c r="G32" s="1">
        <f>'JuicedOdds Week (4)'!G32/('JuicedOdds Week (4)'!G32+'JuicedOdds Week (4)'!G28)</f>
        <v>0.36989795918367352</v>
      </c>
      <c r="H32" s="1">
        <f>'JuicedOdds Week (4)'!H32/('JuicedOdds Week (4)'!H32+'JuicedOdds Week (4)'!H14)</f>
        <v>0.25912838633686691</v>
      </c>
      <c r="I32" s="1">
        <f>'JuicedOdds Week (4)'!I32/('JuicedOdds Week (4)'!I32+'JuicedOdds Week (4)'!I9)</f>
        <v>0.30920711694593195</v>
      </c>
      <c r="J32" s="1">
        <f>'JuicedOdds Week (4)'!J32/('JuicedOdds Week (4)'!J32+'JuicedOdds Week (4)'!J15)</f>
        <v>0.26645768025078376</v>
      </c>
      <c r="K32" s="1">
        <f>'JuicedOdds Week (4)'!K32/('JuicedOdds Week (4)'!K32+'JuicedOdds Week (4)'!K24)</f>
        <v>0.43795620437956206</v>
      </c>
      <c r="L32" s="1">
        <f>'JuicedOdds Week (4)'!L32/('JuicedOdds Week (4)'!L32+'JuicedOdds Week (4)'!L33)</f>
        <v>0.46753246753246752</v>
      </c>
      <c r="M32" s="1">
        <f>'JuicedOdds Week (4)'!M32/('JuicedOdds Week (4)'!M32+'JuicedOdds Week (4)'!M28)</f>
        <v>0.46753246753246752</v>
      </c>
      <c r="N32" s="1">
        <f>'JuicedOdds Week (4)'!N32/('JuicedOdds Week (4)'!N32+'JuicedOdds Week (4)'!N22)</f>
        <v>0.30920711694593195</v>
      </c>
      <c r="O32" s="1"/>
      <c r="P32" s="1">
        <f>'JuicedOdds Week (4)'!P32/('JuicedOdds Week (4)'!P32+'JuicedOdds Week (4)'!P5)</f>
        <v>0.30423004792665137</v>
      </c>
      <c r="Q32" s="1">
        <f>'JuicedOdds Week (4)'!Q32/('JuicedOdds Week (4)'!Q32+'JuicedOdds Week (4)'!Q19)</f>
        <v>0.36341238065906994</v>
      </c>
      <c r="R32" s="1">
        <f>'JuicedOdds Week (4)'!R32/('JuicedOdds Week (4)'!R32+'JuicedOdds Week (4)'!R3)</f>
        <v>0.19184290030211482</v>
      </c>
      <c r="S32" s="1">
        <f>'JuicedOdds Week (4)'!S32/('JuicedOdds Week (4)'!S32+'JuicedOdds Week (4)'!S14)</f>
        <v>0.36341238065906994</v>
      </c>
      <c r="U32">
        <v>0</v>
      </c>
    </row>
    <row r="33" spans="1:38" ht="14.45">
      <c r="A33" t="s">
        <v>32</v>
      </c>
      <c r="B33" s="1">
        <f>'JuicedOdds Week (4)'!B33/('JuicedOdds Week (4)'!B33+'JuicedOdds Week (4)'!B9)</f>
        <v>0.20863836017569545</v>
      </c>
      <c r="C33" s="1">
        <f>'JuicedOdds Week (4)'!C33/('JuicedOdds Week (4)'!C33+'JuicedOdds Week (4)'!C31)</f>
        <v>0.53246753246753253</v>
      </c>
      <c r="D33" s="1">
        <f>'JuicedOdds Week (4)'!D33/('JuicedOdds Week (4)'!D33+'JuicedOdds Week (4)'!D13)</f>
        <v>0.24000000000000005</v>
      </c>
      <c r="E33" s="1">
        <f>'JuicedOdds Week (4)'!E33/('JuicedOdds Week (4)'!E33+'JuicedOdds Week (4)'!E22)</f>
        <v>0.4170073589533933</v>
      </c>
      <c r="F33" s="1">
        <f>'JuicedOdds Week (4)'!F33/('JuicedOdds Week (4)'!F33+'JuicedOdds Week (4)'!F24)</f>
        <v>0.37753344813882639</v>
      </c>
      <c r="G33" s="1">
        <f>'JuicedOdds Week (4)'!G33/('JuicedOdds Week (4)'!G33+'JuicedOdds Week (4)'!G16)</f>
        <v>0.42016806722689076</v>
      </c>
      <c r="H33" s="1"/>
      <c r="I33" s="1">
        <f>'JuicedOdds Week (4)'!I33/('JuicedOdds Week (4)'!I33+'JuicedOdds Week (4)'!I26)</f>
        <v>0.42016806722689076</v>
      </c>
      <c r="J33" s="1">
        <f>'JuicedOdds Week (4)'!J33/('JuicedOdds Week (4)'!J33+'JuicedOdds Week (4)'!J30)</f>
        <v>0.51083423618634893</v>
      </c>
      <c r="K33" s="1">
        <f>'JuicedOdds Week (4)'!K33/('JuicedOdds Week (4)'!K33+'JuicedOdds Week (4)'!K6)</f>
        <v>0.23409789548356585</v>
      </c>
      <c r="L33" s="1">
        <f>'JuicedOdds Week (4)'!L33/('JuicedOdds Week (4)'!L33+'JuicedOdds Week (4)'!L32)</f>
        <v>0.53246753246753253</v>
      </c>
      <c r="M33" s="1">
        <f>'JuicedOdds Week (4)'!M33/('JuicedOdds Week (4)'!M33+'JuicedOdds Week (4)'!M13)</f>
        <v>0.36309581830587778</v>
      </c>
      <c r="N33" s="1">
        <f>'JuicedOdds Week (4)'!N33/('JuicedOdds Week (4)'!N33+'JuicedOdds Week (4)'!N18)</f>
        <v>0.37889039242219219</v>
      </c>
      <c r="O33" s="1">
        <f>'JuicedOdds Week (4)'!O33/('JuicedOdds Week (4)'!O33+'JuicedOdds Week (4)'!O8)</f>
        <v>0.2491874322860238</v>
      </c>
      <c r="P33" s="1">
        <f>'JuicedOdds Week (4)'!P33/('JuicedOdds Week (4)'!P33+'JuicedOdds Week (4)'!P29)</f>
        <v>0.42016806722689076</v>
      </c>
      <c r="Q33" s="1">
        <f>'JuicedOdds Week (4)'!Q33/('JuicedOdds Week (4)'!Q33+'JuicedOdds Week (4)'!Q15)</f>
        <v>0.36905965621840248</v>
      </c>
      <c r="R33" s="1">
        <f>'JuicedOdds Week (4)'!R33/('JuicedOdds Week (4)'!R33+'JuicedOdds Week (4)'!R29)</f>
        <v>0.48916576381365112</v>
      </c>
      <c r="S33" s="1">
        <f>'JuicedOdds Week (4)'!S33/('JuicedOdds Week (4)'!S33+'JuicedOdds Week (4)'!S31)</f>
        <v>0.47826086956521741</v>
      </c>
      <c r="U33">
        <v>0</v>
      </c>
    </row>
    <row r="34" spans="1:38" ht="14.45">
      <c r="U34">
        <f>SUM(U2:U33)</f>
        <v>25</v>
      </c>
      <c r="V34">
        <f t="shared" ref="V34:AL34" si="0">SUM(V2:V33)</f>
        <v>0</v>
      </c>
      <c r="W34">
        <f t="shared" si="0"/>
        <v>0</v>
      </c>
      <c r="X34">
        <f t="shared" si="0"/>
        <v>0</v>
      </c>
      <c r="Y34">
        <f t="shared" si="0"/>
        <v>0</v>
      </c>
      <c r="Z34">
        <f t="shared" si="0"/>
        <v>0</v>
      </c>
      <c r="AA34">
        <f t="shared" si="0"/>
        <v>0</v>
      </c>
      <c r="AB34">
        <f t="shared" si="0"/>
        <v>0</v>
      </c>
      <c r="AC34">
        <f t="shared" si="0"/>
        <v>0</v>
      </c>
      <c r="AD34">
        <f t="shared" si="0"/>
        <v>0</v>
      </c>
      <c r="AE34">
        <f t="shared" si="0"/>
        <v>0</v>
      </c>
      <c r="AF34">
        <f t="shared" si="0"/>
        <v>0</v>
      </c>
      <c r="AG34">
        <f t="shared" si="0"/>
        <v>0</v>
      </c>
      <c r="AH34">
        <f t="shared" si="0"/>
        <v>0</v>
      </c>
      <c r="AI34">
        <f t="shared" si="0"/>
        <v>0</v>
      </c>
      <c r="AJ34">
        <f t="shared" si="0"/>
        <v>0</v>
      </c>
      <c r="AK34">
        <f t="shared" si="0"/>
        <v>0</v>
      </c>
      <c r="AL34">
        <f t="shared" si="0"/>
        <v>0</v>
      </c>
    </row>
    <row r="35" spans="1:38" ht="14.45">
      <c r="I35" s="1">
        <f>B9*C4*D13*E5*G12*H14*J15*I7*K6*L10*N22*O8*Q2*R3</f>
        <v>1.8964110913510985E-2</v>
      </c>
    </row>
    <row r="36" spans="1:38" ht="14.45">
      <c r="I36" s="1">
        <f>B9*C7*D2*E5*F12*G4*H14*J15*I11*K6*L10*N22*R3</f>
        <v>3.3646932770763756E-2</v>
      </c>
    </row>
    <row r="37" spans="1:38">
      <c r="I37" s="1">
        <f>E5*F12*G4*H14*I11*J15*K6*L10*N22*R3</f>
        <v>6.5627125881921169E-2</v>
      </c>
    </row>
  </sheetData>
  <conditionalFormatting sqref="B2:S33">
    <cfRule type="cellIs" dxfId="13" priority="1" operator="between">
      <formula>0.65</formula>
      <formula>0.7</formula>
    </cfRule>
    <cfRule type="cellIs" dxfId="12" priority="2" operator="greaterThanOrEqual">
      <formula>0.7</formula>
    </cfRule>
  </conditionalFormatting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CA5C-4A03-47ED-9A79-431C715AF808}">
  <dimension ref="A1:S33"/>
  <sheetViews>
    <sheetView workbookViewId="0">
      <selection activeCell="N10" sqref="N10"/>
    </sheetView>
  </sheetViews>
  <sheetFormatPr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f>IF('BettingLines Week (4)'!B2&lt;-100,1+100/('BettingLines Week (4)'!B2-100),100/('BettingLines Week (4)'!B2+100))</f>
        <v>0.64285714285714279</v>
      </c>
      <c r="C2">
        <f>IF('BettingLines Week (4)'!C2&lt;-100,1+100/('BettingLines Week (4)'!C2-100),100/('BettingLines Week (4)'!C2+100))</f>
        <v>0.59677419354838712</v>
      </c>
      <c r="D2">
        <f>IF('BettingLines Week (4)'!D2&lt;-100,1+100/('BettingLines Week (4)'!D2-100),100/('BettingLines Week (4)'!D2+100))</f>
        <v>0.88888888888888884</v>
      </c>
      <c r="E2">
        <f>IF('BettingLines Week (4)'!E2&lt;-100,1+100/('BettingLines Week (4)'!E2-100),100/('BettingLines Week (4)'!E2+100))</f>
        <v>0.80952380952380953</v>
      </c>
      <c r="F2">
        <f>IF('BettingLines Week (4)'!F2&lt;-100,1+100/('BettingLines Week (4)'!F2-100),100/('BettingLines Week (4)'!F2+100))</f>
        <v>0.74025974025974028</v>
      </c>
      <c r="G2">
        <f>IF('BettingLines Week (4)'!G2&lt;-100,1+100/('BettingLines Week (4)'!G2-100),100/('BettingLines Week (4)'!G2+100))</f>
        <v>0.76470588235294112</v>
      </c>
      <c r="H2">
        <f>IF('BettingLines Week (4)'!H2&lt;-100,1+100/('BettingLines Week (4)'!H2-100),100/('BettingLines Week (4)'!H2+100))</f>
        <v>0.68553459119496862</v>
      </c>
      <c r="I2">
        <f>IF('BettingLines Week (4)'!I2&lt;-100,1+100/('BettingLines Week (4)'!I2-100),100/('BettingLines Week (4)'!I2+100))</f>
        <v>0.63636363636363635</v>
      </c>
      <c r="J2">
        <f>IF('BettingLines Week (4)'!J2&lt;-100,1+100/('BettingLines Week (4)'!J2-100),100/('BettingLines Week (4)'!J2+100))</f>
        <v>0.67213114754098369</v>
      </c>
      <c r="K2">
        <f>IF('BettingLines Week (4)'!K2&lt;-100,1+100/('BettingLines Week (4)'!K2-100),100/('BettingLines Week (4)'!K2+100))</f>
        <v>1</v>
      </c>
      <c r="L2">
        <f>IF('BettingLines Week (4)'!L2&lt;-100,1+100/('BettingLines Week (4)'!L2-100),100/('BettingLines Week (4)'!L2+100))</f>
        <v>0.60784313725490202</v>
      </c>
      <c r="M2">
        <f>IF('BettingLines Week (4)'!M2&lt;-100,1+100/('BettingLines Week (4)'!M2-100),100/('BettingLines Week (4)'!M2+100))</f>
        <v>0.67213114754098369</v>
      </c>
      <c r="N2">
        <f>IF('BettingLines Week (4)'!N2&lt;-100,1+100/('BettingLines Week (4)'!N2-100),100/('BettingLines Week (4)'!N2+100))</f>
        <v>0.68553459119496862</v>
      </c>
      <c r="O2">
        <f>IF('BettingLines Week (4)'!O2&lt;-100,1+100/('BettingLines Week (4)'!O2-100),100/('BettingLines Week (4)'!O2+100))</f>
        <v>0.64285714285714279</v>
      </c>
      <c r="P2">
        <f>IF('BettingLines Week (4)'!P2&lt;-100,1+100/('BettingLines Week (4)'!P2-100),100/('BettingLines Week (4)'!P2+100))</f>
        <v>0.65517241379310343</v>
      </c>
      <c r="Q2">
        <f>IF('BettingLines Week (4)'!Q2&lt;-100,1+100/('BettingLines Week (4)'!Q2-100),100/('BettingLines Week (4)'!Q2+100))</f>
        <v>0.79797979797979801</v>
      </c>
      <c r="R2">
        <f>IF('BettingLines Week (4)'!R2&lt;-100,1+100/('BettingLines Week (4)'!R2-100),100/('BettingLines Week (4)'!R2+100))</f>
        <v>0.60784313725490202</v>
      </c>
      <c r="S2">
        <f>IF('BettingLines Week (4)'!S2&lt;-100,1+100/('BettingLines Week (4)'!S2-100),100/('BettingLines Week (4)'!S2+100))</f>
        <v>0.55555555555555558</v>
      </c>
    </row>
    <row r="3" spans="1:19" ht="14.45">
      <c r="A3" t="s">
        <v>2</v>
      </c>
      <c r="B3">
        <f>IF('BettingLines Week (4)'!B3&lt;-100,1+100/('BettingLines Week (4)'!B3-100),100/('BettingLines Week (4)'!B3+100))</f>
        <v>0.64912280701754388</v>
      </c>
      <c r="C3">
        <f>IF('BettingLines Week (4)'!C3&lt;-100,1+100/('BettingLines Week (4)'!C3-100),100/('BettingLines Week (4)'!C3+100))</f>
        <v>0.71014492753623193</v>
      </c>
      <c r="D3">
        <f>IF('BettingLines Week (4)'!D3&lt;-100,1+100/('BettingLines Week (4)'!D3-100),100/('BettingLines Week (4)'!D3+100))</f>
        <v>0.7142857142857143</v>
      </c>
      <c r="E3">
        <f>IF('BettingLines Week (4)'!E3&lt;-100,1+100/('BettingLines Week (4)'!E3-100),100/('BettingLines Week (4)'!E3+100))</f>
        <v>0.80952380952380953</v>
      </c>
      <c r="F3">
        <f>IF('BettingLines Week (4)'!F3&lt;-100,1+100/('BettingLines Week (4)'!F3-100),100/('BettingLines Week (4)'!F3+100))</f>
        <v>0.7142857142857143</v>
      </c>
      <c r="G3">
        <f>IF('BettingLines Week (4)'!G3&lt;-100,1+100/('BettingLines Week (4)'!G3-100),100/('BettingLines Week (4)'!G3+100))</f>
        <v>0.53488372093023262</v>
      </c>
      <c r="H3">
        <f>IF('BettingLines Week (4)'!H3&lt;-100,1+100/('BettingLines Week (4)'!H3-100),100/('BettingLines Week (4)'!H3+100))</f>
        <v>0.65517241379310343</v>
      </c>
      <c r="I3">
        <f>IF('BettingLines Week (4)'!I3&lt;-100,1+100/('BettingLines Week (4)'!I3-100),100/('BettingLines Week (4)'!I3+100))</f>
        <v>0.66101694915254239</v>
      </c>
      <c r="J3">
        <f>IF('BettingLines Week (4)'!J3&lt;-100,1+100/('BettingLines Week (4)'!J3-100),100/('BettingLines Week (4)'!J3+100))</f>
        <v>0.60784313725490202</v>
      </c>
      <c r="K3">
        <f>IF('BettingLines Week (4)'!K3&lt;-100,1+100/('BettingLines Week (4)'!K3-100),100/('BettingLines Week (4)'!K3+100))</f>
        <v>1</v>
      </c>
      <c r="L3">
        <f>IF('BettingLines Week (4)'!L3&lt;-100,1+100/('BettingLines Week (4)'!L3-100),100/('BettingLines Week (4)'!L3+100))</f>
        <v>0.42553191489361702</v>
      </c>
      <c r="M3">
        <f>IF('BettingLines Week (4)'!M3&lt;-100,1+100/('BettingLines Week (4)'!M3-100),100/('BettingLines Week (4)'!M3+100))</f>
        <v>0.54545454545454541</v>
      </c>
      <c r="N3">
        <f>IF('BettingLines Week (4)'!N3&lt;-100,1+100/('BettingLines Week (4)'!N3-100),100/('BettingLines Week (4)'!N3+100))</f>
        <v>0.57446808510638303</v>
      </c>
      <c r="O3">
        <f>IF('BettingLines Week (4)'!O3&lt;-100,1+100/('BettingLines Week (4)'!O3-100),100/('BettingLines Week (4)'!O3+100))</f>
        <v>0.51219512195121952</v>
      </c>
      <c r="P3">
        <f>IF('BettingLines Week (4)'!P3&lt;-100,1+100/('BettingLines Week (4)'!P3-100),100/('BettingLines Week (4)'!P3+100))</f>
        <v>0.55555555555555558</v>
      </c>
      <c r="Q3">
        <f>IF('BettingLines Week (4)'!Q3&lt;-100,1+100/('BettingLines Week (4)'!Q3-100),100/('BettingLines Week (4)'!Q3+100))</f>
        <v>0.74874371859296485</v>
      </c>
      <c r="R3">
        <f>IF('BettingLines Week (4)'!R3&lt;-100,1+100/('BettingLines Week (4)'!R3-100),100/('BettingLines Week (4)'!R3+100))</f>
        <v>0.84251968503937014</v>
      </c>
      <c r="S3">
        <f>IF('BettingLines Week (4)'!S3&lt;-100,1+100/('BettingLines Week (4)'!S3-100),100/('BettingLines Week (4)'!S3+100))</f>
        <v>0.56521739130434789</v>
      </c>
    </row>
    <row r="4" spans="1:19" ht="14.45">
      <c r="A4" t="s">
        <v>3</v>
      </c>
      <c r="B4">
        <f>IF('BettingLines Week (4)'!B4&lt;-100,1+100/('BettingLines Week (4)'!B4-100),100/('BettingLines Week (4)'!B4+100))</f>
        <v>0.57446808510638303</v>
      </c>
      <c r="C4">
        <f>IF('BettingLines Week (4)'!C4&lt;-100,1+100/('BettingLines Week (4)'!C4-100),100/('BettingLines Week (4)'!C4+100))</f>
        <v>0.78260869565217395</v>
      </c>
      <c r="D4">
        <f>IF('BettingLines Week (4)'!D4&lt;-100,1+100/('BettingLines Week (4)'!D4-100),100/('BettingLines Week (4)'!D4+100))</f>
        <v>0.71014492753623193</v>
      </c>
      <c r="E4">
        <f>IF('BettingLines Week (4)'!E4&lt;-100,1+100/('BettingLines Week (4)'!E4-100),100/('BettingLines Week (4)'!E4+100))</f>
        <v>0.58677685950413228</v>
      </c>
      <c r="F4">
        <f>IF('BettingLines Week (4)'!F4&lt;-100,1+100/('BettingLines Week (4)'!F4-100),100/('BettingLines Week (4)'!F4+100))</f>
        <v>0.67213114754098369</v>
      </c>
      <c r="G4">
        <f>IF('BettingLines Week (4)'!G4&lt;-100,1+100/('BettingLines Week (4)'!G4-100),100/('BettingLines Week (4)'!G4+100))</f>
        <v>0.79166666666666663</v>
      </c>
      <c r="H4">
        <f>IF('BettingLines Week (4)'!H4&lt;-100,1+100/('BettingLines Week (4)'!H4-100),100/('BettingLines Week (4)'!H4+100))</f>
        <v>0.63636363636363635</v>
      </c>
      <c r="I4">
        <f>IF('BettingLines Week (4)'!I4&lt;-100,1+100/('BettingLines Week (4)'!I4-100),100/('BettingLines Week (4)'!I4+100))</f>
        <v>0.81481481481481488</v>
      </c>
      <c r="J4">
        <f>IF('BettingLines Week (4)'!J4&lt;-100,1+100/('BettingLines Week (4)'!J4-100),100/('BettingLines Week (4)'!J4+100))</f>
        <v>0.51219512195121952</v>
      </c>
      <c r="K4">
        <f>IF('BettingLines Week (4)'!K4&lt;-100,1+100/('BettingLines Week (4)'!K4-100),100/('BettingLines Week (4)'!K4+100))</f>
        <v>0.71014492753623193</v>
      </c>
      <c r="L4">
        <f>IF('BettingLines Week (4)'!L4&lt;-100,1+100/('BettingLines Week (4)'!L4-100),100/('BettingLines Week (4)'!L4+100))</f>
        <v>0.63636363636363635</v>
      </c>
      <c r="M4">
        <f>IF('BettingLines Week (4)'!M4&lt;-100,1+100/('BettingLines Week (4)'!M4-100),100/('BettingLines Week (4)'!M4+100))</f>
        <v>0.5</v>
      </c>
      <c r="N4">
        <f>IF('BettingLines Week (4)'!N4&lt;-100,1+100/('BettingLines Week (4)'!N4-100),100/('BettingLines Week (4)'!N4+100))</f>
        <v>1</v>
      </c>
      <c r="O4">
        <f>IF('BettingLines Week (4)'!O4&lt;-100,1+100/('BettingLines Week (4)'!O4-100),100/('BettingLines Week (4)'!O4+100))</f>
        <v>0.39215686274509803</v>
      </c>
      <c r="P4">
        <f>IF('BettingLines Week (4)'!P4&lt;-100,1+100/('BettingLines Week (4)'!P4-100),100/('BettingLines Week (4)'!P4+100))</f>
        <v>0.65517241379310343</v>
      </c>
      <c r="Q4">
        <f>IF('BettingLines Week (4)'!Q4&lt;-100,1+100/('BettingLines Week (4)'!Q4-100),100/('BettingLines Week (4)'!Q4+100))</f>
        <v>0.53488372093023262</v>
      </c>
      <c r="R4">
        <f>IF('BettingLines Week (4)'!R4&lt;-100,1+100/('BettingLines Week (4)'!R4-100),100/('BettingLines Week (4)'!R4+100))</f>
        <v>0.72972972972972971</v>
      </c>
      <c r="S4">
        <f>IF('BettingLines Week (4)'!S4&lt;-100,1+100/('BettingLines Week (4)'!S4-100),100/('BettingLines Week (4)'!S4+100))</f>
        <v>0.5</v>
      </c>
    </row>
    <row r="5" spans="1:19" ht="14.45">
      <c r="A5" t="s">
        <v>4</v>
      </c>
      <c r="B5">
        <f>IF('BettingLines Week (4)'!B5&lt;-100,1+100/('BettingLines Week (4)'!B5-100),100/('BettingLines Week (4)'!B5+100))</f>
        <v>0.54545454545454541</v>
      </c>
      <c r="C5">
        <f>IF('BettingLines Week (4)'!C5&lt;-100,1+100/('BettingLines Week (4)'!C5-100),100/('BettingLines Week (4)'!C5+100))</f>
        <v>0.76470588235294112</v>
      </c>
      <c r="D5">
        <f>IF('BettingLines Week (4)'!D5&lt;-100,1+100/('BettingLines Week (4)'!D5-100),100/('BettingLines Week (4)'!D5+100))</f>
        <v>0.88235294117647056</v>
      </c>
      <c r="E5">
        <f>IF('BettingLines Week (4)'!E5&lt;-100,1+100/('BettingLines Week (4)'!E5-100),100/('BettingLines Week (4)'!E5+100))</f>
        <v>0.91304347826086962</v>
      </c>
      <c r="F5">
        <f>IF('BettingLines Week (4)'!F5&lt;-100,1+100/('BettingLines Week (4)'!F5-100),100/('BettingLines Week (4)'!F5+100))</f>
        <v>0.62406015037593987</v>
      </c>
      <c r="G5">
        <f>IF('BettingLines Week (4)'!G5&lt;-100,1+100/('BettingLines Week (4)'!G5-100),100/('BettingLines Week (4)'!G5+100))</f>
        <v>0.53488372093023262</v>
      </c>
      <c r="H5">
        <f>IF('BettingLines Week (4)'!H5&lt;-100,1+100/('BettingLines Week (4)'!H5-100),100/('BettingLines Week (4)'!H5+100))</f>
        <v>0.54545454545454541</v>
      </c>
      <c r="I5">
        <f>IF('BettingLines Week (4)'!I5&lt;-100,1+100/('BettingLines Week (4)'!I5-100),100/('BettingLines Week (4)'!I5+100))</f>
        <v>0.53488372093023262</v>
      </c>
      <c r="J5">
        <f>IF('BettingLines Week (4)'!J5&lt;-100,1+100/('BettingLines Week (4)'!J5-100),100/('BettingLines Week (4)'!J5+100))</f>
        <v>1</v>
      </c>
      <c r="K5">
        <f>IF('BettingLines Week (4)'!K5&lt;-100,1+100/('BettingLines Week (4)'!K5-100),100/('BettingLines Week (4)'!K5+100))</f>
        <v>0.53488372093023262</v>
      </c>
      <c r="L5">
        <f>IF('BettingLines Week (4)'!L5&lt;-100,1+100/('BettingLines Week (4)'!L5-100),100/('BettingLines Week (4)'!L5+100))</f>
        <v>0.77272727272727271</v>
      </c>
      <c r="M5">
        <f>IF('BettingLines Week (4)'!M5&lt;-100,1+100/('BettingLines Week (4)'!M5-100),100/('BettingLines Week (4)'!M5+100))</f>
        <v>0.54545454545454541</v>
      </c>
      <c r="N5">
        <f>IF('BettingLines Week (4)'!N5&lt;-100,1+100/('BettingLines Week (4)'!N5-100),100/('BettingLines Week (4)'!N5+100))</f>
        <v>0.46511627906976744</v>
      </c>
      <c r="O5">
        <f>IF('BettingLines Week (4)'!O5&lt;-100,1+100/('BettingLines Week (4)'!O5-100),100/('BettingLines Week (4)'!O5+100))</f>
        <v>0.63636363636363635</v>
      </c>
      <c r="P5">
        <f>IF('BettingLines Week (4)'!P5&lt;-100,1+100/('BettingLines Week (4)'!P5-100),100/('BettingLines Week (4)'!P5+100))</f>
        <v>0.72602739726027399</v>
      </c>
      <c r="Q5">
        <f>IF('BettingLines Week (4)'!Q5&lt;-100,1+100/('BettingLines Week (4)'!Q5-100),100/('BettingLines Week (4)'!Q5+100))</f>
        <v>0.6</v>
      </c>
      <c r="R5">
        <f>IF('BettingLines Week (4)'!R5&lt;-100,1+100/('BettingLines Week (4)'!R5-100),100/('BettingLines Week (4)'!R5+100))</f>
        <v>0.6</v>
      </c>
      <c r="S5">
        <f>IF('BettingLines Week (4)'!S5&lt;-100,1+100/('BettingLines Week (4)'!S5-100),100/('BettingLines Week (4)'!S5+100))</f>
        <v>0.74874371859296485</v>
      </c>
    </row>
    <row r="6" spans="1:19" ht="14.45">
      <c r="A6" t="s">
        <v>5</v>
      </c>
      <c r="B6">
        <f>IF('BettingLines Week (4)'!B6&lt;-100,1+100/('BettingLines Week (4)'!B6-100),100/('BettingLines Week (4)'!B6+100))</f>
        <v>0.52830188679245282</v>
      </c>
      <c r="C6">
        <f>IF('BettingLines Week (4)'!C6&lt;-100,1+100/('BettingLines Week (4)'!C6-100),100/('BettingLines Week (4)'!C6+100))</f>
        <v>0.63636363636363635</v>
      </c>
      <c r="D6">
        <f>IF('BettingLines Week (4)'!D6&lt;-100,1+100/('BettingLines Week (4)'!D6-100),100/('BettingLines Week (4)'!D6+100))</f>
        <v>0.60784313725490202</v>
      </c>
      <c r="E6">
        <f>IF('BettingLines Week (4)'!E6&lt;-100,1+100/('BettingLines Week (4)'!E6-100),100/('BettingLines Week (4)'!E6+100))</f>
        <v>0.61832061068702293</v>
      </c>
      <c r="F6">
        <f>IF('BettingLines Week (4)'!F6&lt;-100,1+100/('BettingLines Week (4)'!F6-100),100/('BettingLines Week (4)'!F6+100))</f>
        <v>0.77272727272727271</v>
      </c>
      <c r="G6">
        <f>IF('BettingLines Week (4)'!G6&lt;-100,1+100/('BettingLines Week (4)'!G6-100),100/('BettingLines Week (4)'!G6+100))</f>
        <v>0.66442953020134232</v>
      </c>
      <c r="H6">
        <f>IF('BettingLines Week (4)'!H6&lt;-100,1+100/('BettingLines Week (4)'!H6-100),100/('BettingLines Week (4)'!H6+100))</f>
        <v>1</v>
      </c>
      <c r="I6">
        <f>IF('BettingLines Week (4)'!I6&lt;-100,1+100/('BettingLines Week (4)'!I6-100),100/('BettingLines Week (4)'!I6+100))</f>
        <v>0.51219512195121952</v>
      </c>
      <c r="J6">
        <f>IF('BettingLines Week (4)'!J6&lt;-100,1+100/('BettingLines Week (4)'!J6-100),100/('BettingLines Week (4)'!J6+100))</f>
        <v>0.53488372093023262</v>
      </c>
      <c r="K6">
        <f>IF('BettingLines Week (4)'!K6&lt;-100,1+100/('BettingLines Week (4)'!K6-100),100/('BettingLines Week (4)'!K6+100))</f>
        <v>0.79797979797979801</v>
      </c>
      <c r="L6">
        <f>IF('BettingLines Week (4)'!L6&lt;-100,1+100/('BettingLines Week (4)'!L6-100),100/('BettingLines Week (4)'!L6+100))</f>
        <v>0.53488372093023262</v>
      </c>
      <c r="M6">
        <f>IF('BettingLines Week (4)'!M6&lt;-100,1+100/('BettingLines Week (4)'!M6-100),100/('BettingLines Week (4)'!M6+100))</f>
        <v>0.66666666666666674</v>
      </c>
      <c r="N6">
        <f>IF('BettingLines Week (4)'!N6&lt;-100,1+100/('BettingLines Week (4)'!N6-100),100/('BettingLines Week (4)'!N6+100))</f>
        <v>0.53488372093023262</v>
      </c>
      <c r="O6">
        <f>IF('BettingLines Week (4)'!O6&lt;-100,1+100/('BettingLines Week (4)'!O6-100),100/('BettingLines Week (4)'!O6+100))</f>
        <v>0.79797979797979801</v>
      </c>
      <c r="P6">
        <f>IF('BettingLines Week (4)'!P6&lt;-100,1+100/('BettingLines Week (4)'!P6-100),100/('BettingLines Week (4)'!P6+100))</f>
        <v>0.68553459119496862</v>
      </c>
      <c r="Q6">
        <f>IF('BettingLines Week (4)'!Q6&lt;-100,1+100/('BettingLines Week (4)'!Q6-100),100/('BettingLines Week (4)'!Q6+100))</f>
        <v>0.56521739130434789</v>
      </c>
      <c r="R6">
        <f>IF('BettingLines Week (4)'!R6&lt;-100,1+100/('BettingLines Week (4)'!R6-100),100/('BettingLines Week (4)'!R6+100))</f>
        <v>0.42553191489361702</v>
      </c>
      <c r="S6">
        <f>IF('BettingLines Week (4)'!S6&lt;-100,1+100/('BettingLines Week (4)'!S6-100),100/('BettingLines Week (4)'!S6+100))</f>
        <v>0.63636363636363635</v>
      </c>
    </row>
    <row r="7" spans="1:19" ht="14.45">
      <c r="A7" t="s">
        <v>6</v>
      </c>
      <c r="B7">
        <f>IF('BettingLines Week (4)'!B7&lt;-100,1+100/('BettingLines Week (4)'!B7-100),100/('BettingLines Week (4)'!B7+100))</f>
        <v>0.62962962962962965</v>
      </c>
      <c r="C7">
        <f>IF('BettingLines Week (4)'!C7&lt;-100,1+100/('BettingLines Week (4)'!C7-100),100/('BettingLines Week (4)'!C7+100))</f>
        <v>0.79166666666666663</v>
      </c>
      <c r="D7">
        <f>IF('BettingLines Week (4)'!D7&lt;-100,1+100/('BettingLines Week (4)'!D7-100),100/('BettingLines Week (4)'!D7+100))</f>
        <v>0.8666666666666667</v>
      </c>
      <c r="E7">
        <f>IF('BettingLines Week (4)'!E7&lt;-100,1+100/('BettingLines Week (4)'!E7-100),100/('BettingLines Week (4)'!E7+100))</f>
        <v>0.74025974025974028</v>
      </c>
      <c r="F7">
        <f>IF('BettingLines Week (4)'!F7&lt;-100,1+100/('BettingLines Week (4)'!F7-100),100/('BettingLines Week (4)'!F7+100))</f>
        <v>0.41666666666666669</v>
      </c>
      <c r="G7">
        <f>IF('BettingLines Week (4)'!G7&lt;-100,1+100/('BettingLines Week (4)'!G7-100),100/('BettingLines Week (4)'!G7+100))</f>
        <v>0.51219512195121952</v>
      </c>
      <c r="H7">
        <f>IF('BettingLines Week (4)'!H7&lt;-100,1+100/('BettingLines Week (4)'!H7-100),100/('BettingLines Week (4)'!H7+100))</f>
        <v>1</v>
      </c>
      <c r="I7">
        <f>IF('BettingLines Week (4)'!I7&lt;-100,1+100/('BettingLines Week (4)'!I7-100),100/('BettingLines Week (4)'!I7+100))</f>
        <v>0.74874371859296485</v>
      </c>
      <c r="J7">
        <f>IF('BettingLines Week (4)'!J7&lt;-100,1+100/('BettingLines Week (4)'!J7-100),100/('BettingLines Week (4)'!J7+100))</f>
        <v>0.42553191489361702</v>
      </c>
      <c r="K7">
        <f>IF('BettingLines Week (4)'!K7&lt;-100,1+100/('BettingLines Week (4)'!K7-100),100/('BettingLines Week (4)'!K7+100))</f>
        <v>0.68553459119496862</v>
      </c>
      <c r="L7">
        <f>IF('BettingLines Week (4)'!L7&lt;-100,1+100/('BettingLines Week (4)'!L7-100),100/('BettingLines Week (4)'!L7+100))</f>
        <v>0.63636363636363635</v>
      </c>
      <c r="M7">
        <f>IF('BettingLines Week (4)'!M7&lt;-100,1+100/('BettingLines Week (4)'!M7-100),100/('BettingLines Week (4)'!M7+100))</f>
        <v>0.69696969696969702</v>
      </c>
      <c r="N7">
        <f>IF('BettingLines Week (4)'!N7&lt;-100,1+100/('BettingLines Week (4)'!N7-100),100/('BettingLines Week (4)'!N7+100))</f>
        <v>0.62962962962962965</v>
      </c>
      <c r="O7">
        <f>IF('BettingLines Week (4)'!O7&lt;-100,1+100/('BettingLines Week (4)'!O7-100),100/('BettingLines Week (4)'!O7+100))</f>
        <v>0.53488372093023262</v>
      </c>
      <c r="P7">
        <f>IF('BettingLines Week (4)'!P7&lt;-100,1+100/('BettingLines Week (4)'!P7-100),100/('BettingLines Week (4)'!P7+100))</f>
        <v>0.38461538461538464</v>
      </c>
      <c r="Q7">
        <f>IF('BettingLines Week (4)'!Q7&lt;-100,1+100/('BettingLines Week (4)'!Q7-100),100/('BettingLines Week (4)'!Q7+100))</f>
        <v>0.43478260869565216</v>
      </c>
      <c r="R7">
        <f>IF('BettingLines Week (4)'!R7&lt;-100,1+100/('BettingLines Week (4)'!R7-100),100/('BettingLines Week (4)'!R7+100))</f>
        <v>0.6</v>
      </c>
      <c r="S7">
        <f>IF('BettingLines Week (4)'!S7&lt;-100,1+100/('BettingLines Week (4)'!S7-100),100/('BettingLines Week (4)'!S7+100))</f>
        <v>0.6</v>
      </c>
    </row>
    <row r="8" spans="1:19" ht="14.45">
      <c r="A8" t="s">
        <v>7</v>
      </c>
      <c r="B8">
        <f>IF('BettingLines Week (4)'!B8&lt;-100,1+100/('BettingLines Week (4)'!B8-100),100/('BettingLines Week (4)'!B8+100))</f>
        <v>0.46728971962616822</v>
      </c>
      <c r="C8">
        <f>IF('BettingLines Week (4)'!C8&lt;-100,1+100/('BettingLines Week (4)'!C8-100),100/('BettingLines Week (4)'!C8+100))</f>
        <v>0.25</v>
      </c>
      <c r="D8">
        <f>IF('BettingLines Week (4)'!D8&lt;-100,1+100/('BettingLines Week (4)'!D8-100),100/('BettingLines Week (4)'!D8+100))</f>
        <v>0.44642857142857145</v>
      </c>
      <c r="E8">
        <f>IF('BettingLines Week (4)'!E8&lt;-100,1+100/('BettingLines Week (4)'!E8-100),100/('BettingLines Week (4)'!E8+100))</f>
        <v>0.23255813953488372</v>
      </c>
      <c r="F8">
        <f>IF('BettingLines Week (4)'!F8&lt;-100,1+100/('BettingLines Week (4)'!F8-100),100/('BettingLines Week (4)'!F8+100))</f>
        <v>0.41666666666666669</v>
      </c>
      <c r="G8">
        <f>IF('BettingLines Week (4)'!G8&lt;-100,1+100/('BettingLines Week (4)'!G8-100),100/('BettingLines Week (4)'!G8+100))</f>
        <v>0.51219512195121952</v>
      </c>
      <c r="H8">
        <f>IF('BettingLines Week (4)'!H8&lt;-100,1+100/('BettingLines Week (4)'!H8-100),100/('BettingLines Week (4)'!H8+100))</f>
        <v>1</v>
      </c>
      <c r="I8">
        <f>IF('BettingLines Week (4)'!I8&lt;-100,1+100/('BettingLines Week (4)'!I8-100),100/('BettingLines Week (4)'!I8+100))</f>
        <v>0.54545454545454541</v>
      </c>
      <c r="J8">
        <f>IF('BettingLines Week (4)'!J8&lt;-100,1+100/('BettingLines Week (4)'!J8-100),100/('BettingLines Week (4)'!J8+100))</f>
        <v>0.55555555555555558</v>
      </c>
      <c r="K8">
        <f>IF('BettingLines Week (4)'!K8&lt;-100,1+100/('BettingLines Week (4)'!K8-100),100/('BettingLines Week (4)'!K8+100))</f>
        <v>0.56521739130434789</v>
      </c>
      <c r="L8">
        <f>IF('BettingLines Week (4)'!L8&lt;-100,1+100/('BettingLines Week (4)'!L8-100),100/('BettingLines Week (4)'!L8+100))</f>
        <v>0.4</v>
      </c>
      <c r="M8">
        <f>IF('BettingLines Week (4)'!M8&lt;-100,1+100/('BettingLines Week (4)'!M8-100),100/('BettingLines Week (4)'!M8+100))</f>
        <v>0.57446808510638303</v>
      </c>
      <c r="N8">
        <f>IF('BettingLines Week (4)'!N8&lt;-100,1+100/('BettingLines Week (4)'!N8-100),100/('BettingLines Week (4)'!N8+100))</f>
        <v>0.72972972972972971</v>
      </c>
      <c r="O8">
        <f>IF('BettingLines Week (4)'!O8&lt;-100,1+100/('BettingLines Week (4)'!O8-100),100/('BettingLines Week (4)'!O8+100))</f>
        <v>0.78260869565217395</v>
      </c>
      <c r="P8">
        <f>IF('BettingLines Week (4)'!P8&lt;-100,1+100/('BettingLines Week (4)'!P8-100),100/('BettingLines Week (4)'!P8+100))</f>
        <v>0.5</v>
      </c>
      <c r="Q8">
        <f>IF('BettingLines Week (4)'!Q8&lt;-100,1+100/('BettingLines Week (4)'!Q8-100),100/('BettingLines Week (4)'!Q8+100))</f>
        <v>0.68553459119496862</v>
      </c>
      <c r="R8">
        <f>IF('BettingLines Week (4)'!R8&lt;-100,1+100/('BettingLines Week (4)'!R8-100),100/('BettingLines Week (4)'!R8+100))</f>
        <v>0.53488372093023262</v>
      </c>
      <c r="S8">
        <f>IF('BettingLines Week (4)'!S8&lt;-100,1+100/('BettingLines Week (4)'!S8-100),100/('BettingLines Week (4)'!S8+100))</f>
        <v>0.53488372093023262</v>
      </c>
    </row>
    <row r="9" spans="1:19" ht="14.45">
      <c r="A9" t="s">
        <v>8</v>
      </c>
      <c r="B9">
        <f>IF('BettingLines Week (4)'!B9&lt;-100,1+100/('BettingLines Week (4)'!B9-100),100/('BettingLines Week (4)'!B9+100))</f>
        <v>0.82456140350877194</v>
      </c>
      <c r="C9">
        <f>IF('BettingLines Week (4)'!C9&lt;-100,1+100/('BettingLines Week (4)'!C9-100),100/('BettingLines Week (4)'!C9+100))</f>
        <v>0.40816326530612246</v>
      </c>
      <c r="D9">
        <f>IF('BettingLines Week (4)'!D9&lt;-100,1+100/('BettingLines Week (4)'!D9-100),100/('BettingLines Week (4)'!D9+100))</f>
        <v>0.77272727272727271</v>
      </c>
      <c r="E9">
        <f>IF('BettingLines Week (4)'!E9&lt;-100,1+100/('BettingLines Week (4)'!E9-100),100/('BettingLines Week (4)'!E9+100))</f>
        <v>0.40816326530612246</v>
      </c>
      <c r="F9">
        <f>IF('BettingLines Week (4)'!F9&lt;-100,1+100/('BettingLines Week (4)'!F9-100),100/('BettingLines Week (4)'!F9+100))</f>
        <v>0.55555555555555558</v>
      </c>
      <c r="G9">
        <f>IF('BettingLines Week (4)'!G9&lt;-100,1+100/('BettingLines Week (4)'!G9-100),100/('BettingLines Week (4)'!G9+100))</f>
        <v>0.68553459119496862</v>
      </c>
      <c r="H9">
        <f>IF('BettingLines Week (4)'!H9&lt;-100,1+100/('BettingLines Week (4)'!H9-100),100/('BettingLines Week (4)'!H9+100))</f>
        <v>0.6</v>
      </c>
      <c r="I9">
        <f>IF('BettingLines Week (4)'!I9&lt;-100,1+100/('BettingLines Week (4)'!I9-100),100/('BettingLines Week (4)'!I9+100))</f>
        <v>0.72067039106145248</v>
      </c>
      <c r="J9">
        <f>IF('BettingLines Week (4)'!J9&lt;-100,1+100/('BettingLines Week (4)'!J9-100),100/('BettingLines Week (4)'!J9+100))</f>
        <v>0.6</v>
      </c>
      <c r="K9">
        <f>IF('BettingLines Week (4)'!K9&lt;-100,1+100/('BettingLines Week (4)'!K9-100),100/('BettingLines Week (4)'!K9+100))</f>
        <v>0.6</v>
      </c>
      <c r="L9">
        <f>IF('BettingLines Week (4)'!L9&lt;-100,1+100/('BettingLines Week (4)'!L9-100),100/('BettingLines Week (4)'!L9+100))</f>
        <v>0.51219512195121952</v>
      </c>
      <c r="M9">
        <f>IF('BettingLines Week (4)'!M9&lt;-100,1+100/('BettingLines Week (4)'!M9-100),100/('BettingLines Week (4)'!M9+100))</f>
        <v>0.47619047619047616</v>
      </c>
      <c r="N9">
        <f>IF('BettingLines Week (4)'!N9&lt;-100,1+100/('BettingLines Week (4)'!N9-100),100/('BettingLines Week (4)'!N9+100))</f>
        <v>1</v>
      </c>
      <c r="O9">
        <f>IF('BettingLines Week (4)'!O9&lt;-100,1+100/('BettingLines Week (4)'!O9-100),100/('BettingLines Week (4)'!O9+100))</f>
        <v>0.75609756097560976</v>
      </c>
      <c r="P9">
        <f>IF('BettingLines Week (4)'!P9&lt;-100,1+100/('BettingLines Week (4)'!P9-100),100/('BettingLines Week (4)'!P9+100))</f>
        <v>0.51219512195121952</v>
      </c>
      <c r="Q9">
        <f>IF('BettingLines Week (4)'!Q9&lt;-100,1+100/('BettingLines Week (4)'!Q9-100),100/('BettingLines Week (4)'!Q9+100))</f>
        <v>0.48780487804878048</v>
      </c>
      <c r="R9">
        <f>IF('BettingLines Week (4)'!R9&lt;-100,1+100/('BettingLines Week (4)'!R9-100),100/('BettingLines Week (4)'!R9+100))</f>
        <v>0.52380952380952384</v>
      </c>
      <c r="S9">
        <f>IF('BettingLines Week (4)'!S9&lt;-100,1+100/('BettingLines Week (4)'!S9-100),100/('BettingLines Week (4)'!S9+100))</f>
        <v>0.63636363636363635</v>
      </c>
    </row>
    <row r="10" spans="1:19" ht="14.45">
      <c r="A10" t="s">
        <v>9</v>
      </c>
      <c r="B10">
        <f>IF('BettingLines Week (4)'!B10&lt;-100,1+100/('BettingLines Week (4)'!B10-100),100/('BettingLines Week (4)'!B10+100))</f>
        <v>0.4</v>
      </c>
      <c r="C10">
        <f>IF('BettingLines Week (4)'!C10&lt;-100,1+100/('BettingLines Week (4)'!C10-100),100/('BettingLines Week (4)'!C10+100))</f>
        <v>0.68553459119496862</v>
      </c>
      <c r="D10">
        <f>IF('BettingLines Week (4)'!D10&lt;-100,1+100/('BettingLines Week (4)'!D10-100),100/('BettingLines Week (4)'!D10+100))</f>
        <v>0.60784313725490202</v>
      </c>
      <c r="E10">
        <f>IF('BettingLines Week (4)'!E10&lt;-100,1+100/('BettingLines Week (4)'!E10-100),100/('BettingLines Week (4)'!E10+100))</f>
        <v>0.58677685950413228</v>
      </c>
      <c r="F10">
        <f>IF('BettingLines Week (4)'!F10&lt;-100,1+100/('BettingLines Week (4)'!F10-100),100/('BettingLines Week (4)'!F10+100))</f>
        <v>0.78947368421052633</v>
      </c>
      <c r="G10">
        <f>IF('BettingLines Week (4)'!G10&lt;-100,1+100/('BettingLines Week (4)'!G10-100),100/('BettingLines Week (4)'!G10+100))</f>
        <v>0.64285714285714279</v>
      </c>
      <c r="H10">
        <f>IF('BettingLines Week (4)'!H10&lt;-100,1+100/('BettingLines Week (4)'!H10-100),100/('BettingLines Week (4)'!H10+100))</f>
        <v>0.43478260869565216</v>
      </c>
      <c r="I10">
        <f>IF('BettingLines Week (4)'!I10&lt;-100,1+100/('BettingLines Week (4)'!I10-100),100/('BettingLines Week (4)'!I10+100))</f>
        <v>0.66442953020134232</v>
      </c>
      <c r="J10">
        <f>IF('BettingLines Week (4)'!J10&lt;-100,1+100/('BettingLines Week (4)'!J10-100),100/('BettingLines Week (4)'!J10+100))</f>
        <v>1</v>
      </c>
      <c r="K10">
        <f>IF('BettingLines Week (4)'!K10&lt;-100,1+100/('BettingLines Week (4)'!K10-100),100/('BettingLines Week (4)'!K10+100))</f>
        <v>0.44444444444444442</v>
      </c>
      <c r="L10">
        <f>IF('BettingLines Week (4)'!L10&lt;-100,1+100/('BettingLines Week (4)'!L10-100),100/('BettingLines Week (4)'!L10+100))</f>
        <v>0.72972972972972971</v>
      </c>
      <c r="M10">
        <f>IF('BettingLines Week (4)'!M10&lt;-100,1+100/('BettingLines Week (4)'!M10-100),100/('BettingLines Week (4)'!M10+100))</f>
        <v>0.65517241379310343</v>
      </c>
      <c r="N10">
        <f>IF('BettingLines Week (4)'!N10&lt;-100,1+100/('BettingLines Week (4)'!N10-100),100/('BettingLines Week (4)'!N10+100))</f>
        <v>0.52380952380952384</v>
      </c>
      <c r="O10">
        <f>IF('BettingLines Week (4)'!O10&lt;-100,1+100/('BettingLines Week (4)'!O10-100),100/('BettingLines Week (4)'!O10+100))</f>
        <v>0.55555555555555558</v>
      </c>
      <c r="P10">
        <f>IF('BettingLines Week (4)'!P10&lt;-100,1+100/('BettingLines Week (4)'!P10-100),100/('BettingLines Week (4)'!P10+100))</f>
        <v>0.56521739130434789</v>
      </c>
      <c r="Q10">
        <f>IF('BettingLines Week (4)'!Q10&lt;-100,1+100/('BettingLines Week (4)'!Q10-100),100/('BettingLines Week (4)'!Q10+100))</f>
        <v>0.51219512195121952</v>
      </c>
      <c r="R10">
        <f>IF('BettingLines Week (4)'!R10&lt;-100,1+100/('BettingLines Week (4)'!R10-100),100/('BettingLines Week (4)'!R10+100))</f>
        <v>0.43478260869565216</v>
      </c>
      <c r="S10">
        <f>IF('BettingLines Week (4)'!S10&lt;-100,1+100/('BettingLines Week (4)'!S10-100),100/('BettingLines Week (4)'!S10+100))</f>
        <v>0.58333333333333326</v>
      </c>
    </row>
    <row r="11" spans="1:19" ht="14.45">
      <c r="A11" t="s">
        <v>10</v>
      </c>
      <c r="B11">
        <f>IF('BettingLines Week (4)'!B11&lt;-100,1+100/('BettingLines Week (4)'!B11-100),100/('BettingLines Week (4)'!B11+100))</f>
        <v>0.61832061068702293</v>
      </c>
      <c r="C11">
        <f>IF('BettingLines Week (4)'!C11&lt;-100,1+100/('BettingLines Week (4)'!C11-100),100/('BettingLines Week (4)'!C11+100))</f>
        <v>0.59677419354838712</v>
      </c>
      <c r="D11">
        <f>IF('BettingLines Week (4)'!D11&lt;-100,1+100/('BettingLines Week (4)'!D11-100),100/('BettingLines Week (4)'!D11+100))</f>
        <v>0.51923076923076916</v>
      </c>
      <c r="E11">
        <f>IF('BettingLines Week (4)'!E11&lt;-100,1+100/('BettingLines Week (4)'!E11-100),100/('BettingLines Week (4)'!E11+100))</f>
        <v>0.76470588235294112</v>
      </c>
      <c r="F11">
        <f>IF('BettingLines Week (4)'!F11&lt;-100,1+100/('BettingLines Week (4)'!F11-100),100/('BettingLines Week (4)'!F11+100))</f>
        <v>1</v>
      </c>
      <c r="G11">
        <f>IF('BettingLines Week (4)'!G11&lt;-100,1+100/('BettingLines Week (4)'!G11-100),100/('BettingLines Week (4)'!G11+100))</f>
        <v>0.53488372093023262</v>
      </c>
      <c r="H11">
        <f>IF('BettingLines Week (4)'!H11&lt;-100,1+100/('BettingLines Week (4)'!H11-100),100/('BettingLines Week (4)'!H11+100))</f>
        <v>0.35714285714285715</v>
      </c>
      <c r="I11">
        <f>IF('BettingLines Week (4)'!I11&lt;-100,1+100/('BettingLines Week (4)'!I11-100),100/('BettingLines Week (4)'!I11+100))</f>
        <v>0.78947368421052633</v>
      </c>
      <c r="J11">
        <f>IF('BettingLines Week (4)'!J11&lt;-100,1+100/('BettingLines Week (4)'!J11-100),100/('BettingLines Week (4)'!J11+100))</f>
        <v>0.48780487804878048</v>
      </c>
      <c r="K11">
        <f>IF('BettingLines Week (4)'!K11&lt;-100,1+100/('BettingLines Week (4)'!K11-100),100/('BettingLines Week (4)'!K11+100))</f>
        <v>0.59183673469387754</v>
      </c>
      <c r="L11">
        <f>IF('BettingLines Week (4)'!L11&lt;-100,1+100/('BettingLines Week (4)'!L11-100),100/('BettingLines Week (4)'!L11+100))</f>
        <v>0.56521739130434789</v>
      </c>
      <c r="M11">
        <f>IF('BettingLines Week (4)'!M11&lt;-100,1+100/('BettingLines Week (4)'!M11-100),100/('BettingLines Week (4)'!M11+100))</f>
        <v>0.56521739130434789</v>
      </c>
      <c r="N11">
        <f>IF('BettingLines Week (4)'!N11&lt;-100,1+100/('BettingLines Week (4)'!N11-100),100/('BettingLines Week (4)'!N11+100))</f>
        <v>0.54545454545454541</v>
      </c>
      <c r="O11">
        <f>IF('BettingLines Week (4)'!O11&lt;-100,1+100/('BettingLines Week (4)'!O11-100),100/('BettingLines Week (4)'!O11+100))</f>
        <v>0.6</v>
      </c>
      <c r="P11">
        <f>IF('BettingLines Week (4)'!P11&lt;-100,1+100/('BettingLines Week (4)'!P11-100),100/('BettingLines Week (4)'!P11+100))</f>
        <v>0.54545454545454541</v>
      </c>
      <c r="Q11">
        <f>IF('BettingLines Week (4)'!Q11&lt;-100,1+100/('BettingLines Week (4)'!Q11-100),100/('BettingLines Week (4)'!Q11+100))</f>
        <v>0.51219512195121952</v>
      </c>
      <c r="R11">
        <f>IF('BettingLines Week (4)'!R11&lt;-100,1+100/('BettingLines Week (4)'!R11-100),100/('BettingLines Week (4)'!R11+100))</f>
        <v>0.51219512195121952</v>
      </c>
      <c r="S11">
        <f>IF('BettingLines Week (4)'!S11&lt;-100,1+100/('BettingLines Week (4)'!S11-100),100/('BettingLines Week (4)'!S11+100))</f>
        <v>0.48780487804878048</v>
      </c>
    </row>
    <row r="12" spans="1:19" ht="14.45">
      <c r="A12" t="s">
        <v>11</v>
      </c>
      <c r="B12">
        <f>IF('BettingLines Week (4)'!B12&lt;-100,1+100/('BettingLines Week (4)'!B12-100),100/('BettingLines Week (4)'!B12+100))</f>
        <v>0.42372881355932202</v>
      </c>
      <c r="C12">
        <f>IF('BettingLines Week (4)'!C12&lt;-100,1+100/('BettingLines Week (4)'!C12-100),100/('BettingLines Week (4)'!C12+100))</f>
        <v>0.58677685950413228</v>
      </c>
      <c r="D12">
        <f>IF('BettingLines Week (4)'!D12&lt;-100,1+100/('BettingLines Week (4)'!D12-100),100/('BettingLines Week (4)'!D12+100))</f>
        <v>0.74358974358974361</v>
      </c>
      <c r="E12">
        <f>IF('BettingLines Week (4)'!E12&lt;-100,1+100/('BettingLines Week (4)'!E12-100),100/('BettingLines Week (4)'!E12+100))</f>
        <v>0.45454545454545453</v>
      </c>
      <c r="F12">
        <f>IF('BettingLines Week (4)'!F12&lt;-100,1+100/('BettingLines Week (4)'!F12-100),100/('BettingLines Week (4)'!F12+100))</f>
        <v>0.83333333333333337</v>
      </c>
      <c r="G12">
        <f>IF('BettingLines Week (4)'!G12&lt;-100,1+100/('BettingLines Week (4)'!G12-100),100/('BettingLines Week (4)'!G12+100))</f>
        <v>0.74358974358974361</v>
      </c>
      <c r="H12">
        <f>IF('BettingLines Week (4)'!H12&lt;-100,1+100/('BettingLines Week (4)'!H12-100),100/('BettingLines Week (4)'!H12+100))</f>
        <v>0.38461538461538464</v>
      </c>
      <c r="I12">
        <f>IF('BettingLines Week (4)'!I12&lt;-100,1+100/('BettingLines Week (4)'!I12-100),100/('BettingLines Week (4)'!I12+100))</f>
        <v>0.65517241379310343</v>
      </c>
      <c r="J12">
        <f>IF('BettingLines Week (4)'!J12&lt;-100,1+100/('BettingLines Week (4)'!J12-100),100/('BettingLines Week (4)'!J12+100))</f>
        <v>0.37037037037037035</v>
      </c>
      <c r="K12">
        <f>IF('BettingLines Week (4)'!K12&lt;-100,1+100/('BettingLines Week (4)'!K12-100),100/('BettingLines Week (4)'!K12+100))</f>
        <v>1</v>
      </c>
      <c r="L12">
        <f>IF('BettingLines Week (4)'!L12&lt;-100,1+100/('BettingLines Week (4)'!L12-100),100/('BettingLines Week (4)'!L12+100))</f>
        <v>0.69230769230769229</v>
      </c>
      <c r="M12">
        <f>IF('BettingLines Week (4)'!M12&lt;-100,1+100/('BettingLines Week (4)'!M12-100),100/('BettingLines Week (4)'!M12+100))</f>
        <v>0.46511627906976744</v>
      </c>
      <c r="N12">
        <f>IF('BettingLines Week (4)'!N12&lt;-100,1+100/('BettingLines Week (4)'!N12-100),100/('BettingLines Week (4)'!N12+100))</f>
        <v>0.62962962962962965</v>
      </c>
      <c r="O12">
        <f>IF('BettingLines Week (4)'!O12&lt;-100,1+100/('BettingLines Week (4)'!O12-100),100/('BettingLines Week (4)'!O12+100))</f>
        <v>0.74874371859296485</v>
      </c>
      <c r="P12">
        <f>IF('BettingLines Week (4)'!P12&lt;-100,1+100/('BettingLines Week (4)'!P12-100),100/('BettingLines Week (4)'!P12+100))</f>
        <v>0.54545454545454541</v>
      </c>
      <c r="Q12">
        <f>IF('BettingLines Week (4)'!Q12&lt;-100,1+100/('BettingLines Week (4)'!Q12-100),100/('BettingLines Week (4)'!Q12+100))</f>
        <v>0.55555555555555558</v>
      </c>
      <c r="R12">
        <f>IF('BettingLines Week (4)'!R12&lt;-100,1+100/('BettingLines Week (4)'!R12-100),100/('BettingLines Week (4)'!R12+100))</f>
        <v>0.52380952380952384</v>
      </c>
      <c r="S12">
        <f>IF('BettingLines Week (4)'!S12&lt;-100,1+100/('BettingLines Week (4)'!S12-100),100/('BettingLines Week (4)'!S12+100))</f>
        <v>0.54545454545454541</v>
      </c>
    </row>
    <row r="13" spans="1:19" ht="14.45">
      <c r="A13" t="s">
        <v>12</v>
      </c>
      <c r="B13">
        <f>IF('BettingLines Week (4)'!B13&lt;-100,1+100/('BettingLines Week (4)'!B13-100),100/('BettingLines Week (4)'!B13+100))</f>
        <v>0.66442953020134232</v>
      </c>
      <c r="C13">
        <f>IF('BettingLines Week (4)'!C13&lt;-100,1+100/('BettingLines Week (4)'!C13-100),100/('BettingLines Week (4)'!C13+100))</f>
        <v>0.44642857142857145</v>
      </c>
      <c r="D13">
        <f>IF('BettingLines Week (4)'!D13&lt;-100,1+100/('BettingLines Week (4)'!D13-100),100/('BettingLines Week (4)'!D13+100))</f>
        <v>0.79166666666666663</v>
      </c>
      <c r="E13">
        <f>IF('BettingLines Week (4)'!E13&lt;-100,1+100/('BettingLines Week (4)'!E13-100),100/('BettingLines Week (4)'!E13+100))</f>
        <v>0.64912280701754388</v>
      </c>
      <c r="F13">
        <f>IF('BettingLines Week (4)'!F13&lt;-100,1+100/('BettingLines Week (4)'!F13-100),100/('BettingLines Week (4)'!F13+100))</f>
        <v>0.37037037037037035</v>
      </c>
      <c r="G13">
        <f>IF('BettingLines Week (4)'!G13&lt;-100,1+100/('BettingLines Week (4)'!G13-100),100/('BettingLines Week (4)'!G13+100))</f>
        <v>0.72067039106145248</v>
      </c>
      <c r="H13">
        <f>IF('BettingLines Week (4)'!H13&lt;-100,1+100/('BettingLines Week (4)'!H13-100),100/('BettingLines Week (4)'!H13+100))</f>
        <v>0.51219512195121952</v>
      </c>
      <c r="I13">
        <f>IF('BettingLines Week (4)'!I13&lt;-100,1+100/('BettingLines Week (4)'!I13-100),100/('BettingLines Week (4)'!I13+100))</f>
        <v>0.51219512195121952</v>
      </c>
      <c r="J13">
        <f>IF('BettingLines Week (4)'!J13&lt;-100,1+100/('BettingLines Week (4)'!J13-100),100/('BettingLines Week (4)'!J13+100))</f>
        <v>1</v>
      </c>
      <c r="K13">
        <f>IF('BettingLines Week (4)'!K13&lt;-100,1+100/('BettingLines Week (4)'!K13-100),100/('BettingLines Week (4)'!K13+100))</f>
        <v>0.51219512195121952</v>
      </c>
      <c r="L13">
        <f>IF('BettingLines Week (4)'!L13&lt;-100,1+100/('BettingLines Week (4)'!L13-100),100/('BettingLines Week (4)'!L13+100))</f>
        <v>0.67213114754098369</v>
      </c>
      <c r="M13">
        <f>IF('BettingLines Week (4)'!M13&lt;-100,1+100/('BettingLines Week (4)'!M13-100),100/('BettingLines Week (4)'!M13+100))</f>
        <v>0.66442953020134232</v>
      </c>
      <c r="N13">
        <f>IF('BettingLines Week (4)'!N13&lt;-100,1+100/('BettingLines Week (4)'!N13-100),100/('BettingLines Week (4)'!N13+100))</f>
        <v>0.51219512195121952</v>
      </c>
      <c r="O13">
        <f>IF('BettingLines Week (4)'!O13&lt;-100,1+100/('BettingLines Week (4)'!O13-100),100/('BettingLines Week (4)'!O13+100))</f>
        <v>0.51219512195121952</v>
      </c>
      <c r="P13">
        <f>IF('BettingLines Week (4)'!P13&lt;-100,1+100/('BettingLines Week (4)'!P13-100),100/('BettingLines Week (4)'!P13+100))</f>
        <v>0.53488372093023262</v>
      </c>
      <c r="Q13">
        <f>IF('BettingLines Week (4)'!Q13&lt;-100,1+100/('BettingLines Week (4)'!Q13-100),100/('BettingLines Week (4)'!Q13+100))</f>
        <v>0.64285714285714279</v>
      </c>
      <c r="R13">
        <f>IF('BettingLines Week (4)'!R13&lt;-100,1+100/('BettingLines Week (4)'!R13-100),100/('BettingLines Week (4)'!R13+100))</f>
        <v>0.67213114754098369</v>
      </c>
      <c r="S13">
        <f>IF('BettingLines Week (4)'!S13&lt;-100,1+100/('BettingLines Week (4)'!S13-100),100/('BettingLines Week (4)'!S13+100))</f>
        <v>0.57446808510638303</v>
      </c>
    </row>
    <row r="14" spans="1:19" ht="14.45">
      <c r="A14" t="s">
        <v>13</v>
      </c>
      <c r="B14">
        <f>IF('BettingLines Week (4)'!B14&lt;-100,1+100/('BettingLines Week (4)'!B14-100),100/('BettingLines Week (4)'!B14+100))</f>
        <v>0.68553459119496862</v>
      </c>
      <c r="C14">
        <f>IF('BettingLines Week (4)'!C14&lt;-100,1+100/('BettingLines Week (4)'!C14-100),100/('BettingLines Week (4)'!C14+100))</f>
        <v>0.35714285714285715</v>
      </c>
      <c r="D14">
        <f>IF('BettingLines Week (4)'!D14&lt;-100,1+100/('BettingLines Week (4)'!D14-100),100/('BettingLines Week (4)'!D14+100))</f>
        <v>0.69230769230769229</v>
      </c>
      <c r="E14">
        <f>IF('BettingLines Week (4)'!E14&lt;-100,1+100/('BettingLines Week (4)'!E14-100),100/('BettingLines Week (4)'!E14+100))</f>
        <v>0.58677685950413228</v>
      </c>
      <c r="F14">
        <f>IF('BettingLines Week (4)'!F14&lt;-100,1+100/('BettingLines Week (4)'!F14-100),100/('BettingLines Week (4)'!F14+100))</f>
        <v>1</v>
      </c>
      <c r="G14">
        <f>IF('BettingLines Week (4)'!G14&lt;-100,1+100/('BettingLines Week (4)'!G14-100),100/('BettingLines Week (4)'!G14+100))</f>
        <v>0.37878787878787878</v>
      </c>
      <c r="H14">
        <f>IF('BettingLines Week (4)'!H14&lt;-100,1+100/('BettingLines Week (4)'!H14-100),100/('BettingLines Week (4)'!H14+100))</f>
        <v>0.77272727272727271</v>
      </c>
      <c r="I14">
        <f>IF('BettingLines Week (4)'!I14&lt;-100,1+100/('BettingLines Week (4)'!I14-100),100/('BettingLines Week (4)'!I14+100))</f>
        <v>0.55555555555555558</v>
      </c>
      <c r="J14">
        <f>IF('BettingLines Week (4)'!J14&lt;-100,1+100/('BettingLines Week (4)'!J14-100),100/('BettingLines Week (4)'!J14+100))</f>
        <v>0.43478260869565216</v>
      </c>
      <c r="K14">
        <f>IF('BettingLines Week (4)'!K14&lt;-100,1+100/('BettingLines Week (4)'!K14-100),100/('BettingLines Week (4)'!K14+100))</f>
        <v>0.65517241379310343</v>
      </c>
      <c r="L14">
        <f>IF('BettingLines Week (4)'!L14&lt;-100,1+100/('BettingLines Week (4)'!L14-100),100/('BettingLines Week (4)'!L14+100))</f>
        <v>0.55555555555555558</v>
      </c>
      <c r="M14">
        <f>IF('BettingLines Week (4)'!M14&lt;-100,1+100/('BettingLines Week (4)'!M14-100),100/('BettingLines Week (4)'!M14+100))</f>
        <v>0.5</v>
      </c>
      <c r="N14">
        <f>IF('BettingLines Week (4)'!N14&lt;-100,1+100/('BettingLines Week (4)'!N14-100),100/('BettingLines Week (4)'!N14+100))</f>
        <v>0.40816326530612246</v>
      </c>
      <c r="O14">
        <f>IF('BettingLines Week (4)'!O14&lt;-100,1+100/('BettingLines Week (4)'!O14-100),100/('BettingLines Week (4)'!O14+100))</f>
        <v>0.4</v>
      </c>
      <c r="P14">
        <f>IF('BettingLines Week (4)'!P14&lt;-100,1+100/('BettingLines Week (4)'!P14-100),100/('BettingLines Week (4)'!P14+100))</f>
        <v>0.48780487804878048</v>
      </c>
      <c r="Q14">
        <f>IF('BettingLines Week (4)'!Q14&lt;-100,1+100/('BettingLines Week (4)'!Q14-100),100/('BettingLines Week (4)'!Q14+100))</f>
        <v>0.55555555555555558</v>
      </c>
      <c r="R14">
        <f>IF('BettingLines Week (4)'!R14&lt;-100,1+100/('BettingLines Week (4)'!R14-100),100/('BettingLines Week (4)'!R14+100))</f>
        <v>0.58333333333333326</v>
      </c>
      <c r="S14">
        <f>IF('BettingLines Week (4)'!S14&lt;-100,1+100/('BettingLines Week (4)'!S14-100),100/('BettingLines Week (4)'!S14+100))</f>
        <v>0.66101694915254239</v>
      </c>
    </row>
    <row r="15" spans="1:19" ht="14.45">
      <c r="A15" t="s">
        <v>14</v>
      </c>
      <c r="B15">
        <f>IF('BettingLines Week (4)'!B15&lt;-100,1+100/('BettingLines Week (4)'!B15-100),100/('BettingLines Week (4)'!B15+100))</f>
        <v>0.51923076923076916</v>
      </c>
      <c r="C15">
        <f>IF('BettingLines Week (4)'!C15&lt;-100,1+100/('BettingLines Week (4)'!C15-100),100/('BettingLines Week (4)'!C15+100))</f>
        <v>0.57446808510638303</v>
      </c>
      <c r="D15">
        <f>IF('BettingLines Week (4)'!D15&lt;-100,1+100/('BettingLines Week (4)'!D15-100),100/('BettingLines Week (4)'!D15+100))</f>
        <v>0.61832061068702293</v>
      </c>
      <c r="E15">
        <f>IF('BettingLines Week (4)'!E15&lt;-100,1+100/('BettingLines Week (4)'!E15-100),100/('BettingLines Week (4)'!E15+100))</f>
        <v>0.63636363636363635</v>
      </c>
      <c r="F15">
        <f>IF('BettingLines Week (4)'!F15&lt;-100,1+100/('BettingLines Week (4)'!F15-100),100/('BettingLines Week (4)'!F15+100))</f>
        <v>1</v>
      </c>
      <c r="G15">
        <f>IF('BettingLines Week (4)'!G15&lt;-100,1+100/('BettingLines Week (4)'!G15-100),100/('BettingLines Week (4)'!G15+100))</f>
        <v>0.51219512195121952</v>
      </c>
      <c r="H15">
        <f>IF('BettingLines Week (4)'!H15&lt;-100,1+100/('BettingLines Week (4)'!H15-100),100/('BettingLines Week (4)'!H15+100))</f>
        <v>0.6</v>
      </c>
      <c r="I15">
        <f>IF('BettingLines Week (4)'!I15&lt;-100,1+100/('BettingLines Week (4)'!I15-100),100/('BettingLines Week (4)'!I15+100))</f>
        <v>0.48780487804878048</v>
      </c>
      <c r="J15">
        <f>IF('BettingLines Week (4)'!J15&lt;-100,1+100/('BettingLines Week (4)'!J15-100),100/('BettingLines Week (4)'!J15+100))</f>
        <v>0.76470588235294112</v>
      </c>
      <c r="K15">
        <f>IF('BettingLines Week (4)'!K15&lt;-100,1+100/('BettingLines Week (4)'!K15-100),100/('BettingLines Week (4)'!K15+100))</f>
        <v>0.43478260869565216</v>
      </c>
      <c r="L15">
        <f>IF('BettingLines Week (4)'!L15&lt;-100,1+100/('BettingLines Week (4)'!L15-100),100/('BettingLines Week (4)'!L15+100))</f>
        <v>0.54545454545454541</v>
      </c>
      <c r="M15">
        <f>IF('BettingLines Week (4)'!M15&lt;-100,1+100/('BettingLines Week (4)'!M15-100),100/('BettingLines Week (4)'!M15+100))</f>
        <v>0.51219512195121952</v>
      </c>
      <c r="N15">
        <f>IF('BettingLines Week (4)'!N15&lt;-100,1+100/('BettingLines Week (4)'!N15-100),100/('BettingLines Week (4)'!N15+100))</f>
        <v>0.54545454545454541</v>
      </c>
      <c r="O15">
        <f>IF('BettingLines Week (4)'!O15&lt;-100,1+100/('BettingLines Week (4)'!O15-100),100/('BettingLines Week (4)'!O15+100))</f>
        <v>0.53488372093023262</v>
      </c>
      <c r="P15">
        <f>IF('BettingLines Week (4)'!P15&lt;-100,1+100/('BettingLines Week (4)'!P15-100),100/('BettingLines Week (4)'!P15+100))</f>
        <v>0.63636363636363635</v>
      </c>
      <c r="Q15">
        <f>IF('BettingLines Week (4)'!Q15&lt;-100,1+100/('BettingLines Week (4)'!Q15-100),100/('BettingLines Week (4)'!Q15+100))</f>
        <v>0.65753424657534243</v>
      </c>
      <c r="R15">
        <f>IF('BettingLines Week (4)'!R15&lt;-100,1+100/('BettingLines Week (4)'!R15-100),100/('BettingLines Week (4)'!R15+100))</f>
        <v>0.51219512195121952</v>
      </c>
      <c r="S15">
        <f>IF('BettingLines Week (4)'!S15&lt;-100,1+100/('BettingLines Week (4)'!S15-100),100/('BettingLines Week (4)'!S15+100))</f>
        <v>0.4</v>
      </c>
    </row>
    <row r="16" spans="1:19" ht="14.45">
      <c r="A16" t="s">
        <v>15</v>
      </c>
      <c r="B16">
        <f>IF('BettingLines Week (4)'!B16&lt;-100,1+100/('BettingLines Week (4)'!B16-100),100/('BettingLines Week (4)'!B16+100))</f>
        <v>0.59677419354838712</v>
      </c>
      <c r="C16">
        <f>IF('BettingLines Week (4)'!C16&lt;-100,1+100/('BettingLines Week (4)'!C16-100),100/('BettingLines Week (4)'!C16+100))</f>
        <v>0.60784313725490202</v>
      </c>
      <c r="D16">
        <f>IF('BettingLines Week (4)'!D16&lt;-100,1+100/('BettingLines Week (4)'!D16-100),100/('BettingLines Week (4)'!D16+100))</f>
        <v>0.54954954954954949</v>
      </c>
      <c r="E16">
        <f>IF('BettingLines Week (4)'!E16&lt;-100,1+100/('BettingLines Week (4)'!E16-100),100/('BettingLines Week (4)'!E16+100))</f>
        <v>0.68553459119496862</v>
      </c>
      <c r="F16">
        <f>IF('BettingLines Week (4)'!F16&lt;-100,1+100/('BettingLines Week (4)'!F16-100),100/('BettingLines Week (4)'!F16+100))</f>
        <v>0.48780487804878048</v>
      </c>
      <c r="G16">
        <f>IF('BettingLines Week (4)'!G16&lt;-100,1+100/('BettingLines Week (4)'!G16-100),100/('BettingLines Week (4)'!G16+100))</f>
        <v>0.6</v>
      </c>
      <c r="H16">
        <f>IF('BettingLines Week (4)'!H16&lt;-100,1+100/('BettingLines Week (4)'!H16-100),100/('BettingLines Week (4)'!H16+100))</f>
        <v>0.53488372093023262</v>
      </c>
      <c r="I16">
        <f>IF('BettingLines Week (4)'!I16&lt;-100,1+100/('BettingLines Week (4)'!I16-100),100/('BettingLines Week (4)'!I16+100))</f>
        <v>0.54545454545454541</v>
      </c>
      <c r="J16">
        <f>IF('BettingLines Week (4)'!J16&lt;-100,1+100/('BettingLines Week (4)'!J16-100),100/('BettingLines Week (4)'!J16+100))</f>
        <v>0.57446808510638303</v>
      </c>
      <c r="K16">
        <f>IF('BettingLines Week (4)'!K16&lt;-100,1+100/('BettingLines Week (4)'!K16-100),100/('BettingLines Week (4)'!K16+100))</f>
        <v>0.47619047619047616</v>
      </c>
      <c r="L16">
        <f>IF('BettingLines Week (4)'!L16&lt;-100,1+100/('BettingLines Week (4)'!L16-100),100/('BettingLines Week (4)'!L16+100))</f>
        <v>1</v>
      </c>
      <c r="M16">
        <f>IF('BettingLines Week (4)'!M16&lt;-100,1+100/('BettingLines Week (4)'!M16-100),100/('BettingLines Week (4)'!M16+100))</f>
        <v>0.51219512195121952</v>
      </c>
      <c r="N16">
        <f>IF('BettingLines Week (4)'!N16&lt;-100,1+100/('BettingLines Week (4)'!N16-100),100/('BettingLines Week (4)'!N16+100))</f>
        <v>0.52380952380952384</v>
      </c>
      <c r="O16">
        <f>IF('BettingLines Week (4)'!O16&lt;-100,1+100/('BettingLines Week (4)'!O16-100),100/('BettingLines Week (4)'!O16+100))</f>
        <v>0.62264150943396224</v>
      </c>
      <c r="P16">
        <f>IF('BettingLines Week (4)'!P16&lt;-100,1+100/('BettingLines Week (4)'!P16-100),100/('BettingLines Week (4)'!P16+100))</f>
        <v>0.55555555555555558</v>
      </c>
      <c r="Q16">
        <f>IF('BettingLines Week (4)'!Q16&lt;-100,1+100/('BettingLines Week (4)'!Q16-100),100/('BettingLines Week (4)'!Q16+100))</f>
        <v>0.53488372093023262</v>
      </c>
      <c r="R16">
        <f>IF('BettingLines Week (4)'!R16&lt;-100,1+100/('BettingLines Week (4)'!R16-100),100/('BettingLines Week (4)'!R16+100))</f>
        <v>0.54545454545454541</v>
      </c>
      <c r="S16">
        <f>IF('BettingLines Week (4)'!S16&lt;-100,1+100/('BettingLines Week (4)'!S16-100),100/('BettingLines Week (4)'!S16+100))</f>
        <v>0.59183673469387754</v>
      </c>
    </row>
    <row r="17" spans="1:19" ht="14.45">
      <c r="A17" t="s">
        <v>16</v>
      </c>
      <c r="B17">
        <f>IF('BettingLines Week (4)'!B17&lt;-100,1+100/('BettingLines Week (4)'!B17-100),100/('BettingLines Week (4)'!B17+100))</f>
        <v>0.68553459119496862</v>
      </c>
      <c r="C17">
        <f>IF('BettingLines Week (4)'!C17&lt;-100,1+100/('BettingLines Week (4)'!C17-100),100/('BettingLines Week (4)'!C17+100))</f>
        <v>0.33333333333333331</v>
      </c>
      <c r="D17">
        <f>IF('BettingLines Week (4)'!D17&lt;-100,1+100/('BettingLines Week (4)'!D17-100),100/('BettingLines Week (4)'!D17+100))</f>
        <v>0.52830188679245282</v>
      </c>
      <c r="E17">
        <f>IF('BettingLines Week (4)'!E17&lt;-100,1+100/('BettingLines Week (4)'!E17-100),100/('BettingLines Week (4)'!E17+100))</f>
        <v>0.69230769230769229</v>
      </c>
      <c r="F17">
        <f>IF('BettingLines Week (4)'!F17&lt;-100,1+100/('BettingLines Week (4)'!F17-100),100/('BettingLines Week (4)'!F17+100))</f>
        <v>0.30303030303030304</v>
      </c>
      <c r="G17">
        <f>IF('BettingLines Week (4)'!G17&lt;-100,1+100/('BettingLines Week (4)'!G17-100),100/('BettingLines Week (4)'!G17+100))</f>
        <v>0.52380952380952384</v>
      </c>
      <c r="H17">
        <f>IF('BettingLines Week (4)'!H17&lt;-100,1+100/('BettingLines Week (4)'!H17-100),100/('BettingLines Week (4)'!H17+100))</f>
        <v>0.5</v>
      </c>
      <c r="I17">
        <f>IF('BettingLines Week (4)'!I17&lt;-100,1+100/('BettingLines Week (4)'!I17-100),100/('BettingLines Week (4)'!I17+100))</f>
        <v>0.53488372093023262</v>
      </c>
      <c r="J17">
        <f>IF('BettingLines Week (4)'!J17&lt;-100,1+100/('BettingLines Week (4)'!J17-100),100/('BettingLines Week (4)'!J17+100))</f>
        <v>0.53488372093023262</v>
      </c>
      <c r="K17">
        <f>IF('BettingLines Week (4)'!K17&lt;-100,1+100/('BettingLines Week (4)'!K17-100),100/('BettingLines Week (4)'!K17+100))</f>
        <v>0.56521739130434789</v>
      </c>
      <c r="L17">
        <f>IF('BettingLines Week (4)'!L17&lt;-100,1+100/('BettingLines Week (4)'!L17-100),100/('BettingLines Week (4)'!L17+100))</f>
        <v>0.48780487804878048</v>
      </c>
      <c r="M17">
        <f>IF('BettingLines Week (4)'!M17&lt;-100,1+100/('BettingLines Week (4)'!M17-100),100/('BettingLines Week (4)'!M17+100))</f>
        <v>0.64285714285714279</v>
      </c>
      <c r="N17">
        <f>IF('BettingLines Week (4)'!N17&lt;-100,1+100/('BettingLines Week (4)'!N17-100),100/('BettingLines Week (4)'!N17+100))</f>
        <v>1</v>
      </c>
      <c r="O17">
        <f>IF('BettingLines Week (4)'!O17&lt;-100,1+100/('BettingLines Week (4)'!O17-100),100/('BettingLines Week (4)'!O17+100))</f>
        <v>0.53488372093023262</v>
      </c>
      <c r="P17">
        <f>IF('BettingLines Week (4)'!P17&lt;-100,1+100/('BettingLines Week (4)'!P17-100),100/('BettingLines Week (4)'!P17+100))</f>
        <v>0.35714285714285715</v>
      </c>
      <c r="Q17">
        <f>IF('BettingLines Week (4)'!Q17&lt;-100,1+100/('BettingLines Week (4)'!Q17-100),100/('BettingLines Week (4)'!Q17+100))</f>
        <v>0.53488372093023262</v>
      </c>
      <c r="R17">
        <f>IF('BettingLines Week (4)'!R17&lt;-100,1+100/('BettingLines Week (4)'!R17-100),100/('BettingLines Week (4)'!R17+100))</f>
        <v>0.56521739130434789</v>
      </c>
      <c r="S17">
        <f>IF('BettingLines Week (4)'!S17&lt;-100,1+100/('BettingLines Week (4)'!S17-100),100/('BettingLines Week (4)'!S17+100))</f>
        <v>0.45454545454545453</v>
      </c>
    </row>
    <row r="18" spans="1:19" ht="14.45">
      <c r="A18" t="s">
        <v>17</v>
      </c>
      <c r="B18">
        <f>IF('BettingLines Week (4)'!B18&lt;-100,1+100/('BettingLines Week (4)'!B18-100),100/('BettingLines Week (4)'!B18+100))</f>
        <v>0.62406015037593987</v>
      </c>
      <c r="C18">
        <f>IF('BettingLines Week (4)'!C18&lt;-100,1+100/('BettingLines Week (4)'!C18-100),100/('BettingLines Week (4)'!C18+100))</f>
        <v>0.66442953020134232</v>
      </c>
      <c r="D18">
        <f>IF('BettingLines Week (4)'!D18&lt;-100,1+100/('BettingLines Week (4)'!D18-100),100/('BettingLines Week (4)'!D18+100))</f>
        <v>0.29850746268656714</v>
      </c>
      <c r="E18">
        <f>IF('BettingLines Week (4)'!E18&lt;-100,1+100/('BettingLines Week (4)'!E18-100),100/('BettingLines Week (4)'!E18+100))</f>
        <v>0.61832061068702293</v>
      </c>
      <c r="F18">
        <f>IF('BettingLines Week (4)'!F18&lt;-100,1+100/('BettingLines Week (4)'!F18-100),100/('BettingLines Week (4)'!F18+100))</f>
        <v>0.62406015037593987</v>
      </c>
      <c r="G18">
        <f>IF('BettingLines Week (4)'!G18&lt;-100,1+100/('BettingLines Week (4)'!G18-100),100/('BettingLines Week (4)'!G18+100))</f>
        <v>0.27777777777777779</v>
      </c>
      <c r="H18">
        <f>IF('BettingLines Week (4)'!H18&lt;-100,1+100/('BettingLines Week (4)'!H18-100),100/('BettingLines Week (4)'!H18+100))</f>
        <v>0.62962962962962965</v>
      </c>
      <c r="I18">
        <f>IF('BettingLines Week (4)'!I18&lt;-100,1+100/('BettingLines Week (4)'!I18-100),100/('BettingLines Week (4)'!I18+100))</f>
        <v>0.4</v>
      </c>
      <c r="J18">
        <f>IF('BettingLines Week (4)'!J18&lt;-100,1+100/('BettingLines Week (4)'!J18-100),100/('BettingLines Week (4)'!J18+100))</f>
        <v>1</v>
      </c>
      <c r="K18">
        <f>IF('BettingLines Week (4)'!K18&lt;-100,1+100/('BettingLines Week (4)'!K18-100),100/('BettingLines Week (4)'!K18+100))</f>
        <v>0.33333333333333331</v>
      </c>
      <c r="L18">
        <f>IF('BettingLines Week (4)'!L18&lt;-100,1+100/('BettingLines Week (4)'!L18-100),100/('BettingLines Week (4)'!L18+100))</f>
        <v>0.55555555555555558</v>
      </c>
      <c r="M18">
        <f>IF('BettingLines Week (4)'!M18&lt;-100,1+100/('BettingLines Week (4)'!M18-100),100/('BettingLines Week (4)'!M18+100))</f>
        <v>0.53488372093023262</v>
      </c>
      <c r="N18">
        <f>IF('BettingLines Week (4)'!N18&lt;-100,1+100/('BettingLines Week (4)'!N18-100),100/('BettingLines Week (4)'!N18+100))</f>
        <v>0.64285714285714279</v>
      </c>
      <c r="O18">
        <f>IF('BettingLines Week (4)'!O18&lt;-100,1+100/('BettingLines Week (4)'!O18-100),100/('BettingLines Week (4)'!O18+100))</f>
        <v>0.43478260869565216</v>
      </c>
      <c r="P18">
        <f>IF('BettingLines Week (4)'!P18&lt;-100,1+100/('BettingLines Week (4)'!P18-100),100/('BettingLines Week (4)'!P18+100))</f>
        <v>0.47619047619047616</v>
      </c>
      <c r="Q18">
        <f>IF('BettingLines Week (4)'!Q18&lt;-100,1+100/('BettingLines Week (4)'!Q18-100),100/('BettingLines Week (4)'!Q18+100))</f>
        <v>0.55555555555555558</v>
      </c>
      <c r="R18">
        <f>IF('BettingLines Week (4)'!R18&lt;-100,1+100/('BettingLines Week (4)'!R18-100),100/('BettingLines Week (4)'!R18+100))</f>
        <v>0.53488372093023262</v>
      </c>
      <c r="S18">
        <f>IF('BettingLines Week (4)'!S18&lt;-100,1+100/('BettingLines Week (4)'!S18-100),100/('BettingLines Week (4)'!S18+100))</f>
        <v>0.53488372093023262</v>
      </c>
    </row>
    <row r="19" spans="1:19" ht="14.45">
      <c r="A19" t="s">
        <v>18</v>
      </c>
      <c r="B19">
        <f>IF('BettingLines Week (4)'!B19&lt;-100,1+100/('BettingLines Week (4)'!B19-100),100/('BettingLines Week (4)'!B19+100))</f>
        <v>0.54128440366972475</v>
      </c>
      <c r="C19">
        <f>IF('BettingLines Week (4)'!C19&lt;-100,1+100/('BettingLines Week (4)'!C19-100),100/('BettingLines Week (4)'!C19+100))</f>
        <v>0.48780487804878048</v>
      </c>
      <c r="D19">
        <f>IF('BettingLines Week (4)'!D19&lt;-100,1+100/('BettingLines Week (4)'!D19-100),100/('BettingLines Week (4)'!D19+100))</f>
        <v>0.15384615384615385</v>
      </c>
      <c r="E19">
        <f>IF('BettingLines Week (4)'!E19&lt;-100,1+100/('BettingLines Week (4)'!E19-100),100/('BettingLines Week (4)'!E19+100))</f>
        <v>0.42372881355932202</v>
      </c>
      <c r="F19">
        <f>IF('BettingLines Week (4)'!F19&lt;-100,1+100/('BettingLines Week (4)'!F19-100),100/('BettingLines Week (4)'!F19+100))</f>
        <v>0.35714285714285715</v>
      </c>
      <c r="G19">
        <f>IF('BettingLines Week (4)'!G19&lt;-100,1+100/('BettingLines Week (4)'!G19-100),100/('BettingLines Week (4)'!G19+100))</f>
        <v>0.52380952380952384</v>
      </c>
      <c r="H19">
        <f>IF('BettingLines Week (4)'!H19&lt;-100,1+100/('BettingLines Week (4)'!H19-100),100/('BettingLines Week (4)'!H19+100))</f>
        <v>0.53488372093023262</v>
      </c>
      <c r="I19">
        <f>IF('BettingLines Week (4)'!I19&lt;-100,1+100/('BettingLines Week (4)'!I19-100),100/('BettingLines Week (4)'!I19+100))</f>
        <v>0.25316455696202533</v>
      </c>
      <c r="J19">
        <f>IF('BettingLines Week (4)'!J19&lt;-100,1+100/('BettingLines Week (4)'!J19-100),100/('BettingLines Week (4)'!J19+100))</f>
        <v>0.46511627906976744</v>
      </c>
      <c r="K19">
        <f>IF('BettingLines Week (4)'!K19&lt;-100,1+100/('BettingLines Week (4)'!K19-100),100/('BettingLines Week (4)'!K19+100))</f>
        <v>0.55555555555555558</v>
      </c>
      <c r="L19">
        <f>IF('BettingLines Week (4)'!L19&lt;-100,1+100/('BettingLines Week (4)'!L19-100),100/('BettingLines Week (4)'!L19+100))</f>
        <v>0.3125</v>
      </c>
      <c r="M19">
        <f>IF('BettingLines Week (4)'!M19&lt;-100,1+100/('BettingLines Week (4)'!M19-100),100/('BettingLines Week (4)'!M19+100))</f>
        <v>0.39215686274509803</v>
      </c>
      <c r="N19">
        <f>IF('BettingLines Week (4)'!N19&lt;-100,1+100/('BettingLines Week (4)'!N19-100),100/('BettingLines Week (4)'!N19+100))</f>
        <v>1</v>
      </c>
      <c r="O19">
        <f>IF('BettingLines Week (4)'!O19&lt;-100,1+100/('BettingLines Week (4)'!O19-100),100/('BettingLines Week (4)'!O19+100))</f>
        <v>0.48780487804878048</v>
      </c>
      <c r="P19">
        <f>IF('BettingLines Week (4)'!P19&lt;-100,1+100/('BettingLines Week (4)'!P19-100),100/('BettingLines Week (4)'!P19+100))</f>
        <v>0.4</v>
      </c>
      <c r="Q19">
        <f>IF('BettingLines Week (4)'!Q19&lt;-100,1+100/('BettingLines Week (4)'!Q19-100),100/('BettingLines Week (4)'!Q19+100))</f>
        <v>0.66101694915254239</v>
      </c>
      <c r="R19">
        <f>IF('BettingLines Week (4)'!R19&lt;-100,1+100/('BettingLines Week (4)'!R19-100),100/('BettingLines Week (4)'!R19+100))</f>
        <v>0.55555555555555558</v>
      </c>
      <c r="S19">
        <f>IF('BettingLines Week (4)'!S19&lt;-100,1+100/('BettingLines Week (4)'!S19-100),100/('BettingLines Week (4)'!S19+100))</f>
        <v>0.48780487804878048</v>
      </c>
    </row>
    <row r="20" spans="1:19" ht="14.45">
      <c r="A20" t="s">
        <v>19</v>
      </c>
      <c r="B20">
        <f>IF('BettingLines Week (4)'!B20&lt;-100,1+100/('BettingLines Week (4)'!B20-100),100/('BettingLines Week (4)'!B20+100))</f>
        <v>0.50495049504950495</v>
      </c>
      <c r="C20">
        <f>IF('BettingLines Week (4)'!C20&lt;-100,1+100/('BettingLines Week (4)'!C20-100),100/('BettingLines Week (4)'!C20+100))</f>
        <v>0.44642857142857145</v>
      </c>
      <c r="D20">
        <f>IF('BettingLines Week (4)'!D20&lt;-100,1+100/('BettingLines Week (4)'!D20-100),100/('BettingLines Week (4)'!D20+100))</f>
        <v>0.49504950495049505</v>
      </c>
      <c r="E20">
        <f>IF('BettingLines Week (4)'!E20&lt;-100,1+100/('BettingLines Week (4)'!E20-100),100/('BettingLines Week (4)'!E20+100))</f>
        <v>0.45454545454545453</v>
      </c>
      <c r="F20">
        <f>IF('BettingLines Week (4)'!F20&lt;-100,1+100/('BettingLines Week (4)'!F20-100),100/('BettingLines Week (4)'!F20+100))</f>
        <v>0.53488372093023262</v>
      </c>
      <c r="G20">
        <f>IF('BettingLines Week (4)'!G20&lt;-100,1+100/('BettingLines Week (4)'!G20-100),100/('BettingLines Week (4)'!G20+100))</f>
        <v>1</v>
      </c>
      <c r="H20">
        <f>IF('BettingLines Week (4)'!H20&lt;-100,1+100/('BettingLines Week (4)'!H20-100),100/('BettingLines Week (4)'!H20+100))</f>
        <v>0.40816326530612246</v>
      </c>
      <c r="I20">
        <f>IF('BettingLines Week (4)'!I20&lt;-100,1+100/('BettingLines Week (4)'!I20-100),100/('BettingLines Week (4)'!I20+100))</f>
        <v>0.51219512195121952</v>
      </c>
      <c r="J20">
        <f>IF('BettingLines Week (4)'!J20&lt;-100,1+100/('BettingLines Week (4)'!J20-100),100/('BettingLines Week (4)'!J20+100))</f>
        <v>0.57446808510638303</v>
      </c>
      <c r="K20">
        <f>IF('BettingLines Week (4)'!K20&lt;-100,1+100/('BettingLines Week (4)'!K20-100),100/('BettingLines Week (4)'!K20+100))</f>
        <v>0.43478260869565216</v>
      </c>
      <c r="L20">
        <f>IF('BettingLines Week (4)'!L20&lt;-100,1+100/('BettingLines Week (4)'!L20-100),100/('BettingLines Week (4)'!L20+100))</f>
        <v>0.47619047619047616</v>
      </c>
      <c r="M20">
        <f>IF('BettingLines Week (4)'!M20&lt;-100,1+100/('BettingLines Week (4)'!M20-100),100/('BettingLines Week (4)'!M20+100))</f>
        <v>0.38461538461538464</v>
      </c>
      <c r="N20">
        <f>IF('BettingLines Week (4)'!N20&lt;-100,1+100/('BettingLines Week (4)'!N20-100),100/('BettingLines Week (4)'!N20+100))</f>
        <v>0.35714285714285715</v>
      </c>
      <c r="O20">
        <f>IF('BettingLines Week (4)'!O20&lt;-100,1+100/('BettingLines Week (4)'!O20-100),100/('BettingLines Week (4)'!O20+100))</f>
        <v>0.56521739130434789</v>
      </c>
      <c r="P20">
        <f>IF('BettingLines Week (4)'!P20&lt;-100,1+100/('BettingLines Week (4)'!P20-100),100/('BettingLines Week (4)'!P20+100))</f>
        <v>0.62962962962962965</v>
      </c>
      <c r="Q20">
        <f>IF('BettingLines Week (4)'!Q20&lt;-100,1+100/('BettingLines Week (4)'!Q20-100),100/('BettingLines Week (4)'!Q20+100))</f>
        <v>0.53488372093023262</v>
      </c>
      <c r="R20">
        <f>IF('BettingLines Week (4)'!R20&lt;-100,1+100/('BettingLines Week (4)'!R20-100),100/('BettingLines Week (4)'!R20+100))</f>
        <v>0.47619047619047616</v>
      </c>
      <c r="S20">
        <f>IF('BettingLines Week (4)'!S20&lt;-100,1+100/('BettingLines Week (4)'!S20-100),100/('BettingLines Week (4)'!S20+100))</f>
        <v>0.55555555555555558</v>
      </c>
    </row>
    <row r="21" spans="1:19" ht="14.45">
      <c r="A21" t="s">
        <v>20</v>
      </c>
      <c r="B21">
        <f>IF('BettingLines Week (4)'!B21&lt;-100,1+100/('BettingLines Week (4)'!B21-100),100/('BettingLines Week (4)'!B21+100))</f>
        <v>0.41322314049586778</v>
      </c>
      <c r="C21">
        <f>IF('BettingLines Week (4)'!C21&lt;-100,1+100/('BettingLines Week (4)'!C21-100),100/('BettingLines Week (4)'!C21+100))</f>
        <v>0.68553459119496862</v>
      </c>
      <c r="D21">
        <f>IF('BettingLines Week (4)'!D21&lt;-100,1+100/('BettingLines Week (4)'!D21-100),100/('BettingLines Week (4)'!D21+100))</f>
        <v>0.16</v>
      </c>
      <c r="E21">
        <f>IF('BettingLines Week (4)'!E21&lt;-100,1+100/('BettingLines Week (4)'!E21-100),100/('BettingLines Week (4)'!E21+100))</f>
        <v>0.45454545454545453</v>
      </c>
      <c r="F21">
        <f>IF('BettingLines Week (4)'!F21&lt;-100,1+100/('BettingLines Week (4)'!F21-100),100/('BettingLines Week (4)'!F21+100))</f>
        <v>0.20833333333333334</v>
      </c>
      <c r="G21">
        <f>IF('BettingLines Week (4)'!G21&lt;-100,1+100/('BettingLines Week (4)'!G21-100),100/('BettingLines Week (4)'!G21+100))</f>
        <v>0.25</v>
      </c>
      <c r="H21">
        <f>IF('BettingLines Week (4)'!H21&lt;-100,1+100/('BettingLines Week (4)'!H21-100),100/('BettingLines Week (4)'!H21+100))</f>
        <v>0.57446808510638303</v>
      </c>
      <c r="I21">
        <f>IF('BettingLines Week (4)'!I21&lt;-100,1+100/('BettingLines Week (4)'!I21-100),100/('BettingLines Week (4)'!I21+100))</f>
        <v>0.5</v>
      </c>
      <c r="J21">
        <f>IF('BettingLines Week (4)'!J21&lt;-100,1+100/('BettingLines Week (4)'!J21-100),100/('BettingLines Week (4)'!J21+100))</f>
        <v>0.5</v>
      </c>
      <c r="K21">
        <f>IF('BettingLines Week (4)'!K21&lt;-100,1+100/('BettingLines Week (4)'!K21-100),100/('BettingLines Week (4)'!K21+100))</f>
        <v>0.35714285714285715</v>
      </c>
      <c r="L21">
        <f>IF('BettingLines Week (4)'!L21&lt;-100,1+100/('BettingLines Week (4)'!L21-100),100/('BettingLines Week (4)'!L21+100))</f>
        <v>0.54545454545454541</v>
      </c>
      <c r="M21">
        <f>IF('BettingLines Week (4)'!M21&lt;-100,1+100/('BettingLines Week (4)'!M21-100),100/('BettingLines Week (4)'!M21+100))</f>
        <v>0.54545454545454541</v>
      </c>
      <c r="N21">
        <f>IF('BettingLines Week (4)'!N21&lt;-100,1+100/('BettingLines Week (4)'!N21-100),100/('BettingLines Week (4)'!N21+100))</f>
        <v>1</v>
      </c>
      <c r="O21">
        <f>IF('BettingLines Week (4)'!O21&lt;-100,1+100/('BettingLines Week (4)'!O21-100),100/('BettingLines Week (4)'!O21+100))</f>
        <v>0.47619047619047616</v>
      </c>
      <c r="P21">
        <f>IF('BettingLines Week (4)'!P21&lt;-100,1+100/('BettingLines Week (4)'!P21-100),100/('BettingLines Week (4)'!P21+100))</f>
        <v>0.48780487804878048</v>
      </c>
      <c r="Q21">
        <f>IF('BettingLines Week (4)'!Q21&lt;-100,1+100/('BettingLines Week (4)'!Q21-100),100/('BettingLines Week (4)'!Q21+100))</f>
        <v>0.29411764705882354</v>
      </c>
      <c r="R21">
        <f>IF('BettingLines Week (4)'!R21&lt;-100,1+100/('BettingLines Week (4)'!R21-100),100/('BettingLines Week (4)'!R21+100))</f>
        <v>0.62264150943396224</v>
      </c>
      <c r="S21">
        <f>IF('BettingLines Week (4)'!S21&lt;-100,1+100/('BettingLines Week (4)'!S21-100),100/('BettingLines Week (4)'!S21+100))</f>
        <v>0.47619047619047616</v>
      </c>
    </row>
    <row r="22" spans="1:19" ht="14.45">
      <c r="A22" t="s">
        <v>21</v>
      </c>
      <c r="B22">
        <f>IF('BettingLines Week (4)'!B22&lt;-100,1+100/('BettingLines Week (4)'!B22-100),100/('BettingLines Week (4)'!B22+100))</f>
        <v>0.5</v>
      </c>
      <c r="C22">
        <f>IF('BettingLines Week (4)'!C22&lt;-100,1+100/('BettingLines Week (4)'!C22-100),100/('BettingLines Week (4)'!C22+100))</f>
        <v>0.46728971962616822</v>
      </c>
      <c r="D22">
        <f>IF('BettingLines Week (4)'!D22&lt;-100,1+100/('BettingLines Week (4)'!D22-100),100/('BettingLines Week (4)'!D22+100))</f>
        <v>0.44642857142857145</v>
      </c>
      <c r="E22">
        <f>IF('BettingLines Week (4)'!E22&lt;-100,1+100/('BettingLines Week (4)'!E22-100),100/('BettingLines Week (4)'!E22+100))</f>
        <v>0.60784313725490202</v>
      </c>
      <c r="F22">
        <f>IF('BettingLines Week (4)'!F22&lt;-100,1+100/('BettingLines Week (4)'!F22-100),100/('BettingLines Week (4)'!F22+100))</f>
        <v>0.48780487804878048</v>
      </c>
      <c r="G22">
        <f>IF('BettingLines Week (4)'!G22&lt;-100,1+100/('BettingLines Week (4)'!G22-100),100/('BettingLines Week (4)'!G22+100))</f>
        <v>1</v>
      </c>
      <c r="H22">
        <f>IF('BettingLines Week (4)'!H22&lt;-100,1+100/('BettingLines Week (4)'!H22-100),100/('BettingLines Week (4)'!H22+100))</f>
        <v>0.56521739130434789</v>
      </c>
      <c r="I22">
        <f>IF('BettingLines Week (4)'!I22&lt;-100,1+100/('BettingLines Week (4)'!I22-100),100/('BettingLines Week (4)'!I22+100))</f>
        <v>0.53488372093023262</v>
      </c>
      <c r="J22">
        <f>IF('BettingLines Week (4)'!J22&lt;-100,1+100/('BettingLines Week (4)'!J22-100),100/('BettingLines Week (4)'!J22+100))</f>
        <v>0.64285714285714279</v>
      </c>
      <c r="K22">
        <f>IF('BettingLines Week (4)'!K22&lt;-100,1+100/('BettingLines Week (4)'!K22-100),100/('BettingLines Week (4)'!K22+100))</f>
        <v>0.6</v>
      </c>
      <c r="L22">
        <f>IF('BettingLines Week (4)'!L22&lt;-100,1+100/('BettingLines Week (4)'!L22-100),100/('BettingLines Week (4)'!L22+100))</f>
        <v>0.5</v>
      </c>
      <c r="M22">
        <f>IF('BettingLines Week (4)'!M22&lt;-100,1+100/('BettingLines Week (4)'!M22-100),100/('BettingLines Week (4)'!M22+100))</f>
        <v>0.37037037037037035</v>
      </c>
      <c r="N22">
        <f>IF('BettingLines Week (4)'!N22&lt;-100,1+100/('BettingLines Week (4)'!N22-100),100/('BettingLines Week (4)'!N22+100))</f>
        <v>0.72067039106145248</v>
      </c>
      <c r="O22">
        <f>IF('BettingLines Week (4)'!O22&lt;-100,1+100/('BettingLines Week (4)'!O22-100),100/('BettingLines Week (4)'!O22+100))</f>
        <v>0.55555555555555558</v>
      </c>
      <c r="P22">
        <f>IF('BettingLines Week (4)'!P22&lt;-100,1+100/('BettingLines Week (4)'!P22-100),100/('BettingLines Week (4)'!P22+100))</f>
        <v>0.56521739130434789</v>
      </c>
      <c r="Q22">
        <f>IF('BettingLines Week (4)'!Q22&lt;-100,1+100/('BettingLines Week (4)'!Q22-100),100/('BettingLines Week (4)'!Q22+100))</f>
        <v>0.47619047619047616</v>
      </c>
      <c r="R22">
        <f>IF('BettingLines Week (4)'!R22&lt;-100,1+100/('BettingLines Week (4)'!R22-100),100/('BettingLines Week (4)'!R22+100))</f>
        <v>0.45454545454545453</v>
      </c>
      <c r="S22">
        <f>IF('BettingLines Week (4)'!S22&lt;-100,1+100/('BettingLines Week (4)'!S22-100),100/('BettingLines Week (4)'!S22+100))</f>
        <v>0.4</v>
      </c>
    </row>
    <row r="23" spans="1:19" ht="14.45">
      <c r="A23" t="s">
        <v>22</v>
      </c>
      <c r="B23">
        <f>IF('BettingLines Week (4)'!B23&lt;-100,1+100/('BettingLines Week (4)'!B23-100),100/('BettingLines Week (4)'!B23+100))</f>
        <v>0.39370078740157483</v>
      </c>
      <c r="C23">
        <f>IF('BettingLines Week (4)'!C23&lt;-100,1+100/('BettingLines Week (4)'!C23-100),100/('BettingLines Week (4)'!C23+100))</f>
        <v>0.45454545454545453</v>
      </c>
      <c r="D23">
        <f>IF('BettingLines Week (4)'!D23&lt;-100,1+100/('BettingLines Week (4)'!D23-100),100/('BettingLines Week (4)'!D23+100))</f>
        <v>0.59677419354838712</v>
      </c>
      <c r="E23">
        <f>IF('BettingLines Week (4)'!E23&lt;-100,1+100/('BettingLines Week (4)'!E23-100),100/('BettingLines Week (4)'!E23+100))</f>
        <v>0.30303030303030304</v>
      </c>
      <c r="F23">
        <f>IF('BettingLines Week (4)'!F23&lt;-100,1+100/('BettingLines Week (4)'!F23-100),100/('BettingLines Week (4)'!F23+100))</f>
        <v>0.55555555555555558</v>
      </c>
      <c r="G23">
        <f>IF('BettingLines Week (4)'!G23&lt;-100,1+100/('BettingLines Week (4)'!G23-100),100/('BettingLines Week (4)'!G23+100))</f>
        <v>0.51219512195121952</v>
      </c>
      <c r="H23">
        <f>IF('BettingLines Week (4)'!H23&lt;-100,1+100/('BettingLines Week (4)'!H23-100),100/('BettingLines Week (4)'!H23+100))</f>
        <v>0.4</v>
      </c>
      <c r="I23">
        <f>IF('BettingLines Week (4)'!I23&lt;-100,1+100/('BettingLines Week (4)'!I23-100),100/('BettingLines Week (4)'!I23+100))</f>
        <v>0.38461538461538464</v>
      </c>
      <c r="J23">
        <f>IF('BettingLines Week (4)'!J23&lt;-100,1+100/('BettingLines Week (4)'!J23-100),100/('BettingLines Week (4)'!J23+100))</f>
        <v>0.62962962962962965</v>
      </c>
      <c r="K23">
        <f>IF('BettingLines Week (4)'!K23&lt;-100,1+100/('BettingLines Week (4)'!K23-100),100/('BettingLines Week (4)'!K23+100))</f>
        <v>0.66101694915254239</v>
      </c>
      <c r="L23">
        <f>IF('BettingLines Week (4)'!L23&lt;-100,1+100/('BettingLines Week (4)'!L23-100),100/('BettingLines Week (4)'!L23+100))</f>
        <v>1</v>
      </c>
      <c r="M23">
        <f>IF('BettingLines Week (4)'!M23&lt;-100,1+100/('BettingLines Week (4)'!M23-100),100/('BettingLines Week (4)'!M23+100))</f>
        <v>0.5</v>
      </c>
      <c r="N23">
        <f>IF('BettingLines Week (4)'!N23&lt;-100,1+100/('BettingLines Week (4)'!N23-100),100/('BettingLines Week (4)'!N23+100))</f>
        <v>0.5</v>
      </c>
      <c r="O23">
        <f>IF('BettingLines Week (4)'!O23&lt;-100,1+100/('BettingLines Week (4)'!O23-100),100/('BettingLines Week (4)'!O23+100))</f>
        <v>0.48780487804878048</v>
      </c>
      <c r="P23">
        <f>IF('BettingLines Week (4)'!P23&lt;-100,1+100/('BettingLines Week (4)'!P23-100),100/('BettingLines Week (4)'!P23+100))</f>
        <v>0.38461538461538464</v>
      </c>
      <c r="Q23">
        <f>IF('BettingLines Week (4)'!Q23&lt;-100,1+100/('BettingLines Week (4)'!Q23-100),100/('BettingLines Week (4)'!Q23+100))</f>
        <v>0.48780487804878048</v>
      </c>
      <c r="R23">
        <f>IF('BettingLines Week (4)'!R23&lt;-100,1+100/('BettingLines Week (4)'!R23-100),100/('BettingLines Week (4)'!R23+100))</f>
        <v>0.3125</v>
      </c>
      <c r="S23">
        <f>IF('BettingLines Week (4)'!S23&lt;-100,1+100/('BettingLines Week (4)'!S23-100),100/('BettingLines Week (4)'!S23+100))</f>
        <v>0.51219512195121952</v>
      </c>
    </row>
    <row r="24" spans="1:19" ht="14.45">
      <c r="A24" t="s">
        <v>23</v>
      </c>
      <c r="B24">
        <f>IF('BettingLines Week (4)'!B24&lt;-100,1+100/('BettingLines Week (4)'!B24-100),100/('BettingLines Week (4)'!B24+100))</f>
        <v>0.64912280701754388</v>
      </c>
      <c r="C24">
        <f>IF('BettingLines Week (4)'!C24&lt;-100,1+100/('BettingLines Week (4)'!C24-100),100/('BettingLines Week (4)'!C24+100))</f>
        <v>0.59677419354838712</v>
      </c>
      <c r="D24">
        <f>IF('BettingLines Week (4)'!D24&lt;-100,1+100/('BettingLines Week (4)'!D24-100),100/('BettingLines Week (4)'!D24+100))</f>
        <v>0.43478260869565216</v>
      </c>
      <c r="E24">
        <f>IF('BettingLines Week (4)'!E24&lt;-100,1+100/('BettingLines Week (4)'!E24-100),100/('BettingLines Week (4)'!E24+100))</f>
        <v>0.39370078740157483</v>
      </c>
      <c r="F24">
        <f>IF('BettingLines Week (4)'!F24&lt;-100,1+100/('BettingLines Week (4)'!F24-100),100/('BettingLines Week (4)'!F24+100))</f>
        <v>0.64912280701754388</v>
      </c>
      <c r="G24">
        <f>IF('BettingLines Week (4)'!G24&lt;-100,1+100/('BettingLines Week (4)'!G24-100),100/('BettingLines Week (4)'!G24+100))</f>
        <v>0.56521739130434789</v>
      </c>
      <c r="H24">
        <f>IF('BettingLines Week (4)'!H24&lt;-100,1+100/('BettingLines Week (4)'!H24-100),100/('BettingLines Week (4)'!H24+100))</f>
        <v>0.53488372093023262</v>
      </c>
      <c r="I24">
        <f>IF('BettingLines Week (4)'!I24&lt;-100,1+100/('BettingLines Week (4)'!I24-100),100/('BettingLines Week (4)'!I24+100))</f>
        <v>0.51219512195121952</v>
      </c>
      <c r="J24">
        <f>IF('BettingLines Week (4)'!J24&lt;-100,1+100/('BettingLines Week (4)'!J24-100),100/('BettingLines Week (4)'!J24+100))</f>
        <v>0.51219512195121952</v>
      </c>
      <c r="K24">
        <f>IF('BettingLines Week (4)'!K24&lt;-100,1+100/('BettingLines Week (4)'!K24-100),100/('BettingLines Week (4)'!K24+100))</f>
        <v>0.58333333333333326</v>
      </c>
      <c r="L24">
        <f>IF('BettingLines Week (4)'!L24&lt;-100,1+100/('BettingLines Week (4)'!L24-100),100/('BettingLines Week (4)'!L24+100))</f>
        <v>1</v>
      </c>
      <c r="M24">
        <f>IF('BettingLines Week (4)'!M24&lt;-100,1+100/('BettingLines Week (4)'!M24-100),100/('BettingLines Week (4)'!M24+100))</f>
        <v>0.53488372093023262</v>
      </c>
      <c r="N24">
        <f>IF('BettingLines Week (4)'!N24&lt;-100,1+100/('BettingLines Week (4)'!N24-100),100/('BettingLines Week (4)'!N24+100))</f>
        <v>0.3125</v>
      </c>
      <c r="O24">
        <f>IF('BettingLines Week (4)'!O24&lt;-100,1+100/('BettingLines Week (4)'!O24-100),100/('BettingLines Week (4)'!O24+100))</f>
        <v>0.60784313725490202</v>
      </c>
      <c r="P24">
        <f>IF('BettingLines Week (4)'!P24&lt;-100,1+100/('BettingLines Week (4)'!P24-100),100/('BettingLines Week (4)'!P24+100))</f>
        <v>0.51219512195121952</v>
      </c>
      <c r="Q24">
        <f>IF('BettingLines Week (4)'!Q24&lt;-100,1+100/('BettingLines Week (4)'!Q24-100),100/('BettingLines Week (4)'!Q24+100))</f>
        <v>0.56521739130434789</v>
      </c>
      <c r="R24">
        <f>IF('BettingLines Week (4)'!R24&lt;-100,1+100/('BettingLines Week (4)'!R24-100),100/('BettingLines Week (4)'!R24+100))</f>
        <v>0.48780487804878048</v>
      </c>
      <c r="S24">
        <f>IF('BettingLines Week (4)'!S24&lt;-100,1+100/('BettingLines Week (4)'!S24-100),100/('BettingLines Week (4)'!S24+100))</f>
        <v>0.44444444444444442</v>
      </c>
    </row>
    <row r="25" spans="1:19" ht="14.45">
      <c r="A25" t="s">
        <v>24</v>
      </c>
      <c r="B25">
        <f>IF('BettingLines Week (4)'!B25&lt;-100,1+100/('BettingLines Week (4)'!B25-100),100/('BettingLines Week (4)'!B25+100))</f>
        <v>0.41666666666666669</v>
      </c>
      <c r="C25">
        <f>IF('BettingLines Week (4)'!C25&lt;-100,1+100/('BettingLines Week (4)'!C25-100),100/('BettingLines Week (4)'!C25+100))</f>
        <v>0.25974025974025972</v>
      </c>
      <c r="D25">
        <f>IF('BettingLines Week (4)'!D25&lt;-100,1+100/('BettingLines Week (4)'!D25-100),100/('BettingLines Week (4)'!D25+100))</f>
        <v>0.59677419354838712</v>
      </c>
      <c r="E25">
        <f>IF('BettingLines Week (4)'!E25&lt;-100,1+100/('BettingLines Week (4)'!E25-100),100/('BettingLines Week (4)'!E25+100))</f>
        <v>0.27777777777777779</v>
      </c>
      <c r="F25">
        <f>IF('BettingLines Week (4)'!F25&lt;-100,1+100/('BettingLines Week (4)'!F25-100),100/('BettingLines Week (4)'!F25+100))</f>
        <v>0.51219512195121952</v>
      </c>
      <c r="G25">
        <f>IF('BettingLines Week (4)'!G25&lt;-100,1+100/('BettingLines Week (4)'!G25-100),100/('BettingLines Week (4)'!G25+100))</f>
        <v>0.53488372093023262</v>
      </c>
      <c r="H25">
        <f>IF('BettingLines Week (4)'!H25&lt;-100,1+100/('BettingLines Week (4)'!H25-100),100/('BettingLines Week (4)'!H25+100))</f>
        <v>0.51219512195121952</v>
      </c>
      <c r="I25">
        <f>IF('BettingLines Week (4)'!I25&lt;-100,1+100/('BettingLines Week (4)'!I25-100),100/('BettingLines Week (4)'!I25+100))</f>
        <v>0.37878787878787878</v>
      </c>
      <c r="J25">
        <f>IF('BettingLines Week (4)'!J25&lt;-100,1+100/('BettingLines Week (4)'!J25-100),100/('BettingLines Week (4)'!J25+100))</f>
        <v>0.54545454545454541</v>
      </c>
      <c r="K25">
        <f>IF('BettingLines Week (4)'!K25&lt;-100,1+100/('BettingLines Week (4)'!K25-100),100/('BettingLines Week (4)'!K25+100))</f>
        <v>0.47619047619047616</v>
      </c>
      <c r="L25">
        <f>IF('BettingLines Week (4)'!L25&lt;-100,1+100/('BettingLines Week (4)'!L25-100),100/('BettingLines Week (4)'!L25+100))</f>
        <v>0.35087719298245612</v>
      </c>
      <c r="M25">
        <f>IF('BettingLines Week (4)'!M25&lt;-100,1+100/('BettingLines Week (4)'!M25-100),100/('BettingLines Week (4)'!M25+100))</f>
        <v>0.37037037037037035</v>
      </c>
      <c r="N25">
        <f>IF('BettingLines Week (4)'!N25&lt;-100,1+100/('BettingLines Week (4)'!N25-100),100/('BettingLines Week (4)'!N25+100))</f>
        <v>1</v>
      </c>
      <c r="O25">
        <f>IF('BettingLines Week (4)'!O25&lt;-100,1+100/('BettingLines Week (4)'!O25-100),100/('BettingLines Week (4)'!O25+100))</f>
        <v>0.51219512195121952</v>
      </c>
      <c r="P25">
        <f>IF('BettingLines Week (4)'!P25&lt;-100,1+100/('BettingLines Week (4)'!P25-100),100/('BettingLines Week (4)'!P25+100))</f>
        <v>0.5</v>
      </c>
      <c r="Q25">
        <f>IF('BettingLines Week (4)'!Q25&lt;-100,1+100/('BettingLines Week (4)'!Q25-100),100/('BettingLines Week (4)'!Q25+100))</f>
        <v>0.24390243902439024</v>
      </c>
      <c r="R25">
        <f>IF('BettingLines Week (4)'!R25&lt;-100,1+100/('BettingLines Week (4)'!R25-100),100/('BettingLines Week (4)'!R25+100))</f>
        <v>0.55555555555555558</v>
      </c>
      <c r="S25">
        <f>IF('BettingLines Week (4)'!S25&lt;-100,1+100/('BettingLines Week (4)'!S25-100),100/('BettingLines Week (4)'!S25+100))</f>
        <v>0.51219512195121952</v>
      </c>
    </row>
    <row r="26" spans="1:19" ht="14.45">
      <c r="A26" t="s">
        <v>25</v>
      </c>
      <c r="B26">
        <f>IF('BettingLines Week (4)'!B26&lt;-100,1+100/('BettingLines Week (4)'!B26-100),100/('BettingLines Week (4)'!B26+100))</f>
        <v>0.39370078740157483</v>
      </c>
      <c r="C26">
        <f>IF('BettingLines Week (4)'!C26&lt;-100,1+100/('BettingLines Week (4)'!C26-100),100/('BettingLines Week (4)'!C26+100))</f>
        <v>0.43478260869565216</v>
      </c>
      <c r="D26">
        <f>IF('BettingLines Week (4)'!D26&lt;-100,1+100/('BettingLines Week (4)'!D26-100),100/('BettingLines Week (4)'!D26+100))</f>
        <v>0.35087719298245612</v>
      </c>
      <c r="E26">
        <f>IF('BettingLines Week (4)'!E26&lt;-100,1+100/('BettingLines Week (4)'!E26-100),100/('BettingLines Week (4)'!E26+100))</f>
        <v>0.35087719298245612</v>
      </c>
      <c r="F26">
        <f>IF('BettingLines Week (4)'!F26&lt;-100,1+100/('BettingLines Week (4)'!F26-100),100/('BettingLines Week (4)'!F26+100))</f>
        <v>0.25316455696202533</v>
      </c>
      <c r="G26">
        <f>IF('BettingLines Week (4)'!G26&lt;-100,1+100/('BettingLines Week (4)'!G26-100),100/('BettingLines Week (4)'!G26+100))</f>
        <v>0.29850746268656714</v>
      </c>
      <c r="H26">
        <f>IF('BettingLines Week (4)'!H26&lt;-100,1+100/('BettingLines Week (4)'!H26-100),100/('BettingLines Week (4)'!H26+100))</f>
        <v>1</v>
      </c>
      <c r="I26">
        <f>IF('BettingLines Week (4)'!I26&lt;-100,1+100/('BettingLines Week (4)'!I26-100),100/('BettingLines Week (4)'!I26+100))</f>
        <v>0.6</v>
      </c>
      <c r="J26">
        <f>IF('BettingLines Week (4)'!J26&lt;-100,1+100/('BettingLines Week (4)'!J26-100),100/('BettingLines Week (4)'!J26+100))</f>
        <v>0.56521739130434789</v>
      </c>
      <c r="K26">
        <f>IF('BettingLines Week (4)'!K26&lt;-100,1+100/('BettingLines Week (4)'!K26-100),100/('BettingLines Week (4)'!K26+100))</f>
        <v>0.48780487804878048</v>
      </c>
      <c r="L26">
        <f>IF('BettingLines Week (4)'!L26&lt;-100,1+100/('BettingLines Week (4)'!L26-100),100/('BettingLines Week (4)'!L26+100))</f>
        <v>0.4</v>
      </c>
      <c r="M26">
        <f>IF('BettingLines Week (4)'!M26&lt;-100,1+100/('BettingLines Week (4)'!M26-100),100/('BettingLines Week (4)'!M26+100))</f>
        <v>0.51219512195121952</v>
      </c>
      <c r="N26">
        <f>IF('BettingLines Week (4)'!N26&lt;-100,1+100/('BettingLines Week (4)'!N26-100),100/('BettingLines Week (4)'!N26+100))</f>
        <v>0.51219512195121952</v>
      </c>
      <c r="O26">
        <f>IF('BettingLines Week (4)'!O26&lt;-100,1+100/('BettingLines Week (4)'!O26-100),100/('BettingLines Week (4)'!O26+100))</f>
        <v>0.41666666666666669</v>
      </c>
      <c r="P26">
        <f>IF('BettingLines Week (4)'!P26&lt;-100,1+100/('BettingLines Week (4)'!P26-100),100/('BettingLines Week (4)'!P26+100))</f>
        <v>0.53488372093023262</v>
      </c>
      <c r="Q26">
        <f>IF('BettingLines Week (4)'!Q26&lt;-100,1+100/('BettingLines Week (4)'!Q26-100),100/('BettingLines Week (4)'!Q26+100))</f>
        <v>0.51219512195121952</v>
      </c>
      <c r="R26">
        <f>IF('BettingLines Week (4)'!R26&lt;-100,1+100/('BettingLines Week (4)'!R26-100),100/('BettingLines Week (4)'!R26+100))</f>
        <v>0.37037037037037035</v>
      </c>
      <c r="S26">
        <f>IF('BettingLines Week (4)'!S26&lt;-100,1+100/('BettingLines Week (4)'!S26-100),100/('BettingLines Week (4)'!S26+100))</f>
        <v>0.56521739130434789</v>
      </c>
    </row>
    <row r="27" spans="1:19" ht="14.45">
      <c r="A27" t="s">
        <v>26</v>
      </c>
      <c r="B27">
        <f>IF('BettingLines Week (4)'!B27&lt;-100,1+100/('BettingLines Week (4)'!B27-100),100/('BettingLines Week (4)'!B27+100))</f>
        <v>0.76470588235294112</v>
      </c>
      <c r="C27">
        <f>IF('BettingLines Week (4)'!C27&lt;-100,1+100/('BettingLines Week (4)'!C27-100),100/('BettingLines Week (4)'!C27+100))</f>
        <v>0.37878787878787878</v>
      </c>
      <c r="D27">
        <f>IF('BettingLines Week (4)'!D27&lt;-100,1+100/('BettingLines Week (4)'!D27-100),100/('BettingLines Week (4)'!D27+100))</f>
        <v>0.33333333333333331</v>
      </c>
      <c r="E27">
        <f>IF('BettingLines Week (4)'!E27&lt;-100,1+100/('BettingLines Week (4)'!E27-100),100/('BettingLines Week (4)'!E27+100))</f>
        <v>0.23255813953488372</v>
      </c>
      <c r="F27">
        <f>IF('BettingLines Week (4)'!F27&lt;-100,1+100/('BettingLines Week (4)'!F27-100),100/('BettingLines Week (4)'!F27+100))</f>
        <v>0.68553459119496862</v>
      </c>
      <c r="G27">
        <f>IF('BettingLines Week (4)'!G27&lt;-100,1+100/('BettingLines Week (4)'!G27-100),100/('BettingLines Week (4)'!G27+100))</f>
        <v>0.47619047619047616</v>
      </c>
      <c r="H27">
        <f>IF('BettingLines Week (4)'!H27&lt;-100,1+100/('BettingLines Week (4)'!H27-100),100/('BettingLines Week (4)'!H27+100))</f>
        <v>0.46511627906976744</v>
      </c>
      <c r="I27">
        <f>IF('BettingLines Week (4)'!I27&lt;-100,1+100/('BettingLines Week (4)'!I27-100),100/('BettingLines Week (4)'!I27+100))</f>
        <v>0.37735849056603776</v>
      </c>
      <c r="J27">
        <f>IF('BettingLines Week (4)'!J27&lt;-100,1+100/('BettingLines Week (4)'!J27-100),100/('BettingLines Week (4)'!J27+100))</f>
        <v>0.40816326530612246</v>
      </c>
      <c r="K27">
        <f>IF('BettingLines Week (4)'!K27&lt;-100,1+100/('BettingLines Week (4)'!K27-100),100/('BettingLines Week (4)'!K27+100))</f>
        <v>0.38461538461538464</v>
      </c>
      <c r="L27">
        <f>IF('BettingLines Week (4)'!L27&lt;-100,1+100/('BettingLines Week (4)'!L27-100),100/('BettingLines Week (4)'!L27+100))</f>
        <v>0.5</v>
      </c>
      <c r="M27">
        <f>IF('BettingLines Week (4)'!M27&lt;-100,1+100/('BettingLines Week (4)'!M27-100),100/('BettingLines Week (4)'!M27+100))</f>
        <v>0.34482758620689657</v>
      </c>
      <c r="N27">
        <f>IF('BettingLines Week (4)'!N27&lt;-100,1+100/('BettingLines Week (4)'!N27-100),100/('BettingLines Week (4)'!N27+100))</f>
        <v>0.40816326530612246</v>
      </c>
      <c r="O27">
        <f>IF('BettingLines Week (4)'!O27&lt;-100,1+100/('BettingLines Week (4)'!O27-100),100/('BettingLines Week (4)'!O27+100))</f>
        <v>1</v>
      </c>
      <c r="P27">
        <f>IF('BettingLines Week (4)'!P27&lt;-100,1+100/('BettingLines Week (4)'!P27-100),100/('BettingLines Week (4)'!P27+100))</f>
        <v>0.51219512195121952</v>
      </c>
      <c r="Q27">
        <f>IF('BettingLines Week (4)'!Q27&lt;-100,1+100/('BettingLines Week (4)'!Q27-100),100/('BettingLines Week (4)'!Q27+100))</f>
        <v>0.35714285714285715</v>
      </c>
      <c r="R27">
        <f>IF('BettingLines Week (4)'!R27&lt;-100,1+100/('BettingLines Week (4)'!R27-100),100/('BettingLines Week (4)'!R27+100))</f>
        <v>0.43478260869565216</v>
      </c>
      <c r="S27">
        <f>IF('BettingLines Week (4)'!S27&lt;-100,1+100/('BettingLines Week (4)'!S27-100),100/('BettingLines Week (4)'!S27+100))</f>
        <v>0.43478260869565216</v>
      </c>
    </row>
    <row r="28" spans="1:19" ht="14.45">
      <c r="A28" t="s">
        <v>27</v>
      </c>
      <c r="B28">
        <f>IF('BettingLines Week (4)'!B28&lt;-100,1+100/('BettingLines Week (4)'!B28-100),100/('BettingLines Week (4)'!B28+100))</f>
        <v>0.35714285714285715</v>
      </c>
      <c r="C28">
        <f>IF('BettingLines Week (4)'!C28&lt;-100,1+100/('BettingLines Week (4)'!C28-100),100/('BettingLines Week (4)'!C28+100))</f>
        <v>0.27777777777777779</v>
      </c>
      <c r="D28">
        <f>IF('BettingLines Week (4)'!D28&lt;-100,1+100/('BettingLines Week (4)'!D28-100),100/('BettingLines Week (4)'!D28+100))</f>
        <v>0.43478260869565216</v>
      </c>
      <c r="E28">
        <f>IF('BettingLines Week (4)'!E28&lt;-100,1+100/('BettingLines Week (4)'!E28-100),100/('BettingLines Week (4)'!E28+100))</f>
        <v>0.53488372093023262</v>
      </c>
      <c r="F28">
        <f>IF('BettingLines Week (4)'!F28&lt;-100,1+100/('BettingLines Week (4)'!F28-100),100/('BettingLines Week (4)'!F28+100))</f>
        <v>0.32786885245901637</v>
      </c>
      <c r="G28">
        <f>IF('BettingLines Week (4)'!G28&lt;-100,1+100/('BettingLines Week (4)'!G28-100),100/('BettingLines Week (4)'!G28+100))</f>
        <v>0.65517241379310343</v>
      </c>
      <c r="H28">
        <f>IF('BettingLines Week (4)'!H28&lt;-100,1+100/('BettingLines Week (4)'!H28-100),100/('BettingLines Week (4)'!H28+100))</f>
        <v>0.47619047619047616</v>
      </c>
      <c r="I28">
        <f>IF('BettingLines Week (4)'!I28&lt;-100,1+100/('BettingLines Week (4)'!I28-100),100/('BettingLines Week (4)'!I28+100))</f>
        <v>0.29411764705882354</v>
      </c>
      <c r="J28">
        <f>IF('BettingLines Week (4)'!J28&lt;-100,1+100/('BettingLines Week (4)'!J28-100),100/('BettingLines Week (4)'!J28+100))</f>
        <v>0.46511627906976744</v>
      </c>
      <c r="K28">
        <f>IF('BettingLines Week (4)'!K28&lt;-100,1+100/('BettingLines Week (4)'!K28-100),100/('BettingLines Week (4)'!K28+100))</f>
        <v>1</v>
      </c>
      <c r="L28">
        <f>IF('BettingLines Week (4)'!L28&lt;-100,1+100/('BettingLines Week (4)'!L28-100),100/('BettingLines Week (4)'!L28+100))</f>
        <v>0.48780487804878048</v>
      </c>
      <c r="M28">
        <f>IF('BettingLines Week (4)'!M28&lt;-100,1+100/('BettingLines Week (4)'!M28-100),100/('BettingLines Week (4)'!M28+100))</f>
        <v>0.55555555555555558</v>
      </c>
      <c r="N28">
        <f>IF('BettingLines Week (4)'!N28&lt;-100,1+100/('BettingLines Week (4)'!N28-100),100/('BettingLines Week (4)'!N28+100))</f>
        <v>0.5</v>
      </c>
      <c r="O28">
        <f>IF('BettingLines Week (4)'!O28&lt;-100,1+100/('BettingLines Week (4)'!O28-100),100/('BettingLines Week (4)'!O28+100))</f>
        <v>0.2857142857142857</v>
      </c>
      <c r="P28">
        <f>IF('BettingLines Week (4)'!P28&lt;-100,1+100/('BettingLines Week (4)'!P28-100),100/('BettingLines Week (4)'!P28+100))</f>
        <v>0.53488372093023262</v>
      </c>
      <c r="Q28">
        <f>IF('BettingLines Week (4)'!Q28&lt;-100,1+100/('BettingLines Week (4)'!Q28-100),100/('BettingLines Week (4)'!Q28+100))</f>
        <v>0.51219512195121952</v>
      </c>
      <c r="R28">
        <f>IF('BettingLines Week (4)'!R28&lt;-100,1+100/('BettingLines Week (4)'!R28-100),100/('BettingLines Week (4)'!R28+100))</f>
        <v>0.41666666666666669</v>
      </c>
      <c r="S28">
        <f>IF('BettingLines Week (4)'!S28&lt;-100,1+100/('BettingLines Week (4)'!S28-100),100/('BettingLines Week (4)'!S28+100))</f>
        <v>0.29411764705882354</v>
      </c>
    </row>
    <row r="29" spans="1:19" ht="14.45">
      <c r="A29" t="s">
        <v>28</v>
      </c>
      <c r="B29">
        <f>IF('BettingLines Week (4)'!B29&lt;-100,1+100/('BettingLines Week (4)'!B29-100),100/('BettingLines Week (4)'!B29+100))</f>
        <v>0.44642857142857145</v>
      </c>
      <c r="C29">
        <f>IF('BettingLines Week (4)'!C29&lt;-100,1+100/('BettingLines Week (4)'!C29-100),100/('BettingLines Week (4)'!C29+100))</f>
        <v>0.44642857142857145</v>
      </c>
      <c r="D29">
        <f>IF('BettingLines Week (4)'!D29&lt;-100,1+100/('BettingLines Week (4)'!D29-100),100/('BettingLines Week (4)'!D29+100))</f>
        <v>0.42372881355932202</v>
      </c>
      <c r="E29">
        <f>IF('BettingLines Week (4)'!E29&lt;-100,1+100/('BettingLines Week (4)'!E29-100),100/('BettingLines Week (4)'!E29+100))</f>
        <v>0.42372881355932202</v>
      </c>
      <c r="F29">
        <f>IF('BettingLines Week (4)'!F29&lt;-100,1+100/('BettingLines Week (4)'!F29-100),100/('BettingLines Week (4)'!F29+100))</f>
        <v>0.50495049504950495</v>
      </c>
      <c r="G29">
        <f>IF('BettingLines Week (4)'!G29&lt;-100,1+100/('BettingLines Week (4)'!G29-100),100/('BettingLines Week (4)'!G29+100))</f>
        <v>0.35714285714285715</v>
      </c>
      <c r="H29">
        <f>IF('BettingLines Week (4)'!H29&lt;-100,1+100/('BettingLines Week (4)'!H29-100),100/('BettingLines Week (4)'!H29+100))</f>
        <v>1</v>
      </c>
      <c r="I29">
        <f>IF('BettingLines Week (4)'!I29&lt;-100,1+100/('BettingLines Week (4)'!I29-100),100/('BettingLines Week (4)'!I29+100))</f>
        <v>0.53488372093023262</v>
      </c>
      <c r="J29">
        <f>IF('BettingLines Week (4)'!J29&lt;-100,1+100/('BettingLines Week (4)'!J29-100),100/('BettingLines Week (4)'!J29+100))</f>
        <v>0.39215686274509803</v>
      </c>
      <c r="K29">
        <f>IF('BettingLines Week (4)'!K29&lt;-100,1+100/('BettingLines Week (4)'!K29-100),100/('BettingLines Week (4)'!K29+100))</f>
        <v>0.53488372093023262</v>
      </c>
      <c r="L29">
        <f>IF('BettingLines Week (4)'!L29&lt;-100,1+100/('BettingLines Week (4)'!L29-100),100/('BettingLines Week (4)'!L29+100))</f>
        <v>0.37037037037037035</v>
      </c>
      <c r="M29">
        <f>IF('BettingLines Week (4)'!M29&lt;-100,1+100/('BettingLines Week (4)'!M29-100),100/('BettingLines Week (4)'!M29+100))</f>
        <v>0.53488372093023262</v>
      </c>
      <c r="N29">
        <f>IF('BettingLines Week (4)'!N29&lt;-100,1+100/('BettingLines Week (4)'!N29-100),100/('BettingLines Week (4)'!N29+100))</f>
        <v>0.56521739130434789</v>
      </c>
      <c r="O29">
        <f>IF('BettingLines Week (4)'!O29&lt;-100,1+100/('BettingLines Week (4)'!O29-100),100/('BettingLines Week (4)'!O29+100))</f>
        <v>0.29411764705882354</v>
      </c>
      <c r="P29">
        <f>IF('BettingLines Week (4)'!P29&lt;-100,1+100/('BettingLines Week (4)'!P29-100),100/('BettingLines Week (4)'!P29+100))</f>
        <v>0.6</v>
      </c>
      <c r="Q29">
        <f>IF('BettingLines Week (4)'!Q29&lt;-100,1+100/('BettingLines Week (4)'!Q29-100),100/('BettingLines Week (4)'!Q29+100))</f>
        <v>0.48780487804878048</v>
      </c>
      <c r="R29">
        <f>IF('BettingLines Week (4)'!R29&lt;-100,1+100/('BettingLines Week (4)'!R29-100),100/('BettingLines Week (4)'!R29+100))</f>
        <v>0.53488372093023262</v>
      </c>
      <c r="S29">
        <f>IF('BettingLines Week (4)'!S29&lt;-100,1+100/('BettingLines Week (4)'!S29-100),100/('BettingLines Week (4)'!S29+100))</f>
        <v>0.46511627906976744</v>
      </c>
    </row>
    <row r="30" spans="1:19" ht="14.45">
      <c r="A30" t="s">
        <v>29</v>
      </c>
      <c r="B30">
        <f>IF('BettingLines Week (4)'!B30&lt;-100,1+100/('BettingLines Week (4)'!B30-100),100/('BettingLines Week (4)'!B30+100))</f>
        <v>0.35714285714285715</v>
      </c>
      <c r="C30">
        <f>IF('BettingLines Week (4)'!C30&lt;-100,1+100/('BettingLines Week (4)'!C30-100),100/('BettingLines Week (4)'!C30+100))</f>
        <v>0.55555555555555558</v>
      </c>
      <c r="D30">
        <f>IF('BettingLines Week (4)'!D30&lt;-100,1+100/('BettingLines Week (4)'!D30-100),100/('BettingLines Week (4)'!D30+100))</f>
        <v>0.32786885245901637</v>
      </c>
      <c r="E30">
        <f>IF('BettingLines Week (4)'!E30&lt;-100,1+100/('BettingLines Week (4)'!E30-100),100/('BettingLines Week (4)'!E30+100))</f>
        <v>0.35714285714285715</v>
      </c>
      <c r="F30">
        <f>IF('BettingLines Week (4)'!F30&lt;-100,1+100/('BettingLines Week (4)'!F30-100),100/('BettingLines Week (4)'!F30+100))</f>
        <v>1</v>
      </c>
      <c r="G30">
        <f>IF('BettingLines Week (4)'!G30&lt;-100,1+100/('BettingLines Week (4)'!G30-100),100/('BettingLines Week (4)'!G30+100))</f>
        <v>0.39215686274509803</v>
      </c>
      <c r="H30">
        <f>IF('BettingLines Week (4)'!H30&lt;-100,1+100/('BettingLines Week (4)'!H30-100),100/('BettingLines Week (4)'!H30+100))</f>
        <v>0.51219512195121952</v>
      </c>
      <c r="I30">
        <f>IF('BettingLines Week (4)'!I30&lt;-100,1+100/('BettingLines Week (4)'!I30-100),100/('BettingLines Week (4)'!I30+100))</f>
        <v>0.22727272727272727</v>
      </c>
      <c r="J30">
        <f>IF('BettingLines Week (4)'!J30&lt;-100,1+100/('BettingLines Week (4)'!J30-100),100/('BettingLines Week (4)'!J30+100))</f>
        <v>0.51219512195121952</v>
      </c>
      <c r="K30">
        <f>IF('BettingLines Week (4)'!K30&lt;-100,1+100/('BettingLines Week (4)'!K30-100),100/('BettingLines Week (4)'!K30+100))</f>
        <v>0.51219512195121952</v>
      </c>
      <c r="L30">
        <f>IF('BettingLines Week (4)'!L30&lt;-100,1+100/('BettingLines Week (4)'!L30-100),100/('BettingLines Week (4)'!L30+100))</f>
        <v>0.27027027027027029</v>
      </c>
      <c r="M30">
        <f>IF('BettingLines Week (4)'!M30&lt;-100,1+100/('BettingLines Week (4)'!M30-100),100/('BettingLines Week (4)'!M30+100))</f>
        <v>0.51219512195121952</v>
      </c>
      <c r="N30">
        <f>IF('BettingLines Week (4)'!N30&lt;-100,1+100/('BettingLines Week (4)'!N30-100),100/('BettingLines Week (4)'!N30+100))</f>
        <v>0.53488372093023262</v>
      </c>
      <c r="O30">
        <f>IF('BettingLines Week (4)'!O30&lt;-100,1+100/('BettingLines Week (4)'!O30-100),100/('BettingLines Week (4)'!O30+100))</f>
        <v>0.42553191489361702</v>
      </c>
      <c r="P30">
        <f>IF('BettingLines Week (4)'!P30&lt;-100,1+100/('BettingLines Week (4)'!P30-100),100/('BettingLines Week (4)'!P30+100))</f>
        <v>0.40816326530612246</v>
      </c>
      <c r="Q30">
        <f>IF('BettingLines Week (4)'!Q30&lt;-100,1+100/('BettingLines Week (4)'!Q30-100),100/('BettingLines Week (4)'!Q30+100))</f>
        <v>0.39215686274509803</v>
      </c>
      <c r="R30">
        <f>IF('BettingLines Week (4)'!R30&lt;-100,1+100/('BettingLines Week (4)'!R30-100),100/('BettingLines Week (4)'!R30+100))</f>
        <v>0.5</v>
      </c>
      <c r="S30">
        <f>IF('BettingLines Week (4)'!S30&lt;-100,1+100/('BettingLines Week (4)'!S30-100),100/('BettingLines Week (4)'!S30+100))</f>
        <v>0.47619047619047616</v>
      </c>
    </row>
    <row r="31" spans="1:19" ht="14.45">
      <c r="A31" t="s">
        <v>30</v>
      </c>
      <c r="B31">
        <f>IF('BettingLines Week (4)'!B31&lt;-100,1+100/('BettingLines Week (4)'!B31-100),100/('BettingLines Week (4)'!B31+100))</f>
        <v>0.37878787878787878</v>
      </c>
      <c r="C31">
        <f>IF('BettingLines Week (4)'!C31&lt;-100,1+100/('BettingLines Week (4)'!C31-100),100/('BettingLines Week (4)'!C31+100))</f>
        <v>0.48780487804878048</v>
      </c>
      <c r="D31">
        <f>IF('BettingLines Week (4)'!D31&lt;-100,1+100/('BettingLines Week (4)'!D31-100),100/('BettingLines Week (4)'!D31+100))</f>
        <v>0.27027027027027029</v>
      </c>
      <c r="E31">
        <f>IF('BettingLines Week (4)'!E31&lt;-100,1+100/('BettingLines Week (4)'!E31-100),100/('BettingLines Week (4)'!E31+100))</f>
        <v>0.51219512195121952</v>
      </c>
      <c r="F31">
        <f>IF('BettingLines Week (4)'!F31&lt;-100,1+100/('BettingLines Week (4)'!F31-100),100/('BettingLines Week (4)'!F31+100))</f>
        <v>0.54128440366972475</v>
      </c>
      <c r="G31">
        <f>IF('BettingLines Week (4)'!G31&lt;-100,1+100/('BettingLines Week (4)'!G31-100),100/('BettingLines Week (4)'!G31+100))</f>
        <v>0.32258064516129031</v>
      </c>
      <c r="H31">
        <f>IF('BettingLines Week (4)'!H31&lt;-100,1+100/('BettingLines Week (4)'!H31-100),100/('BettingLines Week (4)'!H31+100))</f>
        <v>0.43478260869565216</v>
      </c>
      <c r="I31">
        <f>IF('BettingLines Week (4)'!I31&lt;-100,1+100/('BettingLines Week (4)'!I31-100),100/('BettingLines Week (4)'!I31+100))</f>
        <v>0.5</v>
      </c>
      <c r="J31">
        <f>IF('BettingLines Week (4)'!J31&lt;-100,1+100/('BettingLines Week (4)'!J31-100),100/('BettingLines Week (4)'!J31+100))</f>
        <v>0.47619047619047616</v>
      </c>
      <c r="K31">
        <f>IF('BettingLines Week (4)'!K31&lt;-100,1+100/('BettingLines Week (4)'!K31-100),100/('BettingLines Week (4)'!K31+100))</f>
        <v>0.37735849056603776</v>
      </c>
      <c r="L31">
        <f>IF('BettingLines Week (4)'!L31&lt;-100,1+100/('BettingLines Week (4)'!L31-100),100/('BettingLines Week (4)'!L31+100))</f>
        <v>1</v>
      </c>
      <c r="M31">
        <f>IF('BettingLines Week (4)'!M31&lt;-100,1+100/('BettingLines Week (4)'!M31-100),100/('BettingLines Week (4)'!M31+100))</f>
        <v>0.53488372093023262</v>
      </c>
      <c r="N31">
        <f>IF('BettingLines Week (4)'!N31&lt;-100,1+100/('BettingLines Week (4)'!N31-100),100/('BettingLines Week (4)'!N31+100))</f>
        <v>0.47619047619047616</v>
      </c>
      <c r="O31">
        <f>IF('BettingLines Week (4)'!O31&lt;-100,1+100/('BettingLines Week (4)'!O31-100),100/('BettingLines Week (4)'!O31+100))</f>
        <v>0.24390243902439024</v>
      </c>
      <c r="P31">
        <f>IF('BettingLines Week (4)'!P31&lt;-100,1+100/('BettingLines Week (4)'!P31-100),100/('BettingLines Week (4)'!P31+100))</f>
        <v>0.47619047619047616</v>
      </c>
      <c r="Q31">
        <f>IF('BettingLines Week (4)'!Q31&lt;-100,1+100/('BettingLines Week (4)'!Q31-100),100/('BettingLines Week (4)'!Q31+100))</f>
        <v>0.47619047619047616</v>
      </c>
      <c r="R31">
        <f>IF('BettingLines Week (4)'!R31&lt;-100,1+100/('BettingLines Week (4)'!R31-100),100/('BettingLines Week (4)'!R31+100))</f>
        <v>0.48780487804878048</v>
      </c>
      <c r="S31">
        <f>IF('BettingLines Week (4)'!S31&lt;-100,1+100/('BettingLines Week (4)'!S31-100),100/('BettingLines Week (4)'!S31+100))</f>
        <v>0.54545454545454541</v>
      </c>
    </row>
    <row r="32" spans="1:19" ht="14.45">
      <c r="A32" t="s">
        <v>31</v>
      </c>
      <c r="B32">
        <f>IF('BettingLines Week (4)'!B32&lt;-100,1+100/('BettingLines Week (4)'!B32-100),100/('BettingLines Week (4)'!B32+100))</f>
        <v>0.27777777777777779</v>
      </c>
      <c r="C32">
        <f>IF('BettingLines Week (4)'!C32&lt;-100,1+100/('BettingLines Week (4)'!C32-100),100/('BettingLines Week (4)'!C32+100))</f>
        <v>0.35714285714285715</v>
      </c>
      <c r="D32">
        <f>IF('BettingLines Week (4)'!D32&lt;-100,1+100/('BettingLines Week (4)'!D32-100),100/('BettingLines Week (4)'!D32+100))</f>
        <v>0.17543859649122806</v>
      </c>
      <c r="E32">
        <f>IF('BettingLines Week (4)'!E32&lt;-100,1+100/('BettingLines Week (4)'!E32-100),100/('BettingLines Week (4)'!E32+100))</f>
        <v>0.12903225806451613</v>
      </c>
      <c r="F32">
        <f>IF('BettingLines Week (4)'!F32&lt;-100,1+100/('BettingLines Week (4)'!F32-100),100/('BettingLines Week (4)'!F32+100))</f>
        <v>0.27027027027027029</v>
      </c>
      <c r="G32">
        <f>IF('BettingLines Week (4)'!G32&lt;-100,1+100/('BettingLines Week (4)'!G32-100),100/('BettingLines Week (4)'!G32+100))</f>
        <v>0.38461538461538464</v>
      </c>
      <c r="H32">
        <f>IF('BettingLines Week (4)'!H32&lt;-100,1+100/('BettingLines Week (4)'!H32-100),100/('BettingLines Week (4)'!H32+100))</f>
        <v>0.27027027027027029</v>
      </c>
      <c r="I32">
        <f>IF('BettingLines Week (4)'!I32&lt;-100,1+100/('BettingLines Week (4)'!I32-100),100/('BettingLines Week (4)'!I32+100))</f>
        <v>0.32258064516129031</v>
      </c>
      <c r="J32">
        <f>IF('BettingLines Week (4)'!J32&lt;-100,1+100/('BettingLines Week (4)'!J32-100),100/('BettingLines Week (4)'!J32+100))</f>
        <v>0.27777777777777779</v>
      </c>
      <c r="K32">
        <f>IF('BettingLines Week (4)'!K32&lt;-100,1+100/('BettingLines Week (4)'!K32-100),100/('BettingLines Week (4)'!K32+100))</f>
        <v>0.45454545454545453</v>
      </c>
      <c r="L32">
        <f>IF('BettingLines Week (4)'!L32&lt;-100,1+100/('BettingLines Week (4)'!L32-100),100/('BettingLines Week (4)'!L32+100))</f>
        <v>0.48780487804878048</v>
      </c>
      <c r="M32">
        <f>IF('BettingLines Week (4)'!M32&lt;-100,1+100/('BettingLines Week (4)'!M32-100),100/('BettingLines Week (4)'!M32+100))</f>
        <v>0.48780487804878048</v>
      </c>
      <c r="N32">
        <f>IF('BettingLines Week (4)'!N32&lt;-100,1+100/('BettingLines Week (4)'!N32-100),100/('BettingLines Week (4)'!N32+100))</f>
        <v>0.32258064516129031</v>
      </c>
      <c r="O32">
        <f>IF('BettingLines Week (4)'!O32&lt;-100,1+100/('BettingLines Week (4)'!O32-100),100/('BettingLines Week (4)'!O32+100))</f>
        <v>1</v>
      </c>
      <c r="P32">
        <f>IF('BettingLines Week (4)'!P32&lt;-100,1+100/('BettingLines Week (4)'!P32-100),100/('BettingLines Week (4)'!P32+100))</f>
        <v>0.31746031746031744</v>
      </c>
      <c r="Q32">
        <f>IF('BettingLines Week (4)'!Q32&lt;-100,1+100/('BettingLines Week (4)'!Q32-100),100/('BettingLines Week (4)'!Q32+100))</f>
        <v>0.37735849056603776</v>
      </c>
      <c r="R32">
        <f>IF('BettingLines Week (4)'!R32&lt;-100,1+100/('BettingLines Week (4)'!R32-100),100/('BettingLines Week (4)'!R32+100))</f>
        <v>0.2</v>
      </c>
      <c r="S32">
        <f>IF('BettingLines Week (4)'!S32&lt;-100,1+100/('BettingLines Week (4)'!S32-100),100/('BettingLines Week (4)'!S32+100))</f>
        <v>0.37735849056603776</v>
      </c>
    </row>
    <row r="33" spans="1:19" ht="14.45">
      <c r="A33" t="s">
        <v>32</v>
      </c>
      <c r="B33">
        <f>IF('BettingLines Week (4)'!B33&lt;-100,1+100/('BettingLines Week (4)'!B33-100),100/('BettingLines Week (4)'!B33+100))</f>
        <v>0.21739130434782608</v>
      </c>
      <c r="C33">
        <f>IF('BettingLines Week (4)'!C33&lt;-100,1+100/('BettingLines Week (4)'!C33-100),100/('BettingLines Week (4)'!C33+100))</f>
        <v>0.55555555555555558</v>
      </c>
      <c r="D33">
        <f>IF('BettingLines Week (4)'!D33&lt;-100,1+100/('BettingLines Week (4)'!D33-100),100/('BettingLines Week (4)'!D33+100))</f>
        <v>0.25</v>
      </c>
      <c r="E33">
        <f>IF('BettingLines Week (4)'!E33&lt;-100,1+100/('BettingLines Week (4)'!E33-100),100/('BettingLines Week (4)'!E33+100))</f>
        <v>0.43478260869565216</v>
      </c>
      <c r="F33">
        <f>IF('BettingLines Week (4)'!F33&lt;-100,1+100/('BettingLines Week (4)'!F33-100),100/('BettingLines Week (4)'!F33+100))</f>
        <v>0.39370078740157483</v>
      </c>
      <c r="G33">
        <f>IF('BettingLines Week (4)'!G33&lt;-100,1+100/('BettingLines Week (4)'!G33-100),100/('BettingLines Week (4)'!G33+100))</f>
        <v>0.43478260869565216</v>
      </c>
      <c r="H33">
        <f>IF('BettingLines Week (4)'!H33&lt;-100,1+100/('BettingLines Week (4)'!H33-100),100/('BettingLines Week (4)'!H33+100))</f>
        <v>1</v>
      </c>
      <c r="I33">
        <f>IF('BettingLines Week (4)'!I33&lt;-100,1+100/('BettingLines Week (4)'!I33-100),100/('BettingLines Week (4)'!I33+100))</f>
        <v>0.43478260869565216</v>
      </c>
      <c r="J33">
        <f>IF('BettingLines Week (4)'!J33&lt;-100,1+100/('BettingLines Week (4)'!J33-100),100/('BettingLines Week (4)'!J33+100))</f>
        <v>0.53488372093023262</v>
      </c>
      <c r="K33">
        <f>IF('BettingLines Week (4)'!K33&lt;-100,1+100/('BettingLines Week (4)'!K33-100),100/('BettingLines Week (4)'!K33+100))</f>
        <v>0.24390243902439024</v>
      </c>
      <c r="L33">
        <f>IF('BettingLines Week (4)'!L33&lt;-100,1+100/('BettingLines Week (4)'!L33-100),100/('BettingLines Week (4)'!L33+100))</f>
        <v>0.55555555555555558</v>
      </c>
      <c r="M33">
        <f>IF('BettingLines Week (4)'!M33&lt;-100,1+100/('BettingLines Week (4)'!M33-100),100/('BettingLines Week (4)'!M33+100))</f>
        <v>0.37878787878787878</v>
      </c>
      <c r="N33">
        <f>IF('BettingLines Week (4)'!N33&lt;-100,1+100/('BettingLines Week (4)'!N33-100),100/('BettingLines Week (4)'!N33+100))</f>
        <v>0.39215686274509803</v>
      </c>
      <c r="O33">
        <f>IF('BettingLines Week (4)'!O33&lt;-100,1+100/('BettingLines Week (4)'!O33-100),100/('BettingLines Week (4)'!O33+100))</f>
        <v>0.25974025974025972</v>
      </c>
      <c r="P33">
        <f>IF('BettingLines Week (4)'!P33&lt;-100,1+100/('BettingLines Week (4)'!P33-100),100/('BettingLines Week (4)'!P33+100))</f>
        <v>0.43478260869565216</v>
      </c>
      <c r="Q33">
        <f>IF('BettingLines Week (4)'!Q33&lt;-100,1+100/('BettingLines Week (4)'!Q33-100),100/('BettingLines Week (4)'!Q33+100))</f>
        <v>0.38461538461538464</v>
      </c>
      <c r="R33">
        <f>IF('BettingLines Week (4)'!R33&lt;-100,1+100/('BettingLines Week (4)'!R33-100),100/('BettingLines Week (4)'!R33+100))</f>
        <v>0.51219512195121952</v>
      </c>
      <c r="S33">
        <f>IF('BettingLines Week (4)'!S33&lt;-100,1+100/('BettingLines Week (4)'!S33-100),100/('BettingLines Week (4)'!S33+100))</f>
        <v>0.5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001C-3CD1-45EE-B931-D9E0629B1F70}">
  <dimension ref="A1:S33"/>
  <sheetViews>
    <sheetView workbookViewId="0">
      <selection activeCell="E22" sqref="E22"/>
    </sheetView>
  </sheetViews>
  <sheetFormatPr defaultColWidth="5"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v>-180</v>
      </c>
      <c r="C2">
        <v>-148</v>
      </c>
      <c r="D2">
        <v>-800</v>
      </c>
      <c r="E2">
        <v>-425</v>
      </c>
      <c r="F2">
        <v>-285</v>
      </c>
      <c r="G2">
        <v>-325</v>
      </c>
      <c r="H2">
        <v>-218</v>
      </c>
      <c r="I2">
        <v>-175</v>
      </c>
      <c r="J2">
        <v>-205</v>
      </c>
      <c r="L2">
        <v>-155</v>
      </c>
      <c r="M2">
        <v>-205</v>
      </c>
      <c r="N2">
        <v>-218</v>
      </c>
      <c r="O2">
        <v>-180</v>
      </c>
      <c r="P2">
        <v>-190</v>
      </c>
      <c r="Q2">
        <v>-395</v>
      </c>
      <c r="R2">
        <v>-155</v>
      </c>
      <c r="S2">
        <v>-125</v>
      </c>
    </row>
    <row r="3" spans="1:19" ht="14.45">
      <c r="A3" t="s">
        <v>2</v>
      </c>
      <c r="B3">
        <v>-185</v>
      </c>
      <c r="C3">
        <v>-245</v>
      </c>
      <c r="D3">
        <v>-250</v>
      </c>
      <c r="E3">
        <v>-425</v>
      </c>
      <c r="F3">
        <v>-250</v>
      </c>
      <c r="G3">
        <v>-115</v>
      </c>
      <c r="H3">
        <v>-190</v>
      </c>
      <c r="I3">
        <v>-195</v>
      </c>
      <c r="J3">
        <v>-155</v>
      </c>
      <c r="L3">
        <v>135</v>
      </c>
      <c r="M3">
        <v>-120</v>
      </c>
      <c r="N3">
        <v>-135</v>
      </c>
      <c r="O3">
        <v>-105</v>
      </c>
      <c r="P3">
        <v>-125</v>
      </c>
      <c r="Q3">
        <v>-298</v>
      </c>
      <c r="R3">
        <v>-535</v>
      </c>
      <c r="S3">
        <v>-130</v>
      </c>
    </row>
    <row r="4" spans="1:19" ht="14.45">
      <c r="A4" t="s">
        <v>3</v>
      </c>
      <c r="B4">
        <v>-135</v>
      </c>
      <c r="C4">
        <v>-360</v>
      </c>
      <c r="D4">
        <v>-245</v>
      </c>
      <c r="E4">
        <v>-142</v>
      </c>
      <c r="F4">
        <v>-205</v>
      </c>
      <c r="G4">
        <v>-380</v>
      </c>
      <c r="H4">
        <v>-175</v>
      </c>
      <c r="I4">
        <v>-440</v>
      </c>
      <c r="J4">
        <v>-105</v>
      </c>
      <c r="K4">
        <v>-245</v>
      </c>
      <c r="L4">
        <v>-175</v>
      </c>
      <c r="M4">
        <v>100</v>
      </c>
      <c r="O4">
        <v>155</v>
      </c>
      <c r="P4">
        <v>-190</v>
      </c>
      <c r="Q4">
        <v>-115</v>
      </c>
      <c r="R4">
        <v>-270</v>
      </c>
      <c r="S4">
        <v>100</v>
      </c>
    </row>
    <row r="5" spans="1:19" ht="14.45">
      <c r="A5" t="s">
        <v>4</v>
      </c>
      <c r="B5">
        <v>-120</v>
      </c>
      <c r="C5">
        <v>-325</v>
      </c>
      <c r="D5">
        <v>-750</v>
      </c>
      <c r="E5">
        <v>-1050</v>
      </c>
      <c r="F5">
        <v>-166</v>
      </c>
      <c r="G5">
        <v>-115</v>
      </c>
      <c r="H5">
        <v>-120</v>
      </c>
      <c r="I5">
        <v>-115</v>
      </c>
      <c r="K5">
        <v>-115</v>
      </c>
      <c r="L5">
        <v>-340</v>
      </c>
      <c r="M5">
        <v>-120</v>
      </c>
      <c r="N5">
        <v>115</v>
      </c>
      <c r="O5">
        <v>-175</v>
      </c>
      <c r="P5">
        <v>-265</v>
      </c>
      <c r="Q5">
        <v>-150</v>
      </c>
      <c r="R5">
        <v>-150</v>
      </c>
      <c r="S5">
        <v>-298</v>
      </c>
    </row>
    <row r="6" spans="1:19" ht="14.45">
      <c r="A6" t="s">
        <v>5</v>
      </c>
      <c r="B6">
        <v>-112</v>
      </c>
      <c r="C6">
        <v>-175</v>
      </c>
      <c r="D6">
        <v>-155</v>
      </c>
      <c r="E6">
        <v>-162</v>
      </c>
      <c r="F6">
        <v>-340</v>
      </c>
      <c r="G6">
        <v>-198</v>
      </c>
      <c r="I6">
        <v>-105</v>
      </c>
      <c r="J6">
        <v>-115</v>
      </c>
      <c r="K6">
        <v>-395</v>
      </c>
      <c r="L6">
        <v>-115</v>
      </c>
      <c r="M6">
        <v>-200</v>
      </c>
      <c r="N6">
        <v>-115</v>
      </c>
      <c r="O6">
        <v>-395</v>
      </c>
      <c r="P6">
        <v>-218</v>
      </c>
      <c r="Q6">
        <v>-130</v>
      </c>
      <c r="R6">
        <v>135</v>
      </c>
      <c r="S6">
        <v>-175</v>
      </c>
    </row>
    <row r="7" spans="1:19" ht="14.45">
      <c r="A7" t="s">
        <v>6</v>
      </c>
      <c r="B7">
        <v>-170</v>
      </c>
      <c r="C7">
        <v>-380</v>
      </c>
      <c r="D7">
        <v>-650</v>
      </c>
      <c r="E7">
        <v>-285</v>
      </c>
      <c r="F7">
        <v>140</v>
      </c>
      <c r="G7">
        <v>-105</v>
      </c>
      <c r="I7">
        <v>-298</v>
      </c>
      <c r="J7">
        <v>135</v>
      </c>
      <c r="K7">
        <v>-218</v>
      </c>
      <c r="L7">
        <v>-175</v>
      </c>
      <c r="M7">
        <v>-230</v>
      </c>
      <c r="N7">
        <v>-170</v>
      </c>
      <c r="O7">
        <v>-115</v>
      </c>
      <c r="P7">
        <v>160</v>
      </c>
      <c r="Q7">
        <v>130</v>
      </c>
      <c r="R7">
        <v>-150</v>
      </c>
      <c r="S7">
        <v>-150</v>
      </c>
    </row>
    <row r="8" spans="1:19" ht="14.45">
      <c r="A8" t="s">
        <v>7</v>
      </c>
      <c r="B8">
        <v>114</v>
      </c>
      <c r="C8">
        <v>300</v>
      </c>
      <c r="D8">
        <v>124</v>
      </c>
      <c r="E8">
        <v>330</v>
      </c>
      <c r="F8">
        <v>140</v>
      </c>
      <c r="G8">
        <v>-105</v>
      </c>
      <c r="I8">
        <v>-120</v>
      </c>
      <c r="J8">
        <v>-125</v>
      </c>
      <c r="K8">
        <v>-130</v>
      </c>
      <c r="L8">
        <v>150</v>
      </c>
      <c r="M8">
        <v>-135</v>
      </c>
      <c r="N8">
        <v>-270</v>
      </c>
      <c r="O8">
        <v>-360</v>
      </c>
      <c r="P8">
        <v>100</v>
      </c>
      <c r="Q8">
        <v>-218</v>
      </c>
      <c r="R8">
        <v>-115</v>
      </c>
      <c r="S8">
        <v>-115</v>
      </c>
    </row>
    <row r="9" spans="1:19" ht="14.45">
      <c r="A9" t="s">
        <v>8</v>
      </c>
      <c r="B9">
        <v>-470</v>
      </c>
      <c r="C9">
        <v>145</v>
      </c>
      <c r="D9">
        <v>-340</v>
      </c>
      <c r="E9">
        <v>145</v>
      </c>
      <c r="F9">
        <v>-125</v>
      </c>
      <c r="G9">
        <v>-218</v>
      </c>
      <c r="H9">
        <v>-150</v>
      </c>
      <c r="I9">
        <v>-258</v>
      </c>
      <c r="J9">
        <v>-150</v>
      </c>
      <c r="K9">
        <v>-150</v>
      </c>
      <c r="L9">
        <v>-105</v>
      </c>
      <c r="M9">
        <v>110</v>
      </c>
      <c r="O9">
        <v>-310</v>
      </c>
      <c r="P9">
        <v>-105</v>
      </c>
      <c r="Q9">
        <v>105</v>
      </c>
      <c r="R9">
        <v>-110</v>
      </c>
      <c r="S9">
        <v>-175</v>
      </c>
    </row>
    <row r="10" spans="1:19" ht="14.45">
      <c r="A10" t="s">
        <v>9</v>
      </c>
      <c r="B10">
        <v>150</v>
      </c>
      <c r="C10">
        <v>-218</v>
      </c>
      <c r="D10">
        <v>-155</v>
      </c>
      <c r="E10">
        <v>-142</v>
      </c>
      <c r="F10">
        <v>-375</v>
      </c>
      <c r="G10">
        <v>-180</v>
      </c>
      <c r="H10">
        <v>130</v>
      </c>
      <c r="I10">
        <v>-198</v>
      </c>
      <c r="K10">
        <v>125</v>
      </c>
      <c r="L10">
        <v>-270</v>
      </c>
      <c r="M10">
        <v>-190</v>
      </c>
      <c r="N10">
        <v>-110</v>
      </c>
      <c r="O10">
        <v>-125</v>
      </c>
      <c r="P10">
        <v>-130</v>
      </c>
      <c r="Q10">
        <v>-105</v>
      </c>
      <c r="R10">
        <v>130</v>
      </c>
      <c r="S10">
        <v>-140</v>
      </c>
    </row>
    <row r="11" spans="1:19" ht="14.45">
      <c r="A11" t="s">
        <v>10</v>
      </c>
      <c r="B11">
        <v>-162</v>
      </c>
      <c r="C11">
        <v>-148</v>
      </c>
      <c r="D11">
        <v>-108</v>
      </c>
      <c r="E11">
        <v>-325</v>
      </c>
      <c r="G11">
        <v>-115</v>
      </c>
      <c r="H11">
        <v>180</v>
      </c>
      <c r="I11">
        <v>-375</v>
      </c>
      <c r="J11">
        <v>105</v>
      </c>
      <c r="K11">
        <v>-145</v>
      </c>
      <c r="L11">
        <v>-130</v>
      </c>
      <c r="M11">
        <v>-130</v>
      </c>
      <c r="N11">
        <v>-120</v>
      </c>
      <c r="O11">
        <v>-150</v>
      </c>
      <c r="P11">
        <v>-120</v>
      </c>
      <c r="Q11">
        <v>-105</v>
      </c>
      <c r="R11">
        <v>-105</v>
      </c>
      <c r="S11">
        <v>105</v>
      </c>
    </row>
    <row r="12" spans="1:19" ht="14.45">
      <c r="A12" t="s">
        <v>11</v>
      </c>
      <c r="B12">
        <v>136</v>
      </c>
      <c r="C12">
        <v>-142</v>
      </c>
      <c r="D12">
        <v>-290</v>
      </c>
      <c r="E12">
        <v>120</v>
      </c>
      <c r="F12">
        <v>-500</v>
      </c>
      <c r="G12">
        <v>-290</v>
      </c>
      <c r="H12">
        <v>160</v>
      </c>
      <c r="I12">
        <v>-190</v>
      </c>
      <c r="J12">
        <v>170</v>
      </c>
      <c r="L12">
        <v>-225</v>
      </c>
      <c r="M12">
        <v>115</v>
      </c>
      <c r="N12">
        <v>-170</v>
      </c>
      <c r="O12">
        <v>-298</v>
      </c>
      <c r="P12">
        <v>-120</v>
      </c>
      <c r="Q12">
        <v>-125</v>
      </c>
      <c r="R12">
        <v>-110</v>
      </c>
      <c r="S12">
        <v>-120</v>
      </c>
    </row>
    <row r="13" spans="1:19" ht="14.45">
      <c r="A13" t="s">
        <v>12</v>
      </c>
      <c r="B13">
        <v>-198</v>
      </c>
      <c r="C13">
        <v>124</v>
      </c>
      <c r="D13">
        <v>-380</v>
      </c>
      <c r="E13">
        <v>-185</v>
      </c>
      <c r="F13">
        <v>170</v>
      </c>
      <c r="G13">
        <v>-258</v>
      </c>
      <c r="H13">
        <v>-105</v>
      </c>
      <c r="I13">
        <v>-105</v>
      </c>
      <c r="K13">
        <v>-105</v>
      </c>
      <c r="L13">
        <v>-205</v>
      </c>
      <c r="M13">
        <v>-198</v>
      </c>
      <c r="N13">
        <v>-105</v>
      </c>
      <c r="O13">
        <v>-105</v>
      </c>
      <c r="P13">
        <v>-115</v>
      </c>
      <c r="Q13">
        <v>-180</v>
      </c>
      <c r="R13">
        <v>-205</v>
      </c>
      <c r="S13">
        <v>-135</v>
      </c>
    </row>
    <row r="14" spans="1:19" ht="14.45">
      <c r="A14" t="s">
        <v>13</v>
      </c>
      <c r="B14">
        <v>-218</v>
      </c>
      <c r="C14">
        <v>180</v>
      </c>
      <c r="D14">
        <v>-225</v>
      </c>
      <c r="E14">
        <v>-142</v>
      </c>
      <c r="G14">
        <v>164</v>
      </c>
      <c r="H14">
        <v>-340</v>
      </c>
      <c r="I14">
        <v>-125</v>
      </c>
      <c r="J14">
        <v>130</v>
      </c>
      <c r="K14">
        <v>-190</v>
      </c>
      <c r="L14">
        <v>-125</v>
      </c>
      <c r="M14">
        <v>100</v>
      </c>
      <c r="N14">
        <v>145</v>
      </c>
      <c r="O14">
        <v>150</v>
      </c>
      <c r="P14">
        <v>105</v>
      </c>
      <c r="Q14">
        <v>-125</v>
      </c>
      <c r="R14">
        <v>-140</v>
      </c>
      <c r="S14">
        <v>-195</v>
      </c>
    </row>
    <row r="15" spans="1:19" ht="14.45">
      <c r="A15" t="s">
        <v>14</v>
      </c>
      <c r="B15">
        <v>-108</v>
      </c>
      <c r="C15">
        <v>-135</v>
      </c>
      <c r="D15">
        <v>-162</v>
      </c>
      <c r="E15">
        <v>-175</v>
      </c>
      <c r="G15">
        <v>-105</v>
      </c>
      <c r="H15">
        <v>-150</v>
      </c>
      <c r="I15">
        <v>105</v>
      </c>
      <c r="J15">
        <v>-325</v>
      </c>
      <c r="K15">
        <v>130</v>
      </c>
      <c r="L15">
        <v>-120</v>
      </c>
      <c r="M15">
        <v>-105</v>
      </c>
      <c r="N15">
        <v>-120</v>
      </c>
      <c r="O15">
        <v>-115</v>
      </c>
      <c r="P15">
        <v>-175</v>
      </c>
      <c r="Q15">
        <v>-192</v>
      </c>
      <c r="R15">
        <v>-105</v>
      </c>
      <c r="S15">
        <v>150</v>
      </c>
    </row>
    <row r="16" spans="1:19" ht="14.45">
      <c r="A16" t="s">
        <v>15</v>
      </c>
      <c r="B16">
        <v>-148</v>
      </c>
      <c r="C16">
        <v>-155</v>
      </c>
      <c r="D16">
        <v>-122</v>
      </c>
      <c r="E16">
        <v>-218</v>
      </c>
      <c r="F16">
        <v>105</v>
      </c>
      <c r="G16">
        <v>-150</v>
      </c>
      <c r="H16">
        <v>-115</v>
      </c>
      <c r="I16">
        <v>-120</v>
      </c>
      <c r="J16">
        <v>-135</v>
      </c>
      <c r="K16">
        <v>110</v>
      </c>
      <c r="M16">
        <v>-105</v>
      </c>
      <c r="N16">
        <v>-110</v>
      </c>
      <c r="O16">
        <v>-165</v>
      </c>
      <c r="P16">
        <v>-125</v>
      </c>
      <c r="Q16">
        <v>-115</v>
      </c>
      <c r="R16">
        <v>-120</v>
      </c>
      <c r="S16">
        <v>-145</v>
      </c>
    </row>
    <row r="17" spans="1:19" ht="14.45">
      <c r="A17" t="s">
        <v>16</v>
      </c>
      <c r="B17">
        <v>-218</v>
      </c>
      <c r="C17">
        <v>200</v>
      </c>
      <c r="D17">
        <v>-112</v>
      </c>
      <c r="E17">
        <v>-225</v>
      </c>
      <c r="F17">
        <v>230</v>
      </c>
      <c r="G17">
        <v>-110</v>
      </c>
      <c r="H17">
        <v>100</v>
      </c>
      <c r="I17">
        <v>-115</v>
      </c>
      <c r="J17">
        <v>-115</v>
      </c>
      <c r="K17">
        <v>-130</v>
      </c>
      <c r="L17">
        <v>105</v>
      </c>
      <c r="M17">
        <v>-180</v>
      </c>
      <c r="O17">
        <v>-115</v>
      </c>
      <c r="P17">
        <v>180</v>
      </c>
      <c r="Q17">
        <v>-115</v>
      </c>
      <c r="R17">
        <v>-130</v>
      </c>
      <c r="S17">
        <v>120</v>
      </c>
    </row>
    <row r="18" spans="1:19" ht="14.45">
      <c r="A18" t="s">
        <v>17</v>
      </c>
      <c r="B18">
        <v>-166</v>
      </c>
      <c r="C18">
        <v>-198</v>
      </c>
      <c r="D18">
        <v>235</v>
      </c>
      <c r="E18">
        <v>-162</v>
      </c>
      <c r="F18">
        <v>-166</v>
      </c>
      <c r="G18">
        <v>260</v>
      </c>
      <c r="H18">
        <v>-170</v>
      </c>
      <c r="I18">
        <v>150</v>
      </c>
      <c r="K18">
        <v>200</v>
      </c>
      <c r="L18">
        <v>-125</v>
      </c>
      <c r="M18">
        <v>-115</v>
      </c>
      <c r="N18">
        <v>-180</v>
      </c>
      <c r="O18">
        <v>130</v>
      </c>
      <c r="P18">
        <v>110</v>
      </c>
      <c r="Q18">
        <v>-125</v>
      </c>
      <c r="R18">
        <v>-115</v>
      </c>
      <c r="S18">
        <v>-115</v>
      </c>
    </row>
    <row r="19" spans="1:19" ht="14.45">
      <c r="A19" t="s">
        <v>18</v>
      </c>
      <c r="B19">
        <v>-118</v>
      </c>
      <c r="C19">
        <v>105</v>
      </c>
      <c r="D19">
        <v>550</v>
      </c>
      <c r="E19">
        <v>136</v>
      </c>
      <c r="F19">
        <v>180</v>
      </c>
      <c r="G19">
        <v>-110</v>
      </c>
      <c r="H19">
        <v>-115</v>
      </c>
      <c r="I19">
        <v>295</v>
      </c>
      <c r="J19">
        <v>115</v>
      </c>
      <c r="K19">
        <v>-125</v>
      </c>
      <c r="L19">
        <v>220</v>
      </c>
      <c r="M19">
        <v>155</v>
      </c>
      <c r="O19">
        <v>105</v>
      </c>
      <c r="P19">
        <v>150</v>
      </c>
      <c r="Q19">
        <v>-195</v>
      </c>
      <c r="R19">
        <v>-125</v>
      </c>
      <c r="S19">
        <v>105</v>
      </c>
    </row>
    <row r="20" spans="1:19" ht="14.45">
      <c r="A20" t="s">
        <v>19</v>
      </c>
      <c r="B20">
        <v>-102</v>
      </c>
      <c r="C20">
        <v>124</v>
      </c>
      <c r="D20">
        <v>102</v>
      </c>
      <c r="E20">
        <v>120</v>
      </c>
      <c r="F20">
        <v>-115</v>
      </c>
      <c r="H20">
        <v>145</v>
      </c>
      <c r="I20">
        <v>-105</v>
      </c>
      <c r="J20">
        <v>-135</v>
      </c>
      <c r="K20">
        <v>130</v>
      </c>
      <c r="L20">
        <v>110</v>
      </c>
      <c r="M20">
        <v>160</v>
      </c>
      <c r="N20">
        <v>180</v>
      </c>
      <c r="O20">
        <v>-130</v>
      </c>
      <c r="P20">
        <v>-170</v>
      </c>
      <c r="Q20">
        <v>-115</v>
      </c>
      <c r="R20">
        <v>110</v>
      </c>
      <c r="S20">
        <v>-125</v>
      </c>
    </row>
    <row r="21" spans="1:19" ht="14.45">
      <c r="A21" t="s">
        <v>20</v>
      </c>
      <c r="B21">
        <v>142</v>
      </c>
      <c r="C21">
        <v>-218</v>
      </c>
      <c r="D21">
        <v>525</v>
      </c>
      <c r="E21">
        <v>120</v>
      </c>
      <c r="F21">
        <v>380</v>
      </c>
      <c r="G21">
        <v>300</v>
      </c>
      <c r="H21">
        <v>-135</v>
      </c>
      <c r="I21">
        <v>100</v>
      </c>
      <c r="J21">
        <v>100</v>
      </c>
      <c r="K21">
        <v>180</v>
      </c>
      <c r="L21">
        <v>-120</v>
      </c>
      <c r="M21">
        <v>-120</v>
      </c>
      <c r="O21">
        <v>110</v>
      </c>
      <c r="P21">
        <v>105</v>
      </c>
      <c r="Q21">
        <v>240</v>
      </c>
      <c r="R21">
        <v>-165</v>
      </c>
      <c r="S21">
        <v>110</v>
      </c>
    </row>
    <row r="22" spans="1:19" ht="14.45">
      <c r="A22" t="s">
        <v>21</v>
      </c>
      <c r="B22">
        <v>100</v>
      </c>
      <c r="C22">
        <v>114</v>
      </c>
      <c r="D22">
        <v>124</v>
      </c>
      <c r="E22">
        <v>-155</v>
      </c>
      <c r="F22">
        <v>105</v>
      </c>
      <c r="H22">
        <v>-130</v>
      </c>
      <c r="I22">
        <v>-115</v>
      </c>
      <c r="J22">
        <v>-180</v>
      </c>
      <c r="K22">
        <v>-150</v>
      </c>
      <c r="L22">
        <v>100</v>
      </c>
      <c r="M22">
        <v>170</v>
      </c>
      <c r="N22">
        <v>-258</v>
      </c>
      <c r="O22">
        <v>-125</v>
      </c>
      <c r="P22">
        <v>-130</v>
      </c>
      <c r="Q22">
        <v>110</v>
      </c>
      <c r="R22">
        <v>120</v>
      </c>
      <c r="S22">
        <v>150</v>
      </c>
    </row>
    <row r="23" spans="1:19" ht="14.45">
      <c r="A23" t="s">
        <v>22</v>
      </c>
      <c r="B23">
        <v>154</v>
      </c>
      <c r="C23">
        <v>120</v>
      </c>
      <c r="D23">
        <v>-148</v>
      </c>
      <c r="E23">
        <v>230</v>
      </c>
      <c r="F23">
        <v>-125</v>
      </c>
      <c r="G23">
        <v>-105</v>
      </c>
      <c r="H23">
        <v>150</v>
      </c>
      <c r="I23">
        <v>160</v>
      </c>
      <c r="J23">
        <v>-170</v>
      </c>
      <c r="K23">
        <v>-195</v>
      </c>
      <c r="M23">
        <v>100</v>
      </c>
      <c r="N23">
        <v>100</v>
      </c>
      <c r="O23">
        <v>105</v>
      </c>
      <c r="P23">
        <v>160</v>
      </c>
      <c r="Q23">
        <v>105</v>
      </c>
      <c r="R23">
        <v>220</v>
      </c>
      <c r="S23">
        <v>-105</v>
      </c>
    </row>
    <row r="24" spans="1:19" ht="14.45">
      <c r="A24" t="s">
        <v>23</v>
      </c>
      <c r="B24">
        <v>-185</v>
      </c>
      <c r="C24">
        <v>-148</v>
      </c>
      <c r="D24">
        <v>130</v>
      </c>
      <c r="E24">
        <v>154</v>
      </c>
      <c r="F24">
        <v>-185</v>
      </c>
      <c r="G24">
        <v>-130</v>
      </c>
      <c r="H24">
        <v>-115</v>
      </c>
      <c r="I24">
        <v>-105</v>
      </c>
      <c r="J24">
        <v>-105</v>
      </c>
      <c r="K24">
        <v>-140</v>
      </c>
      <c r="M24">
        <v>-115</v>
      </c>
      <c r="N24">
        <v>220</v>
      </c>
      <c r="O24">
        <v>-155</v>
      </c>
      <c r="P24">
        <v>-105</v>
      </c>
      <c r="Q24">
        <v>-130</v>
      </c>
      <c r="R24">
        <v>105</v>
      </c>
      <c r="S24">
        <v>125</v>
      </c>
    </row>
    <row r="25" spans="1:19" ht="14.45">
      <c r="A25" t="s">
        <v>24</v>
      </c>
      <c r="B25">
        <v>140</v>
      </c>
      <c r="C25">
        <v>285</v>
      </c>
      <c r="D25">
        <v>-148</v>
      </c>
      <c r="E25">
        <v>260</v>
      </c>
      <c r="F25">
        <v>-105</v>
      </c>
      <c r="G25">
        <v>-115</v>
      </c>
      <c r="H25">
        <v>-105</v>
      </c>
      <c r="I25">
        <v>164</v>
      </c>
      <c r="J25">
        <v>-120</v>
      </c>
      <c r="K25">
        <v>110</v>
      </c>
      <c r="L25">
        <v>185</v>
      </c>
      <c r="M25">
        <v>170</v>
      </c>
      <c r="O25">
        <v>-105</v>
      </c>
      <c r="P25">
        <v>100</v>
      </c>
      <c r="Q25">
        <v>310</v>
      </c>
      <c r="R25">
        <v>-125</v>
      </c>
      <c r="S25">
        <v>-105</v>
      </c>
    </row>
    <row r="26" spans="1:19" ht="14.45">
      <c r="A26" t="s">
        <v>25</v>
      </c>
      <c r="B26">
        <v>154</v>
      </c>
      <c r="C26">
        <v>130</v>
      </c>
      <c r="D26">
        <v>185</v>
      </c>
      <c r="E26">
        <v>185</v>
      </c>
      <c r="F26">
        <v>295</v>
      </c>
      <c r="G26">
        <v>235</v>
      </c>
      <c r="I26">
        <v>-150</v>
      </c>
      <c r="J26">
        <v>-130</v>
      </c>
      <c r="K26">
        <v>105</v>
      </c>
      <c r="L26">
        <v>150</v>
      </c>
      <c r="M26">
        <v>-105</v>
      </c>
      <c r="N26">
        <v>-105</v>
      </c>
      <c r="O26">
        <v>140</v>
      </c>
      <c r="P26">
        <v>-115</v>
      </c>
      <c r="Q26">
        <v>-105</v>
      </c>
      <c r="R26">
        <v>170</v>
      </c>
      <c r="S26">
        <v>-130</v>
      </c>
    </row>
    <row r="27" spans="1:19" ht="14.45">
      <c r="A27" t="s">
        <v>26</v>
      </c>
      <c r="B27">
        <v>-325</v>
      </c>
      <c r="C27">
        <v>164</v>
      </c>
      <c r="D27">
        <v>200</v>
      </c>
      <c r="E27">
        <v>330</v>
      </c>
      <c r="F27">
        <v>-218</v>
      </c>
      <c r="G27">
        <v>110</v>
      </c>
      <c r="H27">
        <v>115</v>
      </c>
      <c r="I27">
        <v>165</v>
      </c>
      <c r="J27">
        <v>145</v>
      </c>
      <c r="K27">
        <v>160</v>
      </c>
      <c r="L27">
        <v>100</v>
      </c>
      <c r="M27">
        <v>190</v>
      </c>
      <c r="N27">
        <v>145</v>
      </c>
      <c r="P27">
        <v>-105</v>
      </c>
      <c r="Q27">
        <v>180</v>
      </c>
      <c r="R27">
        <v>130</v>
      </c>
      <c r="S27">
        <v>130</v>
      </c>
    </row>
    <row r="28" spans="1:19" ht="14.45">
      <c r="A28" t="s">
        <v>27</v>
      </c>
      <c r="B28">
        <v>180</v>
      </c>
      <c r="C28">
        <v>260</v>
      </c>
      <c r="D28">
        <v>130</v>
      </c>
      <c r="E28">
        <v>-115</v>
      </c>
      <c r="F28">
        <v>205</v>
      </c>
      <c r="G28">
        <v>-190</v>
      </c>
      <c r="H28">
        <v>110</v>
      </c>
      <c r="I28">
        <v>240</v>
      </c>
      <c r="J28">
        <v>115</v>
      </c>
      <c r="L28">
        <v>105</v>
      </c>
      <c r="M28">
        <v>-125</v>
      </c>
      <c r="N28">
        <v>100</v>
      </c>
      <c r="O28">
        <v>250</v>
      </c>
      <c r="P28">
        <v>-115</v>
      </c>
      <c r="Q28">
        <v>-105</v>
      </c>
      <c r="R28">
        <v>140</v>
      </c>
      <c r="S28">
        <v>240</v>
      </c>
    </row>
    <row r="29" spans="1:19" ht="14.45">
      <c r="A29" t="s">
        <v>28</v>
      </c>
      <c r="B29">
        <v>124</v>
      </c>
      <c r="C29">
        <v>124</v>
      </c>
      <c r="D29">
        <v>136</v>
      </c>
      <c r="E29">
        <v>136</v>
      </c>
      <c r="F29">
        <v>-102</v>
      </c>
      <c r="G29">
        <v>180</v>
      </c>
      <c r="I29">
        <v>-115</v>
      </c>
      <c r="J29">
        <v>155</v>
      </c>
      <c r="K29">
        <v>-115</v>
      </c>
      <c r="L29">
        <v>170</v>
      </c>
      <c r="M29">
        <v>-115</v>
      </c>
      <c r="N29">
        <v>-130</v>
      </c>
      <c r="O29">
        <v>240</v>
      </c>
      <c r="P29">
        <v>-150</v>
      </c>
      <c r="Q29">
        <v>105</v>
      </c>
      <c r="R29">
        <v>-115</v>
      </c>
      <c r="S29">
        <v>115</v>
      </c>
    </row>
    <row r="30" spans="1:19" ht="14.45">
      <c r="A30" t="s">
        <v>29</v>
      </c>
      <c r="B30">
        <v>180</v>
      </c>
      <c r="C30">
        <v>-125</v>
      </c>
      <c r="D30">
        <v>205</v>
      </c>
      <c r="E30">
        <v>180</v>
      </c>
      <c r="G30">
        <v>155</v>
      </c>
      <c r="H30">
        <v>-105</v>
      </c>
      <c r="I30">
        <v>340</v>
      </c>
      <c r="J30">
        <v>-105</v>
      </c>
      <c r="K30">
        <v>-105</v>
      </c>
      <c r="L30">
        <v>270</v>
      </c>
      <c r="M30">
        <v>-105</v>
      </c>
      <c r="N30">
        <v>-115</v>
      </c>
      <c r="O30">
        <v>135</v>
      </c>
      <c r="P30">
        <v>145</v>
      </c>
      <c r="Q30">
        <v>155</v>
      </c>
      <c r="R30">
        <v>100</v>
      </c>
      <c r="S30">
        <v>110</v>
      </c>
    </row>
    <row r="31" spans="1:19" ht="14.45">
      <c r="A31" t="s">
        <v>30</v>
      </c>
      <c r="B31">
        <v>164</v>
      </c>
      <c r="C31">
        <v>105</v>
      </c>
      <c r="D31">
        <v>270</v>
      </c>
      <c r="E31">
        <v>-105</v>
      </c>
      <c r="F31">
        <v>-118</v>
      </c>
      <c r="G31">
        <v>210</v>
      </c>
      <c r="H31">
        <v>130</v>
      </c>
      <c r="I31">
        <v>100</v>
      </c>
      <c r="J31">
        <v>110</v>
      </c>
      <c r="K31">
        <v>165</v>
      </c>
      <c r="M31">
        <v>-115</v>
      </c>
      <c r="N31">
        <v>110</v>
      </c>
      <c r="O31">
        <v>310</v>
      </c>
      <c r="P31">
        <v>110</v>
      </c>
      <c r="Q31">
        <v>110</v>
      </c>
      <c r="R31">
        <v>105</v>
      </c>
      <c r="S31">
        <v>-120</v>
      </c>
    </row>
    <row r="32" spans="1:19" ht="14.45">
      <c r="A32" t="s">
        <v>31</v>
      </c>
      <c r="B32">
        <v>260</v>
      </c>
      <c r="C32">
        <v>180</v>
      </c>
      <c r="D32">
        <v>470</v>
      </c>
      <c r="E32">
        <v>675</v>
      </c>
      <c r="F32">
        <v>270</v>
      </c>
      <c r="G32">
        <v>160</v>
      </c>
      <c r="H32">
        <v>270</v>
      </c>
      <c r="I32">
        <v>210</v>
      </c>
      <c r="J32">
        <v>260</v>
      </c>
      <c r="K32">
        <v>120</v>
      </c>
      <c r="L32">
        <v>105</v>
      </c>
      <c r="M32">
        <v>105</v>
      </c>
      <c r="N32">
        <v>210</v>
      </c>
      <c r="P32">
        <v>215</v>
      </c>
      <c r="Q32">
        <v>165</v>
      </c>
      <c r="R32">
        <v>400</v>
      </c>
      <c r="S32">
        <v>165</v>
      </c>
    </row>
    <row r="33" spans="1:19" ht="14.45">
      <c r="A33" t="s">
        <v>32</v>
      </c>
      <c r="B33">
        <v>360</v>
      </c>
      <c r="C33">
        <v>-125</v>
      </c>
      <c r="D33">
        <v>300</v>
      </c>
      <c r="E33">
        <v>130</v>
      </c>
      <c r="F33">
        <v>154</v>
      </c>
      <c r="G33">
        <v>130</v>
      </c>
      <c r="I33">
        <v>130</v>
      </c>
      <c r="J33">
        <v>-115</v>
      </c>
      <c r="K33">
        <v>310</v>
      </c>
      <c r="L33">
        <v>-125</v>
      </c>
      <c r="M33">
        <v>164</v>
      </c>
      <c r="N33">
        <v>155</v>
      </c>
      <c r="O33">
        <v>285</v>
      </c>
      <c r="P33">
        <v>130</v>
      </c>
      <c r="Q33">
        <v>160</v>
      </c>
      <c r="R33">
        <v>-105</v>
      </c>
      <c r="S33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7B90-4D14-4903-8AAB-1019E37A06B9}">
  <dimension ref="A1:AL37"/>
  <sheetViews>
    <sheetView workbookViewId="0">
      <selection activeCell="F19" sqref="F19"/>
    </sheetView>
  </sheetViews>
  <sheetFormatPr defaultColWidth="7.140625" defaultRowHeight="15"/>
  <cols>
    <col min="1" max="1" width="4.5703125" customWidth="1"/>
    <col min="2" max="19" width="7.140625" customWidth="1"/>
    <col min="20" max="20" width="4.28515625" customWidth="1"/>
  </cols>
  <sheetData>
    <row r="1" spans="1:38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</row>
    <row r="2" spans="1:38">
      <c r="A2" t="s">
        <v>1</v>
      </c>
      <c r="B2" s="1">
        <f>'JuicedOdds Week (3)'!B2/('JuicedOdds Week (3)'!B2+'JuicedOdds Week (3)'!B10)</f>
        <v>0.61643835616438358</v>
      </c>
      <c r="C2" s="1">
        <f>'JuicedOdds Week (3)'!C2/('JuicedOdds Week (3)'!C2+'JuicedOdds Week (3)'!C13)</f>
        <v>0.5720596355604638</v>
      </c>
      <c r="D2" s="2">
        <f>'JuicedOdds Week (3)'!D2/('JuicedOdds Week (3)'!D2+'JuicedOdds Week (3)'!D19)</f>
        <v>0.85245901639344268</v>
      </c>
      <c r="E2" s="1">
        <f>'JuicedOdds Week (3)'!E2/('JuicedOdds Week (3)'!E2+'JuicedOdds Week (3)'!E8)</f>
        <v>0.53246753246753253</v>
      </c>
      <c r="F2" s="1">
        <f>'JuicedOdds Week (3)'!F2/('JuicedOdds Week (3)'!F2+'JuicedOdds Week (3)'!F17)</f>
        <v>0.63010204081632659</v>
      </c>
      <c r="G2" s="1">
        <f>'JuicedOdds Week (3)'!G2/('JuicedOdds Week (3)'!G2+'JuicedOdds Week (3)'!G18)</f>
        <v>0.73354231974921635</v>
      </c>
      <c r="H2" s="1">
        <f>'JuicedOdds Week (3)'!H2/('JuicedOdds Week (3)'!H2+'JuicedOdds Week (3)'!H11)</f>
        <v>0.65747522619560528</v>
      </c>
      <c r="I2" s="1">
        <f>'JuicedOdds Week (3)'!I2/('JuicedOdds Week (3)'!I2+'JuicedOdds Week (3)'!I18)</f>
        <v>0.61403508771929827</v>
      </c>
      <c r="J2" s="1">
        <f>'JuicedOdds Week (3)'!J2/('JuicedOdds Week (3)'!J2+'JuicedOdds Week (3)'!J12)</f>
        <v>0.64472917880023306</v>
      </c>
      <c r="K2" s="1"/>
      <c r="L2" s="1">
        <f>'JuicedOdds Week (3)'!L2/('JuicedOdds Week (3)'!L2+'JuicedOdds Week (3)'!L3)</f>
        <v>0.58821154622527261</v>
      </c>
      <c r="M2" s="1">
        <f>'JuicedOdds Week (3)'!M2/('JuicedOdds Week (3)'!M2+'JuicedOdds Week (3)'!M25)</f>
        <v>0.64472917880023306</v>
      </c>
      <c r="N2" s="1">
        <f>'JuicedOdds Week (3)'!N2/('JuicedOdds Week (3)'!N2+'JuicedOdds Week (3)'!N20)</f>
        <v>0.65747522619560528</v>
      </c>
      <c r="O2" s="1">
        <f>'JuicedOdds Week (3)'!O2/('JuicedOdds Week (3)'!O2+'JuicedOdds Week (3)'!O4)</f>
        <v>0.62110960757780787</v>
      </c>
      <c r="P2" s="1">
        <f>'JuicedOdds Week (3)'!P2/('JuicedOdds Week (3)'!P2+'JuicedOdds Week (3)'!P23)</f>
        <v>0.63010204081632659</v>
      </c>
      <c r="Q2" s="1">
        <f>'JuicedOdds Week (3)'!Q2/('JuicedOdds Week (3)'!Q2+'JuicedOdds Week (3)'!Q25)</f>
        <v>0.76590210451643415</v>
      </c>
      <c r="R2" s="1">
        <f>'JuicedOdds Week (3)'!R2/('JuicedOdds Week (3)'!R2+'JuicedOdds Week (3)'!R6)</f>
        <v>0.58821154622527261</v>
      </c>
      <c r="S2" s="1">
        <f>'JuicedOdds Week (3)'!S2/('JuicedOdds Week (3)'!S2+'JuicedOdds Week (3)'!S11)</f>
        <v>0.53246753246753253</v>
      </c>
      <c r="U2">
        <v>0</v>
      </c>
    </row>
    <row r="3" spans="1:38" ht="14.45">
      <c r="A3" t="s">
        <v>2</v>
      </c>
      <c r="B3" s="1">
        <f>'JuicedOdds Week (3)'!B3/('JuicedOdds Week (3)'!B3+'JuicedOdds Week (3)'!B23)</f>
        <v>0.62246655186117372</v>
      </c>
      <c r="C3" s="1">
        <f>'JuicedOdds Week (3)'!C3/('JuicedOdds Week (3)'!C3+'JuicedOdds Week (3)'!C17)</f>
        <v>0.68055555555555558</v>
      </c>
      <c r="D3" s="1">
        <f>'JuicedOdds Week (3)'!D3/('JuicedOdds Week (3)'!D3+'JuicedOdds Week (3)'!D30)</f>
        <v>0.6853932584269663</v>
      </c>
      <c r="E3" s="1">
        <f>'JuicedOdds Week (3)'!E3/('JuicedOdds Week (3)'!E3+'JuicedOdds Week (3)'!E27)</f>
        <v>0.73354231974921635</v>
      </c>
      <c r="F3" s="1">
        <f>'JuicedOdds Week (3)'!F3/('JuicedOdds Week (3)'!F3+'JuicedOdds Week (3)'!F28)</f>
        <v>0.66900702106318954</v>
      </c>
      <c r="G3" s="1">
        <f>'JuicedOdds Week (3)'!G3/('JuicedOdds Week (3)'!G3+'JuicedOdds Week (3)'!G8)</f>
        <v>0.51083423618634893</v>
      </c>
      <c r="H3" s="1">
        <f>'JuicedOdds Week (3)'!H3/('JuicedOdds Week (3)'!H3+'JuicedOdds Week (3)'!H12)</f>
        <v>0.63010204081632659</v>
      </c>
      <c r="I3" s="1">
        <f>'JuicedOdds Week (3)'!I3/('JuicedOdds Week (3)'!I3+'JuicedOdds Week (3)'!I27)</f>
        <v>0.63658761934093011</v>
      </c>
      <c r="J3" s="1">
        <f>'JuicedOdds Week (3)'!J3/('JuicedOdds Week (3)'!J3+'JuicedOdds Week (3)'!J7)</f>
        <v>0.58821154622527261</v>
      </c>
      <c r="K3" s="1"/>
      <c r="L3" s="1">
        <f>'JuicedOdds Week (3)'!L3/('JuicedOdds Week (3)'!L3+'JuicedOdds Week (3)'!L2)</f>
        <v>0.4117884537747275</v>
      </c>
      <c r="M3" s="1">
        <f>'JuicedOdds Week (3)'!M3/('JuicedOdds Week (3)'!M3+'JuicedOdds Week (3)'!M4)</f>
        <v>0.52173913043478259</v>
      </c>
      <c r="N3" s="1">
        <f>'JuicedOdds Week (3)'!N3/('JuicedOdds Week (3)'!N3+'JuicedOdds Week (3)'!N5)</f>
        <v>0.55259400285578297</v>
      </c>
      <c r="O3" s="1">
        <f>'JuicedOdds Week (3)'!O3/('JuicedOdds Week (3)'!O3+'JuicedOdds Week (3)'!O7)</f>
        <v>0.48916576381365112</v>
      </c>
      <c r="P3" s="1">
        <f>'JuicedOdds Week (3)'!P3/('JuicedOdds Week (3)'!P3+'JuicedOdds Week (3)'!P14)</f>
        <v>0.53246753246753253</v>
      </c>
      <c r="Q3" s="1">
        <f>'JuicedOdds Week (3)'!Q3/('JuicedOdds Week (3)'!Q3+'JuicedOdds Week (3)'!Q21)</f>
        <v>0.71797052154195007</v>
      </c>
      <c r="R3" s="2">
        <f>'JuicedOdds Week (3)'!R3/('JuicedOdds Week (3)'!R3+'JuicedOdds Week (3)'!R32)</f>
        <v>0.80815709969788529</v>
      </c>
      <c r="S3" s="1">
        <f>'JuicedOdds Week (3)'!S3/('JuicedOdds Week (3)'!S3+'JuicedOdds Week (3)'!S21)</f>
        <v>0.54274353876739567</v>
      </c>
      <c r="U3">
        <v>0</v>
      </c>
    </row>
    <row r="4" spans="1:38">
      <c r="A4" t="s">
        <v>3</v>
      </c>
      <c r="B4" s="1">
        <f>'JuicedOdds Week (3)'!B4/('JuicedOdds Week (3)'!B4+'JuicedOdds Week (3)'!B8)</f>
        <v>0.551441114716549</v>
      </c>
      <c r="C4" s="1">
        <f>'JuicedOdds Week (3)'!C4/('JuicedOdds Week (3)'!C4+'JuicedOdds Week (3)'!C25)</f>
        <v>0.7508125677139762</v>
      </c>
      <c r="D4" s="1">
        <f>'JuicedOdds Week (3)'!D4/('JuicedOdds Week (3)'!D4+'JuicedOdds Week (3)'!D27)</f>
        <v>0.68055555555555558</v>
      </c>
      <c r="E4" s="1">
        <f>'JuicedOdds Week (3)'!E4/('JuicedOdds Week (3)'!E4+'JuicedOdds Week (3)'!E12)</f>
        <v>0.60923623445825936</v>
      </c>
      <c r="F4" s="1">
        <f>'JuicedOdds Week (3)'!F4/('JuicedOdds Week (3)'!F4+'JuicedOdds Week (3)'!F13)</f>
        <v>0.60670065549890739</v>
      </c>
      <c r="G4" s="1">
        <f>'JuicedOdds Week (3)'!G4/('JuicedOdds Week (3)'!G4+'JuicedOdds Week (3)'!G21)</f>
        <v>0.71797052154195007</v>
      </c>
      <c r="H4" s="1">
        <f>'JuicedOdds Week (3)'!H4/('JuicedOdds Week (3)'!H4+'JuicedOdds Week (3)'!H23)</f>
        <v>0.61403508771929827</v>
      </c>
      <c r="I4" s="2">
        <f>'JuicedOdds Week (3)'!I4/('JuicedOdds Week (3)'!I4+'JuicedOdds Week (3)'!I30)</f>
        <v>0.78190630048465271</v>
      </c>
      <c r="J4" s="1">
        <f>'JuicedOdds Week (3)'!J4/('JuicedOdds Week (3)'!J4+'JuicedOdds Week (3)'!J6)</f>
        <v>0.48916576381365112</v>
      </c>
      <c r="K4" s="1">
        <f>'JuicedOdds Week (3)'!K4/('JuicedOdds Week (3)'!K4+'JuicedOdds Week (3)'!K18)</f>
        <v>0.68055555555555558</v>
      </c>
      <c r="L4" s="1">
        <f>'JuicedOdds Week (3)'!L4/('JuicedOdds Week (3)'!L4+'JuicedOdds Week (3)'!L8)</f>
        <v>0.61403508771929827</v>
      </c>
      <c r="M4" s="1">
        <f>'JuicedOdds Week (3)'!M4/('JuicedOdds Week (3)'!M4+'JuicedOdds Week (3)'!M3)</f>
        <v>0.47826086956521741</v>
      </c>
      <c r="N4" s="1"/>
      <c r="O4" s="1">
        <f>'JuicedOdds Week (3)'!O4/('JuicedOdds Week (3)'!O4+'JuicedOdds Week (3)'!O2)</f>
        <v>0.37889039242219219</v>
      </c>
      <c r="P4" s="1">
        <f>'JuicedOdds Week (3)'!P4/('JuicedOdds Week (3)'!P4+'JuicedOdds Week (3)'!P7)</f>
        <v>0.63010204081632659</v>
      </c>
      <c r="Q4" s="1">
        <f>'JuicedOdds Week (3)'!Q4/('JuicedOdds Week (3)'!Q4+'JuicedOdds Week (3)'!Q11)</f>
        <v>0.51083423618634893</v>
      </c>
      <c r="R4" s="1">
        <f>'JuicedOdds Week (3)'!R4/('JuicedOdds Week (3)'!R4+'JuicedOdds Week (3)'!R23)</f>
        <v>0.70016207455429491</v>
      </c>
      <c r="S4" s="1">
        <f>'JuicedOdds Week (3)'!S4/('JuicedOdds Week (3)'!S4+'JuicedOdds Week (3)'!S12)</f>
        <v>0.47826086956521741</v>
      </c>
      <c r="U4">
        <v>0</v>
      </c>
    </row>
    <row r="5" spans="1:38" ht="14.45">
      <c r="A5" t="s">
        <v>4</v>
      </c>
      <c r="B5" s="1">
        <f>'JuicedOdds Week (3)'!B5/('JuicedOdds Week (3)'!B5+'JuicedOdds Week (3)'!B22)</f>
        <v>0.52173913043478259</v>
      </c>
      <c r="C5" s="1">
        <f>'JuicedOdds Week (3)'!C5/('JuicedOdds Week (3)'!C5+'JuicedOdds Week (3)'!C28)</f>
        <v>0.73354231974921635</v>
      </c>
      <c r="D5" s="1">
        <f>'JuicedOdds Week (3)'!D5/('JuicedOdds Week (3)'!D5+'JuicedOdds Week (3)'!D21)</f>
        <v>0.84650112866817162</v>
      </c>
      <c r="E5" s="2">
        <f>'JuicedOdds Week (3)'!E5/('JuicedOdds Week (3)'!E5+'JuicedOdds Week (3)'!E32)</f>
        <v>0.86771653543307092</v>
      </c>
      <c r="F5" s="1">
        <f>'JuicedOdds Week (3)'!F5/('JuicedOdds Week (3)'!F5+'JuicedOdds Week (3)'!F7)</f>
        <v>0.54274353876739567</v>
      </c>
      <c r="G5" s="1">
        <f>'JuicedOdds Week (3)'!G5/('JuicedOdds Week (3)'!G5+'JuicedOdds Week (3)'!G15)</f>
        <v>0.51083423618634893</v>
      </c>
      <c r="H5" s="1">
        <f>'JuicedOdds Week (3)'!H5/('JuicedOdds Week (3)'!H5+'JuicedOdds Week (3)'!H17)</f>
        <v>0.52173913043478259</v>
      </c>
      <c r="I5" s="1">
        <f>'JuicedOdds Week (3)'!I5/('JuicedOdds Week (3)'!I5+'JuicedOdds Week (3)'!I6)</f>
        <v>0.51083423618634893</v>
      </c>
      <c r="J5" s="1"/>
      <c r="K5" s="1">
        <f>'JuicedOdds Week (3)'!K5/('JuicedOdds Week (3)'!K5+'JuicedOdds Week (3)'!K13)</f>
        <v>0.51083423618634893</v>
      </c>
      <c r="L5" s="1">
        <f>'JuicedOdds Week (3)'!L5/('JuicedOdds Week (3)'!L5+'JuicedOdds Week (3)'!L30)</f>
        <v>0.74087161366313303</v>
      </c>
      <c r="M5" s="1">
        <f>'JuicedOdds Week (3)'!M5/('JuicedOdds Week (3)'!M5+'JuicedOdds Week (3)'!M14)</f>
        <v>0.52173913043478259</v>
      </c>
      <c r="N5" s="1">
        <f>'JuicedOdds Week (3)'!N5/('JuicedOdds Week (3)'!N5+'JuicedOdds Week (3)'!N3)</f>
        <v>0.44740599714421703</v>
      </c>
      <c r="O5" s="1">
        <f>'JuicedOdds Week (3)'!O5/('JuicedOdds Week (3)'!O5+'JuicedOdds Week (3)'!O14)</f>
        <v>0.61403508771929827</v>
      </c>
      <c r="P5" s="1">
        <f>'JuicedOdds Week (3)'!P5/('JuicedOdds Week (3)'!P5+'JuicedOdds Week (3)'!P32)</f>
        <v>0.69576995207334869</v>
      </c>
      <c r="Q5" s="1">
        <f>'JuicedOdds Week (3)'!Q5/('JuicedOdds Week (3)'!Q5+'JuicedOdds Week (3)'!Q9)</f>
        <v>0.55156950672645733</v>
      </c>
      <c r="R5" s="1">
        <f>'JuicedOdds Week (3)'!R5/('JuicedOdds Week (3)'!R5+'JuicedOdds Week (3)'!R27)</f>
        <v>0.57983193277310918</v>
      </c>
      <c r="S5" s="1">
        <f>'JuicedOdds Week (3)'!S5/('JuicedOdds Week (3)'!S5+'JuicedOdds Week (3)'!S28)</f>
        <v>0.71797052154195007</v>
      </c>
      <c r="U5">
        <v>0</v>
      </c>
    </row>
    <row r="6" spans="1:38" ht="14.45">
      <c r="A6" t="s">
        <v>5</v>
      </c>
      <c r="B6" s="1">
        <f>'JuicedOdds Week (3)'!B6/('JuicedOdds Week (3)'!B6+'JuicedOdds Week (3)'!B15)</f>
        <v>0.50432975406996894</v>
      </c>
      <c r="C6" s="1">
        <f>'JuicedOdds Week (3)'!C6/('JuicedOdds Week (3)'!C6+'JuicedOdds Week (3)'!C9)</f>
        <v>0.60923623445825936</v>
      </c>
      <c r="D6" s="1">
        <f>'JuicedOdds Week (3)'!D6/('JuicedOdds Week (3)'!D6+'JuicedOdds Week (3)'!D28)</f>
        <v>0.58299264104660675</v>
      </c>
      <c r="E6" s="1">
        <f>'JuicedOdds Week (3)'!E6/('JuicedOdds Week (3)'!E6+'JuicedOdds Week (3)'!E29)</f>
        <v>0.64472917880023306</v>
      </c>
      <c r="F6" s="1">
        <f>'JuicedOdds Week (3)'!F6/('JuicedOdds Week (3)'!F6+'JuicedOdds Week (3)'!F32)</f>
        <v>0.73354231974921635</v>
      </c>
      <c r="G6" s="1">
        <f>'JuicedOdds Week (3)'!G6/('JuicedOdds Week (3)'!G6+'JuicedOdds Week (3)'!G14)</f>
        <v>0.63690418169412233</v>
      </c>
      <c r="H6" s="1"/>
      <c r="I6" s="1">
        <f>'JuicedOdds Week (3)'!I6/('JuicedOdds Week (3)'!I6+'JuicedOdds Week (3)'!I5)</f>
        <v>0.48916576381365112</v>
      </c>
      <c r="J6" s="1">
        <f>'JuicedOdds Week (3)'!J6/('JuicedOdds Week (3)'!J6+'JuicedOdds Week (3)'!J4)</f>
        <v>0.51083423618634893</v>
      </c>
      <c r="K6" s="2">
        <f>'JuicedOdds Week (3)'!K6/('JuicedOdds Week (3)'!K6+'JuicedOdds Week (3)'!K33)</f>
        <v>0.76590210451643415</v>
      </c>
      <c r="L6" s="1">
        <f>'JuicedOdds Week (3)'!L6/('JuicedOdds Week (3)'!L6+'JuicedOdds Week (3)'!L9)</f>
        <v>0.51083423618634893</v>
      </c>
      <c r="M6" s="1">
        <f>'JuicedOdds Week (3)'!M6/('JuicedOdds Week (3)'!M6+'JuicedOdds Week (3)'!M22)</f>
        <v>0.64285714285714279</v>
      </c>
      <c r="N6" s="1">
        <f>'JuicedOdds Week (3)'!N6/('JuicedOdds Week (3)'!N6+'JuicedOdds Week (3)'!N13)</f>
        <v>0.51083423618634893</v>
      </c>
      <c r="O6" s="1">
        <f>'JuicedOdds Week (3)'!O6/('JuicedOdds Week (3)'!O6+'JuicedOdds Week (3)'!O31)</f>
        <v>0.76590210451643415</v>
      </c>
      <c r="P6" s="1">
        <f>'JuicedOdds Week (3)'!P6/('JuicedOdds Week (3)'!P6+'JuicedOdds Week (3)'!P17)</f>
        <v>0.65747522619560528</v>
      </c>
      <c r="Q6" s="1">
        <f>'JuicedOdds Week (3)'!Q6/('JuicedOdds Week (3)'!Q6+'JuicedOdds Week (3)'!Q22)</f>
        <v>0.54274353876739567</v>
      </c>
      <c r="R6" s="1">
        <f>'JuicedOdds Week (3)'!R6/('JuicedOdds Week (3)'!R6+'JuicedOdds Week (3)'!R2)</f>
        <v>0.4117884537747275</v>
      </c>
      <c r="S6" s="1">
        <f>'JuicedOdds Week (3)'!S6/('JuicedOdds Week (3)'!S6+'JuicedOdds Week (3)'!S15)</f>
        <v>0.61403508771929827</v>
      </c>
      <c r="U6">
        <v>0</v>
      </c>
    </row>
    <row r="7" spans="1:38">
      <c r="A7" t="s">
        <v>6</v>
      </c>
      <c r="B7" s="1">
        <f>'JuicedOdds Week (3)'!B7/('JuicedOdds Week (3)'!B7+'JuicedOdds Week (3)'!B21)</f>
        <v>0.60375697094217784</v>
      </c>
      <c r="C7" s="3">
        <f>'JuicedOdds Week (3)'!C7/('JuicedOdds Week (3)'!C7+'JuicedOdds Week (3)'!C8)</f>
        <v>0.76000000000000012</v>
      </c>
      <c r="D7" s="1">
        <f>'JuicedOdds Week (3)'!D7/('JuicedOdds Week (3)'!D7+'JuicedOdds Week (3)'!D32)</f>
        <v>0.83164983164983153</v>
      </c>
      <c r="E7" s="1">
        <f>'JuicedOdds Week (3)'!E7/('JuicedOdds Week (3)'!E7+'JuicedOdds Week (3)'!E23)</f>
        <v>0.64472917880023306</v>
      </c>
      <c r="F7" s="1">
        <f>'JuicedOdds Week (3)'!F7/('JuicedOdds Week (3)'!F7+'JuicedOdds Week (3)'!F5)</f>
        <v>0.45725646123260438</v>
      </c>
      <c r="G7" s="1">
        <f>'JuicedOdds Week (3)'!G7/('JuicedOdds Week (3)'!G7+'JuicedOdds Week (3)'!G11)</f>
        <v>0.48916576381365112</v>
      </c>
      <c r="H7" s="1"/>
      <c r="I7" s="1">
        <f>'JuicedOdds Week (3)'!I7/('JuicedOdds Week (3)'!I7+'JuicedOdds Week (3)'!I28)</f>
        <v>0.71797052154195007</v>
      </c>
      <c r="J7" s="1">
        <f>'JuicedOdds Week (3)'!J7/('JuicedOdds Week (3)'!J7+'JuicedOdds Week (3)'!J3)</f>
        <v>0.4117884537747275</v>
      </c>
      <c r="K7" s="1">
        <f>'JuicedOdds Week (3)'!K7/('JuicedOdds Week (3)'!K7+'JuicedOdds Week (3)'!K21)</f>
        <v>0.65747522619560528</v>
      </c>
      <c r="L7" s="1">
        <f>'JuicedOdds Week (3)'!L7/('JuicedOdds Week (3)'!L7+'JuicedOdds Week (3)'!L26)</f>
        <v>0.61403508771929827</v>
      </c>
      <c r="M7" s="1">
        <f>'JuicedOdds Week (3)'!M7/('JuicedOdds Week (3)'!M7+'JuicedOdds Week (3)'!M27)</f>
        <v>0.66900702106318954</v>
      </c>
      <c r="N7" s="1">
        <f>'JuicedOdds Week (3)'!N7/('JuicedOdds Week (3)'!N7+'JuicedOdds Week (3)'!N14)</f>
        <v>0.60670065549890739</v>
      </c>
      <c r="O7" s="1">
        <f>'JuicedOdds Week (3)'!O7/('JuicedOdds Week (3)'!O7+'JuicedOdds Week (3)'!O3)</f>
        <v>0.51083423618634893</v>
      </c>
      <c r="P7" s="1">
        <f>'JuicedOdds Week (3)'!P7/('JuicedOdds Week (3)'!P7+'JuicedOdds Week (3)'!P4)</f>
        <v>0.36989795918367352</v>
      </c>
      <c r="Q7" s="1">
        <f>'JuicedOdds Week (3)'!Q7/('JuicedOdds Week (3)'!Q7+'JuicedOdds Week (3)'!Q12)</f>
        <v>0.43902439024390244</v>
      </c>
      <c r="R7" s="1">
        <f>'JuicedOdds Week (3)'!R7/('JuicedOdds Week (3)'!R7+'JuicedOdds Week (3)'!R10)</f>
        <v>0.57983193277310918</v>
      </c>
      <c r="S7" s="1">
        <f>'JuicedOdds Week (3)'!S7/('JuicedOdds Week (3)'!S7+'JuicedOdds Week (3)'!S27)</f>
        <v>0.57983193277310918</v>
      </c>
      <c r="U7">
        <v>0</v>
      </c>
    </row>
    <row r="8" spans="1:38">
      <c r="A8" t="s">
        <v>7</v>
      </c>
      <c r="B8" s="1">
        <f>'JuicedOdds Week (3)'!B8/('JuicedOdds Week (3)'!B8+'JuicedOdds Week (3)'!B4)</f>
        <v>0.448558885283451</v>
      </c>
      <c r="C8" s="1">
        <f>'JuicedOdds Week (3)'!C8/('JuicedOdds Week (3)'!C8+'JuicedOdds Week (3)'!C7)</f>
        <v>0.24000000000000005</v>
      </c>
      <c r="D8" s="1">
        <f>'JuicedOdds Week (3)'!D8/('JuicedOdds Week (3)'!D8+'JuicedOdds Week (3)'!D23)</f>
        <v>0.42794036443953615</v>
      </c>
      <c r="E8" s="1">
        <f>'JuicedOdds Week (3)'!E8/('JuicedOdds Week (3)'!E8+'JuicedOdds Week (3)'!E2)</f>
        <v>0.46753246753246752</v>
      </c>
      <c r="F8" s="1">
        <f>'JuicedOdds Week (3)'!F8/('JuicedOdds Week (3)'!F8+'JuicedOdds Week (3)'!F18)</f>
        <v>0.51083423618634893</v>
      </c>
      <c r="G8" s="1">
        <f>'JuicedOdds Week (3)'!G8/('JuicedOdds Week (3)'!G8+'JuicedOdds Week (3)'!G3)</f>
        <v>0.48916576381365112</v>
      </c>
      <c r="H8" s="1"/>
      <c r="I8" s="1">
        <f>'JuicedOdds Week (3)'!I8/('JuicedOdds Week (3)'!I8+'JuicedOdds Week (3)'!I21)</f>
        <v>0.52173913043478259</v>
      </c>
      <c r="J8" s="1">
        <f>'JuicedOdds Week (3)'!J8/('JuicedOdds Week (3)'!J8+'JuicedOdds Week (3)'!J11)</f>
        <v>0.53246753246753253</v>
      </c>
      <c r="K8" s="1">
        <f>'JuicedOdds Week (3)'!K8/('JuicedOdds Week (3)'!K8+'JuicedOdds Week (3)'!K25)</f>
        <v>0.54274353876739567</v>
      </c>
      <c r="L8" s="1">
        <f>'JuicedOdds Week (3)'!L8/('JuicedOdds Week (3)'!L8+'JuicedOdds Week (3)'!L4)</f>
        <v>0.38596491228070179</v>
      </c>
      <c r="M8" s="1">
        <f>'JuicedOdds Week (3)'!M8/('JuicedOdds Week (3)'!M8+'JuicedOdds Week (3)'!M12)</f>
        <v>0.55259400285578297</v>
      </c>
      <c r="N8" s="1">
        <f>'JuicedOdds Week (3)'!N8/('JuicedOdds Week (3)'!N8+'JuicedOdds Week (3)'!N24)</f>
        <v>0.70016207455429491</v>
      </c>
      <c r="O8" s="1">
        <f>'JuicedOdds Week (3)'!O8/('JuicedOdds Week (3)'!O8+'JuicedOdds Week (3)'!O33)</f>
        <v>0.7508125677139762</v>
      </c>
      <c r="P8" s="1">
        <f>'JuicedOdds Week (3)'!P8/('JuicedOdds Week (3)'!P8+'JuicedOdds Week (3)'!P12)</f>
        <v>0.47826086956521741</v>
      </c>
      <c r="Q8" s="1">
        <f>'JuicedOdds Week (3)'!Q8/('JuicedOdds Week (3)'!Q8+'JuicedOdds Week (3)'!Q27)</f>
        <v>0.65747522619560528</v>
      </c>
      <c r="R8" s="1">
        <f>'JuicedOdds Week (3)'!R8/('JuicedOdds Week (3)'!R8+'JuicedOdds Week (3)'!R15)</f>
        <v>0.51083423618634893</v>
      </c>
      <c r="S8" s="1">
        <f>'JuicedOdds Week (3)'!S8/('JuicedOdds Week (3)'!S8+'JuicedOdds Week (3)'!S23)</f>
        <v>0.51083423618634893</v>
      </c>
      <c r="U8">
        <v>0</v>
      </c>
    </row>
    <row r="9" spans="1:38" ht="14.45">
      <c r="A9" t="s">
        <v>8</v>
      </c>
      <c r="B9" s="3">
        <f>'JuicedOdds Week (3)'!B9/('JuicedOdds Week (3)'!B9+'JuicedOdds Week (3)'!B33)</f>
        <v>0.79136163982430452</v>
      </c>
      <c r="C9" s="1">
        <f>'JuicedOdds Week (3)'!C9/('JuicedOdds Week (3)'!C9+'JuicedOdds Week (3)'!C6)</f>
        <v>0.39076376554174075</v>
      </c>
      <c r="D9" s="1">
        <f>'JuicedOdds Week (3)'!D9/('JuicedOdds Week (3)'!D9+'JuicedOdds Week (3)'!D31)</f>
        <v>0.74087161366313303</v>
      </c>
      <c r="E9" s="1">
        <f>'JuicedOdds Week (3)'!E9/('JuicedOdds Week (3)'!E9+'JuicedOdds Week (3)'!E15)</f>
        <v>0.48916576381365112</v>
      </c>
      <c r="F9" s="1">
        <f>'JuicedOdds Week (3)'!F9/('JuicedOdds Week (3)'!F9+'JuicedOdds Week (3)'!F22)</f>
        <v>0.51083423618634893</v>
      </c>
      <c r="G9" s="1">
        <f>'JuicedOdds Week (3)'!G9/('JuicedOdds Week (3)'!G9+'JuicedOdds Week (3)'!G29)</f>
        <v>0.65747522619560528</v>
      </c>
      <c r="H9" s="1">
        <f>'JuicedOdds Week (3)'!H9/('JuicedOdds Week (3)'!H9+'JuicedOdds Week (3)'!H10)</f>
        <v>0.57983193277310918</v>
      </c>
      <c r="I9" s="1">
        <f>'JuicedOdds Week (3)'!I9/('JuicedOdds Week (3)'!I9+'JuicedOdds Week (3)'!I32)</f>
        <v>0.69079288305406805</v>
      </c>
      <c r="J9" s="1">
        <f>'JuicedOdds Week (3)'!J9/('JuicedOdds Week (3)'!J9+'JuicedOdds Week (3)'!J14)</f>
        <v>0.57983193277310918</v>
      </c>
      <c r="K9" s="1">
        <f>'JuicedOdds Week (3)'!K9/('JuicedOdds Week (3)'!K9+'JuicedOdds Week (3)'!K15)</f>
        <v>0.57983193277310918</v>
      </c>
      <c r="L9" s="1">
        <f>'JuicedOdds Week (3)'!L9/('JuicedOdds Week (3)'!L9+'JuicedOdds Week (3)'!L6)</f>
        <v>0.48916576381365112</v>
      </c>
      <c r="M9" s="1">
        <f>'JuicedOdds Week (3)'!M9/('JuicedOdds Week (3)'!M9+'JuicedOdds Week (3)'!M11)</f>
        <v>0.45725646123260438</v>
      </c>
      <c r="N9" s="1"/>
      <c r="O9" s="1">
        <f>'JuicedOdds Week (3)'!O9/('JuicedOdds Week (3)'!O9+'JuicedOdds Week (3)'!O28)</f>
        <v>0.72575250836120397</v>
      </c>
      <c r="P9" s="1">
        <f>'JuicedOdds Week (3)'!P9/('JuicedOdds Week (3)'!P9+'JuicedOdds Week (3)'!P13)</f>
        <v>0.48916576381365112</v>
      </c>
      <c r="Q9" s="1">
        <f>'JuicedOdds Week (3)'!Q9/('JuicedOdds Week (3)'!Q9+'JuicedOdds Week (3)'!Q5)</f>
        <v>0.44843049327354256</v>
      </c>
      <c r="R9" s="1">
        <f>'JuicedOdds Week (3)'!R9/('JuicedOdds Week (3)'!R9+'JuicedOdds Week (3)'!R12)</f>
        <v>0.5</v>
      </c>
      <c r="S9" s="1">
        <f>'JuicedOdds Week (3)'!S9/('JuicedOdds Week (3)'!S9+'JuicedOdds Week (3)'!S22)</f>
        <v>0.61403508771929827</v>
      </c>
      <c r="U9">
        <v>25</v>
      </c>
    </row>
    <row r="10" spans="1:38">
      <c r="A10" t="s">
        <v>9</v>
      </c>
      <c r="B10" s="1">
        <f>'JuicedOdds Week (3)'!B10/('JuicedOdds Week (3)'!B10+'JuicedOdds Week (3)'!B2)</f>
        <v>0.38356164383561653</v>
      </c>
      <c r="C10" s="1">
        <f>'JuicedOdds Week (3)'!C10/('JuicedOdds Week (3)'!C10+'JuicedOdds Week (3)'!C14)</f>
        <v>0.65747522619560528</v>
      </c>
      <c r="D10" s="1">
        <f>'JuicedOdds Week (3)'!D10/('JuicedOdds Week (3)'!D10+'JuicedOdds Week (3)'!D24)</f>
        <v>0.58299264104660675</v>
      </c>
      <c r="E10" s="1">
        <f>'JuicedOdds Week (3)'!E10/('JuicedOdds Week (3)'!E10+'JuicedOdds Week (3)'!E20)</f>
        <v>0.5260865852617197</v>
      </c>
      <c r="F10" s="1">
        <f>'JuicedOdds Week (3)'!F10/('JuicedOdds Week (3)'!F10+'JuicedOdds Week (3)'!F26)</f>
        <v>0.64472917880023306</v>
      </c>
      <c r="G10" s="1">
        <f>'JuicedOdds Week (3)'!G10/('JuicedOdds Week (3)'!G10+'JuicedOdds Week (3)'!G30)</f>
        <v>0.62110960757780787</v>
      </c>
      <c r="H10" s="1">
        <f>'JuicedOdds Week (3)'!H10/('JuicedOdds Week (3)'!H10+'JuicedOdds Week (3)'!H9)</f>
        <v>0.42016806722689076</v>
      </c>
      <c r="I10" s="1">
        <f>'JuicedOdds Week (3)'!I10/('JuicedOdds Week (3)'!I10+'JuicedOdds Week (3)'!I25)</f>
        <v>0.63690418169412233</v>
      </c>
      <c r="J10" s="1"/>
      <c r="K10" s="1">
        <f>'JuicedOdds Week (3)'!K10/('JuicedOdds Week (3)'!K10+'JuicedOdds Week (3)'!K11)</f>
        <v>0.42888402625820565</v>
      </c>
      <c r="L10" s="2">
        <f>'JuicedOdds Week (3)'!L10/('JuicedOdds Week (3)'!L10+'JuicedOdds Week (3)'!L19)</f>
        <v>0.70016207455429491</v>
      </c>
      <c r="M10" s="1">
        <f>'JuicedOdds Week (3)'!M10/('JuicedOdds Week (3)'!M10+'JuicedOdds Week (3)'!M20)</f>
        <v>0.63010204081632659</v>
      </c>
      <c r="N10" s="1">
        <f>'JuicedOdds Week (3)'!N10/('JuicedOdds Week (3)'!N10+'JuicedOdds Week (3)'!N16)</f>
        <v>0.5</v>
      </c>
      <c r="O10" s="1">
        <f>'JuicedOdds Week (3)'!O10/('JuicedOdds Week (3)'!O10+'JuicedOdds Week (3)'!O19)</f>
        <v>0.53246753246753253</v>
      </c>
      <c r="P10" s="1">
        <f>'JuicedOdds Week (3)'!P10/('JuicedOdds Week (3)'!P10+'JuicedOdds Week (3)'!P18)</f>
        <v>0.54274353876739567</v>
      </c>
      <c r="Q10" s="1">
        <f>'JuicedOdds Week (3)'!Q10/('JuicedOdds Week (3)'!Q10+'JuicedOdds Week (3)'!Q17)</f>
        <v>0.48916576381365112</v>
      </c>
      <c r="R10" s="1">
        <f>'JuicedOdds Week (3)'!R10/('JuicedOdds Week (3)'!R10+'JuicedOdds Week (3)'!R7)</f>
        <v>0.42016806722689076</v>
      </c>
      <c r="S10" s="1">
        <f>'JuicedOdds Week (3)'!S10/('JuicedOdds Week (3)'!S10+'JuicedOdds Week (3)'!S17)</f>
        <v>0.56204379562043794</v>
      </c>
      <c r="U10">
        <v>0</v>
      </c>
    </row>
    <row r="11" spans="1:38" ht="14.45">
      <c r="A11" t="s">
        <v>10</v>
      </c>
      <c r="B11" s="1">
        <f>'JuicedOdds Week (3)'!B11/('JuicedOdds Week (3)'!B11+'JuicedOdds Week (3)'!B12)</f>
        <v>0.59336975415942395</v>
      </c>
      <c r="C11" s="1">
        <f>'JuicedOdds Week (3)'!C11/('JuicedOdds Week (3)'!C11+'JuicedOdds Week (3)'!C29)</f>
        <v>0.5720596355604638</v>
      </c>
      <c r="D11" s="1">
        <f>'JuicedOdds Week (3)'!D11/('JuicedOdds Week (3)'!D11+'JuicedOdds Week (3)'!D17)</f>
        <v>0.49567024593003117</v>
      </c>
      <c r="E11" s="1">
        <f>'JuicedOdds Week (3)'!E11/('JuicedOdds Week (3)'!E11+'JuicedOdds Week (3)'!E25)</f>
        <v>0.6636481241914618</v>
      </c>
      <c r="F11" s="1"/>
      <c r="G11" s="1">
        <f>'JuicedOdds Week (3)'!G11/('JuicedOdds Week (3)'!G11+'JuicedOdds Week (3)'!G7)</f>
        <v>0.51083423618634893</v>
      </c>
      <c r="H11" s="1">
        <f>'JuicedOdds Week (3)'!H11/('JuicedOdds Week (3)'!H11+'JuicedOdds Week (3)'!H2)</f>
        <v>0.34252477380439461</v>
      </c>
      <c r="I11" s="1">
        <f>'JuicedOdds Week (3)'!I11/('JuicedOdds Week (3)'!I11+'JuicedOdds Week (3)'!I19)</f>
        <v>0.66900702106318954</v>
      </c>
      <c r="J11" s="1">
        <f>'JuicedOdds Week (3)'!J11/('JuicedOdds Week (3)'!J11+'JuicedOdds Week (3)'!J8)</f>
        <v>0.46753246753246752</v>
      </c>
      <c r="K11" s="1">
        <f>'JuicedOdds Week (3)'!K11/('JuicedOdds Week (3)'!K11+'JuicedOdds Week (3)'!K10)</f>
        <v>0.57111597374179435</v>
      </c>
      <c r="L11" s="1">
        <f>'JuicedOdds Week (3)'!L11/('JuicedOdds Week (3)'!L11+'JuicedOdds Week (3)'!L20)</f>
        <v>0.54274353876739567</v>
      </c>
      <c r="M11" s="1">
        <f>'JuicedOdds Week (3)'!M11/('JuicedOdds Week (3)'!M11+'JuicedOdds Week (3)'!M9)</f>
        <v>0.54274353876739567</v>
      </c>
      <c r="N11" s="1">
        <f>'JuicedOdds Week (3)'!N11/('JuicedOdds Week (3)'!N11+'JuicedOdds Week (3)'!N23)</f>
        <v>0.52173913043478259</v>
      </c>
      <c r="O11" s="1">
        <f>'JuicedOdds Week (3)'!O11/('JuicedOdds Week (3)'!O11+'JuicedOdds Week (3)'!O18)</f>
        <v>0.57983193277310918</v>
      </c>
      <c r="P11" s="1">
        <f>'JuicedOdds Week (3)'!P11/('JuicedOdds Week (3)'!P11+'JuicedOdds Week (3)'!P25)</f>
        <v>0.52173913043478259</v>
      </c>
      <c r="Q11" s="1">
        <f>'JuicedOdds Week (3)'!Q11/('JuicedOdds Week (3)'!Q11+'JuicedOdds Week (3)'!Q4)</f>
        <v>0.48916576381365112</v>
      </c>
      <c r="R11" s="1">
        <f>'JuicedOdds Week (3)'!R11/('JuicedOdds Week (3)'!R11+'JuicedOdds Week (3)'!R18)</f>
        <v>0.48916576381365112</v>
      </c>
      <c r="S11" s="1">
        <f>'JuicedOdds Week (3)'!S11/('JuicedOdds Week (3)'!S11+'JuicedOdds Week (3)'!S2)</f>
        <v>0.46753246753246752</v>
      </c>
      <c r="U11">
        <v>0</v>
      </c>
    </row>
    <row r="12" spans="1:38">
      <c r="A12" t="s">
        <v>11</v>
      </c>
      <c r="B12" s="1">
        <f>'JuicedOdds Week (3)'!B12/('JuicedOdds Week (3)'!B12+'JuicedOdds Week (3)'!B11)</f>
        <v>0.40663024584057611</v>
      </c>
      <c r="C12" s="1">
        <f>'JuicedOdds Week (3)'!C12/('JuicedOdds Week (3)'!C12+'JuicedOdds Week (3)'!C23)</f>
        <v>0.56349206349206349</v>
      </c>
      <c r="D12" s="1">
        <f>'JuicedOdds Week (3)'!D12/('JuicedOdds Week (3)'!D12+'JuicedOdds Week (3)'!D18)</f>
        <v>0.71355123026074185</v>
      </c>
      <c r="E12" s="1">
        <f>'JuicedOdds Week (3)'!E12/('JuicedOdds Week (3)'!E12+'JuicedOdds Week (3)'!E4)</f>
        <v>0.39076376554174075</v>
      </c>
      <c r="F12" s="1">
        <f>'JuicedOdds Week (3)'!F12/('JuicedOdds Week (3)'!F12+'JuicedOdds Week (3)'!F21)</f>
        <v>0.63690418169412233</v>
      </c>
      <c r="G12" s="1">
        <f>'JuicedOdds Week (3)'!G12/('JuicedOdds Week (3)'!G12+'JuicedOdds Week (3)'!G26)</f>
        <v>0.71355123026074185</v>
      </c>
      <c r="H12" s="1">
        <f>'JuicedOdds Week (3)'!H12/('JuicedOdds Week (3)'!H12+'JuicedOdds Week (3)'!H3)</f>
        <v>0.36989795918367352</v>
      </c>
      <c r="I12" s="1">
        <f>'JuicedOdds Week (3)'!I12/('JuicedOdds Week (3)'!I12+'JuicedOdds Week (3)'!I23)</f>
        <v>0.63010204081632659</v>
      </c>
      <c r="J12" s="1">
        <f>'JuicedOdds Week (3)'!J12/('JuicedOdds Week (3)'!J12+'JuicedOdds Week (3)'!J2)</f>
        <v>0.35527082119976705</v>
      </c>
      <c r="K12" s="1"/>
      <c r="L12" s="1">
        <f>'JuicedOdds Week (3)'!L12/('JuicedOdds Week (3)'!L12+'JuicedOdds Week (3)'!L25)</f>
        <v>0.6636481241914618</v>
      </c>
      <c r="M12" s="1">
        <f>'JuicedOdds Week (3)'!M12/('JuicedOdds Week (3)'!M12+'JuicedOdds Week (3)'!M8)</f>
        <v>0.44740599714421703</v>
      </c>
      <c r="N12" s="1">
        <f>'JuicedOdds Week (3)'!N12/('JuicedOdds Week (3)'!N12+'JuicedOdds Week (3)'!N27)</f>
        <v>0.60670065549890739</v>
      </c>
      <c r="O12" s="2">
        <f>'JuicedOdds Week (3)'!O12/('JuicedOdds Week (3)'!O12+'JuicedOdds Week (3)'!O29)</f>
        <v>0.71797052154195007</v>
      </c>
      <c r="P12" s="1">
        <f>'JuicedOdds Week (3)'!P12/('JuicedOdds Week (3)'!P12+'JuicedOdds Week (3)'!P8)</f>
        <v>0.52173913043478259</v>
      </c>
      <c r="Q12" s="1">
        <f>'JuicedOdds Week (3)'!Q12/('JuicedOdds Week (3)'!Q12+'JuicedOdds Week (3)'!Q7)</f>
        <v>0.56097560975609762</v>
      </c>
      <c r="R12" s="1">
        <f>'JuicedOdds Week (3)'!R12/('JuicedOdds Week (3)'!R12+'JuicedOdds Week (3)'!R9)</f>
        <v>0.5</v>
      </c>
      <c r="S12" s="1">
        <f>'JuicedOdds Week (3)'!S12/('JuicedOdds Week (3)'!S12+'JuicedOdds Week (3)'!S4)</f>
        <v>0.52173913043478259</v>
      </c>
      <c r="U12">
        <v>0</v>
      </c>
    </row>
    <row r="13" spans="1:38">
      <c r="A13" t="s">
        <v>12</v>
      </c>
      <c r="B13" s="1">
        <f>'JuicedOdds Week (3)'!B13/('JuicedOdds Week (3)'!B13+'JuicedOdds Week (3)'!B31)</f>
        <v>0.63690418169412233</v>
      </c>
      <c r="C13" s="1">
        <f>'JuicedOdds Week (3)'!C13/('JuicedOdds Week (3)'!C13+'JuicedOdds Week (3)'!C2)</f>
        <v>0.42794036443953615</v>
      </c>
      <c r="D13" s="1">
        <f>'JuicedOdds Week (3)'!D13/('JuicedOdds Week (3)'!D13+'JuicedOdds Week (3)'!D33)</f>
        <v>0.76000000000000012</v>
      </c>
      <c r="E13" s="1">
        <f>'JuicedOdds Week (3)'!E13/('JuicedOdds Week (3)'!E13+'JuicedOdds Week (3)'!E24)</f>
        <v>0.62246655186117372</v>
      </c>
      <c r="F13" s="1">
        <f>'JuicedOdds Week (3)'!F13/('JuicedOdds Week (3)'!F13+'JuicedOdds Week (3)'!F4)</f>
        <v>0.39329934450109244</v>
      </c>
      <c r="G13" s="2">
        <f>'JuicedOdds Week (3)'!G13/('JuicedOdds Week (3)'!G13+'JuicedOdds Week (3)'!G31)</f>
        <v>0.69079288305406805</v>
      </c>
      <c r="H13" s="1">
        <f>'JuicedOdds Week (3)'!H13/('JuicedOdds Week (3)'!H13+'JuicedOdds Week (3)'!H16)</f>
        <v>0.48916576381365112</v>
      </c>
      <c r="I13" s="1">
        <f>'JuicedOdds Week (3)'!I13/('JuicedOdds Week (3)'!I13+'JuicedOdds Week (3)'!I22)</f>
        <v>0.48916576381365112</v>
      </c>
      <c r="J13" s="1"/>
      <c r="K13" s="1">
        <f>'JuicedOdds Week (3)'!K13/('JuicedOdds Week (3)'!K13+'JuicedOdds Week (3)'!K5)</f>
        <v>0.48916576381365112</v>
      </c>
      <c r="L13" s="1">
        <f>'JuicedOdds Week (3)'!L13/('JuicedOdds Week (3)'!L13+'JuicedOdds Week (3)'!L29)</f>
        <v>0.64472917880023306</v>
      </c>
      <c r="M13" s="1">
        <f>'JuicedOdds Week (3)'!M13/('JuicedOdds Week (3)'!M13+'JuicedOdds Week (3)'!M33)</f>
        <v>0.63690418169412233</v>
      </c>
      <c r="N13" s="1">
        <f>'JuicedOdds Week (3)'!N13/('JuicedOdds Week (3)'!N13+'JuicedOdds Week (3)'!N6)</f>
        <v>0.48916576381365112</v>
      </c>
      <c r="O13" s="1">
        <f>'JuicedOdds Week (3)'!O13/('JuicedOdds Week (3)'!O13+'JuicedOdds Week (3)'!O15)</f>
        <v>0.48916576381365112</v>
      </c>
      <c r="P13" s="1">
        <f>'JuicedOdds Week (3)'!P13/('JuicedOdds Week (3)'!P13+'JuicedOdds Week (3)'!P9)</f>
        <v>0.51083423618634893</v>
      </c>
      <c r="Q13" s="1">
        <f>'JuicedOdds Week (3)'!Q13/('JuicedOdds Week (3)'!Q13+'JuicedOdds Week (3)'!Q30)</f>
        <v>0.62110960757780787</v>
      </c>
      <c r="R13" s="1">
        <f>'JuicedOdds Week (3)'!R13/('JuicedOdds Week (3)'!R13+'JuicedOdds Week (3)'!R26)</f>
        <v>0.64472917880023306</v>
      </c>
      <c r="S13" s="1">
        <f>'JuicedOdds Week (3)'!S13/('JuicedOdds Week (3)'!S13+'JuicedOdds Week (3)'!S29)</f>
        <v>0.55259400285578297</v>
      </c>
      <c r="U13">
        <v>0</v>
      </c>
    </row>
    <row r="14" spans="1:38" ht="14.45">
      <c r="A14" t="s">
        <v>13</v>
      </c>
      <c r="B14" s="1">
        <f>'JuicedOdds Week (3)'!B14/('JuicedOdds Week (3)'!B14+'JuicedOdds Week (3)'!B28)</f>
        <v>0.65747522619560528</v>
      </c>
      <c r="C14" s="1">
        <f>'JuicedOdds Week (3)'!C14/('JuicedOdds Week (3)'!C14+'JuicedOdds Week (3)'!C10)</f>
        <v>0.34252477380439461</v>
      </c>
      <c r="D14" s="1">
        <f>'JuicedOdds Week (3)'!D14/('JuicedOdds Week (3)'!D14+'JuicedOdds Week (3)'!D26)</f>
        <v>0.6636481241914618</v>
      </c>
      <c r="E14" s="1">
        <f>'JuicedOdds Week (3)'!E14/('JuicedOdds Week (3)'!E14+'JuicedOdds Week (3)'!E21)</f>
        <v>0.48263587428372978</v>
      </c>
      <c r="F14" s="1"/>
      <c r="G14" s="1">
        <f>'JuicedOdds Week (3)'!G14/('JuicedOdds Week (3)'!G14+'JuicedOdds Week (3)'!G6)</f>
        <v>0.36309581830587778</v>
      </c>
      <c r="H14" s="2">
        <f>'JuicedOdds Week (3)'!H14/('JuicedOdds Week (3)'!H14+'JuicedOdds Week (3)'!H32)</f>
        <v>0.74087161366313303</v>
      </c>
      <c r="I14" s="1">
        <f>'JuicedOdds Week (3)'!I14/('JuicedOdds Week (3)'!I14+'JuicedOdds Week (3)'!I15)</f>
        <v>0.53246753246753253</v>
      </c>
      <c r="J14" s="1">
        <f>'JuicedOdds Week (3)'!J14/('JuicedOdds Week (3)'!J14+'JuicedOdds Week (3)'!J9)</f>
        <v>0.42016806722689076</v>
      </c>
      <c r="K14" s="1">
        <f>'JuicedOdds Week (3)'!K14/('JuicedOdds Week (3)'!K14+'JuicedOdds Week (3)'!K27)</f>
        <v>0.63010204081632659</v>
      </c>
      <c r="L14" s="1">
        <f>'JuicedOdds Week (3)'!L14/('JuicedOdds Week (3)'!L14+'JuicedOdds Week (3)'!L28)</f>
        <v>0.53246753246753253</v>
      </c>
      <c r="M14" s="1">
        <f>'JuicedOdds Week (3)'!M14/('JuicedOdds Week (3)'!M14+'JuicedOdds Week (3)'!M5)</f>
        <v>0.47826086956521741</v>
      </c>
      <c r="N14" s="1">
        <f>'JuicedOdds Week (3)'!N14/('JuicedOdds Week (3)'!N14+'JuicedOdds Week (3)'!N7)</f>
        <v>0.39329934450109244</v>
      </c>
      <c r="O14" s="1">
        <f>'JuicedOdds Week (3)'!O14/('JuicedOdds Week (3)'!O14+'JuicedOdds Week (3)'!O5)</f>
        <v>0.38596491228070179</v>
      </c>
      <c r="P14" s="1">
        <f>'JuicedOdds Week (3)'!P14/('JuicedOdds Week (3)'!P14+'JuicedOdds Week (3)'!P3)</f>
        <v>0.46753246753246752</v>
      </c>
      <c r="Q14" s="1">
        <f>'JuicedOdds Week (3)'!Q14/('JuicedOdds Week (3)'!Q14+'JuicedOdds Week (3)'!Q29)</f>
        <v>0.53246753246753253</v>
      </c>
      <c r="R14" s="1">
        <f>'JuicedOdds Week (3)'!R14/('JuicedOdds Week (3)'!R14+'JuicedOdds Week (3)'!R22)</f>
        <v>0.56204379562043794</v>
      </c>
      <c r="S14" s="1">
        <f>'JuicedOdds Week (3)'!S14/('JuicedOdds Week (3)'!S14+'JuicedOdds Week (3)'!S32)</f>
        <v>0.63658761934093011</v>
      </c>
      <c r="U14">
        <v>0</v>
      </c>
    </row>
    <row r="15" spans="1:38" ht="14.45">
      <c r="A15" t="s">
        <v>14</v>
      </c>
      <c r="B15" s="1">
        <f>'JuicedOdds Week (3)'!B15/('JuicedOdds Week (3)'!B15+'JuicedOdds Week (3)'!B6)</f>
        <v>0.49567024593003117</v>
      </c>
      <c r="C15" s="1">
        <f>'JuicedOdds Week (3)'!C15/('JuicedOdds Week (3)'!C15+'JuicedOdds Week (3)'!C22)</f>
        <v>0.551441114716549</v>
      </c>
      <c r="D15" s="1">
        <f>'JuicedOdds Week (3)'!D15/('JuicedOdds Week (3)'!D15+'JuicedOdds Week (3)'!D29)</f>
        <v>0.59336975415942395</v>
      </c>
      <c r="E15" s="1">
        <f>'JuicedOdds Week (3)'!E15/('JuicedOdds Week (3)'!E15+'JuicedOdds Week (3)'!E9)</f>
        <v>0.51083423618634893</v>
      </c>
      <c r="F15" s="1"/>
      <c r="G15" s="1">
        <f>'JuicedOdds Week (3)'!G15/('JuicedOdds Week (3)'!G15+'JuicedOdds Week (3)'!G5)</f>
        <v>0.48916576381365112</v>
      </c>
      <c r="H15" s="1">
        <f>'JuicedOdds Week (3)'!H15/('JuicedOdds Week (3)'!H15+'JuicedOdds Week (3)'!H31)</f>
        <v>0.57983193277310918</v>
      </c>
      <c r="I15" s="1">
        <f>'JuicedOdds Week (3)'!I15/('JuicedOdds Week (3)'!I15+'JuicedOdds Week (3)'!I14)</f>
        <v>0.46753246753246752</v>
      </c>
      <c r="J15" s="2">
        <f>'JuicedOdds Week (3)'!J15/('JuicedOdds Week (3)'!J15+'JuicedOdds Week (3)'!J32)</f>
        <v>0.73354231974921635</v>
      </c>
      <c r="K15" s="1">
        <f>'JuicedOdds Week (3)'!K15/('JuicedOdds Week (3)'!K15+'JuicedOdds Week (3)'!K9)</f>
        <v>0.42016806722689076</v>
      </c>
      <c r="L15" s="1">
        <f>'JuicedOdds Week (3)'!L15/('JuicedOdds Week (3)'!L15+'JuicedOdds Week (3)'!L22)</f>
        <v>0.52173913043478259</v>
      </c>
      <c r="M15" s="1">
        <f>'JuicedOdds Week (3)'!M15/('JuicedOdds Week (3)'!M15+'JuicedOdds Week (3)'!M18)</f>
        <v>0.48916576381365112</v>
      </c>
      <c r="N15" s="1">
        <f>'JuicedOdds Week (3)'!N15/('JuicedOdds Week (3)'!N15+'JuicedOdds Week (3)'!N28)</f>
        <v>0.52173913043478259</v>
      </c>
      <c r="O15" s="1">
        <f>'JuicedOdds Week (3)'!O15/('JuicedOdds Week (3)'!O15+'JuicedOdds Week (3)'!O13)</f>
        <v>0.51083423618634893</v>
      </c>
      <c r="P15" s="1">
        <f>'JuicedOdds Week (3)'!P15/('JuicedOdds Week (3)'!P15+'JuicedOdds Week (3)'!P19)</f>
        <v>0.61403508771929827</v>
      </c>
      <c r="Q15" s="1">
        <f>'JuicedOdds Week (3)'!Q15/('JuicedOdds Week (3)'!Q15+'JuicedOdds Week (3)'!Q33)</f>
        <v>0.63094034378159758</v>
      </c>
      <c r="R15" s="1">
        <f>'JuicedOdds Week (3)'!R15/('JuicedOdds Week (3)'!R15+'JuicedOdds Week (3)'!R8)</f>
        <v>0.48916576381365112</v>
      </c>
      <c r="S15" s="1">
        <f>'JuicedOdds Week (3)'!S15/('JuicedOdds Week (3)'!S15+'JuicedOdds Week (3)'!S6)</f>
        <v>0.38596491228070179</v>
      </c>
      <c r="U15">
        <v>0</v>
      </c>
    </row>
    <row r="16" spans="1:38" ht="14.45">
      <c r="A16" t="s">
        <v>15</v>
      </c>
      <c r="B16" s="1">
        <f>'JuicedOdds Week (3)'!B16/('JuicedOdds Week (3)'!B16+'JuicedOdds Week (3)'!B29)</f>
        <v>0.5720596355604638</v>
      </c>
      <c r="C16" s="1">
        <f>'JuicedOdds Week (3)'!C16/('JuicedOdds Week (3)'!C16+'JuicedOdds Week (3)'!C26)</f>
        <v>0.58299264104660675</v>
      </c>
      <c r="D16" s="1">
        <f>'JuicedOdds Week (3)'!D16/('JuicedOdds Week (3)'!D16+'JuicedOdds Week (3)'!D20)</f>
        <v>0.5260865852617197</v>
      </c>
      <c r="E16" s="1">
        <f>'JuicedOdds Week (3)'!E16/('JuicedOdds Week (3)'!E16+'JuicedOdds Week (3)'!E30)</f>
        <v>0.66900702106318954</v>
      </c>
      <c r="F16" s="1">
        <f>'JuicedOdds Week (3)'!F16/('JuicedOdds Week (3)'!F16+'JuicedOdds Week (3)'!F23)</f>
        <v>0.43795620437956206</v>
      </c>
      <c r="G16" s="1">
        <f>'JuicedOdds Week (3)'!G16/('JuicedOdds Week (3)'!G16+'JuicedOdds Week (3)'!G33)</f>
        <v>0.57983193277310918</v>
      </c>
      <c r="H16" s="1">
        <f>'JuicedOdds Week (3)'!H16/('JuicedOdds Week (3)'!H16+'JuicedOdds Week (3)'!H13)</f>
        <v>0.51083423618634893</v>
      </c>
      <c r="I16" s="1">
        <f>'JuicedOdds Week (3)'!I16/('JuicedOdds Week (3)'!I16+'JuicedOdds Week (3)'!I31)</f>
        <v>0.52173913043478259</v>
      </c>
      <c r="J16" s="1">
        <f>'JuicedOdds Week (3)'!J16/('JuicedOdds Week (3)'!J16+'JuicedOdds Week (3)'!J19)</f>
        <v>0.55259400285578297</v>
      </c>
      <c r="K16" s="1">
        <f>'JuicedOdds Week (3)'!K16/('JuicedOdds Week (3)'!K16+'JuicedOdds Week (3)'!K17)</f>
        <v>0.45725646123260438</v>
      </c>
      <c r="L16" s="1"/>
      <c r="M16" s="1">
        <f>'JuicedOdds Week (3)'!M16/('JuicedOdds Week (3)'!M16+'JuicedOdds Week (3)'!M24)</f>
        <v>0.48916576381365112</v>
      </c>
      <c r="N16" s="1">
        <f>'JuicedOdds Week (3)'!N16/('JuicedOdds Week (3)'!N16+'JuicedOdds Week (3)'!N10)</f>
        <v>0.5</v>
      </c>
      <c r="O16" s="1">
        <f>'JuicedOdds Week (3)'!O16/('JuicedOdds Week (3)'!O16+'JuicedOdds Week (3)'!O26)</f>
        <v>0.59909228441754914</v>
      </c>
      <c r="P16" s="1">
        <f>'JuicedOdds Week (3)'!P16/('JuicedOdds Week (3)'!P16+'JuicedOdds Week (3)'!P21)</f>
        <v>0.53246753246753253</v>
      </c>
      <c r="Q16" s="1">
        <f>'JuicedOdds Week (3)'!Q16/('JuicedOdds Week (3)'!Q16+'JuicedOdds Week (3)'!Q28)</f>
        <v>0.51083423618634893</v>
      </c>
      <c r="R16" s="1">
        <f>'JuicedOdds Week (3)'!R16/('JuicedOdds Week (3)'!R16+'JuicedOdds Week (3)'!R30)</f>
        <v>0.52173913043478259</v>
      </c>
      <c r="S16" s="1">
        <f>'JuicedOdds Week (3)'!S16/('JuicedOdds Week (3)'!S16+'JuicedOdds Week (3)'!S24)</f>
        <v>0.57111597374179435</v>
      </c>
      <c r="U16">
        <v>0</v>
      </c>
    </row>
    <row r="17" spans="1:21" ht="14.45">
      <c r="A17" t="s">
        <v>16</v>
      </c>
      <c r="B17" s="1">
        <f>'JuicedOdds Week (3)'!B17/('JuicedOdds Week (3)'!B17+'JuicedOdds Week (3)'!B30)</f>
        <v>0.65747522619560528</v>
      </c>
      <c r="C17" s="1">
        <f>'JuicedOdds Week (3)'!C17/('JuicedOdds Week (3)'!C17+'JuicedOdds Week (3)'!C3)</f>
        <v>0.31944444444444442</v>
      </c>
      <c r="D17" s="1">
        <f>'JuicedOdds Week (3)'!D17/('JuicedOdds Week (3)'!D17+'JuicedOdds Week (3)'!D11)</f>
        <v>0.50432975406996894</v>
      </c>
      <c r="E17" s="1">
        <f>'JuicedOdds Week (3)'!E17/('JuicedOdds Week (3)'!E17+'JuicedOdds Week (3)'!E26)</f>
        <v>0.52173913043478259</v>
      </c>
      <c r="F17" s="1">
        <f>'JuicedOdds Week (3)'!F17/('JuicedOdds Week (3)'!F17+'JuicedOdds Week (3)'!F2)</f>
        <v>0.36989795918367352</v>
      </c>
      <c r="G17" s="1">
        <f>'JuicedOdds Week (3)'!G17/('JuicedOdds Week (3)'!G17+'JuicedOdds Week (3)'!G19)</f>
        <v>0.5</v>
      </c>
      <c r="H17" s="1">
        <f>'JuicedOdds Week (3)'!H17/('JuicedOdds Week (3)'!H17+'JuicedOdds Week (3)'!H5)</f>
        <v>0.47826086956521741</v>
      </c>
      <c r="I17" s="1">
        <f>'JuicedOdds Week (3)'!I17/('JuicedOdds Week (3)'!I17+'JuicedOdds Week (3)'!I20)</f>
        <v>0.51083423618634893</v>
      </c>
      <c r="J17" s="1">
        <f>'JuicedOdds Week (3)'!J17/('JuicedOdds Week (3)'!J17+'JuicedOdds Week (3)'!J24)</f>
        <v>0.51083423618634893</v>
      </c>
      <c r="K17" s="1">
        <f>'JuicedOdds Week (3)'!K17/('JuicedOdds Week (3)'!K17+'JuicedOdds Week (3)'!K16)</f>
        <v>0.54274353876739567</v>
      </c>
      <c r="L17" s="1">
        <f>'JuicedOdds Week (3)'!L17/('JuicedOdds Week (3)'!L17+'JuicedOdds Week (3)'!L18)</f>
        <v>0.46753246753246752</v>
      </c>
      <c r="M17" s="1">
        <f>'JuicedOdds Week (3)'!M17/('JuicedOdds Week (3)'!M17+'JuicedOdds Week (3)'!M19)</f>
        <v>0.62110960757780787</v>
      </c>
      <c r="N17" s="1"/>
      <c r="O17" s="1">
        <f>'JuicedOdds Week (3)'!O17/('JuicedOdds Week (3)'!O17+'JuicedOdds Week (3)'!O25)</f>
        <v>0.51083423618634893</v>
      </c>
      <c r="P17" s="1">
        <f>'JuicedOdds Week (3)'!P17/('JuicedOdds Week (3)'!P17+'JuicedOdds Week (3)'!P6)</f>
        <v>0.34252477380439461</v>
      </c>
      <c r="Q17" s="1">
        <f>'JuicedOdds Week (3)'!Q17/('JuicedOdds Week (3)'!Q17+'JuicedOdds Week (3)'!Q10)</f>
        <v>0.51083423618634893</v>
      </c>
      <c r="R17" s="1">
        <f>'JuicedOdds Week (3)'!R17/('JuicedOdds Week (3)'!R17+'JuicedOdds Week (3)'!R20)</f>
        <v>0.54274353876739567</v>
      </c>
      <c r="S17" s="1">
        <f>'JuicedOdds Week (3)'!S17/('JuicedOdds Week (3)'!S17+'JuicedOdds Week (3)'!S10)</f>
        <v>0.43795620437956206</v>
      </c>
      <c r="U17">
        <v>0</v>
      </c>
    </row>
    <row r="18" spans="1:21">
      <c r="A18" t="s">
        <v>17</v>
      </c>
      <c r="B18" s="1">
        <f>'JuicedOdds Week (3)'!B18/('JuicedOdds Week (3)'!B18+'JuicedOdds Week (3)'!B25)</f>
        <v>0.59963877182420233</v>
      </c>
      <c r="C18" s="1">
        <f>'JuicedOdds Week (3)'!C18/('JuicedOdds Week (3)'!C18+'JuicedOdds Week (3)'!C27)</f>
        <v>0.63690418169412233</v>
      </c>
      <c r="D18" s="1">
        <f>'JuicedOdds Week (3)'!D18/('JuicedOdds Week (3)'!D18+'JuicedOdds Week (3)'!D12)</f>
        <v>0.28644876973925815</v>
      </c>
      <c r="E18" s="1">
        <f>'JuicedOdds Week (3)'!E18/('JuicedOdds Week (3)'!E18+'JuicedOdds Week (3)'!E19)</f>
        <v>0.52173913043478259</v>
      </c>
      <c r="F18" s="1">
        <f>'JuicedOdds Week (3)'!F18/('JuicedOdds Week (3)'!F18+'JuicedOdds Week (3)'!F8)</f>
        <v>0.48916576381365112</v>
      </c>
      <c r="G18" s="1">
        <f>'JuicedOdds Week (3)'!G18/('JuicedOdds Week (3)'!G18+'JuicedOdds Week (3)'!G2)</f>
        <v>0.26645768025078376</v>
      </c>
      <c r="H18" s="1">
        <f>'JuicedOdds Week (3)'!H18/('JuicedOdds Week (3)'!H18+'JuicedOdds Week (3)'!H20)</f>
        <v>0.60670065549890739</v>
      </c>
      <c r="I18" s="1">
        <f>'JuicedOdds Week (3)'!I18/('JuicedOdds Week (3)'!I18+'JuicedOdds Week (3)'!I2)</f>
        <v>0.38596491228070179</v>
      </c>
      <c r="J18" s="1"/>
      <c r="K18" s="1">
        <f>'JuicedOdds Week (3)'!K18/('JuicedOdds Week (3)'!K18+'JuicedOdds Week (3)'!K4)</f>
        <v>0.31944444444444442</v>
      </c>
      <c r="L18" s="1">
        <f>'JuicedOdds Week (3)'!L18/('JuicedOdds Week (3)'!L18+'JuicedOdds Week (3)'!L17)</f>
        <v>0.53246753246753253</v>
      </c>
      <c r="M18" s="1">
        <f>'JuicedOdds Week (3)'!M18/('JuicedOdds Week (3)'!M18+'JuicedOdds Week (3)'!M15)</f>
        <v>0.51083423618634893</v>
      </c>
      <c r="N18" s="1">
        <f>'JuicedOdds Week (3)'!N18/('JuicedOdds Week (3)'!N18+'JuicedOdds Week (3)'!N33)</f>
        <v>0.62110960757780787</v>
      </c>
      <c r="O18" s="1">
        <f>'JuicedOdds Week (3)'!O18/('JuicedOdds Week (3)'!O18+'JuicedOdds Week (3)'!O11)</f>
        <v>0.42016806722689076</v>
      </c>
      <c r="P18" s="1">
        <f>'JuicedOdds Week (3)'!P18/('JuicedOdds Week (3)'!P18+'JuicedOdds Week (3)'!P10)</f>
        <v>0.45725646123260438</v>
      </c>
      <c r="Q18" s="1">
        <f>'JuicedOdds Week (3)'!Q18/('JuicedOdds Week (3)'!Q18+'JuicedOdds Week (3)'!Q23)</f>
        <v>0.53246753246753253</v>
      </c>
      <c r="R18" s="1">
        <f>'JuicedOdds Week (3)'!R18/('JuicedOdds Week (3)'!R18+'JuicedOdds Week (3)'!R11)</f>
        <v>0.51083423618634893</v>
      </c>
      <c r="S18" s="2">
        <f>'JuicedOdds Week (3)'!S18/('JuicedOdds Week (3)'!S18+'JuicedOdds Week (3)'!S25)</f>
        <v>0.51083423618634893</v>
      </c>
      <c r="U18">
        <v>0</v>
      </c>
    </row>
    <row r="19" spans="1:21" ht="14.45">
      <c r="A19" t="s">
        <v>18</v>
      </c>
      <c r="B19" s="1">
        <f>'JuicedOdds Week (3)'!B19/('JuicedOdds Week (3)'!B19+'JuicedOdds Week (3)'!B20)</f>
        <v>0.51736412571627011</v>
      </c>
      <c r="C19" s="1">
        <f>'JuicedOdds Week (3)'!C19/('JuicedOdds Week (3)'!C19+'JuicedOdds Week (3)'!C30)</f>
        <v>0.46753246753246752</v>
      </c>
      <c r="D19" s="1">
        <f>'JuicedOdds Week (3)'!D19/('JuicedOdds Week (3)'!D19+'JuicedOdds Week (3)'!D2)</f>
        <v>0.1475409836065574</v>
      </c>
      <c r="E19" s="1">
        <f>'JuicedOdds Week (3)'!E19/('JuicedOdds Week (3)'!E19+'JuicedOdds Week (3)'!E18)</f>
        <v>0.47826086956521741</v>
      </c>
      <c r="F19" s="1">
        <f>'JuicedOdds Week (3)'!F19/('JuicedOdds Week (3)'!F19+'JuicedOdds Week (3)'!F27)</f>
        <v>0.47391341473828025</v>
      </c>
      <c r="G19" s="1">
        <f>'JuicedOdds Week (3)'!G19/('JuicedOdds Week (3)'!G19+'JuicedOdds Week (3)'!G17)</f>
        <v>0.5</v>
      </c>
      <c r="H19" s="1">
        <f>'JuicedOdds Week (3)'!H19/('JuicedOdds Week (3)'!H19+'JuicedOdds Week (3)'!H25)</f>
        <v>0.51083423618634893</v>
      </c>
      <c r="I19" s="1">
        <f>'JuicedOdds Week (3)'!I19/('JuicedOdds Week (3)'!I19+'JuicedOdds Week (3)'!I11)</f>
        <v>0.33099297893681046</v>
      </c>
      <c r="J19" s="1">
        <f>'JuicedOdds Week (3)'!J19/('JuicedOdds Week (3)'!J19+'JuicedOdds Week (3)'!J16)</f>
        <v>0.44740599714421703</v>
      </c>
      <c r="K19" s="1">
        <f>'JuicedOdds Week (3)'!K19/('JuicedOdds Week (3)'!K19+'JuicedOdds Week (3)'!K26)</f>
        <v>0.53246753246753253</v>
      </c>
      <c r="L19" s="1">
        <f>'JuicedOdds Week (3)'!L19/('JuicedOdds Week (3)'!L19+'JuicedOdds Week (3)'!L10)</f>
        <v>0.29983792544570498</v>
      </c>
      <c r="M19" s="1">
        <f>'JuicedOdds Week (3)'!M19/('JuicedOdds Week (3)'!M19+'JuicedOdds Week (3)'!M17)</f>
        <v>0.37889039242219219</v>
      </c>
      <c r="N19" s="1"/>
      <c r="O19" s="1">
        <f>'JuicedOdds Week (3)'!O19/('JuicedOdds Week (3)'!O19+'JuicedOdds Week (3)'!O10)</f>
        <v>0.46753246753246752</v>
      </c>
      <c r="P19" s="1">
        <f>'JuicedOdds Week (3)'!P19/('JuicedOdds Week (3)'!P19+'JuicedOdds Week (3)'!P15)</f>
        <v>0.38596491228070179</v>
      </c>
      <c r="Q19" s="1">
        <f>'JuicedOdds Week (3)'!Q19/('JuicedOdds Week (3)'!Q19+'JuicedOdds Week (3)'!Q32)</f>
        <v>0.63658761934093011</v>
      </c>
      <c r="R19" s="1">
        <f>'JuicedOdds Week (3)'!R19/('JuicedOdds Week (3)'!R19+'JuicedOdds Week (3)'!R24)</f>
        <v>0.53246753246753253</v>
      </c>
      <c r="S19" s="1">
        <f>'JuicedOdds Week (3)'!S19/('JuicedOdds Week (3)'!S19+'JuicedOdds Week (3)'!S20)</f>
        <v>0.46753246753246752</v>
      </c>
      <c r="U19">
        <v>0</v>
      </c>
    </row>
    <row r="20" spans="1:21">
      <c r="A20" t="s">
        <v>19</v>
      </c>
      <c r="B20" s="1">
        <f>'JuicedOdds Week (3)'!B20/('JuicedOdds Week (3)'!B20+'JuicedOdds Week (3)'!B19)</f>
        <v>0.48263587428372978</v>
      </c>
      <c r="C20" s="1">
        <f>'JuicedOdds Week (3)'!C20/('JuicedOdds Week (3)'!C20+'JuicedOdds Week (3)'!C24)</f>
        <v>0.42794036443953615</v>
      </c>
      <c r="D20" s="1">
        <f>'JuicedOdds Week (3)'!D20/('JuicedOdds Week (3)'!D20+'JuicedOdds Week (3)'!D16)</f>
        <v>0.47391341473828025</v>
      </c>
      <c r="E20" s="1">
        <f>'JuicedOdds Week (3)'!E20/('JuicedOdds Week (3)'!E20+'JuicedOdds Week (3)'!E10)</f>
        <v>0.47391341473828025</v>
      </c>
      <c r="F20" s="1">
        <f>'JuicedOdds Week (3)'!F20/('JuicedOdds Week (3)'!F20+'JuicedOdds Week (3)'!F25)</f>
        <v>0.47826086956521741</v>
      </c>
      <c r="G20" s="1"/>
      <c r="H20" s="1">
        <f>'JuicedOdds Week (3)'!H20/('JuicedOdds Week (3)'!H20+'JuicedOdds Week (3)'!H18)</f>
        <v>0.39329934450109244</v>
      </c>
      <c r="I20" s="1">
        <f>'JuicedOdds Week (3)'!I20/('JuicedOdds Week (3)'!I20+'JuicedOdds Week (3)'!I17)</f>
        <v>0.48916576381365112</v>
      </c>
      <c r="J20" s="1">
        <f>'JuicedOdds Week (3)'!J20/('JuicedOdds Week (3)'!J20+'JuicedOdds Week (3)'!J28)</f>
        <v>0.55259400285578297</v>
      </c>
      <c r="K20" s="1">
        <f>'JuicedOdds Week (3)'!K20/('JuicedOdds Week (3)'!K20+'JuicedOdds Week (3)'!K22)</f>
        <v>0.42016806722689076</v>
      </c>
      <c r="L20" s="1">
        <f>'JuicedOdds Week (3)'!L20/('JuicedOdds Week (3)'!L20+'JuicedOdds Week (3)'!L11)</f>
        <v>0.45725646123260438</v>
      </c>
      <c r="M20" s="1">
        <f>'JuicedOdds Week (3)'!M20/('JuicedOdds Week (3)'!M20+'JuicedOdds Week (3)'!M10)</f>
        <v>0.36989795918367352</v>
      </c>
      <c r="N20" s="1">
        <f>'JuicedOdds Week (3)'!N20/('JuicedOdds Week (3)'!N20+'JuicedOdds Week (3)'!N2)</f>
        <v>0.34252477380439461</v>
      </c>
      <c r="O20" s="1">
        <f>'JuicedOdds Week (3)'!O20/('JuicedOdds Week (3)'!O20+'JuicedOdds Week (3)'!O21)</f>
        <v>0.54274353876739567</v>
      </c>
      <c r="P20" s="1">
        <f>'JuicedOdds Week (3)'!P20/('JuicedOdds Week (3)'!P20+'JuicedOdds Week (3)'!P30)</f>
        <v>0.60670065549890739</v>
      </c>
      <c r="Q20" s="2">
        <f>'JuicedOdds Week (3)'!Q20/('JuicedOdds Week (3)'!Q20+'JuicedOdds Week (3)'!Q26)</f>
        <v>0.51083423618634893</v>
      </c>
      <c r="R20" s="1">
        <f>'JuicedOdds Week (3)'!R20/('JuicedOdds Week (3)'!R20+'JuicedOdds Week (3)'!R17)</f>
        <v>0.45725646123260438</v>
      </c>
      <c r="S20" s="1">
        <f>'JuicedOdds Week (3)'!S20/('JuicedOdds Week (3)'!S20+'JuicedOdds Week (3)'!S19)</f>
        <v>0.53246753246753253</v>
      </c>
      <c r="U20">
        <v>0</v>
      </c>
    </row>
    <row r="21" spans="1:21" ht="14.45">
      <c r="A21" t="s">
        <v>20</v>
      </c>
      <c r="B21" s="1">
        <f>'JuicedOdds Week (3)'!B21/('JuicedOdds Week (3)'!B21+'JuicedOdds Week (3)'!B7)</f>
        <v>0.3962430290578221</v>
      </c>
      <c r="C21" s="1">
        <f>'JuicedOdds Week (3)'!C21/('JuicedOdds Week (3)'!C21+'JuicedOdds Week (3)'!C32)</f>
        <v>0.65747522619560528</v>
      </c>
      <c r="D21" s="1">
        <f>'JuicedOdds Week (3)'!D21/('JuicedOdds Week (3)'!D21+'JuicedOdds Week (3)'!D5)</f>
        <v>0.15349887133182846</v>
      </c>
      <c r="E21" s="1">
        <f>'JuicedOdds Week (3)'!E21/('JuicedOdds Week (3)'!E21+'JuicedOdds Week (3)'!E14)</f>
        <v>0.51736412571627011</v>
      </c>
      <c r="F21" s="1">
        <f>'JuicedOdds Week (3)'!F21/('JuicedOdds Week (3)'!F21+'JuicedOdds Week (3)'!F12)</f>
        <v>0.36309581830587778</v>
      </c>
      <c r="G21" s="1">
        <f>'JuicedOdds Week (3)'!G21/('JuicedOdds Week (3)'!G21+'JuicedOdds Week (3)'!G4)</f>
        <v>0.28202947845804988</v>
      </c>
      <c r="H21" s="1">
        <f>'JuicedOdds Week (3)'!H21/('JuicedOdds Week (3)'!H21+'JuicedOdds Week (3)'!H27)</f>
        <v>0.55259400285578297</v>
      </c>
      <c r="I21" s="1">
        <f>'JuicedOdds Week (3)'!I21/('JuicedOdds Week (3)'!I21+'JuicedOdds Week (3)'!I8)</f>
        <v>0.47826086956521741</v>
      </c>
      <c r="J21" s="1">
        <f>'JuicedOdds Week (3)'!J21/('JuicedOdds Week (3)'!J21+'JuicedOdds Week (3)'!J25)</f>
        <v>0.47826086956521741</v>
      </c>
      <c r="K21" s="1">
        <f>'JuicedOdds Week (3)'!K21/('JuicedOdds Week (3)'!K21+'JuicedOdds Week (3)'!K7)</f>
        <v>0.34252477380439461</v>
      </c>
      <c r="L21" s="1">
        <f>'JuicedOdds Week (3)'!L21/('JuicedOdds Week (3)'!L21+'JuicedOdds Week (3)'!L27)</f>
        <v>0.52173913043478259</v>
      </c>
      <c r="M21" s="1">
        <f>'JuicedOdds Week (3)'!M21/('JuicedOdds Week (3)'!M21+'JuicedOdds Week (3)'!M23)</f>
        <v>0.52173913043478259</v>
      </c>
      <c r="N21" s="1"/>
      <c r="O21" s="1">
        <f>'JuicedOdds Week (3)'!O21/('JuicedOdds Week (3)'!O21+'JuicedOdds Week (3)'!O20)</f>
        <v>0.45725646123260438</v>
      </c>
      <c r="P21" s="1">
        <f>'JuicedOdds Week (3)'!P21/('JuicedOdds Week (3)'!P21+'JuicedOdds Week (3)'!P16)</f>
        <v>0.46753246753246752</v>
      </c>
      <c r="Q21" s="1">
        <f>'JuicedOdds Week (3)'!Q21/('JuicedOdds Week (3)'!Q21+'JuicedOdds Week (3)'!Q3)</f>
        <v>0.28202947845804988</v>
      </c>
      <c r="R21" s="1">
        <f>'JuicedOdds Week (3)'!R21/('JuicedOdds Week (3)'!R21+'JuicedOdds Week (3)'!R28)</f>
        <v>0.59909228441754914</v>
      </c>
      <c r="S21" s="1">
        <f>'JuicedOdds Week (3)'!S21/('JuicedOdds Week (3)'!S21+'JuicedOdds Week (3)'!S3)</f>
        <v>0.45725646123260438</v>
      </c>
      <c r="U21">
        <v>0</v>
      </c>
    </row>
    <row r="22" spans="1:21" ht="14.45">
      <c r="A22" t="s">
        <v>21</v>
      </c>
      <c r="B22" s="1">
        <f>'JuicedOdds Week (3)'!B22/('JuicedOdds Week (3)'!B22+'JuicedOdds Week (3)'!B5)</f>
        <v>0.47826086956521741</v>
      </c>
      <c r="C22" s="1">
        <f>'JuicedOdds Week (3)'!C22/('JuicedOdds Week (3)'!C22+'JuicedOdds Week (3)'!C15)</f>
        <v>0.448558885283451</v>
      </c>
      <c r="D22" s="1">
        <f>'JuicedOdds Week (3)'!D22/('JuicedOdds Week (3)'!D22+'JuicedOdds Week (3)'!D25)</f>
        <v>0.42794036443953615</v>
      </c>
      <c r="E22" s="1">
        <f>'JuicedOdds Week (3)'!E22/('JuicedOdds Week (3)'!E22+'JuicedOdds Week (3)'!E33)</f>
        <v>0.60923623445825936</v>
      </c>
      <c r="F22" s="1">
        <f>'JuicedOdds Week (3)'!F22/('JuicedOdds Week (3)'!F22+'JuicedOdds Week (3)'!F9)</f>
        <v>0.48916576381365112</v>
      </c>
      <c r="G22" s="1"/>
      <c r="H22" s="1">
        <f>'JuicedOdds Week (3)'!H22/('JuicedOdds Week (3)'!H22+'JuicedOdds Week (3)'!H28)</f>
        <v>0.54274353876739567</v>
      </c>
      <c r="I22" s="1">
        <f>'JuicedOdds Week (3)'!I22/('JuicedOdds Week (3)'!I22+'JuicedOdds Week (3)'!I13)</f>
        <v>0.51083423618634893</v>
      </c>
      <c r="J22" s="1">
        <f>'JuicedOdds Week (3)'!J22/('JuicedOdds Week (3)'!J22+'JuicedOdds Week (3)'!J29)</f>
        <v>0.62110960757780787</v>
      </c>
      <c r="K22" s="1">
        <f>'JuicedOdds Week (3)'!K22/('JuicedOdds Week (3)'!K22+'JuicedOdds Week (3)'!K20)</f>
        <v>0.57983193277310918</v>
      </c>
      <c r="L22" s="1">
        <f>'JuicedOdds Week (3)'!L22/('JuicedOdds Week (3)'!L22+'JuicedOdds Week (3)'!L15)</f>
        <v>0.47826086956521741</v>
      </c>
      <c r="M22" s="1">
        <f>'JuicedOdds Week (3)'!M22/('JuicedOdds Week (3)'!M22+'JuicedOdds Week (3)'!M6)</f>
        <v>0.35714285714285704</v>
      </c>
      <c r="N22" s="2">
        <f>'JuicedOdds Week (3)'!N22/('JuicedOdds Week (3)'!N22+'JuicedOdds Week (3)'!N32)</f>
        <v>0.69079288305406805</v>
      </c>
      <c r="O22" s="1">
        <f>'JuicedOdds Week (3)'!O22/('JuicedOdds Week (3)'!O22+'JuicedOdds Week (3)'!O23)</f>
        <v>0.53246753246753253</v>
      </c>
      <c r="P22" s="1">
        <f>'JuicedOdds Week (3)'!P22/('JuicedOdds Week (3)'!P22+'JuicedOdds Week (3)'!P31)</f>
        <v>0.54274353876739567</v>
      </c>
      <c r="Q22" s="1">
        <f>'JuicedOdds Week (3)'!Q22/('JuicedOdds Week (3)'!Q22+'JuicedOdds Week (3)'!Q6)</f>
        <v>0.45725646123260438</v>
      </c>
      <c r="R22" s="1">
        <f>'JuicedOdds Week (3)'!R22/('JuicedOdds Week (3)'!R22+'JuicedOdds Week (3)'!R14)</f>
        <v>0.43795620437956206</v>
      </c>
      <c r="S22" s="1">
        <f>'JuicedOdds Week (3)'!S22/('JuicedOdds Week (3)'!S22+'JuicedOdds Week (3)'!S9)</f>
        <v>0.38596491228070179</v>
      </c>
      <c r="U22">
        <v>0</v>
      </c>
    </row>
    <row r="23" spans="1:21" ht="14.45">
      <c r="A23" t="s">
        <v>22</v>
      </c>
      <c r="B23" s="1">
        <f>'JuicedOdds Week (3)'!B23/('JuicedOdds Week (3)'!B23+'JuicedOdds Week (3)'!B3)</f>
        <v>0.37753344813882639</v>
      </c>
      <c r="C23" s="1">
        <f>'JuicedOdds Week (3)'!C23/('JuicedOdds Week (3)'!C23+'JuicedOdds Week (3)'!C12)</f>
        <v>0.43650793650793646</v>
      </c>
      <c r="D23" s="1">
        <f>'JuicedOdds Week (3)'!D23/('JuicedOdds Week (3)'!D23+'JuicedOdds Week (3)'!D8)</f>
        <v>0.5720596355604638</v>
      </c>
      <c r="E23" s="1">
        <f>'JuicedOdds Week (3)'!E23/('JuicedOdds Week (3)'!E23+'JuicedOdds Week (3)'!E7)</f>
        <v>0.35527082119976705</v>
      </c>
      <c r="F23" s="1">
        <f>'JuicedOdds Week (3)'!F23/('JuicedOdds Week (3)'!F23+'JuicedOdds Week (3)'!F16)</f>
        <v>0.56204379562043794</v>
      </c>
      <c r="G23" s="1">
        <f>'JuicedOdds Week (3)'!G23/('JuicedOdds Week (3)'!G23+'JuicedOdds Week (3)'!G25)</f>
        <v>0.48916576381365112</v>
      </c>
      <c r="H23" s="1">
        <f>'JuicedOdds Week (3)'!H23/('JuicedOdds Week (3)'!H23+'JuicedOdds Week (3)'!H4)</f>
        <v>0.38596491228070179</v>
      </c>
      <c r="I23" s="1">
        <f>'JuicedOdds Week (3)'!I23/('JuicedOdds Week (3)'!I23+'JuicedOdds Week (3)'!I12)</f>
        <v>0.36989795918367352</v>
      </c>
      <c r="J23" s="1">
        <f>'JuicedOdds Week (3)'!J23/('JuicedOdds Week (3)'!J23+'JuicedOdds Week (3)'!J27)</f>
        <v>0.60670065549890739</v>
      </c>
      <c r="K23" s="1">
        <f>'JuicedOdds Week (3)'!K23/('JuicedOdds Week (3)'!K23+'JuicedOdds Week (3)'!K31)</f>
        <v>0.63658761934093011</v>
      </c>
      <c r="L23" s="1"/>
      <c r="M23" s="1">
        <f>'JuicedOdds Week (3)'!M23/('JuicedOdds Week (3)'!M23+'JuicedOdds Week (3)'!M21)</f>
        <v>0.47826086956521741</v>
      </c>
      <c r="N23" s="1">
        <f>'JuicedOdds Week (3)'!N23/('JuicedOdds Week (3)'!N23+'JuicedOdds Week (3)'!N11)</f>
        <v>0.47826086956521741</v>
      </c>
      <c r="O23" s="1">
        <f>'JuicedOdds Week (3)'!O23/('JuicedOdds Week (3)'!O23+'JuicedOdds Week (3)'!O22)</f>
        <v>0.46753246753246752</v>
      </c>
      <c r="P23" s="1">
        <f>'JuicedOdds Week (3)'!P23/('JuicedOdds Week (3)'!P23+'JuicedOdds Week (3)'!P2)</f>
        <v>0.36989795918367352</v>
      </c>
      <c r="Q23" s="1">
        <f>'JuicedOdds Week (3)'!Q23/('JuicedOdds Week (3)'!Q23+'JuicedOdds Week (3)'!Q18)</f>
        <v>0.46753246753246752</v>
      </c>
      <c r="R23" s="1">
        <f>'JuicedOdds Week (3)'!R23/('JuicedOdds Week (3)'!R23+'JuicedOdds Week (3)'!R4)</f>
        <v>0.29983792544570498</v>
      </c>
      <c r="S23" s="1">
        <f>'JuicedOdds Week (3)'!S23/('JuicedOdds Week (3)'!S23+'JuicedOdds Week (3)'!S8)</f>
        <v>0.48916576381365112</v>
      </c>
      <c r="U23">
        <v>0</v>
      </c>
    </row>
    <row r="24" spans="1:21">
      <c r="A24" t="s">
        <v>23</v>
      </c>
      <c r="B24" s="1">
        <f>'JuicedOdds Week (3)'!B24/('JuicedOdds Week (3)'!B24+'JuicedOdds Week (3)'!B26)</f>
        <v>0.62246655186117372</v>
      </c>
      <c r="C24" s="1">
        <f>'JuicedOdds Week (3)'!C24/('JuicedOdds Week (3)'!C24+'JuicedOdds Week (3)'!C20)</f>
        <v>0.5720596355604638</v>
      </c>
      <c r="D24" s="1">
        <f>'JuicedOdds Week (3)'!D24/('JuicedOdds Week (3)'!D24+'JuicedOdds Week (3)'!D10)</f>
        <v>0.4170073589533933</v>
      </c>
      <c r="E24" s="1">
        <f>'JuicedOdds Week (3)'!E24/('JuicedOdds Week (3)'!E24+'JuicedOdds Week (3)'!E13)</f>
        <v>0.37753344813882639</v>
      </c>
      <c r="F24" s="2">
        <f>'JuicedOdds Week (3)'!F24/('JuicedOdds Week (3)'!F24+'JuicedOdds Week (3)'!F33)</f>
        <v>0.59909228441754914</v>
      </c>
      <c r="G24" s="1">
        <f>'JuicedOdds Week (3)'!G24/('JuicedOdds Week (3)'!G24+'JuicedOdds Week (3)'!G27)</f>
        <v>0.54274353876739567</v>
      </c>
      <c r="H24" s="1">
        <f>'JuicedOdds Week (3)'!H24/('JuicedOdds Week (3)'!H24+'JuicedOdds Week (3)'!H30)</f>
        <v>0.51083423618634893</v>
      </c>
      <c r="I24" s="1">
        <f>'JuicedOdds Week (3)'!I24/('JuicedOdds Week (3)'!I24+'JuicedOdds Week (3)'!I29)</f>
        <v>0.48916576381365112</v>
      </c>
      <c r="J24" s="1">
        <f>'JuicedOdds Week (3)'!J24/('JuicedOdds Week (3)'!J24+'JuicedOdds Week (3)'!J17)</f>
        <v>0.48916576381365112</v>
      </c>
      <c r="K24" s="1">
        <f>'JuicedOdds Week (3)'!K24/('JuicedOdds Week (3)'!K24+'JuicedOdds Week (3)'!K32)</f>
        <v>0.56204379562043794</v>
      </c>
      <c r="L24" s="1"/>
      <c r="M24" s="1">
        <f>'JuicedOdds Week (3)'!M24/('JuicedOdds Week (3)'!M24+'JuicedOdds Week (3)'!M16)</f>
        <v>0.51083423618634893</v>
      </c>
      <c r="N24" s="1">
        <f>'JuicedOdds Week (3)'!N24/('JuicedOdds Week (3)'!N24+'JuicedOdds Week (3)'!N8)</f>
        <v>0.29983792544570498</v>
      </c>
      <c r="O24" s="1">
        <f>'JuicedOdds Week (3)'!O24/('JuicedOdds Week (3)'!O24+'JuicedOdds Week (3)'!O30)</f>
        <v>0.58821154622527261</v>
      </c>
      <c r="P24" s="1">
        <f>'JuicedOdds Week (3)'!P24/('JuicedOdds Week (3)'!P24+'JuicedOdds Week (3)'!P26)</f>
        <v>0.48916576381365112</v>
      </c>
      <c r="Q24" s="1">
        <f>'JuicedOdds Week (3)'!Q24/('JuicedOdds Week (3)'!Q24+'JuicedOdds Week (3)'!Q31)</f>
        <v>0.54274353876739567</v>
      </c>
      <c r="R24" s="1">
        <f>'JuicedOdds Week (3)'!R24/('JuicedOdds Week (3)'!R24+'JuicedOdds Week (3)'!R19)</f>
        <v>0.46753246753246752</v>
      </c>
      <c r="S24" s="1">
        <f>'JuicedOdds Week (3)'!S24/('JuicedOdds Week (3)'!S24+'JuicedOdds Week (3)'!S16)</f>
        <v>0.42888402625820565</v>
      </c>
      <c r="U24">
        <v>0</v>
      </c>
    </row>
    <row r="25" spans="1:21">
      <c r="A25" t="s">
        <v>24</v>
      </c>
      <c r="B25" s="1">
        <f>'JuicedOdds Week (3)'!B25/('JuicedOdds Week (3)'!B25+'JuicedOdds Week (3)'!B18)</f>
        <v>0.40036122817579772</v>
      </c>
      <c r="C25" s="1">
        <f>'JuicedOdds Week (3)'!C25/('JuicedOdds Week (3)'!C25+'JuicedOdds Week (3)'!C4)</f>
        <v>0.2491874322860238</v>
      </c>
      <c r="D25" s="1">
        <f>'JuicedOdds Week (3)'!D25/('JuicedOdds Week (3)'!D25+'JuicedOdds Week (3)'!D22)</f>
        <v>0.5720596355604638</v>
      </c>
      <c r="E25" s="1">
        <f>'JuicedOdds Week (3)'!E25/('JuicedOdds Week (3)'!E25+'JuicedOdds Week (3)'!E11)</f>
        <v>0.33635187580853815</v>
      </c>
      <c r="F25" s="1">
        <f>'JuicedOdds Week (3)'!F25/('JuicedOdds Week (3)'!F25+'JuicedOdds Week (3)'!F20)</f>
        <v>0.52173913043478259</v>
      </c>
      <c r="G25" s="1">
        <f>'JuicedOdds Week (3)'!G25/('JuicedOdds Week (3)'!G25+'JuicedOdds Week (3)'!G23)</f>
        <v>0.51083423618634893</v>
      </c>
      <c r="H25" s="1">
        <f>'JuicedOdds Week (3)'!H25/('JuicedOdds Week (3)'!H25+'JuicedOdds Week (3)'!H19)</f>
        <v>0.48916576381365112</v>
      </c>
      <c r="I25" s="1">
        <f>'JuicedOdds Week (3)'!I25/('JuicedOdds Week (3)'!I25+'JuicedOdds Week (3)'!I10)</f>
        <v>0.36309581830587778</v>
      </c>
      <c r="J25" s="1">
        <f>'JuicedOdds Week (3)'!J25/('JuicedOdds Week (3)'!J25+'JuicedOdds Week (3)'!J21)</f>
        <v>0.52173913043478259</v>
      </c>
      <c r="K25" s="1">
        <f>'JuicedOdds Week (3)'!K25/('JuicedOdds Week (3)'!K25+'JuicedOdds Week (3)'!K8)</f>
        <v>0.45725646123260438</v>
      </c>
      <c r="L25" s="1">
        <f>'JuicedOdds Week (3)'!L25/('JuicedOdds Week (3)'!L25+'JuicedOdds Week (3)'!L12)</f>
        <v>0.33635187580853815</v>
      </c>
      <c r="M25" s="1">
        <f>'JuicedOdds Week (3)'!M25/('JuicedOdds Week (3)'!M25+'JuicedOdds Week (3)'!M2)</f>
        <v>0.35527082119976705</v>
      </c>
      <c r="N25" s="1"/>
      <c r="O25" s="1">
        <f>'JuicedOdds Week (3)'!O25/('JuicedOdds Week (3)'!O25+'JuicedOdds Week (3)'!O17)</f>
        <v>0.48916576381365112</v>
      </c>
      <c r="P25" s="1">
        <f>'JuicedOdds Week (3)'!P25/('JuicedOdds Week (3)'!P25+'JuicedOdds Week (3)'!P11)</f>
        <v>0.47826086956521741</v>
      </c>
      <c r="Q25" s="1">
        <f>'JuicedOdds Week (3)'!Q25/('JuicedOdds Week (3)'!Q25+'JuicedOdds Week (3)'!Q2)</f>
        <v>0.23409789548356585</v>
      </c>
      <c r="R25" s="1">
        <f>'JuicedOdds Week (3)'!R25/('JuicedOdds Week (3)'!R25+'JuicedOdds Week (3)'!R31)</f>
        <v>0.53246753246753253</v>
      </c>
      <c r="S25" s="2">
        <f>'JuicedOdds Week (3)'!S25/('JuicedOdds Week (3)'!S25+'JuicedOdds Week (3)'!S18)</f>
        <v>0.48916576381365112</v>
      </c>
      <c r="U25">
        <v>0</v>
      </c>
    </row>
    <row r="26" spans="1:21">
      <c r="A26" t="s">
        <v>25</v>
      </c>
      <c r="B26" s="1">
        <f>'JuicedOdds Week (3)'!B26/('JuicedOdds Week (3)'!B26+'JuicedOdds Week (3)'!B24)</f>
        <v>0.37753344813882639</v>
      </c>
      <c r="C26" s="1">
        <f>'JuicedOdds Week (3)'!C26/('JuicedOdds Week (3)'!C26+'JuicedOdds Week (3)'!C16)</f>
        <v>0.4170073589533933</v>
      </c>
      <c r="D26" s="1">
        <f>'JuicedOdds Week (3)'!D26/('JuicedOdds Week (3)'!D26+'JuicedOdds Week (3)'!D14)</f>
        <v>0.33635187580853815</v>
      </c>
      <c r="E26" s="1">
        <f>'JuicedOdds Week (3)'!E26/('JuicedOdds Week (3)'!E26+'JuicedOdds Week (3)'!E17)</f>
        <v>0.47826086956521741</v>
      </c>
      <c r="F26" s="1">
        <f>'JuicedOdds Week (3)'!F26/('JuicedOdds Week (3)'!F26+'JuicedOdds Week (3)'!F10)</f>
        <v>0.35527082119976705</v>
      </c>
      <c r="G26" s="1">
        <f>'JuicedOdds Week (3)'!G26/('JuicedOdds Week (3)'!G26+'JuicedOdds Week (3)'!G12)</f>
        <v>0.28644876973925815</v>
      </c>
      <c r="H26" s="1"/>
      <c r="I26" s="1">
        <f>'JuicedOdds Week (3)'!I26/('JuicedOdds Week (3)'!I26+'JuicedOdds Week (3)'!I33)</f>
        <v>0.57983193277310918</v>
      </c>
      <c r="J26" s="1">
        <f>'JuicedOdds Week (3)'!J26/('JuicedOdds Week (3)'!J26+'JuicedOdds Week (3)'!J31)</f>
        <v>0.54274353876739567</v>
      </c>
      <c r="K26" s="1">
        <f>'JuicedOdds Week (3)'!K26/('JuicedOdds Week (3)'!K26+'JuicedOdds Week (3)'!K19)</f>
        <v>0.46753246753246752</v>
      </c>
      <c r="L26" s="1">
        <f>'JuicedOdds Week (3)'!L26/('JuicedOdds Week (3)'!L26+'JuicedOdds Week (3)'!L7)</f>
        <v>0.38596491228070179</v>
      </c>
      <c r="M26" s="1">
        <f>'JuicedOdds Week (3)'!M26/('JuicedOdds Week (3)'!M26+'JuicedOdds Week (3)'!M29)</f>
        <v>0.48916576381365112</v>
      </c>
      <c r="N26" s="1">
        <f>'JuicedOdds Week (3)'!N26/('JuicedOdds Week (3)'!N26+'JuicedOdds Week (3)'!N30)</f>
        <v>0.48916576381365112</v>
      </c>
      <c r="O26" s="1">
        <f>'JuicedOdds Week (3)'!O26/('JuicedOdds Week (3)'!O26+'JuicedOdds Week (3)'!O16)</f>
        <v>0.40090771558245086</v>
      </c>
      <c r="P26" s="1">
        <f>'JuicedOdds Week (3)'!P26/('JuicedOdds Week (3)'!P26+'JuicedOdds Week (3)'!P24)</f>
        <v>0.51083423618634893</v>
      </c>
      <c r="Q26" s="2">
        <f>'JuicedOdds Week (3)'!Q26/('JuicedOdds Week (3)'!Q26+'JuicedOdds Week (3)'!Q20)</f>
        <v>0.48916576381365112</v>
      </c>
      <c r="R26" s="1">
        <f>'JuicedOdds Week (3)'!R26/('JuicedOdds Week (3)'!R26+'JuicedOdds Week (3)'!R13)</f>
        <v>0.35527082119976705</v>
      </c>
      <c r="S26" s="1">
        <f>'JuicedOdds Week (3)'!S26/('JuicedOdds Week (3)'!S26+'JuicedOdds Week (3)'!S30)</f>
        <v>0.54274353876739567</v>
      </c>
      <c r="U26">
        <v>0</v>
      </c>
    </row>
    <row r="27" spans="1:21">
      <c r="A27" t="s">
        <v>26</v>
      </c>
      <c r="B27" s="1">
        <f>'JuicedOdds Week (3)'!B27/('JuicedOdds Week (3)'!B27+'JuicedOdds Week (3)'!B32)</f>
        <v>0.73354231974921635</v>
      </c>
      <c r="C27" s="1">
        <f>'JuicedOdds Week (3)'!C27/('JuicedOdds Week (3)'!C27+'JuicedOdds Week (3)'!C18)</f>
        <v>0.36309581830587778</v>
      </c>
      <c r="D27" s="1">
        <f>'JuicedOdds Week (3)'!D27/('JuicedOdds Week (3)'!D27+'JuicedOdds Week (3)'!D4)</f>
        <v>0.31944444444444442</v>
      </c>
      <c r="E27" s="1">
        <f>'JuicedOdds Week (3)'!E27/('JuicedOdds Week (3)'!E27+'JuicedOdds Week (3)'!E3)</f>
        <v>0.26645768025078376</v>
      </c>
      <c r="F27" s="1">
        <f>'JuicedOdds Week (3)'!F27/('JuicedOdds Week (3)'!F27+'JuicedOdds Week (3)'!F19)</f>
        <v>0.5260865852617197</v>
      </c>
      <c r="G27" s="1">
        <f>'JuicedOdds Week (3)'!G27/('JuicedOdds Week (3)'!G27+'JuicedOdds Week (3)'!G24)</f>
        <v>0.45725646123260438</v>
      </c>
      <c r="H27" s="1">
        <f>'JuicedOdds Week (3)'!H27/('JuicedOdds Week (3)'!H27+'JuicedOdds Week (3)'!H21)</f>
        <v>0.44740599714421703</v>
      </c>
      <c r="I27" s="1">
        <f>'JuicedOdds Week (3)'!I27/('JuicedOdds Week (3)'!I27+'JuicedOdds Week (3)'!I3)</f>
        <v>0.36341238065906994</v>
      </c>
      <c r="J27" s="1">
        <f>'JuicedOdds Week (3)'!J27/('JuicedOdds Week (3)'!J27+'JuicedOdds Week (3)'!J23)</f>
        <v>0.39329934450109244</v>
      </c>
      <c r="K27" s="1">
        <f>'JuicedOdds Week (3)'!K27/('JuicedOdds Week (3)'!K27+'JuicedOdds Week (3)'!K14)</f>
        <v>0.36989795918367352</v>
      </c>
      <c r="L27" s="1">
        <f>'JuicedOdds Week (3)'!L27/('JuicedOdds Week (3)'!L27+'JuicedOdds Week (3)'!L21)</f>
        <v>0.47826086956521741</v>
      </c>
      <c r="M27" s="1">
        <f>'JuicedOdds Week (3)'!M27/('JuicedOdds Week (3)'!M27+'JuicedOdds Week (3)'!M7)</f>
        <v>0.33099297893681046</v>
      </c>
      <c r="N27" s="1">
        <f>'JuicedOdds Week (3)'!N27/('JuicedOdds Week (3)'!N27+'JuicedOdds Week (3)'!N12)</f>
        <v>0.39329934450109244</v>
      </c>
      <c r="O27" s="1"/>
      <c r="P27" s="2">
        <f>'JuicedOdds Week (3)'!P27/('JuicedOdds Week (3)'!P27+'JuicedOdds Week (3)'!P28)</f>
        <v>0.48916576381365112</v>
      </c>
      <c r="Q27" s="1">
        <f>'JuicedOdds Week (3)'!Q27/('JuicedOdds Week (3)'!Q27+'JuicedOdds Week (3)'!Q8)</f>
        <v>0.34252477380439461</v>
      </c>
      <c r="R27" s="1">
        <f>'JuicedOdds Week (3)'!R27/('JuicedOdds Week (3)'!R27+'JuicedOdds Week (3)'!R5)</f>
        <v>0.42016806722689076</v>
      </c>
      <c r="S27" s="1">
        <f>'JuicedOdds Week (3)'!S27/('JuicedOdds Week (3)'!S27+'JuicedOdds Week (3)'!S7)</f>
        <v>0.42016806722689076</v>
      </c>
      <c r="U27">
        <v>0</v>
      </c>
    </row>
    <row r="28" spans="1:21">
      <c r="A28" t="s">
        <v>27</v>
      </c>
      <c r="B28" s="1">
        <f>'JuicedOdds Week (3)'!B28/('JuicedOdds Week (3)'!B28+'JuicedOdds Week (3)'!B14)</f>
        <v>0.34252477380439461</v>
      </c>
      <c r="C28" s="1">
        <f>'JuicedOdds Week (3)'!C28/('JuicedOdds Week (3)'!C28+'JuicedOdds Week (3)'!C5)</f>
        <v>0.26645768025078376</v>
      </c>
      <c r="D28" s="1">
        <f>'JuicedOdds Week (3)'!D28/('JuicedOdds Week (3)'!D28+'JuicedOdds Week (3)'!D6)</f>
        <v>0.4170073589533933</v>
      </c>
      <c r="E28" s="1">
        <f>'JuicedOdds Week (3)'!E28/('JuicedOdds Week (3)'!E28+'JuicedOdds Week (3)'!E31)</f>
        <v>0.51083423618634893</v>
      </c>
      <c r="F28" s="1">
        <f>'JuicedOdds Week (3)'!F28/('JuicedOdds Week (3)'!F28+'JuicedOdds Week (3)'!F3)</f>
        <v>0.33099297893681046</v>
      </c>
      <c r="G28" s="1">
        <f>'JuicedOdds Week (3)'!G28/('JuicedOdds Week (3)'!G28+'JuicedOdds Week (3)'!G32)</f>
        <v>0.63010204081632659</v>
      </c>
      <c r="H28" s="1">
        <f>'JuicedOdds Week (3)'!H28/('JuicedOdds Week (3)'!H28+'JuicedOdds Week (3)'!H22)</f>
        <v>0.45725646123260438</v>
      </c>
      <c r="I28" s="1">
        <f>'JuicedOdds Week (3)'!I28/('JuicedOdds Week (3)'!I28+'JuicedOdds Week (3)'!I7)</f>
        <v>0.28202947845804988</v>
      </c>
      <c r="J28" s="1">
        <f>'JuicedOdds Week (3)'!J28/('JuicedOdds Week (3)'!J28+'JuicedOdds Week (3)'!J20)</f>
        <v>0.44740599714421703</v>
      </c>
      <c r="K28" s="1"/>
      <c r="L28" s="1">
        <f>'JuicedOdds Week (3)'!L28/('JuicedOdds Week (3)'!L28+'JuicedOdds Week (3)'!L14)</f>
        <v>0.46753246753246752</v>
      </c>
      <c r="M28" s="1">
        <f>'JuicedOdds Week (3)'!M28/('JuicedOdds Week (3)'!M28+'JuicedOdds Week (3)'!M32)</f>
        <v>0.53246753246753253</v>
      </c>
      <c r="N28" s="1">
        <f>'JuicedOdds Week (3)'!N28/('JuicedOdds Week (3)'!N28+'JuicedOdds Week (3)'!N15)</f>
        <v>0.47826086956521741</v>
      </c>
      <c r="O28" s="1">
        <f>'JuicedOdds Week (3)'!O28/('JuicedOdds Week (3)'!O28+'JuicedOdds Week (3)'!O9)</f>
        <v>0.27424749163879597</v>
      </c>
      <c r="P28" s="2">
        <f>'JuicedOdds Week (3)'!P28/('JuicedOdds Week (3)'!P28+'JuicedOdds Week (3)'!P27)</f>
        <v>0.51083423618634893</v>
      </c>
      <c r="Q28" s="1">
        <f>'JuicedOdds Week (3)'!Q28/('JuicedOdds Week (3)'!Q28+'JuicedOdds Week (3)'!Q16)</f>
        <v>0.48916576381365112</v>
      </c>
      <c r="R28" s="1">
        <f>'JuicedOdds Week (3)'!R28/('JuicedOdds Week (3)'!R28+'JuicedOdds Week (3)'!R21)</f>
        <v>0.40090771558245086</v>
      </c>
      <c r="S28" s="1">
        <f>'JuicedOdds Week (3)'!S28/('JuicedOdds Week (3)'!S28+'JuicedOdds Week (3)'!S5)</f>
        <v>0.28202947845804988</v>
      </c>
      <c r="U28">
        <v>0</v>
      </c>
    </row>
    <row r="29" spans="1:21">
      <c r="A29" t="s">
        <v>28</v>
      </c>
      <c r="B29" s="1">
        <f>'JuicedOdds Week (3)'!B29/('JuicedOdds Week (3)'!B29+'JuicedOdds Week (3)'!B16)</f>
        <v>0.42794036443953615</v>
      </c>
      <c r="C29" s="1">
        <f>'JuicedOdds Week (3)'!C29/('JuicedOdds Week (3)'!C29+'JuicedOdds Week (3)'!C11)</f>
        <v>0.42794036443953615</v>
      </c>
      <c r="D29" s="1">
        <f>'JuicedOdds Week (3)'!D29/('JuicedOdds Week (3)'!D29+'JuicedOdds Week (3)'!D15)</f>
        <v>0.40663024584057611</v>
      </c>
      <c r="E29" s="1">
        <f>'JuicedOdds Week (3)'!E29/('JuicedOdds Week (3)'!E29+'JuicedOdds Week (3)'!E6)</f>
        <v>0.35527082119976705</v>
      </c>
      <c r="F29" s="1">
        <f>'JuicedOdds Week (3)'!F29/('JuicedOdds Week (3)'!F29+'JuicedOdds Week (3)'!F31)</f>
        <v>0.48916576381365112</v>
      </c>
      <c r="G29" s="1">
        <f>'JuicedOdds Week (3)'!G29/('JuicedOdds Week (3)'!G29+'JuicedOdds Week (3)'!G9)</f>
        <v>0.34252477380439461</v>
      </c>
      <c r="H29" s="1"/>
      <c r="I29" s="1">
        <f>'JuicedOdds Week (3)'!I29/('JuicedOdds Week (3)'!I29+'JuicedOdds Week (3)'!I24)</f>
        <v>0.51083423618634893</v>
      </c>
      <c r="J29" s="1">
        <f>'JuicedOdds Week (3)'!J29/('JuicedOdds Week (3)'!J29+'JuicedOdds Week (3)'!J22)</f>
        <v>0.37889039242219219</v>
      </c>
      <c r="K29" s="1">
        <f>'JuicedOdds Week (3)'!K29/('JuicedOdds Week (3)'!K29+'JuicedOdds Week (3)'!K30)</f>
        <v>0.51083423618634893</v>
      </c>
      <c r="L29" s="1">
        <f>'JuicedOdds Week (3)'!L29/('JuicedOdds Week (3)'!L29+'JuicedOdds Week (3)'!L13)</f>
        <v>0.35527082119976705</v>
      </c>
      <c r="M29" s="1">
        <f>'JuicedOdds Week (3)'!M29/('JuicedOdds Week (3)'!M29+'JuicedOdds Week (3)'!M26)</f>
        <v>0.51083423618634893</v>
      </c>
      <c r="N29" s="1">
        <f>'JuicedOdds Week (3)'!N29/('JuicedOdds Week (3)'!N29+'JuicedOdds Week (3)'!N31)</f>
        <v>0.54274353876739567</v>
      </c>
      <c r="O29" s="1">
        <f>'JuicedOdds Week (3)'!O29/('JuicedOdds Week (3)'!O29+'JuicedOdds Week (3)'!O12)</f>
        <v>0.28202947845804988</v>
      </c>
      <c r="P29" s="1">
        <f>'JuicedOdds Week (3)'!P29/('JuicedOdds Week (3)'!P29+'JuicedOdds Week (3)'!P33)</f>
        <v>0.57983193277310918</v>
      </c>
      <c r="Q29" s="1">
        <f>'JuicedOdds Week (3)'!Q29/('JuicedOdds Week (3)'!Q29+'JuicedOdds Week (3)'!Q14)</f>
        <v>0.46753246753246752</v>
      </c>
      <c r="R29" s="1">
        <f>'JuicedOdds Week (3)'!R29/('JuicedOdds Week (3)'!R29+'JuicedOdds Week (3)'!R33)</f>
        <v>0.51083423618634893</v>
      </c>
      <c r="S29" s="1">
        <f>'JuicedOdds Week (3)'!S29/('JuicedOdds Week (3)'!S29+'JuicedOdds Week (3)'!S13)</f>
        <v>0.44740599714421703</v>
      </c>
      <c r="U29">
        <v>0</v>
      </c>
    </row>
    <row r="30" spans="1:21">
      <c r="A30" t="s">
        <v>29</v>
      </c>
      <c r="B30" s="1">
        <f>'JuicedOdds Week (3)'!B30/('JuicedOdds Week (3)'!B30+'JuicedOdds Week (3)'!B17)</f>
        <v>0.34252477380439461</v>
      </c>
      <c r="C30" s="1">
        <f>'JuicedOdds Week (3)'!C30/('JuicedOdds Week (3)'!C30+'JuicedOdds Week (3)'!C19)</f>
        <v>0.53246753246753253</v>
      </c>
      <c r="D30" s="1">
        <f>'JuicedOdds Week (3)'!D30/('JuicedOdds Week (3)'!D30+'JuicedOdds Week (3)'!D3)</f>
        <v>0.31460674157303364</v>
      </c>
      <c r="E30" s="1">
        <f>'JuicedOdds Week (3)'!E30/('JuicedOdds Week (3)'!E30+'JuicedOdds Week (3)'!E16)</f>
        <v>0.33099297893681046</v>
      </c>
      <c r="F30" s="1"/>
      <c r="G30" s="1">
        <f>'JuicedOdds Week (3)'!G30/('JuicedOdds Week (3)'!G30+'JuicedOdds Week (3)'!G10)</f>
        <v>0.37889039242219219</v>
      </c>
      <c r="H30" s="1">
        <f>'JuicedOdds Week (3)'!H30/('JuicedOdds Week (3)'!H30+'JuicedOdds Week (3)'!H24)</f>
        <v>0.48916576381365112</v>
      </c>
      <c r="I30" s="1">
        <f>'JuicedOdds Week (3)'!I30/('JuicedOdds Week (3)'!I30+'JuicedOdds Week (3)'!I4)</f>
        <v>0.21809369951534732</v>
      </c>
      <c r="J30" s="1">
        <f>'JuicedOdds Week (3)'!J30/('JuicedOdds Week (3)'!J30+'JuicedOdds Week (3)'!J33)</f>
        <v>0.48916576381365112</v>
      </c>
      <c r="K30" s="1">
        <f>'JuicedOdds Week (3)'!K30/('JuicedOdds Week (3)'!K30+'JuicedOdds Week (3)'!K29)</f>
        <v>0.48916576381365112</v>
      </c>
      <c r="L30" s="1">
        <f>'JuicedOdds Week (3)'!L30/('JuicedOdds Week (3)'!L30+'JuicedOdds Week (3)'!L5)</f>
        <v>0.25912838633686691</v>
      </c>
      <c r="M30" s="2">
        <f>'JuicedOdds Week (3)'!M30/('JuicedOdds Week (3)'!M30+'JuicedOdds Week (3)'!M31)</f>
        <v>0.48916576381365112</v>
      </c>
      <c r="N30" s="1">
        <f>'JuicedOdds Week (3)'!N30/('JuicedOdds Week (3)'!N30+'JuicedOdds Week (3)'!N26)</f>
        <v>0.51083423618634893</v>
      </c>
      <c r="O30" s="1">
        <f>'JuicedOdds Week (3)'!O30/('JuicedOdds Week (3)'!O30+'JuicedOdds Week (3)'!O24)</f>
        <v>0.4117884537747275</v>
      </c>
      <c r="P30" s="1">
        <f>'JuicedOdds Week (3)'!P30/('JuicedOdds Week (3)'!P30+'JuicedOdds Week (3)'!P20)</f>
        <v>0.39329934450109244</v>
      </c>
      <c r="Q30" s="1">
        <f>'JuicedOdds Week (3)'!Q30/('JuicedOdds Week (3)'!Q30+'JuicedOdds Week (3)'!Q13)</f>
        <v>0.37889039242219219</v>
      </c>
      <c r="R30" s="1">
        <f>'JuicedOdds Week (3)'!R30/('JuicedOdds Week (3)'!R30+'JuicedOdds Week (3)'!R16)</f>
        <v>0.47826086956521741</v>
      </c>
      <c r="S30" s="1">
        <f>'JuicedOdds Week (3)'!S30/('JuicedOdds Week (3)'!S30+'JuicedOdds Week (3)'!S26)</f>
        <v>0.45725646123260438</v>
      </c>
      <c r="U30">
        <v>0</v>
      </c>
    </row>
    <row r="31" spans="1:21">
      <c r="A31" t="s">
        <v>30</v>
      </c>
      <c r="B31" s="1">
        <f>'JuicedOdds Week (3)'!B31/('JuicedOdds Week (3)'!B31+'JuicedOdds Week (3)'!B13)</f>
        <v>0.36309581830587778</v>
      </c>
      <c r="C31" s="1">
        <f>'JuicedOdds Week (3)'!C31/('JuicedOdds Week (3)'!C31+'JuicedOdds Week (3)'!C33)</f>
        <v>0.46753246753246752</v>
      </c>
      <c r="D31" s="1">
        <f>'JuicedOdds Week (3)'!D31/('JuicedOdds Week (3)'!D31+'JuicedOdds Week (3)'!D9)</f>
        <v>0.25912838633686691</v>
      </c>
      <c r="E31" s="1">
        <f>'JuicedOdds Week (3)'!E31/('JuicedOdds Week (3)'!E31+'JuicedOdds Week (3)'!E28)</f>
        <v>0.48916576381365112</v>
      </c>
      <c r="F31" s="1">
        <f>'JuicedOdds Week (3)'!F31/('JuicedOdds Week (3)'!F31+'JuicedOdds Week (3)'!F29)</f>
        <v>0.51083423618634893</v>
      </c>
      <c r="G31" s="1">
        <f>'JuicedOdds Week (3)'!G31/('JuicedOdds Week (3)'!G31+'JuicedOdds Week (3)'!G13)</f>
        <v>0.30920711694593195</v>
      </c>
      <c r="H31" s="1">
        <f>'JuicedOdds Week (3)'!H31/('JuicedOdds Week (3)'!H31+'JuicedOdds Week (3)'!H15)</f>
        <v>0.42016806722689076</v>
      </c>
      <c r="I31" s="1">
        <f>'JuicedOdds Week (3)'!I31/('JuicedOdds Week (3)'!I31+'JuicedOdds Week (3)'!I16)</f>
        <v>0.47826086956521741</v>
      </c>
      <c r="J31" s="1">
        <f>'JuicedOdds Week (3)'!J31/('JuicedOdds Week (3)'!J31+'JuicedOdds Week (3)'!J26)</f>
        <v>0.45725646123260438</v>
      </c>
      <c r="K31" s="1">
        <f>'JuicedOdds Week (3)'!K31/('JuicedOdds Week (3)'!K31+'JuicedOdds Week (3)'!K23)</f>
        <v>0.36341238065906994</v>
      </c>
      <c r="L31" s="1"/>
      <c r="M31" s="2">
        <f>'JuicedOdds Week (3)'!M31/('JuicedOdds Week (3)'!M31+'JuicedOdds Week (3)'!M30)</f>
        <v>0.51083423618634893</v>
      </c>
      <c r="N31" s="1">
        <f>'JuicedOdds Week (3)'!N31/('JuicedOdds Week (3)'!N31+'JuicedOdds Week (3)'!N29)</f>
        <v>0.45725646123260438</v>
      </c>
      <c r="O31" s="1">
        <f>'JuicedOdds Week (3)'!O31/('JuicedOdds Week (3)'!O31+'JuicedOdds Week (3)'!O7)</f>
        <v>0.31318281136198101</v>
      </c>
      <c r="P31" s="1">
        <f>'JuicedOdds Week (3)'!P31/('JuicedOdds Week (3)'!P31+'JuicedOdds Week (3)'!P22)</f>
        <v>0.45725646123260438</v>
      </c>
      <c r="Q31" s="1">
        <f>'JuicedOdds Week (3)'!Q31/('JuicedOdds Week (3)'!Q31+'JuicedOdds Week (3)'!Q24)</f>
        <v>0.45725646123260438</v>
      </c>
      <c r="R31" s="1">
        <f>'JuicedOdds Week (3)'!R31/('JuicedOdds Week (3)'!R31+'JuicedOdds Week (3)'!R25)</f>
        <v>0.46753246753246752</v>
      </c>
      <c r="S31" s="1">
        <f>'JuicedOdds Week (3)'!S31/('JuicedOdds Week (3)'!S31+'JuicedOdds Week (3)'!S33)</f>
        <v>0.52173913043478259</v>
      </c>
      <c r="U31">
        <v>0</v>
      </c>
    </row>
    <row r="32" spans="1:21" ht="14.45">
      <c r="A32" t="s">
        <v>31</v>
      </c>
      <c r="B32" s="1">
        <f>'JuicedOdds Week (3)'!B32/('JuicedOdds Week (3)'!B32+'JuicedOdds Week (3)'!B27)</f>
        <v>0.26645768025078376</v>
      </c>
      <c r="C32" s="1">
        <f>'JuicedOdds Week (3)'!C32/('JuicedOdds Week (3)'!C32+'JuicedOdds Week (3)'!C21)</f>
        <v>0.34252477380439461</v>
      </c>
      <c r="D32" s="1">
        <f>'JuicedOdds Week (3)'!D32/('JuicedOdds Week (3)'!D32+'JuicedOdds Week (3)'!D7)</f>
        <v>0.16835016835016833</v>
      </c>
      <c r="E32" s="1">
        <f>'JuicedOdds Week (3)'!E32/('JuicedOdds Week (3)'!E32+'JuicedOdds Week (3)'!E5)</f>
        <v>0.13228346456692913</v>
      </c>
      <c r="F32" s="1">
        <f>'JuicedOdds Week (3)'!F32/('JuicedOdds Week (3)'!F32+'JuicedOdds Week (3)'!F6)</f>
        <v>0.26645768025078376</v>
      </c>
      <c r="G32" s="1">
        <f>'JuicedOdds Week (3)'!G32/('JuicedOdds Week (3)'!G32+'JuicedOdds Week (3)'!G28)</f>
        <v>0.36989795918367352</v>
      </c>
      <c r="H32" s="1">
        <f>'JuicedOdds Week (3)'!H32/('JuicedOdds Week (3)'!H32+'JuicedOdds Week (3)'!H14)</f>
        <v>0.25912838633686691</v>
      </c>
      <c r="I32" s="1">
        <f>'JuicedOdds Week (3)'!I32/('JuicedOdds Week (3)'!I32+'JuicedOdds Week (3)'!I9)</f>
        <v>0.30920711694593195</v>
      </c>
      <c r="J32" s="1">
        <f>'JuicedOdds Week (3)'!J32/('JuicedOdds Week (3)'!J32+'JuicedOdds Week (3)'!J15)</f>
        <v>0.26645768025078376</v>
      </c>
      <c r="K32" s="1">
        <f>'JuicedOdds Week (3)'!K32/('JuicedOdds Week (3)'!K32+'JuicedOdds Week (3)'!K24)</f>
        <v>0.43795620437956206</v>
      </c>
      <c r="L32" s="1">
        <f>'JuicedOdds Week (3)'!L32/('JuicedOdds Week (3)'!L32+'JuicedOdds Week (3)'!L33)</f>
        <v>0.46753246753246752</v>
      </c>
      <c r="M32" s="1">
        <f>'JuicedOdds Week (3)'!M32/('JuicedOdds Week (3)'!M32+'JuicedOdds Week (3)'!M28)</f>
        <v>0.46753246753246752</v>
      </c>
      <c r="N32" s="1">
        <f>'JuicedOdds Week (3)'!N32/('JuicedOdds Week (3)'!N32+'JuicedOdds Week (3)'!N22)</f>
        <v>0.30920711694593195</v>
      </c>
      <c r="O32" s="1"/>
      <c r="P32" s="1">
        <f>'JuicedOdds Week (3)'!P32/('JuicedOdds Week (3)'!P32+'JuicedOdds Week (3)'!P5)</f>
        <v>0.30423004792665137</v>
      </c>
      <c r="Q32" s="1">
        <f>'JuicedOdds Week (3)'!Q32/('JuicedOdds Week (3)'!Q32+'JuicedOdds Week (3)'!Q19)</f>
        <v>0.36341238065906994</v>
      </c>
      <c r="R32" s="1">
        <f>'JuicedOdds Week (3)'!R32/('JuicedOdds Week (3)'!R32+'JuicedOdds Week (3)'!R3)</f>
        <v>0.19184290030211482</v>
      </c>
      <c r="S32" s="1">
        <f>'JuicedOdds Week (3)'!S32/('JuicedOdds Week (3)'!S32+'JuicedOdds Week (3)'!S14)</f>
        <v>0.36341238065906994</v>
      </c>
      <c r="U32">
        <v>0</v>
      </c>
    </row>
    <row r="33" spans="1:38">
      <c r="A33" t="s">
        <v>32</v>
      </c>
      <c r="B33" s="1">
        <f>'JuicedOdds Week (3)'!B33/('JuicedOdds Week (3)'!B33+'JuicedOdds Week (3)'!B9)</f>
        <v>0.20863836017569545</v>
      </c>
      <c r="C33" s="1">
        <f>'JuicedOdds Week (3)'!C33/('JuicedOdds Week (3)'!C33+'JuicedOdds Week (3)'!C31)</f>
        <v>0.53246753246753253</v>
      </c>
      <c r="D33" s="1">
        <f>'JuicedOdds Week (3)'!D33/('JuicedOdds Week (3)'!D33+'JuicedOdds Week (3)'!D13)</f>
        <v>0.24000000000000005</v>
      </c>
      <c r="E33" s="1">
        <f>'JuicedOdds Week (3)'!E33/('JuicedOdds Week (3)'!E33+'JuicedOdds Week (3)'!E22)</f>
        <v>0.39076376554174075</v>
      </c>
      <c r="F33" s="2">
        <f>'JuicedOdds Week (3)'!F33/('JuicedOdds Week (3)'!F33+'JuicedOdds Week (3)'!F24)</f>
        <v>0.40090771558245086</v>
      </c>
      <c r="G33" s="1">
        <f>'JuicedOdds Week (3)'!G33/('JuicedOdds Week (3)'!G33+'JuicedOdds Week (3)'!G16)</f>
        <v>0.42016806722689076</v>
      </c>
      <c r="H33" s="1"/>
      <c r="I33" s="1">
        <f>'JuicedOdds Week (3)'!I33/('JuicedOdds Week (3)'!I33+'JuicedOdds Week (3)'!I26)</f>
        <v>0.42016806722689076</v>
      </c>
      <c r="J33" s="1">
        <f>'JuicedOdds Week (3)'!J33/('JuicedOdds Week (3)'!J33+'JuicedOdds Week (3)'!J30)</f>
        <v>0.51083423618634893</v>
      </c>
      <c r="K33" s="1">
        <f>'JuicedOdds Week (3)'!K33/('JuicedOdds Week (3)'!K33+'JuicedOdds Week (3)'!K6)</f>
        <v>0.23409789548356585</v>
      </c>
      <c r="L33" s="1">
        <f>'JuicedOdds Week (3)'!L33/('JuicedOdds Week (3)'!L33+'JuicedOdds Week (3)'!L32)</f>
        <v>0.53246753246753253</v>
      </c>
      <c r="M33" s="1">
        <f>'JuicedOdds Week (3)'!M33/('JuicedOdds Week (3)'!M33+'JuicedOdds Week (3)'!M13)</f>
        <v>0.36309581830587778</v>
      </c>
      <c r="N33" s="1">
        <f>'JuicedOdds Week (3)'!N33/('JuicedOdds Week (3)'!N33+'JuicedOdds Week (3)'!N18)</f>
        <v>0.37889039242219219</v>
      </c>
      <c r="O33" s="1">
        <f>'JuicedOdds Week (3)'!O33/('JuicedOdds Week (3)'!O33+'JuicedOdds Week (3)'!O8)</f>
        <v>0.2491874322860238</v>
      </c>
      <c r="P33" s="1">
        <f>'JuicedOdds Week (3)'!P33/('JuicedOdds Week (3)'!P33+'JuicedOdds Week (3)'!P29)</f>
        <v>0.42016806722689076</v>
      </c>
      <c r="Q33" s="1">
        <f>'JuicedOdds Week (3)'!Q33/('JuicedOdds Week (3)'!Q33+'JuicedOdds Week (3)'!Q15)</f>
        <v>0.36905965621840248</v>
      </c>
      <c r="R33" s="1">
        <f>'JuicedOdds Week (3)'!R33/('JuicedOdds Week (3)'!R33+'JuicedOdds Week (3)'!R29)</f>
        <v>0.48916576381365112</v>
      </c>
      <c r="S33" s="1">
        <f>'JuicedOdds Week (3)'!S33/('JuicedOdds Week (3)'!S33+'JuicedOdds Week (3)'!S31)</f>
        <v>0.47826086956521741</v>
      </c>
      <c r="U33">
        <v>0</v>
      </c>
    </row>
    <row r="34" spans="1:38" ht="14.45">
      <c r="U34">
        <f>SUM(U2:U33)</f>
        <v>25</v>
      </c>
      <c r="V34">
        <f t="shared" ref="V34:AL34" si="0">SUM(V2:V33)</f>
        <v>0</v>
      </c>
      <c r="W34">
        <f t="shared" si="0"/>
        <v>0</v>
      </c>
      <c r="X34">
        <f t="shared" si="0"/>
        <v>0</v>
      </c>
      <c r="Y34">
        <f t="shared" si="0"/>
        <v>0</v>
      </c>
      <c r="Z34">
        <f t="shared" si="0"/>
        <v>0</v>
      </c>
      <c r="AA34">
        <f t="shared" si="0"/>
        <v>0</v>
      </c>
      <c r="AB34">
        <f t="shared" si="0"/>
        <v>0</v>
      </c>
      <c r="AC34">
        <f t="shared" si="0"/>
        <v>0</v>
      </c>
      <c r="AD34">
        <f t="shared" si="0"/>
        <v>0</v>
      </c>
      <c r="AE34">
        <f t="shared" si="0"/>
        <v>0</v>
      </c>
      <c r="AF34">
        <f t="shared" si="0"/>
        <v>0</v>
      </c>
      <c r="AG34">
        <f t="shared" si="0"/>
        <v>0</v>
      </c>
      <c r="AH34">
        <f t="shared" si="0"/>
        <v>0</v>
      </c>
      <c r="AI34">
        <f t="shared" si="0"/>
        <v>0</v>
      </c>
      <c r="AJ34">
        <f t="shared" si="0"/>
        <v>0</v>
      </c>
      <c r="AK34">
        <f t="shared" si="0"/>
        <v>0</v>
      </c>
      <c r="AL34">
        <f t="shared" si="0"/>
        <v>0</v>
      </c>
    </row>
    <row r="35" spans="1:38" ht="14.45">
      <c r="I35" s="1">
        <f>B9*C4*D13*E5*G12*H14*J15*I7*K6*L10*N22*O8*Q2*R3</f>
        <v>1.878097719853164E-2</v>
      </c>
    </row>
    <row r="36" spans="1:38" ht="14.45">
      <c r="I36" s="1">
        <f>B9*C7*D2*E5*G13*H14*J15*I4*K6*L10*N22*O12*R3</f>
        <v>2.8069376894587793E-2</v>
      </c>
    </row>
    <row r="37" spans="1:38">
      <c r="I37" s="1">
        <f>D2*E5*G13*H14*J15*I4*K6*L10*N22*O12*R3</f>
        <v>4.6670686058239104E-2</v>
      </c>
    </row>
  </sheetData>
  <conditionalFormatting sqref="B2:S33">
    <cfRule type="cellIs" dxfId="11" priority="1" operator="between">
      <formula>0.65</formula>
      <formula>0.7</formula>
    </cfRule>
    <cfRule type="cellIs" dxfId="10" priority="2" operator="greaterThanOrEqual">
      <formula>0.7</formula>
    </cfRule>
  </conditionalFormatting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08F9-DDC3-4E0E-8C2C-FD821DA8516A}">
  <dimension ref="A1:S33"/>
  <sheetViews>
    <sheetView workbookViewId="0">
      <selection activeCell="B2" sqref="B2"/>
    </sheetView>
  </sheetViews>
  <sheetFormatPr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f>IF('BettingLines Week (3)'!B2&lt;-100,1+100/('BettingLines Week (3)'!B2-100),100/('BettingLines Week (3)'!B2+100))</f>
        <v>0.64285714285714279</v>
      </c>
      <c r="C2">
        <f>IF('BettingLines Week (3)'!C2&lt;-100,1+100/('BettingLines Week (3)'!C2-100),100/('BettingLines Week (3)'!C2+100))</f>
        <v>0.59677419354838712</v>
      </c>
      <c r="D2">
        <f>IF('BettingLines Week (3)'!D2&lt;-100,1+100/('BettingLines Week (3)'!D2-100),100/('BettingLines Week (3)'!D2+100))</f>
        <v>0.88888888888888884</v>
      </c>
      <c r="E2">
        <f>IF('BettingLines Week (3)'!E2&lt;-100,1+100/('BettingLines Week (3)'!E2-100),100/('BettingLines Week (3)'!E2+100))</f>
        <v>0.55555555555555558</v>
      </c>
      <c r="F2">
        <f>IF('BettingLines Week (3)'!F2&lt;-100,1+100/('BettingLines Week (3)'!F2-100),100/('BettingLines Week (3)'!F2+100))</f>
        <v>0.65517241379310343</v>
      </c>
      <c r="G2">
        <f>IF('BettingLines Week (3)'!G2&lt;-100,1+100/('BettingLines Week (3)'!G2-100),100/('BettingLines Week (3)'!G2+100))</f>
        <v>0.76470588235294112</v>
      </c>
      <c r="H2">
        <f>IF('BettingLines Week (3)'!H2&lt;-100,1+100/('BettingLines Week (3)'!H2-100),100/('BettingLines Week (3)'!H2+100))</f>
        <v>0.68553459119496862</v>
      </c>
      <c r="I2">
        <f>IF('BettingLines Week (3)'!I2&lt;-100,1+100/('BettingLines Week (3)'!I2-100),100/('BettingLines Week (3)'!I2+100))</f>
        <v>0.63636363636363635</v>
      </c>
      <c r="J2">
        <f>IF('BettingLines Week (3)'!J2&lt;-100,1+100/('BettingLines Week (3)'!J2-100),100/('BettingLines Week (3)'!J2+100))</f>
        <v>0.67213114754098369</v>
      </c>
      <c r="K2">
        <f>IF('BettingLines Week (3)'!K2&lt;-100,1+100/('BettingLines Week (3)'!K2-100),100/('BettingLines Week (3)'!K2+100))</f>
        <v>1</v>
      </c>
      <c r="L2">
        <f>IF('BettingLines Week (3)'!L2&lt;-100,1+100/('BettingLines Week (3)'!L2-100),100/('BettingLines Week (3)'!L2+100))</f>
        <v>0.60784313725490202</v>
      </c>
      <c r="M2">
        <f>IF('BettingLines Week (3)'!M2&lt;-100,1+100/('BettingLines Week (3)'!M2-100),100/('BettingLines Week (3)'!M2+100))</f>
        <v>0.67213114754098369</v>
      </c>
      <c r="N2">
        <f>IF('BettingLines Week (3)'!N2&lt;-100,1+100/('BettingLines Week (3)'!N2-100),100/('BettingLines Week (3)'!N2+100))</f>
        <v>0.68553459119496862</v>
      </c>
      <c r="O2">
        <f>IF('BettingLines Week (3)'!O2&lt;-100,1+100/('BettingLines Week (3)'!O2-100),100/('BettingLines Week (3)'!O2+100))</f>
        <v>0.64285714285714279</v>
      </c>
      <c r="P2">
        <f>IF('BettingLines Week (3)'!P2&lt;-100,1+100/('BettingLines Week (3)'!P2-100),100/('BettingLines Week (3)'!P2+100))</f>
        <v>0.65517241379310343</v>
      </c>
      <c r="Q2">
        <f>IF('BettingLines Week (3)'!Q2&lt;-100,1+100/('BettingLines Week (3)'!Q2-100),100/('BettingLines Week (3)'!Q2+100))</f>
        <v>0.79797979797979801</v>
      </c>
      <c r="R2">
        <f>IF('BettingLines Week (3)'!R2&lt;-100,1+100/('BettingLines Week (3)'!R2-100),100/('BettingLines Week (3)'!R2+100))</f>
        <v>0.60784313725490202</v>
      </c>
      <c r="S2">
        <f>IF('BettingLines Week (3)'!S2&lt;-100,1+100/('BettingLines Week (3)'!S2-100),100/('BettingLines Week (3)'!S2+100))</f>
        <v>0.55555555555555558</v>
      </c>
    </row>
    <row r="3" spans="1:19" ht="14.45">
      <c r="A3" t="s">
        <v>2</v>
      </c>
      <c r="B3">
        <f>IF('BettingLines Week (3)'!B3&lt;-100,1+100/('BettingLines Week (3)'!B3-100),100/('BettingLines Week (3)'!B3+100))</f>
        <v>0.64912280701754388</v>
      </c>
      <c r="C3">
        <f>IF('BettingLines Week (3)'!C3&lt;-100,1+100/('BettingLines Week (3)'!C3-100),100/('BettingLines Week (3)'!C3+100))</f>
        <v>0.71014492753623193</v>
      </c>
      <c r="D3">
        <f>IF('BettingLines Week (3)'!D3&lt;-100,1+100/('BettingLines Week (3)'!D3-100),100/('BettingLines Week (3)'!D3+100))</f>
        <v>0.7142857142857143</v>
      </c>
      <c r="E3">
        <f>IF('BettingLines Week (3)'!E3&lt;-100,1+100/('BettingLines Week (3)'!E3-100),100/('BettingLines Week (3)'!E3+100))</f>
        <v>0.76470588235294112</v>
      </c>
      <c r="F3">
        <f>IF('BettingLines Week (3)'!F3&lt;-100,1+100/('BettingLines Week (3)'!F3-100),100/('BettingLines Week (3)'!F3+100))</f>
        <v>0.69696969696969702</v>
      </c>
      <c r="G3">
        <f>IF('BettingLines Week (3)'!G3&lt;-100,1+100/('BettingLines Week (3)'!G3-100),100/('BettingLines Week (3)'!G3+100))</f>
        <v>0.53488372093023262</v>
      </c>
      <c r="H3">
        <f>IF('BettingLines Week (3)'!H3&lt;-100,1+100/('BettingLines Week (3)'!H3-100),100/('BettingLines Week (3)'!H3+100))</f>
        <v>0.65517241379310343</v>
      </c>
      <c r="I3">
        <f>IF('BettingLines Week (3)'!I3&lt;-100,1+100/('BettingLines Week (3)'!I3-100),100/('BettingLines Week (3)'!I3+100))</f>
        <v>0.66101694915254239</v>
      </c>
      <c r="J3">
        <f>IF('BettingLines Week (3)'!J3&lt;-100,1+100/('BettingLines Week (3)'!J3-100),100/('BettingLines Week (3)'!J3+100))</f>
        <v>0.60784313725490202</v>
      </c>
      <c r="K3">
        <f>IF('BettingLines Week (3)'!K3&lt;-100,1+100/('BettingLines Week (3)'!K3-100),100/('BettingLines Week (3)'!K3+100))</f>
        <v>1</v>
      </c>
      <c r="L3">
        <f>IF('BettingLines Week (3)'!L3&lt;-100,1+100/('BettingLines Week (3)'!L3-100),100/('BettingLines Week (3)'!L3+100))</f>
        <v>0.42553191489361702</v>
      </c>
      <c r="M3">
        <f>IF('BettingLines Week (3)'!M3&lt;-100,1+100/('BettingLines Week (3)'!M3-100),100/('BettingLines Week (3)'!M3+100))</f>
        <v>0.54545454545454541</v>
      </c>
      <c r="N3">
        <f>IF('BettingLines Week (3)'!N3&lt;-100,1+100/('BettingLines Week (3)'!N3-100),100/('BettingLines Week (3)'!N3+100))</f>
        <v>0.57446808510638303</v>
      </c>
      <c r="O3">
        <f>IF('BettingLines Week (3)'!O3&lt;-100,1+100/('BettingLines Week (3)'!O3-100),100/('BettingLines Week (3)'!O3+100))</f>
        <v>0.51219512195121952</v>
      </c>
      <c r="P3">
        <f>IF('BettingLines Week (3)'!P3&lt;-100,1+100/('BettingLines Week (3)'!P3-100),100/('BettingLines Week (3)'!P3+100))</f>
        <v>0.55555555555555558</v>
      </c>
      <c r="Q3">
        <f>IF('BettingLines Week (3)'!Q3&lt;-100,1+100/('BettingLines Week (3)'!Q3-100),100/('BettingLines Week (3)'!Q3+100))</f>
        <v>0.74874371859296485</v>
      </c>
      <c r="R3">
        <f>IF('BettingLines Week (3)'!R3&lt;-100,1+100/('BettingLines Week (3)'!R3-100),100/('BettingLines Week (3)'!R3+100))</f>
        <v>0.84251968503937014</v>
      </c>
      <c r="S3">
        <f>IF('BettingLines Week (3)'!S3&lt;-100,1+100/('BettingLines Week (3)'!S3-100),100/('BettingLines Week (3)'!S3+100))</f>
        <v>0.56521739130434789</v>
      </c>
    </row>
    <row r="4" spans="1:19" ht="14.45">
      <c r="A4" t="s">
        <v>3</v>
      </c>
      <c r="B4">
        <f>IF('BettingLines Week (3)'!B4&lt;-100,1+100/('BettingLines Week (3)'!B4-100),100/('BettingLines Week (3)'!B4+100))</f>
        <v>0.57446808510638303</v>
      </c>
      <c r="C4">
        <f>IF('BettingLines Week (3)'!C4&lt;-100,1+100/('BettingLines Week (3)'!C4-100),100/('BettingLines Week (3)'!C4+100))</f>
        <v>0.78260869565217395</v>
      </c>
      <c r="D4">
        <f>IF('BettingLines Week (3)'!D4&lt;-100,1+100/('BettingLines Week (3)'!D4-100),100/('BettingLines Week (3)'!D4+100))</f>
        <v>0.71014492753623193</v>
      </c>
      <c r="E4">
        <f>IF('BettingLines Week (3)'!E4&lt;-100,1+100/('BettingLines Week (3)'!E4-100),100/('BettingLines Week (3)'!E4+100))</f>
        <v>0.63636363636363635</v>
      </c>
      <c r="F4">
        <f>IF('BettingLines Week (3)'!F4&lt;-100,1+100/('BettingLines Week (3)'!F4-100),100/('BettingLines Week (3)'!F4+100))</f>
        <v>0.62962962962962965</v>
      </c>
      <c r="G4">
        <f>IF('BettingLines Week (3)'!G4&lt;-100,1+100/('BettingLines Week (3)'!G4-100),100/('BettingLines Week (3)'!G4+100))</f>
        <v>0.74874371859296485</v>
      </c>
      <c r="H4">
        <f>IF('BettingLines Week (3)'!H4&lt;-100,1+100/('BettingLines Week (3)'!H4-100),100/('BettingLines Week (3)'!H4+100))</f>
        <v>0.63636363636363635</v>
      </c>
      <c r="I4">
        <f>IF('BettingLines Week (3)'!I4&lt;-100,1+100/('BettingLines Week (3)'!I4-100),100/('BettingLines Week (3)'!I4+100))</f>
        <v>0.81481481481481488</v>
      </c>
      <c r="J4">
        <f>IF('BettingLines Week (3)'!J4&lt;-100,1+100/('BettingLines Week (3)'!J4-100),100/('BettingLines Week (3)'!J4+100))</f>
        <v>0.51219512195121952</v>
      </c>
      <c r="K4">
        <f>IF('BettingLines Week (3)'!K4&lt;-100,1+100/('BettingLines Week (3)'!K4-100),100/('BettingLines Week (3)'!K4+100))</f>
        <v>0.71014492753623193</v>
      </c>
      <c r="L4">
        <f>IF('BettingLines Week (3)'!L4&lt;-100,1+100/('BettingLines Week (3)'!L4-100),100/('BettingLines Week (3)'!L4+100))</f>
        <v>0.63636363636363635</v>
      </c>
      <c r="M4">
        <f>IF('BettingLines Week (3)'!M4&lt;-100,1+100/('BettingLines Week (3)'!M4-100),100/('BettingLines Week (3)'!M4+100))</f>
        <v>0.5</v>
      </c>
      <c r="N4">
        <f>IF('BettingLines Week (3)'!N4&lt;-100,1+100/('BettingLines Week (3)'!N4-100),100/('BettingLines Week (3)'!N4+100))</f>
        <v>1</v>
      </c>
      <c r="O4">
        <f>IF('BettingLines Week (3)'!O4&lt;-100,1+100/('BettingLines Week (3)'!O4-100),100/('BettingLines Week (3)'!O4+100))</f>
        <v>0.39215686274509803</v>
      </c>
      <c r="P4">
        <f>IF('BettingLines Week (3)'!P4&lt;-100,1+100/('BettingLines Week (3)'!P4-100),100/('BettingLines Week (3)'!P4+100))</f>
        <v>0.65517241379310343</v>
      </c>
      <c r="Q4">
        <f>IF('BettingLines Week (3)'!Q4&lt;-100,1+100/('BettingLines Week (3)'!Q4-100),100/('BettingLines Week (3)'!Q4+100))</f>
        <v>0.53488372093023262</v>
      </c>
      <c r="R4">
        <f>IF('BettingLines Week (3)'!R4&lt;-100,1+100/('BettingLines Week (3)'!R4-100),100/('BettingLines Week (3)'!R4+100))</f>
        <v>0.72972972972972971</v>
      </c>
      <c r="S4">
        <f>IF('BettingLines Week (3)'!S4&lt;-100,1+100/('BettingLines Week (3)'!S4-100),100/('BettingLines Week (3)'!S4+100))</f>
        <v>0.5</v>
      </c>
    </row>
    <row r="5" spans="1:19" ht="14.45">
      <c r="A5" t="s">
        <v>4</v>
      </c>
      <c r="B5">
        <f>IF('BettingLines Week (3)'!B5&lt;-100,1+100/('BettingLines Week (3)'!B5-100),100/('BettingLines Week (3)'!B5+100))</f>
        <v>0.54545454545454541</v>
      </c>
      <c r="C5">
        <f>IF('BettingLines Week (3)'!C5&lt;-100,1+100/('BettingLines Week (3)'!C5-100),100/('BettingLines Week (3)'!C5+100))</f>
        <v>0.76470588235294112</v>
      </c>
      <c r="D5">
        <f>IF('BettingLines Week (3)'!D5&lt;-100,1+100/('BettingLines Week (3)'!D5-100),100/('BettingLines Week (3)'!D5+100))</f>
        <v>0.88235294117647056</v>
      </c>
      <c r="E5">
        <f>IF('BettingLines Week (3)'!E5&lt;-100,1+100/('BettingLines Week (3)'!E5-100),100/('BettingLines Week (3)'!E5+100))</f>
        <v>0.90476190476190477</v>
      </c>
      <c r="F5">
        <f>IF('BettingLines Week (3)'!F5&lt;-100,1+100/('BettingLines Week (3)'!F5-100),100/('BettingLines Week (3)'!F5+100))</f>
        <v>0.56521739130434789</v>
      </c>
      <c r="G5">
        <f>IF('BettingLines Week (3)'!G5&lt;-100,1+100/('BettingLines Week (3)'!G5-100),100/('BettingLines Week (3)'!G5+100))</f>
        <v>0.53488372093023262</v>
      </c>
      <c r="H5">
        <f>IF('BettingLines Week (3)'!H5&lt;-100,1+100/('BettingLines Week (3)'!H5-100),100/('BettingLines Week (3)'!H5+100))</f>
        <v>0.54545454545454541</v>
      </c>
      <c r="I5">
        <f>IF('BettingLines Week (3)'!I5&lt;-100,1+100/('BettingLines Week (3)'!I5-100),100/('BettingLines Week (3)'!I5+100))</f>
        <v>0.53488372093023262</v>
      </c>
      <c r="J5">
        <f>IF('BettingLines Week (3)'!J5&lt;-100,1+100/('BettingLines Week (3)'!J5-100),100/('BettingLines Week (3)'!J5+100))</f>
        <v>1</v>
      </c>
      <c r="K5">
        <f>IF('BettingLines Week (3)'!K5&lt;-100,1+100/('BettingLines Week (3)'!K5-100),100/('BettingLines Week (3)'!K5+100))</f>
        <v>0.53488372093023262</v>
      </c>
      <c r="L5">
        <f>IF('BettingLines Week (3)'!L5&lt;-100,1+100/('BettingLines Week (3)'!L5-100),100/('BettingLines Week (3)'!L5+100))</f>
        <v>0.77272727272727271</v>
      </c>
      <c r="M5">
        <f>IF('BettingLines Week (3)'!M5&lt;-100,1+100/('BettingLines Week (3)'!M5-100),100/('BettingLines Week (3)'!M5+100))</f>
        <v>0.54545454545454541</v>
      </c>
      <c r="N5">
        <f>IF('BettingLines Week (3)'!N5&lt;-100,1+100/('BettingLines Week (3)'!N5-100),100/('BettingLines Week (3)'!N5+100))</f>
        <v>0.46511627906976744</v>
      </c>
      <c r="O5">
        <f>IF('BettingLines Week (3)'!O5&lt;-100,1+100/('BettingLines Week (3)'!O5-100),100/('BettingLines Week (3)'!O5+100))</f>
        <v>0.63636363636363635</v>
      </c>
      <c r="P5">
        <f>IF('BettingLines Week (3)'!P5&lt;-100,1+100/('BettingLines Week (3)'!P5-100),100/('BettingLines Week (3)'!P5+100))</f>
        <v>0.72602739726027399</v>
      </c>
      <c r="Q5">
        <f>IF('BettingLines Week (3)'!Q5&lt;-100,1+100/('BettingLines Week (3)'!Q5-100),100/('BettingLines Week (3)'!Q5+100))</f>
        <v>0.6</v>
      </c>
      <c r="R5">
        <f>IF('BettingLines Week (3)'!R5&lt;-100,1+100/('BettingLines Week (3)'!R5-100),100/('BettingLines Week (3)'!R5+100))</f>
        <v>0.6</v>
      </c>
      <c r="S5">
        <f>IF('BettingLines Week (3)'!S5&lt;-100,1+100/('BettingLines Week (3)'!S5-100),100/('BettingLines Week (3)'!S5+100))</f>
        <v>0.74874371859296485</v>
      </c>
    </row>
    <row r="6" spans="1:19" ht="14.45">
      <c r="A6" t="s">
        <v>5</v>
      </c>
      <c r="B6">
        <f>IF('BettingLines Week (3)'!B6&lt;-100,1+100/('BettingLines Week (3)'!B6-100),100/('BettingLines Week (3)'!B6+100))</f>
        <v>0.52830188679245282</v>
      </c>
      <c r="C6">
        <f>IF('BettingLines Week (3)'!C6&lt;-100,1+100/('BettingLines Week (3)'!C6-100),100/('BettingLines Week (3)'!C6+100))</f>
        <v>0.63636363636363635</v>
      </c>
      <c r="D6">
        <f>IF('BettingLines Week (3)'!D6&lt;-100,1+100/('BettingLines Week (3)'!D6-100),100/('BettingLines Week (3)'!D6+100))</f>
        <v>0.60784313725490202</v>
      </c>
      <c r="E6">
        <f>IF('BettingLines Week (3)'!E6&lt;-100,1+100/('BettingLines Week (3)'!E6-100),100/('BettingLines Week (3)'!E6+100))</f>
        <v>0.67213114754098369</v>
      </c>
      <c r="F6">
        <f>IF('BettingLines Week (3)'!F6&lt;-100,1+100/('BettingLines Week (3)'!F6-100),100/('BettingLines Week (3)'!F6+100))</f>
        <v>0.76470588235294112</v>
      </c>
      <c r="G6">
        <f>IF('BettingLines Week (3)'!G6&lt;-100,1+100/('BettingLines Week (3)'!G6-100),100/('BettingLines Week (3)'!G6+100))</f>
        <v>0.66442953020134232</v>
      </c>
      <c r="H6">
        <f>IF('BettingLines Week (3)'!H6&lt;-100,1+100/('BettingLines Week (3)'!H6-100),100/('BettingLines Week (3)'!H6+100))</f>
        <v>1</v>
      </c>
      <c r="I6">
        <f>IF('BettingLines Week (3)'!I6&lt;-100,1+100/('BettingLines Week (3)'!I6-100),100/('BettingLines Week (3)'!I6+100))</f>
        <v>0.51219512195121952</v>
      </c>
      <c r="J6">
        <f>IF('BettingLines Week (3)'!J6&lt;-100,1+100/('BettingLines Week (3)'!J6-100),100/('BettingLines Week (3)'!J6+100))</f>
        <v>0.53488372093023262</v>
      </c>
      <c r="K6">
        <f>IF('BettingLines Week (3)'!K6&lt;-100,1+100/('BettingLines Week (3)'!K6-100),100/('BettingLines Week (3)'!K6+100))</f>
        <v>0.79797979797979801</v>
      </c>
      <c r="L6">
        <f>IF('BettingLines Week (3)'!L6&lt;-100,1+100/('BettingLines Week (3)'!L6-100),100/('BettingLines Week (3)'!L6+100))</f>
        <v>0.53488372093023262</v>
      </c>
      <c r="M6">
        <f>IF('BettingLines Week (3)'!M6&lt;-100,1+100/('BettingLines Week (3)'!M6-100),100/('BettingLines Week (3)'!M6+100))</f>
        <v>0.66666666666666674</v>
      </c>
      <c r="N6">
        <f>IF('BettingLines Week (3)'!N6&lt;-100,1+100/('BettingLines Week (3)'!N6-100),100/('BettingLines Week (3)'!N6+100))</f>
        <v>0.53488372093023262</v>
      </c>
      <c r="O6">
        <f>IF('BettingLines Week (3)'!O6&lt;-100,1+100/('BettingLines Week (3)'!O6-100),100/('BettingLines Week (3)'!O6+100))</f>
        <v>0.79797979797979801</v>
      </c>
      <c r="P6">
        <f>IF('BettingLines Week (3)'!P6&lt;-100,1+100/('BettingLines Week (3)'!P6-100),100/('BettingLines Week (3)'!P6+100))</f>
        <v>0.68553459119496862</v>
      </c>
      <c r="Q6">
        <f>IF('BettingLines Week (3)'!Q6&lt;-100,1+100/('BettingLines Week (3)'!Q6-100),100/('BettingLines Week (3)'!Q6+100))</f>
        <v>0.56521739130434789</v>
      </c>
      <c r="R6">
        <f>IF('BettingLines Week (3)'!R6&lt;-100,1+100/('BettingLines Week (3)'!R6-100),100/('BettingLines Week (3)'!R6+100))</f>
        <v>0.42553191489361702</v>
      </c>
      <c r="S6">
        <f>IF('BettingLines Week (3)'!S6&lt;-100,1+100/('BettingLines Week (3)'!S6-100),100/('BettingLines Week (3)'!S6+100))</f>
        <v>0.63636363636363635</v>
      </c>
    </row>
    <row r="7" spans="1:19" ht="14.45">
      <c r="A7" t="s">
        <v>6</v>
      </c>
      <c r="B7">
        <f>IF('BettingLines Week (3)'!B7&lt;-100,1+100/('BettingLines Week (3)'!B7-100),100/('BettingLines Week (3)'!B7+100))</f>
        <v>0.62962962962962965</v>
      </c>
      <c r="C7">
        <f>IF('BettingLines Week (3)'!C7&lt;-100,1+100/('BettingLines Week (3)'!C7-100),100/('BettingLines Week (3)'!C7+100))</f>
        <v>0.79166666666666663</v>
      </c>
      <c r="D7">
        <f>IF('BettingLines Week (3)'!D7&lt;-100,1+100/('BettingLines Week (3)'!D7-100),100/('BettingLines Week (3)'!D7+100))</f>
        <v>0.8666666666666667</v>
      </c>
      <c r="E7">
        <f>IF('BettingLines Week (3)'!E7&lt;-100,1+100/('BettingLines Week (3)'!E7-100),100/('BettingLines Week (3)'!E7+100))</f>
        <v>0.67213114754098369</v>
      </c>
      <c r="F7">
        <f>IF('BettingLines Week (3)'!F7&lt;-100,1+100/('BettingLines Week (3)'!F7-100),100/('BettingLines Week (3)'!F7+100))</f>
        <v>0.47619047619047616</v>
      </c>
      <c r="G7">
        <f>IF('BettingLines Week (3)'!G7&lt;-100,1+100/('BettingLines Week (3)'!G7-100),100/('BettingLines Week (3)'!G7+100))</f>
        <v>0.51219512195121952</v>
      </c>
      <c r="H7">
        <f>IF('BettingLines Week (3)'!H7&lt;-100,1+100/('BettingLines Week (3)'!H7-100),100/('BettingLines Week (3)'!H7+100))</f>
        <v>1</v>
      </c>
      <c r="I7">
        <f>IF('BettingLines Week (3)'!I7&lt;-100,1+100/('BettingLines Week (3)'!I7-100),100/('BettingLines Week (3)'!I7+100))</f>
        <v>0.74874371859296485</v>
      </c>
      <c r="J7">
        <f>IF('BettingLines Week (3)'!J7&lt;-100,1+100/('BettingLines Week (3)'!J7-100),100/('BettingLines Week (3)'!J7+100))</f>
        <v>0.42553191489361702</v>
      </c>
      <c r="K7">
        <f>IF('BettingLines Week (3)'!K7&lt;-100,1+100/('BettingLines Week (3)'!K7-100),100/('BettingLines Week (3)'!K7+100))</f>
        <v>0.68553459119496862</v>
      </c>
      <c r="L7">
        <f>IF('BettingLines Week (3)'!L7&lt;-100,1+100/('BettingLines Week (3)'!L7-100),100/('BettingLines Week (3)'!L7+100))</f>
        <v>0.63636363636363635</v>
      </c>
      <c r="M7">
        <f>IF('BettingLines Week (3)'!M7&lt;-100,1+100/('BettingLines Week (3)'!M7-100),100/('BettingLines Week (3)'!M7+100))</f>
        <v>0.69696969696969702</v>
      </c>
      <c r="N7">
        <f>IF('BettingLines Week (3)'!N7&lt;-100,1+100/('BettingLines Week (3)'!N7-100),100/('BettingLines Week (3)'!N7+100))</f>
        <v>0.62962962962962965</v>
      </c>
      <c r="O7">
        <f>IF('BettingLines Week (3)'!O7&lt;-100,1+100/('BettingLines Week (3)'!O7-100),100/('BettingLines Week (3)'!O7+100))</f>
        <v>0.53488372093023262</v>
      </c>
      <c r="P7">
        <f>IF('BettingLines Week (3)'!P7&lt;-100,1+100/('BettingLines Week (3)'!P7-100),100/('BettingLines Week (3)'!P7+100))</f>
        <v>0.38461538461538464</v>
      </c>
      <c r="Q7">
        <f>IF('BettingLines Week (3)'!Q7&lt;-100,1+100/('BettingLines Week (3)'!Q7-100),100/('BettingLines Week (3)'!Q7+100))</f>
        <v>0.43478260869565216</v>
      </c>
      <c r="R7">
        <f>IF('BettingLines Week (3)'!R7&lt;-100,1+100/('BettingLines Week (3)'!R7-100),100/('BettingLines Week (3)'!R7+100))</f>
        <v>0.6</v>
      </c>
      <c r="S7">
        <f>IF('BettingLines Week (3)'!S7&lt;-100,1+100/('BettingLines Week (3)'!S7-100),100/('BettingLines Week (3)'!S7+100))</f>
        <v>0.6</v>
      </c>
    </row>
    <row r="8" spans="1:19" ht="14.45">
      <c r="A8" t="s">
        <v>7</v>
      </c>
      <c r="B8">
        <f>IF('BettingLines Week (3)'!B8&lt;-100,1+100/('BettingLines Week (3)'!B8-100),100/('BettingLines Week (3)'!B8+100))</f>
        <v>0.46728971962616822</v>
      </c>
      <c r="C8">
        <f>IF('BettingLines Week (3)'!C8&lt;-100,1+100/('BettingLines Week (3)'!C8-100),100/('BettingLines Week (3)'!C8+100))</f>
        <v>0.25</v>
      </c>
      <c r="D8">
        <f>IF('BettingLines Week (3)'!D8&lt;-100,1+100/('BettingLines Week (3)'!D8-100),100/('BettingLines Week (3)'!D8+100))</f>
        <v>0.44642857142857145</v>
      </c>
      <c r="E8">
        <f>IF('BettingLines Week (3)'!E8&lt;-100,1+100/('BettingLines Week (3)'!E8-100),100/('BettingLines Week (3)'!E8+100))</f>
        <v>0.48780487804878048</v>
      </c>
      <c r="F8">
        <f>IF('BettingLines Week (3)'!F8&lt;-100,1+100/('BettingLines Week (3)'!F8-100),100/('BettingLines Week (3)'!F8+100))</f>
        <v>0.53488372093023262</v>
      </c>
      <c r="G8">
        <f>IF('BettingLines Week (3)'!G8&lt;-100,1+100/('BettingLines Week (3)'!G8-100),100/('BettingLines Week (3)'!G8+100))</f>
        <v>0.51219512195121952</v>
      </c>
      <c r="H8">
        <f>IF('BettingLines Week (3)'!H8&lt;-100,1+100/('BettingLines Week (3)'!H8-100),100/('BettingLines Week (3)'!H8+100))</f>
        <v>1</v>
      </c>
      <c r="I8">
        <f>IF('BettingLines Week (3)'!I8&lt;-100,1+100/('BettingLines Week (3)'!I8-100),100/('BettingLines Week (3)'!I8+100))</f>
        <v>0.54545454545454541</v>
      </c>
      <c r="J8">
        <f>IF('BettingLines Week (3)'!J8&lt;-100,1+100/('BettingLines Week (3)'!J8-100),100/('BettingLines Week (3)'!J8+100))</f>
        <v>0.55555555555555558</v>
      </c>
      <c r="K8">
        <f>IF('BettingLines Week (3)'!K8&lt;-100,1+100/('BettingLines Week (3)'!K8-100),100/('BettingLines Week (3)'!K8+100))</f>
        <v>0.56521739130434789</v>
      </c>
      <c r="L8">
        <f>IF('BettingLines Week (3)'!L8&lt;-100,1+100/('BettingLines Week (3)'!L8-100),100/('BettingLines Week (3)'!L8+100))</f>
        <v>0.4</v>
      </c>
      <c r="M8">
        <f>IF('BettingLines Week (3)'!M8&lt;-100,1+100/('BettingLines Week (3)'!M8-100),100/('BettingLines Week (3)'!M8+100))</f>
        <v>0.57446808510638303</v>
      </c>
      <c r="N8">
        <f>IF('BettingLines Week (3)'!N8&lt;-100,1+100/('BettingLines Week (3)'!N8-100),100/('BettingLines Week (3)'!N8+100))</f>
        <v>0.72972972972972971</v>
      </c>
      <c r="O8">
        <f>IF('BettingLines Week (3)'!O8&lt;-100,1+100/('BettingLines Week (3)'!O8-100),100/('BettingLines Week (3)'!O8+100))</f>
        <v>0.78260869565217395</v>
      </c>
      <c r="P8">
        <f>IF('BettingLines Week (3)'!P8&lt;-100,1+100/('BettingLines Week (3)'!P8-100),100/('BettingLines Week (3)'!P8+100))</f>
        <v>0.5</v>
      </c>
      <c r="Q8">
        <f>IF('BettingLines Week (3)'!Q8&lt;-100,1+100/('BettingLines Week (3)'!Q8-100),100/('BettingLines Week (3)'!Q8+100))</f>
        <v>0.68553459119496862</v>
      </c>
      <c r="R8">
        <f>IF('BettingLines Week (3)'!R8&lt;-100,1+100/('BettingLines Week (3)'!R8-100),100/('BettingLines Week (3)'!R8+100))</f>
        <v>0.53488372093023262</v>
      </c>
      <c r="S8">
        <f>IF('BettingLines Week (3)'!S8&lt;-100,1+100/('BettingLines Week (3)'!S8-100),100/('BettingLines Week (3)'!S8+100))</f>
        <v>0.53488372093023262</v>
      </c>
    </row>
    <row r="9" spans="1:19" ht="14.45">
      <c r="A9" t="s">
        <v>8</v>
      </c>
      <c r="B9">
        <f>IF('BettingLines Week (3)'!B9&lt;-100,1+100/('BettingLines Week (3)'!B9-100),100/('BettingLines Week (3)'!B9+100))</f>
        <v>0.82456140350877194</v>
      </c>
      <c r="C9">
        <f>IF('BettingLines Week (3)'!C9&lt;-100,1+100/('BettingLines Week (3)'!C9-100),100/('BettingLines Week (3)'!C9+100))</f>
        <v>0.40816326530612246</v>
      </c>
      <c r="D9">
        <f>IF('BettingLines Week (3)'!D9&lt;-100,1+100/('BettingLines Week (3)'!D9-100),100/('BettingLines Week (3)'!D9+100))</f>
        <v>0.77272727272727271</v>
      </c>
      <c r="E9">
        <f>IF('BettingLines Week (3)'!E9&lt;-100,1+100/('BettingLines Week (3)'!E9-100),100/('BettingLines Week (3)'!E9+100))</f>
        <v>0.51219512195121952</v>
      </c>
      <c r="F9">
        <f>IF('BettingLines Week (3)'!F9&lt;-100,1+100/('BettingLines Week (3)'!F9-100),100/('BettingLines Week (3)'!F9+100))</f>
        <v>0.53488372093023262</v>
      </c>
      <c r="G9">
        <f>IF('BettingLines Week (3)'!G9&lt;-100,1+100/('BettingLines Week (3)'!G9-100),100/('BettingLines Week (3)'!G9+100))</f>
        <v>0.68553459119496862</v>
      </c>
      <c r="H9">
        <f>IF('BettingLines Week (3)'!H9&lt;-100,1+100/('BettingLines Week (3)'!H9-100),100/('BettingLines Week (3)'!H9+100))</f>
        <v>0.6</v>
      </c>
      <c r="I9">
        <f>IF('BettingLines Week (3)'!I9&lt;-100,1+100/('BettingLines Week (3)'!I9-100),100/('BettingLines Week (3)'!I9+100))</f>
        <v>0.72067039106145248</v>
      </c>
      <c r="J9">
        <f>IF('BettingLines Week (3)'!J9&lt;-100,1+100/('BettingLines Week (3)'!J9-100),100/('BettingLines Week (3)'!J9+100))</f>
        <v>0.6</v>
      </c>
      <c r="K9">
        <f>IF('BettingLines Week (3)'!K9&lt;-100,1+100/('BettingLines Week (3)'!K9-100),100/('BettingLines Week (3)'!K9+100))</f>
        <v>0.6</v>
      </c>
      <c r="L9">
        <f>IF('BettingLines Week (3)'!L9&lt;-100,1+100/('BettingLines Week (3)'!L9-100),100/('BettingLines Week (3)'!L9+100))</f>
        <v>0.51219512195121952</v>
      </c>
      <c r="M9">
        <f>IF('BettingLines Week (3)'!M9&lt;-100,1+100/('BettingLines Week (3)'!M9-100),100/('BettingLines Week (3)'!M9+100))</f>
        <v>0.47619047619047616</v>
      </c>
      <c r="N9">
        <f>IF('BettingLines Week (3)'!N9&lt;-100,1+100/('BettingLines Week (3)'!N9-100),100/('BettingLines Week (3)'!N9+100))</f>
        <v>1</v>
      </c>
      <c r="O9">
        <f>IF('BettingLines Week (3)'!O9&lt;-100,1+100/('BettingLines Week (3)'!O9-100),100/('BettingLines Week (3)'!O9+100))</f>
        <v>0.75609756097560976</v>
      </c>
      <c r="P9">
        <f>IF('BettingLines Week (3)'!P9&lt;-100,1+100/('BettingLines Week (3)'!P9-100),100/('BettingLines Week (3)'!P9+100))</f>
        <v>0.51219512195121952</v>
      </c>
      <c r="Q9">
        <f>IF('BettingLines Week (3)'!Q9&lt;-100,1+100/('BettingLines Week (3)'!Q9-100),100/('BettingLines Week (3)'!Q9+100))</f>
        <v>0.48780487804878048</v>
      </c>
      <c r="R9">
        <f>IF('BettingLines Week (3)'!R9&lt;-100,1+100/('BettingLines Week (3)'!R9-100),100/('BettingLines Week (3)'!R9+100))</f>
        <v>0.52380952380952384</v>
      </c>
      <c r="S9">
        <f>IF('BettingLines Week (3)'!S9&lt;-100,1+100/('BettingLines Week (3)'!S9-100),100/('BettingLines Week (3)'!S9+100))</f>
        <v>0.63636363636363635</v>
      </c>
    </row>
    <row r="10" spans="1:19" ht="14.45">
      <c r="A10" t="s">
        <v>9</v>
      </c>
      <c r="B10">
        <f>IF('BettingLines Week (3)'!B10&lt;-100,1+100/('BettingLines Week (3)'!B10-100),100/('BettingLines Week (3)'!B10+100))</f>
        <v>0.4</v>
      </c>
      <c r="C10">
        <f>IF('BettingLines Week (3)'!C10&lt;-100,1+100/('BettingLines Week (3)'!C10-100),100/('BettingLines Week (3)'!C10+100))</f>
        <v>0.68553459119496862</v>
      </c>
      <c r="D10">
        <f>IF('BettingLines Week (3)'!D10&lt;-100,1+100/('BettingLines Week (3)'!D10-100),100/('BettingLines Week (3)'!D10+100))</f>
        <v>0.60784313725490202</v>
      </c>
      <c r="E10">
        <f>IF('BettingLines Week (3)'!E10&lt;-100,1+100/('BettingLines Week (3)'!E10-100),100/('BettingLines Week (3)'!E10+100))</f>
        <v>0.54954954954954949</v>
      </c>
      <c r="F10">
        <f>IF('BettingLines Week (3)'!F10&lt;-100,1+100/('BettingLines Week (3)'!F10-100),100/('BettingLines Week (3)'!F10+100))</f>
        <v>0.67213114754098369</v>
      </c>
      <c r="G10">
        <f>IF('BettingLines Week (3)'!G10&lt;-100,1+100/('BettingLines Week (3)'!G10-100),100/('BettingLines Week (3)'!G10+100))</f>
        <v>0.64285714285714279</v>
      </c>
      <c r="H10">
        <f>IF('BettingLines Week (3)'!H10&lt;-100,1+100/('BettingLines Week (3)'!H10-100),100/('BettingLines Week (3)'!H10+100))</f>
        <v>0.43478260869565216</v>
      </c>
      <c r="I10">
        <f>IF('BettingLines Week (3)'!I10&lt;-100,1+100/('BettingLines Week (3)'!I10-100),100/('BettingLines Week (3)'!I10+100))</f>
        <v>0.66442953020134232</v>
      </c>
      <c r="J10">
        <f>IF('BettingLines Week (3)'!J10&lt;-100,1+100/('BettingLines Week (3)'!J10-100),100/('BettingLines Week (3)'!J10+100))</f>
        <v>1</v>
      </c>
      <c r="K10">
        <f>IF('BettingLines Week (3)'!K10&lt;-100,1+100/('BettingLines Week (3)'!K10-100),100/('BettingLines Week (3)'!K10+100))</f>
        <v>0.44444444444444442</v>
      </c>
      <c r="L10">
        <f>IF('BettingLines Week (3)'!L10&lt;-100,1+100/('BettingLines Week (3)'!L10-100),100/('BettingLines Week (3)'!L10+100))</f>
        <v>0.72972972972972971</v>
      </c>
      <c r="M10">
        <f>IF('BettingLines Week (3)'!M10&lt;-100,1+100/('BettingLines Week (3)'!M10-100),100/('BettingLines Week (3)'!M10+100))</f>
        <v>0.65517241379310343</v>
      </c>
      <c r="N10">
        <f>IF('BettingLines Week (3)'!N10&lt;-100,1+100/('BettingLines Week (3)'!N10-100),100/('BettingLines Week (3)'!N10+100))</f>
        <v>0.52380952380952384</v>
      </c>
      <c r="O10">
        <f>IF('BettingLines Week (3)'!O10&lt;-100,1+100/('BettingLines Week (3)'!O10-100),100/('BettingLines Week (3)'!O10+100))</f>
        <v>0.55555555555555558</v>
      </c>
      <c r="P10">
        <f>IF('BettingLines Week (3)'!P10&lt;-100,1+100/('BettingLines Week (3)'!P10-100),100/('BettingLines Week (3)'!P10+100))</f>
        <v>0.56521739130434789</v>
      </c>
      <c r="Q10">
        <f>IF('BettingLines Week (3)'!Q10&lt;-100,1+100/('BettingLines Week (3)'!Q10-100),100/('BettingLines Week (3)'!Q10+100))</f>
        <v>0.51219512195121952</v>
      </c>
      <c r="R10">
        <f>IF('BettingLines Week (3)'!R10&lt;-100,1+100/('BettingLines Week (3)'!R10-100),100/('BettingLines Week (3)'!R10+100))</f>
        <v>0.43478260869565216</v>
      </c>
      <c r="S10">
        <f>IF('BettingLines Week (3)'!S10&lt;-100,1+100/('BettingLines Week (3)'!S10-100),100/('BettingLines Week (3)'!S10+100))</f>
        <v>0.58333333333333326</v>
      </c>
    </row>
    <row r="11" spans="1:19" ht="14.45">
      <c r="A11" t="s">
        <v>10</v>
      </c>
      <c r="B11">
        <f>IF('BettingLines Week (3)'!B11&lt;-100,1+100/('BettingLines Week (3)'!B11-100),100/('BettingLines Week (3)'!B11+100))</f>
        <v>0.61832061068702293</v>
      </c>
      <c r="C11">
        <f>IF('BettingLines Week (3)'!C11&lt;-100,1+100/('BettingLines Week (3)'!C11-100),100/('BettingLines Week (3)'!C11+100))</f>
        <v>0.59677419354838712</v>
      </c>
      <c r="D11">
        <f>IF('BettingLines Week (3)'!D11&lt;-100,1+100/('BettingLines Week (3)'!D11-100),100/('BettingLines Week (3)'!D11+100))</f>
        <v>0.51923076923076916</v>
      </c>
      <c r="E11">
        <f>IF('BettingLines Week (3)'!E11&lt;-100,1+100/('BettingLines Week (3)'!E11-100),100/('BettingLines Week (3)'!E11+100))</f>
        <v>0.69230769230769229</v>
      </c>
      <c r="F11">
        <f>IF('BettingLines Week (3)'!F11&lt;-100,1+100/('BettingLines Week (3)'!F11-100),100/('BettingLines Week (3)'!F11+100))</f>
        <v>1</v>
      </c>
      <c r="G11">
        <f>IF('BettingLines Week (3)'!G11&lt;-100,1+100/('BettingLines Week (3)'!G11-100),100/('BettingLines Week (3)'!G11+100))</f>
        <v>0.53488372093023262</v>
      </c>
      <c r="H11">
        <f>IF('BettingLines Week (3)'!H11&lt;-100,1+100/('BettingLines Week (3)'!H11-100),100/('BettingLines Week (3)'!H11+100))</f>
        <v>0.35714285714285715</v>
      </c>
      <c r="I11">
        <f>IF('BettingLines Week (3)'!I11&lt;-100,1+100/('BettingLines Week (3)'!I11-100),100/('BettingLines Week (3)'!I11+100))</f>
        <v>0.69696969696969702</v>
      </c>
      <c r="J11">
        <f>IF('BettingLines Week (3)'!J11&lt;-100,1+100/('BettingLines Week (3)'!J11-100),100/('BettingLines Week (3)'!J11+100))</f>
        <v>0.48780487804878048</v>
      </c>
      <c r="K11">
        <f>IF('BettingLines Week (3)'!K11&lt;-100,1+100/('BettingLines Week (3)'!K11-100),100/('BettingLines Week (3)'!K11+100))</f>
        <v>0.59183673469387754</v>
      </c>
      <c r="L11">
        <f>IF('BettingLines Week (3)'!L11&lt;-100,1+100/('BettingLines Week (3)'!L11-100),100/('BettingLines Week (3)'!L11+100))</f>
        <v>0.56521739130434789</v>
      </c>
      <c r="M11">
        <f>IF('BettingLines Week (3)'!M11&lt;-100,1+100/('BettingLines Week (3)'!M11-100),100/('BettingLines Week (3)'!M11+100))</f>
        <v>0.56521739130434789</v>
      </c>
      <c r="N11">
        <f>IF('BettingLines Week (3)'!N11&lt;-100,1+100/('BettingLines Week (3)'!N11-100),100/('BettingLines Week (3)'!N11+100))</f>
        <v>0.54545454545454541</v>
      </c>
      <c r="O11">
        <f>IF('BettingLines Week (3)'!O11&lt;-100,1+100/('BettingLines Week (3)'!O11-100),100/('BettingLines Week (3)'!O11+100))</f>
        <v>0.6</v>
      </c>
      <c r="P11">
        <f>IF('BettingLines Week (3)'!P11&lt;-100,1+100/('BettingLines Week (3)'!P11-100),100/('BettingLines Week (3)'!P11+100))</f>
        <v>0.54545454545454541</v>
      </c>
      <c r="Q11">
        <f>IF('BettingLines Week (3)'!Q11&lt;-100,1+100/('BettingLines Week (3)'!Q11-100),100/('BettingLines Week (3)'!Q11+100))</f>
        <v>0.51219512195121952</v>
      </c>
      <c r="R11">
        <f>IF('BettingLines Week (3)'!R11&lt;-100,1+100/('BettingLines Week (3)'!R11-100),100/('BettingLines Week (3)'!R11+100))</f>
        <v>0.51219512195121952</v>
      </c>
      <c r="S11">
        <f>IF('BettingLines Week (3)'!S11&lt;-100,1+100/('BettingLines Week (3)'!S11-100),100/('BettingLines Week (3)'!S11+100))</f>
        <v>0.48780487804878048</v>
      </c>
    </row>
    <row r="12" spans="1:19" ht="14.45">
      <c r="A12" t="s">
        <v>11</v>
      </c>
      <c r="B12">
        <f>IF('BettingLines Week (3)'!B12&lt;-100,1+100/('BettingLines Week (3)'!B12-100),100/('BettingLines Week (3)'!B12+100))</f>
        <v>0.42372881355932202</v>
      </c>
      <c r="C12">
        <f>IF('BettingLines Week (3)'!C12&lt;-100,1+100/('BettingLines Week (3)'!C12-100),100/('BettingLines Week (3)'!C12+100))</f>
        <v>0.58677685950413228</v>
      </c>
      <c r="D12">
        <f>IF('BettingLines Week (3)'!D12&lt;-100,1+100/('BettingLines Week (3)'!D12-100),100/('BettingLines Week (3)'!D12+100))</f>
        <v>0.74358974358974361</v>
      </c>
      <c r="E12">
        <f>IF('BettingLines Week (3)'!E12&lt;-100,1+100/('BettingLines Week (3)'!E12-100),100/('BettingLines Week (3)'!E12+100))</f>
        <v>0.40816326530612246</v>
      </c>
      <c r="F12">
        <f>IF('BettingLines Week (3)'!F12&lt;-100,1+100/('BettingLines Week (3)'!F12-100),100/('BettingLines Week (3)'!F12+100))</f>
        <v>0.66442953020134232</v>
      </c>
      <c r="G12">
        <f>IF('BettingLines Week (3)'!G12&lt;-100,1+100/('BettingLines Week (3)'!G12-100),100/('BettingLines Week (3)'!G12+100))</f>
        <v>0.74358974358974361</v>
      </c>
      <c r="H12">
        <f>IF('BettingLines Week (3)'!H12&lt;-100,1+100/('BettingLines Week (3)'!H12-100),100/('BettingLines Week (3)'!H12+100))</f>
        <v>0.38461538461538464</v>
      </c>
      <c r="I12">
        <f>IF('BettingLines Week (3)'!I12&lt;-100,1+100/('BettingLines Week (3)'!I12-100),100/('BettingLines Week (3)'!I12+100))</f>
        <v>0.65517241379310343</v>
      </c>
      <c r="J12">
        <f>IF('BettingLines Week (3)'!J12&lt;-100,1+100/('BettingLines Week (3)'!J12-100),100/('BettingLines Week (3)'!J12+100))</f>
        <v>0.37037037037037035</v>
      </c>
      <c r="K12">
        <f>IF('BettingLines Week (3)'!K12&lt;-100,1+100/('BettingLines Week (3)'!K12-100),100/('BettingLines Week (3)'!K12+100))</f>
        <v>1</v>
      </c>
      <c r="L12">
        <f>IF('BettingLines Week (3)'!L12&lt;-100,1+100/('BettingLines Week (3)'!L12-100),100/('BettingLines Week (3)'!L12+100))</f>
        <v>0.69230769230769229</v>
      </c>
      <c r="M12">
        <f>IF('BettingLines Week (3)'!M12&lt;-100,1+100/('BettingLines Week (3)'!M12-100),100/('BettingLines Week (3)'!M12+100))</f>
        <v>0.46511627906976744</v>
      </c>
      <c r="N12">
        <f>IF('BettingLines Week (3)'!N12&lt;-100,1+100/('BettingLines Week (3)'!N12-100),100/('BettingLines Week (3)'!N12+100))</f>
        <v>0.62962962962962965</v>
      </c>
      <c r="O12">
        <f>IF('BettingLines Week (3)'!O12&lt;-100,1+100/('BettingLines Week (3)'!O12-100),100/('BettingLines Week (3)'!O12+100))</f>
        <v>0.74874371859296485</v>
      </c>
      <c r="P12">
        <f>IF('BettingLines Week (3)'!P12&lt;-100,1+100/('BettingLines Week (3)'!P12-100),100/('BettingLines Week (3)'!P12+100))</f>
        <v>0.54545454545454541</v>
      </c>
      <c r="Q12">
        <f>IF('BettingLines Week (3)'!Q12&lt;-100,1+100/('BettingLines Week (3)'!Q12-100),100/('BettingLines Week (3)'!Q12+100))</f>
        <v>0.55555555555555558</v>
      </c>
      <c r="R12">
        <f>IF('BettingLines Week (3)'!R12&lt;-100,1+100/('BettingLines Week (3)'!R12-100),100/('BettingLines Week (3)'!R12+100))</f>
        <v>0.52380952380952384</v>
      </c>
      <c r="S12">
        <f>IF('BettingLines Week (3)'!S12&lt;-100,1+100/('BettingLines Week (3)'!S12-100),100/('BettingLines Week (3)'!S12+100))</f>
        <v>0.54545454545454541</v>
      </c>
    </row>
    <row r="13" spans="1:19" ht="14.45">
      <c r="A13" t="s">
        <v>12</v>
      </c>
      <c r="B13">
        <f>IF('BettingLines Week (3)'!B13&lt;-100,1+100/('BettingLines Week (3)'!B13-100),100/('BettingLines Week (3)'!B13+100))</f>
        <v>0.66442953020134232</v>
      </c>
      <c r="C13">
        <f>IF('BettingLines Week (3)'!C13&lt;-100,1+100/('BettingLines Week (3)'!C13-100),100/('BettingLines Week (3)'!C13+100))</f>
        <v>0.44642857142857145</v>
      </c>
      <c r="D13">
        <f>IF('BettingLines Week (3)'!D13&lt;-100,1+100/('BettingLines Week (3)'!D13-100),100/('BettingLines Week (3)'!D13+100))</f>
        <v>0.79166666666666663</v>
      </c>
      <c r="E13">
        <f>IF('BettingLines Week (3)'!E13&lt;-100,1+100/('BettingLines Week (3)'!E13-100),100/('BettingLines Week (3)'!E13+100))</f>
        <v>0.64912280701754388</v>
      </c>
      <c r="F13">
        <f>IF('BettingLines Week (3)'!F13&lt;-100,1+100/('BettingLines Week (3)'!F13-100),100/('BettingLines Week (3)'!F13+100))</f>
        <v>0.40816326530612246</v>
      </c>
      <c r="G13">
        <f>IF('BettingLines Week (3)'!G13&lt;-100,1+100/('BettingLines Week (3)'!G13-100),100/('BettingLines Week (3)'!G13+100))</f>
        <v>0.72067039106145248</v>
      </c>
      <c r="H13">
        <f>IF('BettingLines Week (3)'!H13&lt;-100,1+100/('BettingLines Week (3)'!H13-100),100/('BettingLines Week (3)'!H13+100))</f>
        <v>0.51219512195121952</v>
      </c>
      <c r="I13">
        <f>IF('BettingLines Week (3)'!I13&lt;-100,1+100/('BettingLines Week (3)'!I13-100),100/('BettingLines Week (3)'!I13+100))</f>
        <v>0.51219512195121952</v>
      </c>
      <c r="J13">
        <f>IF('BettingLines Week (3)'!J13&lt;-100,1+100/('BettingLines Week (3)'!J13-100),100/('BettingLines Week (3)'!J13+100))</f>
        <v>1</v>
      </c>
      <c r="K13">
        <f>IF('BettingLines Week (3)'!K13&lt;-100,1+100/('BettingLines Week (3)'!K13-100),100/('BettingLines Week (3)'!K13+100))</f>
        <v>0.51219512195121952</v>
      </c>
      <c r="L13">
        <f>IF('BettingLines Week (3)'!L13&lt;-100,1+100/('BettingLines Week (3)'!L13-100),100/('BettingLines Week (3)'!L13+100))</f>
        <v>0.67213114754098369</v>
      </c>
      <c r="M13">
        <f>IF('BettingLines Week (3)'!M13&lt;-100,1+100/('BettingLines Week (3)'!M13-100),100/('BettingLines Week (3)'!M13+100))</f>
        <v>0.66442953020134232</v>
      </c>
      <c r="N13">
        <f>IF('BettingLines Week (3)'!N13&lt;-100,1+100/('BettingLines Week (3)'!N13-100),100/('BettingLines Week (3)'!N13+100))</f>
        <v>0.51219512195121952</v>
      </c>
      <c r="O13">
        <f>IF('BettingLines Week (3)'!O13&lt;-100,1+100/('BettingLines Week (3)'!O13-100),100/('BettingLines Week (3)'!O13+100))</f>
        <v>0.51219512195121952</v>
      </c>
      <c r="P13">
        <f>IF('BettingLines Week (3)'!P13&lt;-100,1+100/('BettingLines Week (3)'!P13-100),100/('BettingLines Week (3)'!P13+100))</f>
        <v>0.53488372093023262</v>
      </c>
      <c r="Q13">
        <f>IF('BettingLines Week (3)'!Q13&lt;-100,1+100/('BettingLines Week (3)'!Q13-100),100/('BettingLines Week (3)'!Q13+100))</f>
        <v>0.64285714285714279</v>
      </c>
      <c r="R13">
        <f>IF('BettingLines Week (3)'!R13&lt;-100,1+100/('BettingLines Week (3)'!R13-100),100/('BettingLines Week (3)'!R13+100))</f>
        <v>0.67213114754098369</v>
      </c>
      <c r="S13">
        <f>IF('BettingLines Week (3)'!S13&lt;-100,1+100/('BettingLines Week (3)'!S13-100),100/('BettingLines Week (3)'!S13+100))</f>
        <v>0.57446808510638303</v>
      </c>
    </row>
    <row r="14" spans="1:19" ht="14.45">
      <c r="A14" t="s">
        <v>13</v>
      </c>
      <c r="B14">
        <f>IF('BettingLines Week (3)'!B14&lt;-100,1+100/('BettingLines Week (3)'!B14-100),100/('BettingLines Week (3)'!B14+100))</f>
        <v>0.68553459119496862</v>
      </c>
      <c r="C14">
        <f>IF('BettingLines Week (3)'!C14&lt;-100,1+100/('BettingLines Week (3)'!C14-100),100/('BettingLines Week (3)'!C14+100))</f>
        <v>0.35714285714285715</v>
      </c>
      <c r="D14">
        <f>IF('BettingLines Week (3)'!D14&lt;-100,1+100/('BettingLines Week (3)'!D14-100),100/('BettingLines Week (3)'!D14+100))</f>
        <v>0.69230769230769229</v>
      </c>
      <c r="E14">
        <f>IF('BettingLines Week (3)'!E14&lt;-100,1+100/('BettingLines Week (3)'!E14-100),100/('BettingLines Week (3)'!E14+100))</f>
        <v>0.50495049504950495</v>
      </c>
      <c r="F14">
        <f>IF('BettingLines Week (3)'!F14&lt;-100,1+100/('BettingLines Week (3)'!F14-100),100/('BettingLines Week (3)'!F14+100))</f>
        <v>1</v>
      </c>
      <c r="G14">
        <f>IF('BettingLines Week (3)'!G14&lt;-100,1+100/('BettingLines Week (3)'!G14-100),100/('BettingLines Week (3)'!G14+100))</f>
        <v>0.37878787878787878</v>
      </c>
      <c r="H14">
        <f>IF('BettingLines Week (3)'!H14&lt;-100,1+100/('BettingLines Week (3)'!H14-100),100/('BettingLines Week (3)'!H14+100))</f>
        <v>0.77272727272727271</v>
      </c>
      <c r="I14">
        <f>IF('BettingLines Week (3)'!I14&lt;-100,1+100/('BettingLines Week (3)'!I14-100),100/('BettingLines Week (3)'!I14+100))</f>
        <v>0.55555555555555558</v>
      </c>
      <c r="J14">
        <f>IF('BettingLines Week (3)'!J14&lt;-100,1+100/('BettingLines Week (3)'!J14-100),100/('BettingLines Week (3)'!J14+100))</f>
        <v>0.43478260869565216</v>
      </c>
      <c r="K14">
        <f>IF('BettingLines Week (3)'!K14&lt;-100,1+100/('BettingLines Week (3)'!K14-100),100/('BettingLines Week (3)'!K14+100))</f>
        <v>0.65517241379310343</v>
      </c>
      <c r="L14">
        <f>IF('BettingLines Week (3)'!L14&lt;-100,1+100/('BettingLines Week (3)'!L14-100),100/('BettingLines Week (3)'!L14+100))</f>
        <v>0.55555555555555558</v>
      </c>
      <c r="M14">
        <f>IF('BettingLines Week (3)'!M14&lt;-100,1+100/('BettingLines Week (3)'!M14-100),100/('BettingLines Week (3)'!M14+100))</f>
        <v>0.5</v>
      </c>
      <c r="N14">
        <f>IF('BettingLines Week (3)'!N14&lt;-100,1+100/('BettingLines Week (3)'!N14-100),100/('BettingLines Week (3)'!N14+100))</f>
        <v>0.40816326530612246</v>
      </c>
      <c r="O14">
        <f>IF('BettingLines Week (3)'!O14&lt;-100,1+100/('BettingLines Week (3)'!O14-100),100/('BettingLines Week (3)'!O14+100))</f>
        <v>0.4</v>
      </c>
      <c r="P14">
        <f>IF('BettingLines Week (3)'!P14&lt;-100,1+100/('BettingLines Week (3)'!P14-100),100/('BettingLines Week (3)'!P14+100))</f>
        <v>0.48780487804878048</v>
      </c>
      <c r="Q14">
        <f>IF('BettingLines Week (3)'!Q14&lt;-100,1+100/('BettingLines Week (3)'!Q14-100),100/('BettingLines Week (3)'!Q14+100))</f>
        <v>0.55555555555555558</v>
      </c>
      <c r="R14">
        <f>IF('BettingLines Week (3)'!R14&lt;-100,1+100/('BettingLines Week (3)'!R14-100),100/('BettingLines Week (3)'!R14+100))</f>
        <v>0.58333333333333326</v>
      </c>
      <c r="S14">
        <f>IF('BettingLines Week (3)'!S14&lt;-100,1+100/('BettingLines Week (3)'!S14-100),100/('BettingLines Week (3)'!S14+100))</f>
        <v>0.66101694915254239</v>
      </c>
    </row>
    <row r="15" spans="1:19" ht="14.45">
      <c r="A15" t="s">
        <v>14</v>
      </c>
      <c r="B15">
        <f>IF('BettingLines Week (3)'!B15&lt;-100,1+100/('BettingLines Week (3)'!B15-100),100/('BettingLines Week (3)'!B15+100))</f>
        <v>0.51923076923076916</v>
      </c>
      <c r="C15">
        <f>IF('BettingLines Week (3)'!C15&lt;-100,1+100/('BettingLines Week (3)'!C15-100),100/('BettingLines Week (3)'!C15+100))</f>
        <v>0.57446808510638303</v>
      </c>
      <c r="D15">
        <f>IF('BettingLines Week (3)'!D15&lt;-100,1+100/('BettingLines Week (3)'!D15-100),100/('BettingLines Week (3)'!D15+100))</f>
        <v>0.61832061068702293</v>
      </c>
      <c r="E15">
        <f>IF('BettingLines Week (3)'!E15&lt;-100,1+100/('BettingLines Week (3)'!E15-100),100/('BettingLines Week (3)'!E15+100))</f>
        <v>0.53488372093023262</v>
      </c>
      <c r="F15">
        <f>IF('BettingLines Week (3)'!F15&lt;-100,1+100/('BettingLines Week (3)'!F15-100),100/('BettingLines Week (3)'!F15+100))</f>
        <v>1</v>
      </c>
      <c r="G15">
        <f>IF('BettingLines Week (3)'!G15&lt;-100,1+100/('BettingLines Week (3)'!G15-100),100/('BettingLines Week (3)'!G15+100))</f>
        <v>0.51219512195121952</v>
      </c>
      <c r="H15">
        <f>IF('BettingLines Week (3)'!H15&lt;-100,1+100/('BettingLines Week (3)'!H15-100),100/('BettingLines Week (3)'!H15+100))</f>
        <v>0.6</v>
      </c>
      <c r="I15">
        <f>IF('BettingLines Week (3)'!I15&lt;-100,1+100/('BettingLines Week (3)'!I15-100),100/('BettingLines Week (3)'!I15+100))</f>
        <v>0.48780487804878048</v>
      </c>
      <c r="J15">
        <f>IF('BettingLines Week (3)'!J15&lt;-100,1+100/('BettingLines Week (3)'!J15-100),100/('BettingLines Week (3)'!J15+100))</f>
        <v>0.76470588235294112</v>
      </c>
      <c r="K15">
        <f>IF('BettingLines Week (3)'!K15&lt;-100,1+100/('BettingLines Week (3)'!K15-100),100/('BettingLines Week (3)'!K15+100))</f>
        <v>0.43478260869565216</v>
      </c>
      <c r="L15">
        <f>IF('BettingLines Week (3)'!L15&lt;-100,1+100/('BettingLines Week (3)'!L15-100),100/('BettingLines Week (3)'!L15+100))</f>
        <v>0.54545454545454541</v>
      </c>
      <c r="M15">
        <f>IF('BettingLines Week (3)'!M15&lt;-100,1+100/('BettingLines Week (3)'!M15-100),100/('BettingLines Week (3)'!M15+100))</f>
        <v>0.51219512195121952</v>
      </c>
      <c r="N15">
        <f>IF('BettingLines Week (3)'!N15&lt;-100,1+100/('BettingLines Week (3)'!N15-100),100/('BettingLines Week (3)'!N15+100))</f>
        <v>0.54545454545454541</v>
      </c>
      <c r="O15">
        <f>IF('BettingLines Week (3)'!O15&lt;-100,1+100/('BettingLines Week (3)'!O15-100),100/('BettingLines Week (3)'!O15+100))</f>
        <v>0.53488372093023262</v>
      </c>
      <c r="P15">
        <f>IF('BettingLines Week (3)'!P15&lt;-100,1+100/('BettingLines Week (3)'!P15-100),100/('BettingLines Week (3)'!P15+100))</f>
        <v>0.63636363636363635</v>
      </c>
      <c r="Q15">
        <f>IF('BettingLines Week (3)'!Q15&lt;-100,1+100/('BettingLines Week (3)'!Q15-100),100/('BettingLines Week (3)'!Q15+100))</f>
        <v>0.65753424657534243</v>
      </c>
      <c r="R15">
        <f>IF('BettingLines Week (3)'!R15&lt;-100,1+100/('BettingLines Week (3)'!R15-100),100/('BettingLines Week (3)'!R15+100))</f>
        <v>0.51219512195121952</v>
      </c>
      <c r="S15">
        <f>IF('BettingLines Week (3)'!S15&lt;-100,1+100/('BettingLines Week (3)'!S15-100),100/('BettingLines Week (3)'!S15+100))</f>
        <v>0.4</v>
      </c>
    </row>
    <row r="16" spans="1:19" ht="14.45">
      <c r="A16" t="s">
        <v>15</v>
      </c>
      <c r="B16">
        <f>IF('BettingLines Week (3)'!B16&lt;-100,1+100/('BettingLines Week (3)'!B16-100),100/('BettingLines Week (3)'!B16+100))</f>
        <v>0.59677419354838712</v>
      </c>
      <c r="C16">
        <f>IF('BettingLines Week (3)'!C16&lt;-100,1+100/('BettingLines Week (3)'!C16-100),100/('BettingLines Week (3)'!C16+100))</f>
        <v>0.60784313725490202</v>
      </c>
      <c r="D16">
        <f>IF('BettingLines Week (3)'!D16&lt;-100,1+100/('BettingLines Week (3)'!D16-100),100/('BettingLines Week (3)'!D16+100))</f>
        <v>0.54954954954954949</v>
      </c>
      <c r="E16">
        <f>IF('BettingLines Week (3)'!E16&lt;-100,1+100/('BettingLines Week (3)'!E16-100),100/('BettingLines Week (3)'!E16+100))</f>
        <v>0.69696969696969702</v>
      </c>
      <c r="F16">
        <f>IF('BettingLines Week (3)'!F16&lt;-100,1+100/('BettingLines Week (3)'!F16-100),100/('BettingLines Week (3)'!F16+100))</f>
        <v>0.45454545454545453</v>
      </c>
      <c r="G16">
        <f>IF('BettingLines Week (3)'!G16&lt;-100,1+100/('BettingLines Week (3)'!G16-100),100/('BettingLines Week (3)'!G16+100))</f>
        <v>0.6</v>
      </c>
      <c r="H16">
        <f>IF('BettingLines Week (3)'!H16&lt;-100,1+100/('BettingLines Week (3)'!H16-100),100/('BettingLines Week (3)'!H16+100))</f>
        <v>0.53488372093023262</v>
      </c>
      <c r="I16">
        <f>IF('BettingLines Week (3)'!I16&lt;-100,1+100/('BettingLines Week (3)'!I16-100),100/('BettingLines Week (3)'!I16+100))</f>
        <v>0.54545454545454541</v>
      </c>
      <c r="J16">
        <f>IF('BettingLines Week (3)'!J16&lt;-100,1+100/('BettingLines Week (3)'!J16-100),100/('BettingLines Week (3)'!J16+100))</f>
        <v>0.57446808510638303</v>
      </c>
      <c r="K16">
        <f>IF('BettingLines Week (3)'!K16&lt;-100,1+100/('BettingLines Week (3)'!K16-100),100/('BettingLines Week (3)'!K16+100))</f>
        <v>0.47619047619047616</v>
      </c>
      <c r="L16">
        <f>IF('BettingLines Week (3)'!L16&lt;-100,1+100/('BettingLines Week (3)'!L16-100),100/('BettingLines Week (3)'!L16+100))</f>
        <v>1</v>
      </c>
      <c r="M16">
        <f>IF('BettingLines Week (3)'!M16&lt;-100,1+100/('BettingLines Week (3)'!M16-100),100/('BettingLines Week (3)'!M16+100))</f>
        <v>0.51219512195121952</v>
      </c>
      <c r="N16">
        <f>IF('BettingLines Week (3)'!N16&lt;-100,1+100/('BettingLines Week (3)'!N16-100),100/('BettingLines Week (3)'!N16+100))</f>
        <v>0.52380952380952384</v>
      </c>
      <c r="O16">
        <f>IF('BettingLines Week (3)'!O16&lt;-100,1+100/('BettingLines Week (3)'!O16-100),100/('BettingLines Week (3)'!O16+100))</f>
        <v>0.62264150943396224</v>
      </c>
      <c r="P16">
        <f>IF('BettingLines Week (3)'!P16&lt;-100,1+100/('BettingLines Week (3)'!P16-100),100/('BettingLines Week (3)'!P16+100))</f>
        <v>0.55555555555555558</v>
      </c>
      <c r="Q16">
        <f>IF('BettingLines Week (3)'!Q16&lt;-100,1+100/('BettingLines Week (3)'!Q16-100),100/('BettingLines Week (3)'!Q16+100))</f>
        <v>0.53488372093023262</v>
      </c>
      <c r="R16">
        <f>IF('BettingLines Week (3)'!R16&lt;-100,1+100/('BettingLines Week (3)'!R16-100),100/('BettingLines Week (3)'!R16+100))</f>
        <v>0.54545454545454541</v>
      </c>
      <c r="S16">
        <f>IF('BettingLines Week (3)'!S16&lt;-100,1+100/('BettingLines Week (3)'!S16-100),100/('BettingLines Week (3)'!S16+100))</f>
        <v>0.59183673469387754</v>
      </c>
    </row>
    <row r="17" spans="1:19" ht="14.45">
      <c r="A17" t="s">
        <v>16</v>
      </c>
      <c r="B17">
        <f>IF('BettingLines Week (3)'!B17&lt;-100,1+100/('BettingLines Week (3)'!B17-100),100/('BettingLines Week (3)'!B17+100))</f>
        <v>0.68553459119496862</v>
      </c>
      <c r="C17">
        <f>IF('BettingLines Week (3)'!C17&lt;-100,1+100/('BettingLines Week (3)'!C17-100),100/('BettingLines Week (3)'!C17+100))</f>
        <v>0.33333333333333331</v>
      </c>
      <c r="D17">
        <f>IF('BettingLines Week (3)'!D17&lt;-100,1+100/('BettingLines Week (3)'!D17-100),100/('BettingLines Week (3)'!D17+100))</f>
        <v>0.52830188679245282</v>
      </c>
      <c r="E17">
        <f>IF('BettingLines Week (3)'!E17&lt;-100,1+100/('BettingLines Week (3)'!E17-100),100/('BettingLines Week (3)'!E17+100))</f>
        <v>0.54545454545454541</v>
      </c>
      <c r="F17">
        <f>IF('BettingLines Week (3)'!F17&lt;-100,1+100/('BettingLines Week (3)'!F17-100),100/('BettingLines Week (3)'!F17+100))</f>
        <v>0.38461538461538464</v>
      </c>
      <c r="G17">
        <f>IF('BettingLines Week (3)'!G17&lt;-100,1+100/('BettingLines Week (3)'!G17-100),100/('BettingLines Week (3)'!G17+100))</f>
        <v>0.52380952380952384</v>
      </c>
      <c r="H17">
        <f>IF('BettingLines Week (3)'!H17&lt;-100,1+100/('BettingLines Week (3)'!H17-100),100/('BettingLines Week (3)'!H17+100))</f>
        <v>0.5</v>
      </c>
      <c r="I17">
        <f>IF('BettingLines Week (3)'!I17&lt;-100,1+100/('BettingLines Week (3)'!I17-100),100/('BettingLines Week (3)'!I17+100))</f>
        <v>0.53488372093023262</v>
      </c>
      <c r="J17">
        <f>IF('BettingLines Week (3)'!J17&lt;-100,1+100/('BettingLines Week (3)'!J17-100),100/('BettingLines Week (3)'!J17+100))</f>
        <v>0.53488372093023262</v>
      </c>
      <c r="K17">
        <f>IF('BettingLines Week (3)'!K17&lt;-100,1+100/('BettingLines Week (3)'!K17-100),100/('BettingLines Week (3)'!K17+100))</f>
        <v>0.56521739130434789</v>
      </c>
      <c r="L17">
        <f>IF('BettingLines Week (3)'!L17&lt;-100,1+100/('BettingLines Week (3)'!L17-100),100/('BettingLines Week (3)'!L17+100))</f>
        <v>0.48780487804878048</v>
      </c>
      <c r="M17">
        <f>IF('BettingLines Week (3)'!M17&lt;-100,1+100/('BettingLines Week (3)'!M17-100),100/('BettingLines Week (3)'!M17+100))</f>
        <v>0.64285714285714279</v>
      </c>
      <c r="N17">
        <f>IF('BettingLines Week (3)'!N17&lt;-100,1+100/('BettingLines Week (3)'!N17-100),100/('BettingLines Week (3)'!N17+100))</f>
        <v>1</v>
      </c>
      <c r="O17">
        <f>IF('BettingLines Week (3)'!O17&lt;-100,1+100/('BettingLines Week (3)'!O17-100),100/('BettingLines Week (3)'!O17+100))</f>
        <v>0.53488372093023262</v>
      </c>
      <c r="P17">
        <f>IF('BettingLines Week (3)'!P17&lt;-100,1+100/('BettingLines Week (3)'!P17-100),100/('BettingLines Week (3)'!P17+100))</f>
        <v>0.35714285714285715</v>
      </c>
      <c r="Q17">
        <f>IF('BettingLines Week (3)'!Q17&lt;-100,1+100/('BettingLines Week (3)'!Q17-100),100/('BettingLines Week (3)'!Q17+100))</f>
        <v>0.53488372093023262</v>
      </c>
      <c r="R17">
        <f>IF('BettingLines Week (3)'!R17&lt;-100,1+100/('BettingLines Week (3)'!R17-100),100/('BettingLines Week (3)'!R17+100))</f>
        <v>0.56521739130434789</v>
      </c>
      <c r="S17">
        <f>IF('BettingLines Week (3)'!S17&lt;-100,1+100/('BettingLines Week (3)'!S17-100),100/('BettingLines Week (3)'!S17+100))</f>
        <v>0.45454545454545453</v>
      </c>
    </row>
    <row r="18" spans="1:19" ht="14.45">
      <c r="A18" t="s">
        <v>17</v>
      </c>
      <c r="B18">
        <f>IF('BettingLines Week (3)'!B18&lt;-100,1+100/('BettingLines Week (3)'!B18-100),100/('BettingLines Week (3)'!B18+100))</f>
        <v>0.62406015037593987</v>
      </c>
      <c r="C18">
        <f>IF('BettingLines Week (3)'!C18&lt;-100,1+100/('BettingLines Week (3)'!C18-100),100/('BettingLines Week (3)'!C18+100))</f>
        <v>0.66442953020134232</v>
      </c>
      <c r="D18">
        <f>IF('BettingLines Week (3)'!D18&lt;-100,1+100/('BettingLines Week (3)'!D18-100),100/('BettingLines Week (3)'!D18+100))</f>
        <v>0.29850746268656714</v>
      </c>
      <c r="E18">
        <f>IF('BettingLines Week (3)'!E18&lt;-100,1+100/('BettingLines Week (3)'!E18-100),100/('BettingLines Week (3)'!E18+100))</f>
        <v>0.54545454545454541</v>
      </c>
      <c r="F18">
        <f>IF('BettingLines Week (3)'!F18&lt;-100,1+100/('BettingLines Week (3)'!F18-100),100/('BettingLines Week (3)'!F18+100))</f>
        <v>0.51219512195121952</v>
      </c>
      <c r="G18">
        <f>IF('BettingLines Week (3)'!G18&lt;-100,1+100/('BettingLines Week (3)'!G18-100),100/('BettingLines Week (3)'!G18+100))</f>
        <v>0.27777777777777779</v>
      </c>
      <c r="H18">
        <f>IF('BettingLines Week (3)'!H18&lt;-100,1+100/('BettingLines Week (3)'!H18-100),100/('BettingLines Week (3)'!H18+100))</f>
        <v>0.62962962962962965</v>
      </c>
      <c r="I18">
        <f>IF('BettingLines Week (3)'!I18&lt;-100,1+100/('BettingLines Week (3)'!I18-100),100/('BettingLines Week (3)'!I18+100))</f>
        <v>0.4</v>
      </c>
      <c r="J18">
        <f>IF('BettingLines Week (3)'!J18&lt;-100,1+100/('BettingLines Week (3)'!J18-100),100/('BettingLines Week (3)'!J18+100))</f>
        <v>1</v>
      </c>
      <c r="K18">
        <f>IF('BettingLines Week (3)'!K18&lt;-100,1+100/('BettingLines Week (3)'!K18-100),100/('BettingLines Week (3)'!K18+100))</f>
        <v>0.33333333333333331</v>
      </c>
      <c r="L18">
        <f>IF('BettingLines Week (3)'!L18&lt;-100,1+100/('BettingLines Week (3)'!L18-100),100/('BettingLines Week (3)'!L18+100))</f>
        <v>0.55555555555555558</v>
      </c>
      <c r="M18">
        <f>IF('BettingLines Week (3)'!M18&lt;-100,1+100/('BettingLines Week (3)'!M18-100),100/('BettingLines Week (3)'!M18+100))</f>
        <v>0.53488372093023262</v>
      </c>
      <c r="N18">
        <f>IF('BettingLines Week (3)'!N18&lt;-100,1+100/('BettingLines Week (3)'!N18-100),100/('BettingLines Week (3)'!N18+100))</f>
        <v>0.64285714285714279</v>
      </c>
      <c r="O18">
        <f>IF('BettingLines Week (3)'!O18&lt;-100,1+100/('BettingLines Week (3)'!O18-100),100/('BettingLines Week (3)'!O18+100))</f>
        <v>0.43478260869565216</v>
      </c>
      <c r="P18">
        <f>IF('BettingLines Week (3)'!P18&lt;-100,1+100/('BettingLines Week (3)'!P18-100),100/('BettingLines Week (3)'!P18+100))</f>
        <v>0.47619047619047616</v>
      </c>
      <c r="Q18">
        <f>IF('BettingLines Week (3)'!Q18&lt;-100,1+100/('BettingLines Week (3)'!Q18-100),100/('BettingLines Week (3)'!Q18+100))</f>
        <v>0.55555555555555558</v>
      </c>
      <c r="R18">
        <f>IF('BettingLines Week (3)'!R18&lt;-100,1+100/('BettingLines Week (3)'!R18-100),100/('BettingLines Week (3)'!R18+100))</f>
        <v>0.53488372093023262</v>
      </c>
      <c r="S18">
        <f>IF('BettingLines Week (3)'!S18&lt;-100,1+100/('BettingLines Week (3)'!S18-100),100/('BettingLines Week (3)'!S18+100))</f>
        <v>0.53488372093023262</v>
      </c>
    </row>
    <row r="19" spans="1:19" ht="14.45">
      <c r="A19" t="s">
        <v>18</v>
      </c>
      <c r="B19">
        <f>IF('BettingLines Week (3)'!B19&lt;-100,1+100/('BettingLines Week (3)'!B19-100),100/('BettingLines Week (3)'!B19+100))</f>
        <v>0.54128440366972475</v>
      </c>
      <c r="C19">
        <f>IF('BettingLines Week (3)'!C19&lt;-100,1+100/('BettingLines Week (3)'!C19-100),100/('BettingLines Week (3)'!C19+100))</f>
        <v>0.48780487804878048</v>
      </c>
      <c r="D19">
        <f>IF('BettingLines Week (3)'!D19&lt;-100,1+100/('BettingLines Week (3)'!D19-100),100/('BettingLines Week (3)'!D19+100))</f>
        <v>0.15384615384615385</v>
      </c>
      <c r="E19">
        <f>IF('BettingLines Week (3)'!E19&lt;-100,1+100/('BettingLines Week (3)'!E19-100),100/('BettingLines Week (3)'!E19+100))</f>
        <v>0.5</v>
      </c>
      <c r="F19">
        <f>IF('BettingLines Week (3)'!F19&lt;-100,1+100/('BettingLines Week (3)'!F19-100),100/('BettingLines Week (3)'!F19+100))</f>
        <v>0.49504950495049505</v>
      </c>
      <c r="G19">
        <f>IF('BettingLines Week (3)'!G19&lt;-100,1+100/('BettingLines Week (3)'!G19-100),100/('BettingLines Week (3)'!G19+100))</f>
        <v>0.52380952380952384</v>
      </c>
      <c r="H19">
        <f>IF('BettingLines Week (3)'!H19&lt;-100,1+100/('BettingLines Week (3)'!H19-100),100/('BettingLines Week (3)'!H19+100))</f>
        <v>0.53488372093023262</v>
      </c>
      <c r="I19">
        <f>IF('BettingLines Week (3)'!I19&lt;-100,1+100/('BettingLines Week (3)'!I19-100),100/('BettingLines Week (3)'!I19+100))</f>
        <v>0.34482758620689657</v>
      </c>
      <c r="J19">
        <f>IF('BettingLines Week (3)'!J19&lt;-100,1+100/('BettingLines Week (3)'!J19-100),100/('BettingLines Week (3)'!J19+100))</f>
        <v>0.46511627906976744</v>
      </c>
      <c r="K19">
        <f>IF('BettingLines Week (3)'!K19&lt;-100,1+100/('BettingLines Week (3)'!K19-100),100/('BettingLines Week (3)'!K19+100))</f>
        <v>0.55555555555555558</v>
      </c>
      <c r="L19">
        <f>IF('BettingLines Week (3)'!L19&lt;-100,1+100/('BettingLines Week (3)'!L19-100),100/('BettingLines Week (3)'!L19+100))</f>
        <v>0.3125</v>
      </c>
      <c r="M19">
        <f>IF('BettingLines Week (3)'!M19&lt;-100,1+100/('BettingLines Week (3)'!M19-100),100/('BettingLines Week (3)'!M19+100))</f>
        <v>0.39215686274509803</v>
      </c>
      <c r="N19">
        <f>IF('BettingLines Week (3)'!N19&lt;-100,1+100/('BettingLines Week (3)'!N19-100),100/('BettingLines Week (3)'!N19+100))</f>
        <v>1</v>
      </c>
      <c r="O19">
        <f>IF('BettingLines Week (3)'!O19&lt;-100,1+100/('BettingLines Week (3)'!O19-100),100/('BettingLines Week (3)'!O19+100))</f>
        <v>0.48780487804878048</v>
      </c>
      <c r="P19">
        <f>IF('BettingLines Week (3)'!P19&lt;-100,1+100/('BettingLines Week (3)'!P19-100),100/('BettingLines Week (3)'!P19+100))</f>
        <v>0.4</v>
      </c>
      <c r="Q19">
        <f>IF('BettingLines Week (3)'!Q19&lt;-100,1+100/('BettingLines Week (3)'!Q19-100),100/('BettingLines Week (3)'!Q19+100))</f>
        <v>0.66101694915254239</v>
      </c>
      <c r="R19">
        <f>IF('BettingLines Week (3)'!R19&lt;-100,1+100/('BettingLines Week (3)'!R19-100),100/('BettingLines Week (3)'!R19+100))</f>
        <v>0.55555555555555558</v>
      </c>
      <c r="S19">
        <f>IF('BettingLines Week (3)'!S19&lt;-100,1+100/('BettingLines Week (3)'!S19-100),100/('BettingLines Week (3)'!S19+100))</f>
        <v>0.48780487804878048</v>
      </c>
    </row>
    <row r="20" spans="1:19" ht="14.45">
      <c r="A20" t="s">
        <v>19</v>
      </c>
      <c r="B20">
        <f>IF('BettingLines Week (3)'!B20&lt;-100,1+100/('BettingLines Week (3)'!B20-100),100/('BettingLines Week (3)'!B20+100))</f>
        <v>0.50495049504950495</v>
      </c>
      <c r="C20">
        <f>IF('BettingLines Week (3)'!C20&lt;-100,1+100/('BettingLines Week (3)'!C20-100),100/('BettingLines Week (3)'!C20+100))</f>
        <v>0.44642857142857145</v>
      </c>
      <c r="D20">
        <f>IF('BettingLines Week (3)'!D20&lt;-100,1+100/('BettingLines Week (3)'!D20-100),100/('BettingLines Week (3)'!D20+100))</f>
        <v>0.49504950495049505</v>
      </c>
      <c r="E20">
        <f>IF('BettingLines Week (3)'!E20&lt;-100,1+100/('BettingLines Week (3)'!E20-100),100/('BettingLines Week (3)'!E20+100))</f>
        <v>0.49504950495049505</v>
      </c>
      <c r="F20">
        <f>IF('BettingLines Week (3)'!F20&lt;-100,1+100/('BettingLines Week (3)'!F20-100),100/('BettingLines Week (3)'!F20+100))</f>
        <v>0.5</v>
      </c>
      <c r="G20">
        <f>IF('BettingLines Week (3)'!G20&lt;-100,1+100/('BettingLines Week (3)'!G20-100),100/('BettingLines Week (3)'!G20+100))</f>
        <v>1</v>
      </c>
      <c r="H20">
        <f>IF('BettingLines Week (3)'!H20&lt;-100,1+100/('BettingLines Week (3)'!H20-100),100/('BettingLines Week (3)'!H20+100))</f>
        <v>0.40816326530612246</v>
      </c>
      <c r="I20">
        <f>IF('BettingLines Week (3)'!I20&lt;-100,1+100/('BettingLines Week (3)'!I20-100),100/('BettingLines Week (3)'!I20+100))</f>
        <v>0.51219512195121952</v>
      </c>
      <c r="J20">
        <f>IF('BettingLines Week (3)'!J20&lt;-100,1+100/('BettingLines Week (3)'!J20-100),100/('BettingLines Week (3)'!J20+100))</f>
        <v>0.57446808510638303</v>
      </c>
      <c r="K20">
        <f>IF('BettingLines Week (3)'!K20&lt;-100,1+100/('BettingLines Week (3)'!K20-100),100/('BettingLines Week (3)'!K20+100))</f>
        <v>0.43478260869565216</v>
      </c>
      <c r="L20">
        <f>IF('BettingLines Week (3)'!L20&lt;-100,1+100/('BettingLines Week (3)'!L20-100),100/('BettingLines Week (3)'!L20+100))</f>
        <v>0.47619047619047616</v>
      </c>
      <c r="M20">
        <f>IF('BettingLines Week (3)'!M20&lt;-100,1+100/('BettingLines Week (3)'!M20-100),100/('BettingLines Week (3)'!M20+100))</f>
        <v>0.38461538461538464</v>
      </c>
      <c r="N20">
        <f>IF('BettingLines Week (3)'!N20&lt;-100,1+100/('BettingLines Week (3)'!N20-100),100/('BettingLines Week (3)'!N20+100))</f>
        <v>0.35714285714285715</v>
      </c>
      <c r="O20">
        <f>IF('BettingLines Week (3)'!O20&lt;-100,1+100/('BettingLines Week (3)'!O20-100),100/('BettingLines Week (3)'!O20+100))</f>
        <v>0.56521739130434789</v>
      </c>
      <c r="P20">
        <f>IF('BettingLines Week (3)'!P20&lt;-100,1+100/('BettingLines Week (3)'!P20-100),100/('BettingLines Week (3)'!P20+100))</f>
        <v>0.62962962962962965</v>
      </c>
      <c r="Q20">
        <f>IF('BettingLines Week (3)'!Q20&lt;-100,1+100/('BettingLines Week (3)'!Q20-100),100/('BettingLines Week (3)'!Q20+100))</f>
        <v>0.53488372093023262</v>
      </c>
      <c r="R20">
        <f>IF('BettingLines Week (3)'!R20&lt;-100,1+100/('BettingLines Week (3)'!R20-100),100/('BettingLines Week (3)'!R20+100))</f>
        <v>0.47619047619047616</v>
      </c>
      <c r="S20">
        <f>IF('BettingLines Week (3)'!S20&lt;-100,1+100/('BettingLines Week (3)'!S20-100),100/('BettingLines Week (3)'!S20+100))</f>
        <v>0.55555555555555558</v>
      </c>
    </row>
    <row r="21" spans="1:19" ht="14.45">
      <c r="A21" t="s">
        <v>20</v>
      </c>
      <c r="B21">
        <f>IF('BettingLines Week (3)'!B21&lt;-100,1+100/('BettingLines Week (3)'!B21-100),100/('BettingLines Week (3)'!B21+100))</f>
        <v>0.41322314049586778</v>
      </c>
      <c r="C21">
        <f>IF('BettingLines Week (3)'!C21&lt;-100,1+100/('BettingLines Week (3)'!C21-100),100/('BettingLines Week (3)'!C21+100))</f>
        <v>0.68553459119496862</v>
      </c>
      <c r="D21">
        <f>IF('BettingLines Week (3)'!D21&lt;-100,1+100/('BettingLines Week (3)'!D21-100),100/('BettingLines Week (3)'!D21+100))</f>
        <v>0.16</v>
      </c>
      <c r="E21">
        <f>IF('BettingLines Week (3)'!E21&lt;-100,1+100/('BettingLines Week (3)'!E21-100),100/('BettingLines Week (3)'!E21+100))</f>
        <v>0.54128440366972475</v>
      </c>
      <c r="F21">
        <f>IF('BettingLines Week (3)'!F21&lt;-100,1+100/('BettingLines Week (3)'!F21-100),100/('BettingLines Week (3)'!F21+100))</f>
        <v>0.37878787878787878</v>
      </c>
      <c r="G21">
        <f>IF('BettingLines Week (3)'!G21&lt;-100,1+100/('BettingLines Week (3)'!G21-100),100/('BettingLines Week (3)'!G21+100))</f>
        <v>0.29411764705882354</v>
      </c>
      <c r="H21">
        <f>IF('BettingLines Week (3)'!H21&lt;-100,1+100/('BettingLines Week (3)'!H21-100),100/('BettingLines Week (3)'!H21+100))</f>
        <v>0.57446808510638303</v>
      </c>
      <c r="I21">
        <f>IF('BettingLines Week (3)'!I21&lt;-100,1+100/('BettingLines Week (3)'!I21-100),100/('BettingLines Week (3)'!I21+100))</f>
        <v>0.5</v>
      </c>
      <c r="J21">
        <f>IF('BettingLines Week (3)'!J21&lt;-100,1+100/('BettingLines Week (3)'!J21-100),100/('BettingLines Week (3)'!J21+100))</f>
        <v>0.5</v>
      </c>
      <c r="K21">
        <f>IF('BettingLines Week (3)'!K21&lt;-100,1+100/('BettingLines Week (3)'!K21-100),100/('BettingLines Week (3)'!K21+100))</f>
        <v>0.35714285714285715</v>
      </c>
      <c r="L21">
        <f>IF('BettingLines Week (3)'!L21&lt;-100,1+100/('BettingLines Week (3)'!L21-100),100/('BettingLines Week (3)'!L21+100))</f>
        <v>0.54545454545454541</v>
      </c>
      <c r="M21">
        <f>IF('BettingLines Week (3)'!M21&lt;-100,1+100/('BettingLines Week (3)'!M21-100),100/('BettingLines Week (3)'!M21+100))</f>
        <v>0.54545454545454541</v>
      </c>
      <c r="N21">
        <f>IF('BettingLines Week (3)'!N21&lt;-100,1+100/('BettingLines Week (3)'!N21-100),100/('BettingLines Week (3)'!N21+100))</f>
        <v>1</v>
      </c>
      <c r="O21">
        <f>IF('BettingLines Week (3)'!O21&lt;-100,1+100/('BettingLines Week (3)'!O21-100),100/('BettingLines Week (3)'!O21+100))</f>
        <v>0.47619047619047616</v>
      </c>
      <c r="P21">
        <f>IF('BettingLines Week (3)'!P21&lt;-100,1+100/('BettingLines Week (3)'!P21-100),100/('BettingLines Week (3)'!P21+100))</f>
        <v>0.48780487804878048</v>
      </c>
      <c r="Q21">
        <f>IF('BettingLines Week (3)'!Q21&lt;-100,1+100/('BettingLines Week (3)'!Q21-100),100/('BettingLines Week (3)'!Q21+100))</f>
        <v>0.29411764705882354</v>
      </c>
      <c r="R21">
        <f>IF('BettingLines Week (3)'!R21&lt;-100,1+100/('BettingLines Week (3)'!R21-100),100/('BettingLines Week (3)'!R21+100))</f>
        <v>0.62264150943396224</v>
      </c>
      <c r="S21">
        <f>IF('BettingLines Week (3)'!S21&lt;-100,1+100/('BettingLines Week (3)'!S21-100),100/('BettingLines Week (3)'!S21+100))</f>
        <v>0.47619047619047616</v>
      </c>
    </row>
    <row r="22" spans="1:19" ht="14.45">
      <c r="A22" t="s">
        <v>21</v>
      </c>
      <c r="B22">
        <f>IF('BettingLines Week (3)'!B22&lt;-100,1+100/('BettingLines Week (3)'!B22-100),100/('BettingLines Week (3)'!B22+100))</f>
        <v>0.5</v>
      </c>
      <c r="C22">
        <f>IF('BettingLines Week (3)'!C22&lt;-100,1+100/('BettingLines Week (3)'!C22-100),100/('BettingLines Week (3)'!C22+100))</f>
        <v>0.46728971962616822</v>
      </c>
      <c r="D22">
        <f>IF('BettingLines Week (3)'!D22&lt;-100,1+100/('BettingLines Week (3)'!D22-100),100/('BettingLines Week (3)'!D22+100))</f>
        <v>0.44642857142857145</v>
      </c>
      <c r="E22">
        <f>IF('BettingLines Week (3)'!E22&lt;-100,1+100/('BettingLines Week (3)'!E22-100),100/('BettingLines Week (3)'!E22+100))</f>
        <v>0.63636363636363635</v>
      </c>
      <c r="F22">
        <f>IF('BettingLines Week (3)'!F22&lt;-100,1+100/('BettingLines Week (3)'!F22-100),100/('BettingLines Week (3)'!F22+100))</f>
        <v>0.51219512195121952</v>
      </c>
      <c r="G22">
        <f>IF('BettingLines Week (3)'!G22&lt;-100,1+100/('BettingLines Week (3)'!G22-100),100/('BettingLines Week (3)'!G22+100))</f>
        <v>1</v>
      </c>
      <c r="H22">
        <f>IF('BettingLines Week (3)'!H22&lt;-100,1+100/('BettingLines Week (3)'!H22-100),100/('BettingLines Week (3)'!H22+100))</f>
        <v>0.56521739130434789</v>
      </c>
      <c r="I22">
        <f>IF('BettingLines Week (3)'!I22&lt;-100,1+100/('BettingLines Week (3)'!I22-100),100/('BettingLines Week (3)'!I22+100))</f>
        <v>0.53488372093023262</v>
      </c>
      <c r="J22">
        <f>IF('BettingLines Week (3)'!J22&lt;-100,1+100/('BettingLines Week (3)'!J22-100),100/('BettingLines Week (3)'!J22+100))</f>
        <v>0.64285714285714279</v>
      </c>
      <c r="K22">
        <f>IF('BettingLines Week (3)'!K22&lt;-100,1+100/('BettingLines Week (3)'!K22-100),100/('BettingLines Week (3)'!K22+100))</f>
        <v>0.6</v>
      </c>
      <c r="L22">
        <f>IF('BettingLines Week (3)'!L22&lt;-100,1+100/('BettingLines Week (3)'!L22-100),100/('BettingLines Week (3)'!L22+100))</f>
        <v>0.5</v>
      </c>
      <c r="M22">
        <f>IF('BettingLines Week (3)'!M22&lt;-100,1+100/('BettingLines Week (3)'!M22-100),100/('BettingLines Week (3)'!M22+100))</f>
        <v>0.37037037037037035</v>
      </c>
      <c r="N22">
        <f>IF('BettingLines Week (3)'!N22&lt;-100,1+100/('BettingLines Week (3)'!N22-100),100/('BettingLines Week (3)'!N22+100))</f>
        <v>0.72067039106145248</v>
      </c>
      <c r="O22">
        <f>IF('BettingLines Week (3)'!O22&lt;-100,1+100/('BettingLines Week (3)'!O22-100),100/('BettingLines Week (3)'!O22+100))</f>
        <v>0.55555555555555558</v>
      </c>
      <c r="P22">
        <f>IF('BettingLines Week (3)'!P22&lt;-100,1+100/('BettingLines Week (3)'!P22-100),100/('BettingLines Week (3)'!P22+100))</f>
        <v>0.56521739130434789</v>
      </c>
      <c r="Q22">
        <f>IF('BettingLines Week (3)'!Q22&lt;-100,1+100/('BettingLines Week (3)'!Q22-100),100/('BettingLines Week (3)'!Q22+100))</f>
        <v>0.47619047619047616</v>
      </c>
      <c r="R22">
        <f>IF('BettingLines Week (3)'!R22&lt;-100,1+100/('BettingLines Week (3)'!R22-100),100/('BettingLines Week (3)'!R22+100))</f>
        <v>0.45454545454545453</v>
      </c>
      <c r="S22">
        <f>IF('BettingLines Week (3)'!S22&lt;-100,1+100/('BettingLines Week (3)'!S22-100),100/('BettingLines Week (3)'!S22+100))</f>
        <v>0.4</v>
      </c>
    </row>
    <row r="23" spans="1:19" ht="14.45">
      <c r="A23" t="s">
        <v>22</v>
      </c>
      <c r="B23">
        <f>IF('BettingLines Week (3)'!B23&lt;-100,1+100/('BettingLines Week (3)'!B23-100),100/('BettingLines Week (3)'!B23+100))</f>
        <v>0.39370078740157483</v>
      </c>
      <c r="C23">
        <f>IF('BettingLines Week (3)'!C23&lt;-100,1+100/('BettingLines Week (3)'!C23-100),100/('BettingLines Week (3)'!C23+100))</f>
        <v>0.45454545454545453</v>
      </c>
      <c r="D23">
        <f>IF('BettingLines Week (3)'!D23&lt;-100,1+100/('BettingLines Week (3)'!D23-100),100/('BettingLines Week (3)'!D23+100))</f>
        <v>0.59677419354838712</v>
      </c>
      <c r="E23">
        <f>IF('BettingLines Week (3)'!E23&lt;-100,1+100/('BettingLines Week (3)'!E23-100),100/('BettingLines Week (3)'!E23+100))</f>
        <v>0.37037037037037035</v>
      </c>
      <c r="F23">
        <f>IF('BettingLines Week (3)'!F23&lt;-100,1+100/('BettingLines Week (3)'!F23-100),100/('BettingLines Week (3)'!F23+100))</f>
        <v>0.58333333333333326</v>
      </c>
      <c r="G23">
        <f>IF('BettingLines Week (3)'!G23&lt;-100,1+100/('BettingLines Week (3)'!G23-100),100/('BettingLines Week (3)'!G23+100))</f>
        <v>0.51219512195121952</v>
      </c>
      <c r="H23">
        <f>IF('BettingLines Week (3)'!H23&lt;-100,1+100/('BettingLines Week (3)'!H23-100),100/('BettingLines Week (3)'!H23+100))</f>
        <v>0.4</v>
      </c>
      <c r="I23">
        <f>IF('BettingLines Week (3)'!I23&lt;-100,1+100/('BettingLines Week (3)'!I23-100),100/('BettingLines Week (3)'!I23+100))</f>
        <v>0.38461538461538464</v>
      </c>
      <c r="J23">
        <f>IF('BettingLines Week (3)'!J23&lt;-100,1+100/('BettingLines Week (3)'!J23-100),100/('BettingLines Week (3)'!J23+100))</f>
        <v>0.62962962962962965</v>
      </c>
      <c r="K23">
        <f>IF('BettingLines Week (3)'!K23&lt;-100,1+100/('BettingLines Week (3)'!K23-100),100/('BettingLines Week (3)'!K23+100))</f>
        <v>0.66101694915254239</v>
      </c>
      <c r="L23">
        <f>IF('BettingLines Week (3)'!L23&lt;-100,1+100/('BettingLines Week (3)'!L23-100),100/('BettingLines Week (3)'!L23+100))</f>
        <v>1</v>
      </c>
      <c r="M23">
        <f>IF('BettingLines Week (3)'!M23&lt;-100,1+100/('BettingLines Week (3)'!M23-100),100/('BettingLines Week (3)'!M23+100))</f>
        <v>0.5</v>
      </c>
      <c r="N23">
        <f>IF('BettingLines Week (3)'!N23&lt;-100,1+100/('BettingLines Week (3)'!N23-100),100/('BettingLines Week (3)'!N23+100))</f>
        <v>0.5</v>
      </c>
      <c r="O23">
        <f>IF('BettingLines Week (3)'!O23&lt;-100,1+100/('BettingLines Week (3)'!O23-100),100/('BettingLines Week (3)'!O23+100))</f>
        <v>0.48780487804878048</v>
      </c>
      <c r="P23">
        <f>IF('BettingLines Week (3)'!P23&lt;-100,1+100/('BettingLines Week (3)'!P23-100),100/('BettingLines Week (3)'!P23+100))</f>
        <v>0.38461538461538464</v>
      </c>
      <c r="Q23">
        <f>IF('BettingLines Week (3)'!Q23&lt;-100,1+100/('BettingLines Week (3)'!Q23-100),100/('BettingLines Week (3)'!Q23+100))</f>
        <v>0.48780487804878048</v>
      </c>
      <c r="R23">
        <f>IF('BettingLines Week (3)'!R23&lt;-100,1+100/('BettingLines Week (3)'!R23-100),100/('BettingLines Week (3)'!R23+100))</f>
        <v>0.3125</v>
      </c>
      <c r="S23">
        <f>IF('BettingLines Week (3)'!S23&lt;-100,1+100/('BettingLines Week (3)'!S23-100),100/('BettingLines Week (3)'!S23+100))</f>
        <v>0.51219512195121952</v>
      </c>
    </row>
    <row r="24" spans="1:19" ht="14.45">
      <c r="A24" t="s">
        <v>23</v>
      </c>
      <c r="B24">
        <f>IF('BettingLines Week (3)'!B24&lt;-100,1+100/('BettingLines Week (3)'!B24-100),100/('BettingLines Week (3)'!B24+100))</f>
        <v>0.64912280701754388</v>
      </c>
      <c r="C24">
        <f>IF('BettingLines Week (3)'!C24&lt;-100,1+100/('BettingLines Week (3)'!C24-100),100/('BettingLines Week (3)'!C24+100))</f>
        <v>0.59677419354838712</v>
      </c>
      <c r="D24">
        <f>IF('BettingLines Week (3)'!D24&lt;-100,1+100/('BettingLines Week (3)'!D24-100),100/('BettingLines Week (3)'!D24+100))</f>
        <v>0.43478260869565216</v>
      </c>
      <c r="E24">
        <f>IF('BettingLines Week (3)'!E24&lt;-100,1+100/('BettingLines Week (3)'!E24-100),100/('BettingLines Week (3)'!E24+100))</f>
        <v>0.39370078740157483</v>
      </c>
      <c r="F24">
        <f>IF('BettingLines Week (3)'!F24&lt;-100,1+100/('BettingLines Week (3)'!F24-100),100/('BettingLines Week (3)'!F24+100))</f>
        <v>0.62264150943396224</v>
      </c>
      <c r="G24">
        <f>IF('BettingLines Week (3)'!G24&lt;-100,1+100/('BettingLines Week (3)'!G24-100),100/('BettingLines Week (3)'!G24+100))</f>
        <v>0.56521739130434789</v>
      </c>
      <c r="H24">
        <f>IF('BettingLines Week (3)'!H24&lt;-100,1+100/('BettingLines Week (3)'!H24-100),100/('BettingLines Week (3)'!H24+100))</f>
        <v>0.53488372093023262</v>
      </c>
      <c r="I24">
        <f>IF('BettingLines Week (3)'!I24&lt;-100,1+100/('BettingLines Week (3)'!I24-100),100/('BettingLines Week (3)'!I24+100))</f>
        <v>0.51219512195121952</v>
      </c>
      <c r="J24">
        <f>IF('BettingLines Week (3)'!J24&lt;-100,1+100/('BettingLines Week (3)'!J24-100),100/('BettingLines Week (3)'!J24+100))</f>
        <v>0.51219512195121952</v>
      </c>
      <c r="K24">
        <f>IF('BettingLines Week (3)'!K24&lt;-100,1+100/('BettingLines Week (3)'!K24-100),100/('BettingLines Week (3)'!K24+100))</f>
        <v>0.58333333333333326</v>
      </c>
      <c r="L24">
        <f>IF('BettingLines Week (3)'!L24&lt;-100,1+100/('BettingLines Week (3)'!L24-100),100/('BettingLines Week (3)'!L24+100))</f>
        <v>1</v>
      </c>
      <c r="M24">
        <f>IF('BettingLines Week (3)'!M24&lt;-100,1+100/('BettingLines Week (3)'!M24-100),100/('BettingLines Week (3)'!M24+100))</f>
        <v>0.53488372093023262</v>
      </c>
      <c r="N24">
        <f>IF('BettingLines Week (3)'!N24&lt;-100,1+100/('BettingLines Week (3)'!N24-100),100/('BettingLines Week (3)'!N24+100))</f>
        <v>0.3125</v>
      </c>
      <c r="O24">
        <f>IF('BettingLines Week (3)'!O24&lt;-100,1+100/('BettingLines Week (3)'!O24-100),100/('BettingLines Week (3)'!O24+100))</f>
        <v>0.60784313725490202</v>
      </c>
      <c r="P24">
        <f>IF('BettingLines Week (3)'!P24&lt;-100,1+100/('BettingLines Week (3)'!P24-100),100/('BettingLines Week (3)'!P24+100))</f>
        <v>0.51219512195121952</v>
      </c>
      <c r="Q24">
        <f>IF('BettingLines Week (3)'!Q24&lt;-100,1+100/('BettingLines Week (3)'!Q24-100),100/('BettingLines Week (3)'!Q24+100))</f>
        <v>0.56521739130434789</v>
      </c>
      <c r="R24">
        <f>IF('BettingLines Week (3)'!R24&lt;-100,1+100/('BettingLines Week (3)'!R24-100),100/('BettingLines Week (3)'!R24+100))</f>
        <v>0.48780487804878048</v>
      </c>
      <c r="S24">
        <f>IF('BettingLines Week (3)'!S24&lt;-100,1+100/('BettingLines Week (3)'!S24-100),100/('BettingLines Week (3)'!S24+100))</f>
        <v>0.44444444444444442</v>
      </c>
    </row>
    <row r="25" spans="1:19" ht="14.45">
      <c r="A25" t="s">
        <v>24</v>
      </c>
      <c r="B25">
        <f>IF('BettingLines Week (3)'!B25&lt;-100,1+100/('BettingLines Week (3)'!B25-100),100/('BettingLines Week (3)'!B25+100))</f>
        <v>0.41666666666666669</v>
      </c>
      <c r="C25">
        <f>IF('BettingLines Week (3)'!C25&lt;-100,1+100/('BettingLines Week (3)'!C25-100),100/('BettingLines Week (3)'!C25+100))</f>
        <v>0.25974025974025972</v>
      </c>
      <c r="D25">
        <f>IF('BettingLines Week (3)'!D25&lt;-100,1+100/('BettingLines Week (3)'!D25-100),100/('BettingLines Week (3)'!D25+100))</f>
        <v>0.59677419354838712</v>
      </c>
      <c r="E25">
        <f>IF('BettingLines Week (3)'!E25&lt;-100,1+100/('BettingLines Week (3)'!E25-100),100/('BettingLines Week (3)'!E25+100))</f>
        <v>0.35087719298245612</v>
      </c>
      <c r="F25">
        <f>IF('BettingLines Week (3)'!F25&lt;-100,1+100/('BettingLines Week (3)'!F25-100),100/('BettingLines Week (3)'!F25+100))</f>
        <v>0.54545454545454541</v>
      </c>
      <c r="G25">
        <f>IF('BettingLines Week (3)'!G25&lt;-100,1+100/('BettingLines Week (3)'!G25-100),100/('BettingLines Week (3)'!G25+100))</f>
        <v>0.53488372093023262</v>
      </c>
      <c r="H25">
        <f>IF('BettingLines Week (3)'!H25&lt;-100,1+100/('BettingLines Week (3)'!H25-100),100/('BettingLines Week (3)'!H25+100))</f>
        <v>0.51219512195121952</v>
      </c>
      <c r="I25">
        <f>IF('BettingLines Week (3)'!I25&lt;-100,1+100/('BettingLines Week (3)'!I25-100),100/('BettingLines Week (3)'!I25+100))</f>
        <v>0.37878787878787878</v>
      </c>
      <c r="J25">
        <f>IF('BettingLines Week (3)'!J25&lt;-100,1+100/('BettingLines Week (3)'!J25-100),100/('BettingLines Week (3)'!J25+100))</f>
        <v>0.54545454545454541</v>
      </c>
      <c r="K25">
        <f>IF('BettingLines Week (3)'!K25&lt;-100,1+100/('BettingLines Week (3)'!K25-100),100/('BettingLines Week (3)'!K25+100))</f>
        <v>0.47619047619047616</v>
      </c>
      <c r="L25">
        <f>IF('BettingLines Week (3)'!L25&lt;-100,1+100/('BettingLines Week (3)'!L25-100),100/('BettingLines Week (3)'!L25+100))</f>
        <v>0.35087719298245612</v>
      </c>
      <c r="M25">
        <f>IF('BettingLines Week (3)'!M25&lt;-100,1+100/('BettingLines Week (3)'!M25-100),100/('BettingLines Week (3)'!M25+100))</f>
        <v>0.37037037037037035</v>
      </c>
      <c r="N25">
        <f>IF('BettingLines Week (3)'!N25&lt;-100,1+100/('BettingLines Week (3)'!N25-100),100/('BettingLines Week (3)'!N25+100))</f>
        <v>1</v>
      </c>
      <c r="O25">
        <f>IF('BettingLines Week (3)'!O25&lt;-100,1+100/('BettingLines Week (3)'!O25-100),100/('BettingLines Week (3)'!O25+100))</f>
        <v>0.51219512195121952</v>
      </c>
      <c r="P25">
        <f>IF('BettingLines Week (3)'!P25&lt;-100,1+100/('BettingLines Week (3)'!P25-100),100/('BettingLines Week (3)'!P25+100))</f>
        <v>0.5</v>
      </c>
      <c r="Q25">
        <f>IF('BettingLines Week (3)'!Q25&lt;-100,1+100/('BettingLines Week (3)'!Q25-100),100/('BettingLines Week (3)'!Q25+100))</f>
        <v>0.24390243902439024</v>
      </c>
      <c r="R25">
        <f>IF('BettingLines Week (3)'!R25&lt;-100,1+100/('BettingLines Week (3)'!R25-100),100/('BettingLines Week (3)'!R25+100))</f>
        <v>0.55555555555555558</v>
      </c>
      <c r="S25">
        <f>IF('BettingLines Week (3)'!S25&lt;-100,1+100/('BettingLines Week (3)'!S25-100),100/('BettingLines Week (3)'!S25+100))</f>
        <v>0.51219512195121952</v>
      </c>
    </row>
    <row r="26" spans="1:19" ht="14.45">
      <c r="A26" t="s">
        <v>25</v>
      </c>
      <c r="B26">
        <f>IF('BettingLines Week (3)'!B26&lt;-100,1+100/('BettingLines Week (3)'!B26-100),100/('BettingLines Week (3)'!B26+100))</f>
        <v>0.39370078740157483</v>
      </c>
      <c r="C26">
        <f>IF('BettingLines Week (3)'!C26&lt;-100,1+100/('BettingLines Week (3)'!C26-100),100/('BettingLines Week (3)'!C26+100))</f>
        <v>0.43478260869565216</v>
      </c>
      <c r="D26">
        <f>IF('BettingLines Week (3)'!D26&lt;-100,1+100/('BettingLines Week (3)'!D26-100),100/('BettingLines Week (3)'!D26+100))</f>
        <v>0.35087719298245612</v>
      </c>
      <c r="E26">
        <f>IF('BettingLines Week (3)'!E26&lt;-100,1+100/('BettingLines Week (3)'!E26-100),100/('BettingLines Week (3)'!E26+100))</f>
        <v>0.5</v>
      </c>
      <c r="F26">
        <f>IF('BettingLines Week (3)'!F26&lt;-100,1+100/('BettingLines Week (3)'!F26-100),100/('BettingLines Week (3)'!F26+100))</f>
        <v>0.37037037037037035</v>
      </c>
      <c r="G26">
        <f>IF('BettingLines Week (3)'!G26&lt;-100,1+100/('BettingLines Week (3)'!G26-100),100/('BettingLines Week (3)'!G26+100))</f>
        <v>0.29850746268656714</v>
      </c>
      <c r="H26">
        <f>IF('BettingLines Week (3)'!H26&lt;-100,1+100/('BettingLines Week (3)'!H26-100),100/('BettingLines Week (3)'!H26+100))</f>
        <v>1</v>
      </c>
      <c r="I26">
        <f>IF('BettingLines Week (3)'!I26&lt;-100,1+100/('BettingLines Week (3)'!I26-100),100/('BettingLines Week (3)'!I26+100))</f>
        <v>0.6</v>
      </c>
      <c r="J26">
        <f>IF('BettingLines Week (3)'!J26&lt;-100,1+100/('BettingLines Week (3)'!J26-100),100/('BettingLines Week (3)'!J26+100))</f>
        <v>0.56521739130434789</v>
      </c>
      <c r="K26">
        <f>IF('BettingLines Week (3)'!K26&lt;-100,1+100/('BettingLines Week (3)'!K26-100),100/('BettingLines Week (3)'!K26+100))</f>
        <v>0.48780487804878048</v>
      </c>
      <c r="L26">
        <f>IF('BettingLines Week (3)'!L26&lt;-100,1+100/('BettingLines Week (3)'!L26-100),100/('BettingLines Week (3)'!L26+100))</f>
        <v>0.4</v>
      </c>
      <c r="M26">
        <f>IF('BettingLines Week (3)'!M26&lt;-100,1+100/('BettingLines Week (3)'!M26-100),100/('BettingLines Week (3)'!M26+100))</f>
        <v>0.51219512195121952</v>
      </c>
      <c r="N26">
        <f>IF('BettingLines Week (3)'!N26&lt;-100,1+100/('BettingLines Week (3)'!N26-100),100/('BettingLines Week (3)'!N26+100))</f>
        <v>0.51219512195121952</v>
      </c>
      <c r="O26">
        <f>IF('BettingLines Week (3)'!O26&lt;-100,1+100/('BettingLines Week (3)'!O26-100),100/('BettingLines Week (3)'!O26+100))</f>
        <v>0.41666666666666669</v>
      </c>
      <c r="P26">
        <f>IF('BettingLines Week (3)'!P26&lt;-100,1+100/('BettingLines Week (3)'!P26-100),100/('BettingLines Week (3)'!P26+100))</f>
        <v>0.53488372093023262</v>
      </c>
      <c r="Q26">
        <f>IF('BettingLines Week (3)'!Q26&lt;-100,1+100/('BettingLines Week (3)'!Q26-100),100/('BettingLines Week (3)'!Q26+100))</f>
        <v>0.51219512195121952</v>
      </c>
      <c r="R26">
        <f>IF('BettingLines Week (3)'!R26&lt;-100,1+100/('BettingLines Week (3)'!R26-100),100/('BettingLines Week (3)'!R26+100))</f>
        <v>0.37037037037037035</v>
      </c>
      <c r="S26">
        <f>IF('BettingLines Week (3)'!S26&lt;-100,1+100/('BettingLines Week (3)'!S26-100),100/('BettingLines Week (3)'!S26+100))</f>
        <v>0.56521739130434789</v>
      </c>
    </row>
    <row r="27" spans="1:19" ht="14.45">
      <c r="A27" t="s">
        <v>26</v>
      </c>
      <c r="B27">
        <f>IF('BettingLines Week (3)'!B27&lt;-100,1+100/('BettingLines Week (3)'!B27-100),100/('BettingLines Week (3)'!B27+100))</f>
        <v>0.76470588235294112</v>
      </c>
      <c r="C27">
        <f>IF('BettingLines Week (3)'!C27&lt;-100,1+100/('BettingLines Week (3)'!C27-100),100/('BettingLines Week (3)'!C27+100))</f>
        <v>0.37878787878787878</v>
      </c>
      <c r="D27">
        <f>IF('BettingLines Week (3)'!D27&lt;-100,1+100/('BettingLines Week (3)'!D27-100),100/('BettingLines Week (3)'!D27+100))</f>
        <v>0.33333333333333331</v>
      </c>
      <c r="E27">
        <f>IF('BettingLines Week (3)'!E27&lt;-100,1+100/('BettingLines Week (3)'!E27-100),100/('BettingLines Week (3)'!E27+100))</f>
        <v>0.27777777777777779</v>
      </c>
      <c r="F27">
        <f>IF('BettingLines Week (3)'!F27&lt;-100,1+100/('BettingLines Week (3)'!F27-100),100/('BettingLines Week (3)'!F27+100))</f>
        <v>0.54954954954954949</v>
      </c>
      <c r="G27">
        <f>IF('BettingLines Week (3)'!G27&lt;-100,1+100/('BettingLines Week (3)'!G27-100),100/('BettingLines Week (3)'!G27+100))</f>
        <v>0.47619047619047616</v>
      </c>
      <c r="H27">
        <f>IF('BettingLines Week (3)'!H27&lt;-100,1+100/('BettingLines Week (3)'!H27-100),100/('BettingLines Week (3)'!H27+100))</f>
        <v>0.46511627906976744</v>
      </c>
      <c r="I27">
        <f>IF('BettingLines Week (3)'!I27&lt;-100,1+100/('BettingLines Week (3)'!I27-100),100/('BettingLines Week (3)'!I27+100))</f>
        <v>0.37735849056603776</v>
      </c>
      <c r="J27">
        <f>IF('BettingLines Week (3)'!J27&lt;-100,1+100/('BettingLines Week (3)'!J27-100),100/('BettingLines Week (3)'!J27+100))</f>
        <v>0.40816326530612246</v>
      </c>
      <c r="K27">
        <f>IF('BettingLines Week (3)'!K27&lt;-100,1+100/('BettingLines Week (3)'!K27-100),100/('BettingLines Week (3)'!K27+100))</f>
        <v>0.38461538461538464</v>
      </c>
      <c r="L27">
        <f>IF('BettingLines Week (3)'!L27&lt;-100,1+100/('BettingLines Week (3)'!L27-100),100/('BettingLines Week (3)'!L27+100))</f>
        <v>0.5</v>
      </c>
      <c r="M27">
        <f>IF('BettingLines Week (3)'!M27&lt;-100,1+100/('BettingLines Week (3)'!M27-100),100/('BettingLines Week (3)'!M27+100))</f>
        <v>0.34482758620689657</v>
      </c>
      <c r="N27">
        <f>IF('BettingLines Week (3)'!N27&lt;-100,1+100/('BettingLines Week (3)'!N27-100),100/('BettingLines Week (3)'!N27+100))</f>
        <v>0.40816326530612246</v>
      </c>
      <c r="O27">
        <f>IF('BettingLines Week (3)'!O27&lt;-100,1+100/('BettingLines Week (3)'!O27-100),100/('BettingLines Week (3)'!O27+100))</f>
        <v>1</v>
      </c>
      <c r="P27">
        <f>IF('BettingLines Week (3)'!P27&lt;-100,1+100/('BettingLines Week (3)'!P27-100),100/('BettingLines Week (3)'!P27+100))</f>
        <v>0.51219512195121952</v>
      </c>
      <c r="Q27">
        <f>IF('BettingLines Week (3)'!Q27&lt;-100,1+100/('BettingLines Week (3)'!Q27-100),100/('BettingLines Week (3)'!Q27+100))</f>
        <v>0.35714285714285715</v>
      </c>
      <c r="R27">
        <f>IF('BettingLines Week (3)'!R27&lt;-100,1+100/('BettingLines Week (3)'!R27-100),100/('BettingLines Week (3)'!R27+100))</f>
        <v>0.43478260869565216</v>
      </c>
      <c r="S27">
        <f>IF('BettingLines Week (3)'!S27&lt;-100,1+100/('BettingLines Week (3)'!S27-100),100/('BettingLines Week (3)'!S27+100))</f>
        <v>0.43478260869565216</v>
      </c>
    </row>
    <row r="28" spans="1:19" ht="14.45">
      <c r="A28" t="s">
        <v>27</v>
      </c>
      <c r="B28">
        <f>IF('BettingLines Week (3)'!B28&lt;-100,1+100/('BettingLines Week (3)'!B28-100),100/('BettingLines Week (3)'!B28+100))</f>
        <v>0.35714285714285715</v>
      </c>
      <c r="C28">
        <f>IF('BettingLines Week (3)'!C28&lt;-100,1+100/('BettingLines Week (3)'!C28-100),100/('BettingLines Week (3)'!C28+100))</f>
        <v>0.27777777777777779</v>
      </c>
      <c r="D28">
        <f>IF('BettingLines Week (3)'!D28&lt;-100,1+100/('BettingLines Week (3)'!D28-100),100/('BettingLines Week (3)'!D28+100))</f>
        <v>0.43478260869565216</v>
      </c>
      <c r="E28">
        <f>IF('BettingLines Week (3)'!E28&lt;-100,1+100/('BettingLines Week (3)'!E28-100),100/('BettingLines Week (3)'!E28+100))</f>
        <v>0.53488372093023262</v>
      </c>
      <c r="F28">
        <f>IF('BettingLines Week (3)'!F28&lt;-100,1+100/('BettingLines Week (3)'!F28-100),100/('BettingLines Week (3)'!F28+100))</f>
        <v>0.34482758620689657</v>
      </c>
      <c r="G28">
        <f>IF('BettingLines Week (3)'!G28&lt;-100,1+100/('BettingLines Week (3)'!G28-100),100/('BettingLines Week (3)'!G28+100))</f>
        <v>0.65517241379310343</v>
      </c>
      <c r="H28">
        <f>IF('BettingLines Week (3)'!H28&lt;-100,1+100/('BettingLines Week (3)'!H28-100),100/('BettingLines Week (3)'!H28+100))</f>
        <v>0.47619047619047616</v>
      </c>
      <c r="I28">
        <f>IF('BettingLines Week (3)'!I28&lt;-100,1+100/('BettingLines Week (3)'!I28-100),100/('BettingLines Week (3)'!I28+100))</f>
        <v>0.29411764705882354</v>
      </c>
      <c r="J28">
        <f>IF('BettingLines Week (3)'!J28&lt;-100,1+100/('BettingLines Week (3)'!J28-100),100/('BettingLines Week (3)'!J28+100))</f>
        <v>0.46511627906976744</v>
      </c>
      <c r="K28">
        <f>IF('BettingLines Week (3)'!K28&lt;-100,1+100/('BettingLines Week (3)'!K28-100),100/('BettingLines Week (3)'!K28+100))</f>
        <v>1</v>
      </c>
      <c r="L28">
        <f>IF('BettingLines Week (3)'!L28&lt;-100,1+100/('BettingLines Week (3)'!L28-100),100/('BettingLines Week (3)'!L28+100))</f>
        <v>0.48780487804878048</v>
      </c>
      <c r="M28">
        <f>IF('BettingLines Week (3)'!M28&lt;-100,1+100/('BettingLines Week (3)'!M28-100),100/('BettingLines Week (3)'!M28+100))</f>
        <v>0.55555555555555558</v>
      </c>
      <c r="N28">
        <f>IF('BettingLines Week (3)'!N28&lt;-100,1+100/('BettingLines Week (3)'!N28-100),100/('BettingLines Week (3)'!N28+100))</f>
        <v>0.5</v>
      </c>
      <c r="O28">
        <f>IF('BettingLines Week (3)'!O28&lt;-100,1+100/('BettingLines Week (3)'!O28-100),100/('BettingLines Week (3)'!O28+100))</f>
        <v>0.2857142857142857</v>
      </c>
      <c r="P28">
        <f>IF('BettingLines Week (3)'!P28&lt;-100,1+100/('BettingLines Week (3)'!P28-100),100/('BettingLines Week (3)'!P28+100))</f>
        <v>0.53488372093023262</v>
      </c>
      <c r="Q28">
        <f>IF('BettingLines Week (3)'!Q28&lt;-100,1+100/('BettingLines Week (3)'!Q28-100),100/('BettingLines Week (3)'!Q28+100))</f>
        <v>0.51219512195121952</v>
      </c>
      <c r="R28">
        <f>IF('BettingLines Week (3)'!R28&lt;-100,1+100/('BettingLines Week (3)'!R28-100),100/('BettingLines Week (3)'!R28+100))</f>
        <v>0.41666666666666669</v>
      </c>
      <c r="S28">
        <f>IF('BettingLines Week (3)'!S28&lt;-100,1+100/('BettingLines Week (3)'!S28-100),100/('BettingLines Week (3)'!S28+100))</f>
        <v>0.29411764705882354</v>
      </c>
    </row>
    <row r="29" spans="1:19" ht="14.45">
      <c r="A29" t="s">
        <v>28</v>
      </c>
      <c r="B29">
        <f>IF('BettingLines Week (3)'!B29&lt;-100,1+100/('BettingLines Week (3)'!B29-100),100/('BettingLines Week (3)'!B29+100))</f>
        <v>0.44642857142857145</v>
      </c>
      <c r="C29">
        <f>IF('BettingLines Week (3)'!C29&lt;-100,1+100/('BettingLines Week (3)'!C29-100),100/('BettingLines Week (3)'!C29+100))</f>
        <v>0.44642857142857145</v>
      </c>
      <c r="D29">
        <f>IF('BettingLines Week (3)'!D29&lt;-100,1+100/('BettingLines Week (3)'!D29-100),100/('BettingLines Week (3)'!D29+100))</f>
        <v>0.42372881355932202</v>
      </c>
      <c r="E29">
        <f>IF('BettingLines Week (3)'!E29&lt;-100,1+100/('BettingLines Week (3)'!E29-100),100/('BettingLines Week (3)'!E29+100))</f>
        <v>0.37037037037037035</v>
      </c>
      <c r="F29">
        <f>IF('BettingLines Week (3)'!F29&lt;-100,1+100/('BettingLines Week (3)'!F29-100),100/('BettingLines Week (3)'!F29+100))</f>
        <v>0.51219512195121952</v>
      </c>
      <c r="G29">
        <f>IF('BettingLines Week (3)'!G29&lt;-100,1+100/('BettingLines Week (3)'!G29-100),100/('BettingLines Week (3)'!G29+100))</f>
        <v>0.35714285714285715</v>
      </c>
      <c r="H29">
        <f>IF('BettingLines Week (3)'!H29&lt;-100,1+100/('BettingLines Week (3)'!H29-100),100/('BettingLines Week (3)'!H29+100))</f>
        <v>1</v>
      </c>
      <c r="I29">
        <f>IF('BettingLines Week (3)'!I29&lt;-100,1+100/('BettingLines Week (3)'!I29-100),100/('BettingLines Week (3)'!I29+100))</f>
        <v>0.53488372093023262</v>
      </c>
      <c r="J29">
        <f>IF('BettingLines Week (3)'!J29&lt;-100,1+100/('BettingLines Week (3)'!J29-100),100/('BettingLines Week (3)'!J29+100))</f>
        <v>0.39215686274509803</v>
      </c>
      <c r="K29">
        <f>IF('BettingLines Week (3)'!K29&lt;-100,1+100/('BettingLines Week (3)'!K29-100),100/('BettingLines Week (3)'!K29+100))</f>
        <v>0.53488372093023262</v>
      </c>
      <c r="L29">
        <f>IF('BettingLines Week (3)'!L29&lt;-100,1+100/('BettingLines Week (3)'!L29-100),100/('BettingLines Week (3)'!L29+100))</f>
        <v>0.37037037037037035</v>
      </c>
      <c r="M29">
        <f>IF('BettingLines Week (3)'!M29&lt;-100,1+100/('BettingLines Week (3)'!M29-100),100/('BettingLines Week (3)'!M29+100))</f>
        <v>0.53488372093023262</v>
      </c>
      <c r="N29">
        <f>IF('BettingLines Week (3)'!N29&lt;-100,1+100/('BettingLines Week (3)'!N29-100),100/('BettingLines Week (3)'!N29+100))</f>
        <v>0.56521739130434789</v>
      </c>
      <c r="O29">
        <f>IF('BettingLines Week (3)'!O29&lt;-100,1+100/('BettingLines Week (3)'!O29-100),100/('BettingLines Week (3)'!O29+100))</f>
        <v>0.29411764705882354</v>
      </c>
      <c r="P29">
        <f>IF('BettingLines Week (3)'!P29&lt;-100,1+100/('BettingLines Week (3)'!P29-100),100/('BettingLines Week (3)'!P29+100))</f>
        <v>0.6</v>
      </c>
      <c r="Q29">
        <f>IF('BettingLines Week (3)'!Q29&lt;-100,1+100/('BettingLines Week (3)'!Q29-100),100/('BettingLines Week (3)'!Q29+100))</f>
        <v>0.48780487804878048</v>
      </c>
      <c r="R29">
        <f>IF('BettingLines Week (3)'!R29&lt;-100,1+100/('BettingLines Week (3)'!R29-100),100/('BettingLines Week (3)'!R29+100))</f>
        <v>0.53488372093023262</v>
      </c>
      <c r="S29">
        <f>IF('BettingLines Week (3)'!S29&lt;-100,1+100/('BettingLines Week (3)'!S29-100),100/('BettingLines Week (3)'!S29+100))</f>
        <v>0.46511627906976744</v>
      </c>
    </row>
    <row r="30" spans="1:19" ht="14.45">
      <c r="A30" t="s">
        <v>29</v>
      </c>
      <c r="B30">
        <f>IF('BettingLines Week (3)'!B30&lt;-100,1+100/('BettingLines Week (3)'!B30-100),100/('BettingLines Week (3)'!B30+100))</f>
        <v>0.35714285714285715</v>
      </c>
      <c r="C30">
        <f>IF('BettingLines Week (3)'!C30&lt;-100,1+100/('BettingLines Week (3)'!C30-100),100/('BettingLines Week (3)'!C30+100))</f>
        <v>0.55555555555555558</v>
      </c>
      <c r="D30">
        <f>IF('BettingLines Week (3)'!D30&lt;-100,1+100/('BettingLines Week (3)'!D30-100),100/('BettingLines Week (3)'!D30+100))</f>
        <v>0.32786885245901637</v>
      </c>
      <c r="E30">
        <f>IF('BettingLines Week (3)'!E30&lt;-100,1+100/('BettingLines Week (3)'!E30-100),100/('BettingLines Week (3)'!E30+100))</f>
        <v>0.34482758620689657</v>
      </c>
      <c r="F30">
        <f>IF('BettingLines Week (3)'!F30&lt;-100,1+100/('BettingLines Week (3)'!F30-100),100/('BettingLines Week (3)'!F30+100))</f>
        <v>1</v>
      </c>
      <c r="G30">
        <f>IF('BettingLines Week (3)'!G30&lt;-100,1+100/('BettingLines Week (3)'!G30-100),100/('BettingLines Week (3)'!G30+100))</f>
        <v>0.39215686274509803</v>
      </c>
      <c r="H30">
        <f>IF('BettingLines Week (3)'!H30&lt;-100,1+100/('BettingLines Week (3)'!H30-100),100/('BettingLines Week (3)'!H30+100))</f>
        <v>0.51219512195121952</v>
      </c>
      <c r="I30">
        <f>IF('BettingLines Week (3)'!I30&lt;-100,1+100/('BettingLines Week (3)'!I30-100),100/('BettingLines Week (3)'!I30+100))</f>
        <v>0.22727272727272727</v>
      </c>
      <c r="J30">
        <f>IF('BettingLines Week (3)'!J30&lt;-100,1+100/('BettingLines Week (3)'!J30-100),100/('BettingLines Week (3)'!J30+100))</f>
        <v>0.51219512195121952</v>
      </c>
      <c r="K30">
        <f>IF('BettingLines Week (3)'!K30&lt;-100,1+100/('BettingLines Week (3)'!K30-100),100/('BettingLines Week (3)'!K30+100))</f>
        <v>0.51219512195121952</v>
      </c>
      <c r="L30">
        <f>IF('BettingLines Week (3)'!L30&lt;-100,1+100/('BettingLines Week (3)'!L30-100),100/('BettingLines Week (3)'!L30+100))</f>
        <v>0.27027027027027029</v>
      </c>
      <c r="M30">
        <f>IF('BettingLines Week (3)'!M30&lt;-100,1+100/('BettingLines Week (3)'!M30-100),100/('BettingLines Week (3)'!M30+100))</f>
        <v>0.51219512195121952</v>
      </c>
      <c r="N30">
        <f>IF('BettingLines Week (3)'!N30&lt;-100,1+100/('BettingLines Week (3)'!N30-100),100/('BettingLines Week (3)'!N30+100))</f>
        <v>0.53488372093023262</v>
      </c>
      <c r="O30">
        <f>IF('BettingLines Week (3)'!O30&lt;-100,1+100/('BettingLines Week (3)'!O30-100),100/('BettingLines Week (3)'!O30+100))</f>
        <v>0.42553191489361702</v>
      </c>
      <c r="P30">
        <f>IF('BettingLines Week (3)'!P30&lt;-100,1+100/('BettingLines Week (3)'!P30-100),100/('BettingLines Week (3)'!P30+100))</f>
        <v>0.40816326530612246</v>
      </c>
      <c r="Q30">
        <f>IF('BettingLines Week (3)'!Q30&lt;-100,1+100/('BettingLines Week (3)'!Q30-100),100/('BettingLines Week (3)'!Q30+100))</f>
        <v>0.39215686274509803</v>
      </c>
      <c r="R30">
        <f>IF('BettingLines Week (3)'!R30&lt;-100,1+100/('BettingLines Week (3)'!R30-100),100/('BettingLines Week (3)'!R30+100))</f>
        <v>0.5</v>
      </c>
      <c r="S30">
        <f>IF('BettingLines Week (3)'!S30&lt;-100,1+100/('BettingLines Week (3)'!S30-100),100/('BettingLines Week (3)'!S30+100))</f>
        <v>0.47619047619047616</v>
      </c>
    </row>
    <row r="31" spans="1:19" ht="14.45">
      <c r="A31" t="s">
        <v>30</v>
      </c>
      <c r="B31">
        <f>IF('BettingLines Week (3)'!B31&lt;-100,1+100/('BettingLines Week (3)'!B31-100),100/('BettingLines Week (3)'!B31+100))</f>
        <v>0.37878787878787878</v>
      </c>
      <c r="C31">
        <f>IF('BettingLines Week (3)'!C31&lt;-100,1+100/('BettingLines Week (3)'!C31-100),100/('BettingLines Week (3)'!C31+100))</f>
        <v>0.48780487804878048</v>
      </c>
      <c r="D31">
        <f>IF('BettingLines Week (3)'!D31&lt;-100,1+100/('BettingLines Week (3)'!D31-100),100/('BettingLines Week (3)'!D31+100))</f>
        <v>0.27027027027027029</v>
      </c>
      <c r="E31">
        <f>IF('BettingLines Week (3)'!E31&lt;-100,1+100/('BettingLines Week (3)'!E31-100),100/('BettingLines Week (3)'!E31+100))</f>
        <v>0.51219512195121952</v>
      </c>
      <c r="F31">
        <f>IF('BettingLines Week (3)'!F31&lt;-100,1+100/('BettingLines Week (3)'!F31-100),100/('BettingLines Week (3)'!F31+100))</f>
        <v>0.53488372093023262</v>
      </c>
      <c r="G31">
        <f>IF('BettingLines Week (3)'!G31&lt;-100,1+100/('BettingLines Week (3)'!G31-100),100/('BettingLines Week (3)'!G31+100))</f>
        <v>0.32258064516129031</v>
      </c>
      <c r="H31">
        <f>IF('BettingLines Week (3)'!H31&lt;-100,1+100/('BettingLines Week (3)'!H31-100),100/('BettingLines Week (3)'!H31+100))</f>
        <v>0.43478260869565216</v>
      </c>
      <c r="I31">
        <f>IF('BettingLines Week (3)'!I31&lt;-100,1+100/('BettingLines Week (3)'!I31-100),100/('BettingLines Week (3)'!I31+100))</f>
        <v>0.5</v>
      </c>
      <c r="J31">
        <f>IF('BettingLines Week (3)'!J31&lt;-100,1+100/('BettingLines Week (3)'!J31-100),100/('BettingLines Week (3)'!J31+100))</f>
        <v>0.47619047619047616</v>
      </c>
      <c r="K31">
        <f>IF('BettingLines Week (3)'!K31&lt;-100,1+100/('BettingLines Week (3)'!K31-100),100/('BettingLines Week (3)'!K31+100))</f>
        <v>0.37735849056603776</v>
      </c>
      <c r="L31">
        <f>IF('BettingLines Week (3)'!L31&lt;-100,1+100/('BettingLines Week (3)'!L31-100),100/('BettingLines Week (3)'!L31+100))</f>
        <v>1</v>
      </c>
      <c r="M31">
        <f>IF('BettingLines Week (3)'!M31&lt;-100,1+100/('BettingLines Week (3)'!M31-100),100/('BettingLines Week (3)'!M31+100))</f>
        <v>0.53488372093023262</v>
      </c>
      <c r="N31">
        <f>IF('BettingLines Week (3)'!N31&lt;-100,1+100/('BettingLines Week (3)'!N31-100),100/('BettingLines Week (3)'!N31+100))</f>
        <v>0.47619047619047616</v>
      </c>
      <c r="O31">
        <f>IF('BettingLines Week (3)'!O31&lt;-100,1+100/('BettingLines Week (3)'!O31-100),100/('BettingLines Week (3)'!O31+100))</f>
        <v>0.24390243902439024</v>
      </c>
      <c r="P31">
        <f>IF('BettingLines Week (3)'!P31&lt;-100,1+100/('BettingLines Week (3)'!P31-100),100/('BettingLines Week (3)'!P31+100))</f>
        <v>0.47619047619047616</v>
      </c>
      <c r="Q31">
        <f>IF('BettingLines Week (3)'!Q31&lt;-100,1+100/('BettingLines Week (3)'!Q31-100),100/('BettingLines Week (3)'!Q31+100))</f>
        <v>0.47619047619047616</v>
      </c>
      <c r="R31">
        <f>IF('BettingLines Week (3)'!R31&lt;-100,1+100/('BettingLines Week (3)'!R31-100),100/('BettingLines Week (3)'!R31+100))</f>
        <v>0.48780487804878048</v>
      </c>
      <c r="S31">
        <f>IF('BettingLines Week (3)'!S31&lt;-100,1+100/('BettingLines Week (3)'!S31-100),100/('BettingLines Week (3)'!S31+100))</f>
        <v>0.54545454545454541</v>
      </c>
    </row>
    <row r="32" spans="1:19" ht="14.45">
      <c r="A32" t="s">
        <v>31</v>
      </c>
      <c r="B32">
        <f>IF('BettingLines Week (3)'!B32&lt;-100,1+100/('BettingLines Week (3)'!B32-100),100/('BettingLines Week (3)'!B32+100))</f>
        <v>0.27777777777777779</v>
      </c>
      <c r="C32">
        <f>IF('BettingLines Week (3)'!C32&lt;-100,1+100/('BettingLines Week (3)'!C32-100),100/('BettingLines Week (3)'!C32+100))</f>
        <v>0.35714285714285715</v>
      </c>
      <c r="D32">
        <f>IF('BettingLines Week (3)'!D32&lt;-100,1+100/('BettingLines Week (3)'!D32-100),100/('BettingLines Week (3)'!D32+100))</f>
        <v>0.17543859649122806</v>
      </c>
      <c r="E32">
        <f>IF('BettingLines Week (3)'!E32&lt;-100,1+100/('BettingLines Week (3)'!E32-100),100/('BettingLines Week (3)'!E32+100))</f>
        <v>0.13793103448275862</v>
      </c>
      <c r="F32">
        <f>IF('BettingLines Week (3)'!F32&lt;-100,1+100/('BettingLines Week (3)'!F32-100),100/('BettingLines Week (3)'!F32+100))</f>
        <v>0.27777777777777779</v>
      </c>
      <c r="G32">
        <f>IF('BettingLines Week (3)'!G32&lt;-100,1+100/('BettingLines Week (3)'!G32-100),100/('BettingLines Week (3)'!G32+100))</f>
        <v>0.38461538461538464</v>
      </c>
      <c r="H32">
        <f>IF('BettingLines Week (3)'!H32&lt;-100,1+100/('BettingLines Week (3)'!H32-100),100/('BettingLines Week (3)'!H32+100))</f>
        <v>0.27027027027027029</v>
      </c>
      <c r="I32">
        <f>IF('BettingLines Week (3)'!I32&lt;-100,1+100/('BettingLines Week (3)'!I32-100),100/('BettingLines Week (3)'!I32+100))</f>
        <v>0.32258064516129031</v>
      </c>
      <c r="J32">
        <f>IF('BettingLines Week (3)'!J32&lt;-100,1+100/('BettingLines Week (3)'!J32-100),100/('BettingLines Week (3)'!J32+100))</f>
        <v>0.27777777777777779</v>
      </c>
      <c r="K32">
        <f>IF('BettingLines Week (3)'!K32&lt;-100,1+100/('BettingLines Week (3)'!K32-100),100/('BettingLines Week (3)'!K32+100))</f>
        <v>0.45454545454545453</v>
      </c>
      <c r="L32">
        <f>IF('BettingLines Week (3)'!L32&lt;-100,1+100/('BettingLines Week (3)'!L32-100),100/('BettingLines Week (3)'!L32+100))</f>
        <v>0.48780487804878048</v>
      </c>
      <c r="M32">
        <f>IF('BettingLines Week (3)'!M32&lt;-100,1+100/('BettingLines Week (3)'!M32-100),100/('BettingLines Week (3)'!M32+100))</f>
        <v>0.48780487804878048</v>
      </c>
      <c r="N32">
        <f>IF('BettingLines Week (3)'!N32&lt;-100,1+100/('BettingLines Week (3)'!N32-100),100/('BettingLines Week (3)'!N32+100))</f>
        <v>0.32258064516129031</v>
      </c>
      <c r="O32">
        <f>IF('BettingLines Week (3)'!O32&lt;-100,1+100/('BettingLines Week (3)'!O32-100),100/('BettingLines Week (3)'!O32+100))</f>
        <v>1</v>
      </c>
      <c r="P32">
        <f>IF('BettingLines Week (3)'!P32&lt;-100,1+100/('BettingLines Week (3)'!P32-100),100/('BettingLines Week (3)'!P32+100))</f>
        <v>0.31746031746031744</v>
      </c>
      <c r="Q32">
        <f>IF('BettingLines Week (3)'!Q32&lt;-100,1+100/('BettingLines Week (3)'!Q32-100),100/('BettingLines Week (3)'!Q32+100))</f>
        <v>0.37735849056603776</v>
      </c>
      <c r="R32">
        <f>IF('BettingLines Week (3)'!R32&lt;-100,1+100/('BettingLines Week (3)'!R32-100),100/('BettingLines Week (3)'!R32+100))</f>
        <v>0.2</v>
      </c>
      <c r="S32">
        <f>IF('BettingLines Week (3)'!S32&lt;-100,1+100/('BettingLines Week (3)'!S32-100),100/('BettingLines Week (3)'!S32+100))</f>
        <v>0.37735849056603776</v>
      </c>
    </row>
    <row r="33" spans="1:19" ht="14.45">
      <c r="A33" t="s">
        <v>32</v>
      </c>
      <c r="B33">
        <f>IF('BettingLines Week (3)'!B33&lt;-100,1+100/('BettingLines Week (3)'!B33-100),100/('BettingLines Week (3)'!B33+100))</f>
        <v>0.21739130434782608</v>
      </c>
      <c r="C33">
        <f>IF('BettingLines Week (3)'!C33&lt;-100,1+100/('BettingLines Week (3)'!C33-100),100/('BettingLines Week (3)'!C33+100))</f>
        <v>0.55555555555555558</v>
      </c>
      <c r="D33">
        <f>IF('BettingLines Week (3)'!D33&lt;-100,1+100/('BettingLines Week (3)'!D33-100),100/('BettingLines Week (3)'!D33+100))</f>
        <v>0.25</v>
      </c>
      <c r="E33">
        <f>IF('BettingLines Week (3)'!E33&lt;-100,1+100/('BettingLines Week (3)'!E33-100),100/('BettingLines Week (3)'!E33+100))</f>
        <v>0.40816326530612246</v>
      </c>
      <c r="F33">
        <f>IF('BettingLines Week (3)'!F33&lt;-100,1+100/('BettingLines Week (3)'!F33-100),100/('BettingLines Week (3)'!F33+100))</f>
        <v>0.41666666666666669</v>
      </c>
      <c r="G33">
        <f>IF('BettingLines Week (3)'!G33&lt;-100,1+100/('BettingLines Week (3)'!G33-100),100/('BettingLines Week (3)'!G33+100))</f>
        <v>0.43478260869565216</v>
      </c>
      <c r="H33">
        <f>IF('BettingLines Week (3)'!H33&lt;-100,1+100/('BettingLines Week (3)'!H33-100),100/('BettingLines Week (3)'!H33+100))</f>
        <v>1</v>
      </c>
      <c r="I33">
        <f>IF('BettingLines Week (3)'!I33&lt;-100,1+100/('BettingLines Week (3)'!I33-100),100/('BettingLines Week (3)'!I33+100))</f>
        <v>0.43478260869565216</v>
      </c>
      <c r="J33">
        <f>IF('BettingLines Week (3)'!J33&lt;-100,1+100/('BettingLines Week (3)'!J33-100),100/('BettingLines Week (3)'!J33+100))</f>
        <v>0.53488372093023262</v>
      </c>
      <c r="K33">
        <f>IF('BettingLines Week (3)'!K33&lt;-100,1+100/('BettingLines Week (3)'!K33-100),100/('BettingLines Week (3)'!K33+100))</f>
        <v>0.24390243902439024</v>
      </c>
      <c r="L33">
        <f>IF('BettingLines Week (3)'!L33&lt;-100,1+100/('BettingLines Week (3)'!L33-100),100/('BettingLines Week (3)'!L33+100))</f>
        <v>0.55555555555555558</v>
      </c>
      <c r="M33">
        <f>IF('BettingLines Week (3)'!M33&lt;-100,1+100/('BettingLines Week (3)'!M33-100),100/('BettingLines Week (3)'!M33+100))</f>
        <v>0.37878787878787878</v>
      </c>
      <c r="N33">
        <f>IF('BettingLines Week (3)'!N33&lt;-100,1+100/('BettingLines Week (3)'!N33-100),100/('BettingLines Week (3)'!N33+100))</f>
        <v>0.39215686274509803</v>
      </c>
      <c r="O33">
        <f>IF('BettingLines Week (3)'!O33&lt;-100,1+100/('BettingLines Week (3)'!O33-100),100/('BettingLines Week (3)'!O33+100))</f>
        <v>0.25974025974025972</v>
      </c>
      <c r="P33">
        <f>IF('BettingLines Week (3)'!P33&lt;-100,1+100/('BettingLines Week (3)'!P33-100),100/('BettingLines Week (3)'!P33+100))</f>
        <v>0.43478260869565216</v>
      </c>
      <c r="Q33">
        <f>IF('BettingLines Week (3)'!Q33&lt;-100,1+100/('BettingLines Week (3)'!Q33-100),100/('BettingLines Week (3)'!Q33+100))</f>
        <v>0.38461538461538464</v>
      </c>
      <c r="R33">
        <f>IF('BettingLines Week (3)'!R33&lt;-100,1+100/('BettingLines Week (3)'!R33-100),100/('BettingLines Week (3)'!R33+100))</f>
        <v>0.51219512195121952</v>
      </c>
      <c r="S33">
        <f>IF('BettingLines Week (3)'!S33&lt;-100,1+100/('BettingLines Week (3)'!S33-100),100/('BettingLines Week (3)'!S33+100))</f>
        <v>0.5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16B9-87AD-45F4-BDF2-C009E73C825D}">
  <dimension ref="A1:S33"/>
  <sheetViews>
    <sheetView workbookViewId="0">
      <selection activeCell="F19" sqref="F19"/>
    </sheetView>
  </sheetViews>
  <sheetFormatPr defaultColWidth="5"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v>-180</v>
      </c>
      <c r="C2">
        <v>-148</v>
      </c>
      <c r="D2">
        <v>-800</v>
      </c>
      <c r="E2">
        <v>-125</v>
      </c>
      <c r="F2">
        <v>-190</v>
      </c>
      <c r="G2">
        <v>-325</v>
      </c>
      <c r="H2">
        <v>-218</v>
      </c>
      <c r="I2">
        <v>-175</v>
      </c>
      <c r="J2">
        <v>-205</v>
      </c>
      <c r="L2">
        <v>-155</v>
      </c>
      <c r="M2">
        <v>-205</v>
      </c>
      <c r="N2">
        <v>-218</v>
      </c>
      <c r="O2">
        <v>-180</v>
      </c>
      <c r="P2">
        <v>-190</v>
      </c>
      <c r="Q2">
        <v>-395</v>
      </c>
      <c r="R2">
        <v>-155</v>
      </c>
      <c r="S2">
        <v>-125</v>
      </c>
    </row>
    <row r="3" spans="1:19" ht="14.45">
      <c r="A3" t="s">
        <v>2</v>
      </c>
      <c r="B3">
        <v>-185</v>
      </c>
      <c r="C3">
        <v>-245</v>
      </c>
      <c r="D3">
        <v>-250</v>
      </c>
      <c r="E3">
        <v>-325</v>
      </c>
      <c r="F3">
        <v>-230</v>
      </c>
      <c r="G3">
        <v>-115</v>
      </c>
      <c r="H3">
        <v>-190</v>
      </c>
      <c r="I3">
        <v>-195</v>
      </c>
      <c r="J3">
        <v>-155</v>
      </c>
      <c r="L3">
        <v>135</v>
      </c>
      <c r="M3">
        <v>-120</v>
      </c>
      <c r="N3">
        <v>-135</v>
      </c>
      <c r="O3">
        <v>-105</v>
      </c>
      <c r="P3">
        <v>-125</v>
      </c>
      <c r="Q3">
        <v>-298</v>
      </c>
      <c r="R3">
        <v>-535</v>
      </c>
      <c r="S3">
        <v>-130</v>
      </c>
    </row>
    <row r="4" spans="1:19" ht="14.45">
      <c r="A4" t="s">
        <v>3</v>
      </c>
      <c r="B4">
        <v>-135</v>
      </c>
      <c r="C4">
        <v>-360</v>
      </c>
      <c r="D4">
        <v>-245</v>
      </c>
      <c r="E4">
        <v>-175</v>
      </c>
      <c r="F4">
        <v>-170</v>
      </c>
      <c r="G4">
        <v>-298</v>
      </c>
      <c r="H4">
        <v>-175</v>
      </c>
      <c r="I4">
        <v>-440</v>
      </c>
      <c r="J4">
        <v>-105</v>
      </c>
      <c r="K4">
        <v>-245</v>
      </c>
      <c r="L4">
        <v>-175</v>
      </c>
      <c r="M4">
        <v>100</v>
      </c>
      <c r="O4">
        <v>155</v>
      </c>
      <c r="P4">
        <v>-190</v>
      </c>
      <c r="Q4">
        <v>-115</v>
      </c>
      <c r="R4">
        <v>-270</v>
      </c>
      <c r="S4">
        <v>100</v>
      </c>
    </row>
    <row r="5" spans="1:19" ht="14.45">
      <c r="A5" t="s">
        <v>4</v>
      </c>
      <c r="B5">
        <v>-120</v>
      </c>
      <c r="C5">
        <v>-325</v>
      </c>
      <c r="D5">
        <v>-750</v>
      </c>
      <c r="E5">
        <v>-950</v>
      </c>
      <c r="F5">
        <v>-130</v>
      </c>
      <c r="G5">
        <v>-115</v>
      </c>
      <c r="H5">
        <v>-120</v>
      </c>
      <c r="I5">
        <v>-115</v>
      </c>
      <c r="K5">
        <v>-115</v>
      </c>
      <c r="L5">
        <v>-340</v>
      </c>
      <c r="M5">
        <v>-120</v>
      </c>
      <c r="N5">
        <v>115</v>
      </c>
      <c r="O5">
        <v>-175</v>
      </c>
      <c r="P5">
        <v>-265</v>
      </c>
      <c r="Q5">
        <v>-150</v>
      </c>
      <c r="R5">
        <v>-150</v>
      </c>
      <c r="S5">
        <v>-298</v>
      </c>
    </row>
    <row r="6" spans="1:19" ht="14.45">
      <c r="A6" t="s">
        <v>5</v>
      </c>
      <c r="B6">
        <v>-112</v>
      </c>
      <c r="C6">
        <v>-175</v>
      </c>
      <c r="D6">
        <v>-155</v>
      </c>
      <c r="E6">
        <v>-205</v>
      </c>
      <c r="F6">
        <v>-325</v>
      </c>
      <c r="G6">
        <v>-198</v>
      </c>
      <c r="I6">
        <v>-105</v>
      </c>
      <c r="J6">
        <v>-115</v>
      </c>
      <c r="K6">
        <v>-395</v>
      </c>
      <c r="L6">
        <v>-115</v>
      </c>
      <c r="M6">
        <v>-200</v>
      </c>
      <c r="N6">
        <v>-115</v>
      </c>
      <c r="O6">
        <v>-395</v>
      </c>
      <c r="P6">
        <v>-218</v>
      </c>
      <c r="Q6">
        <v>-130</v>
      </c>
      <c r="R6">
        <v>135</v>
      </c>
      <c r="S6">
        <v>-175</v>
      </c>
    </row>
    <row r="7" spans="1:19" ht="14.45">
      <c r="A7" t="s">
        <v>6</v>
      </c>
      <c r="B7">
        <v>-170</v>
      </c>
      <c r="C7">
        <v>-380</v>
      </c>
      <c r="D7">
        <v>-650</v>
      </c>
      <c r="E7">
        <v>-205</v>
      </c>
      <c r="F7">
        <v>110</v>
      </c>
      <c r="G7">
        <v>-105</v>
      </c>
      <c r="I7">
        <v>-298</v>
      </c>
      <c r="J7">
        <v>135</v>
      </c>
      <c r="K7">
        <v>-218</v>
      </c>
      <c r="L7">
        <v>-175</v>
      </c>
      <c r="M7">
        <v>-230</v>
      </c>
      <c r="N7">
        <v>-170</v>
      </c>
      <c r="O7">
        <v>-115</v>
      </c>
      <c r="P7">
        <v>160</v>
      </c>
      <c r="Q7">
        <v>130</v>
      </c>
      <c r="R7">
        <v>-150</v>
      </c>
      <c r="S7">
        <v>-150</v>
      </c>
    </row>
    <row r="8" spans="1:19" ht="14.45">
      <c r="A8" t="s">
        <v>7</v>
      </c>
      <c r="B8">
        <v>114</v>
      </c>
      <c r="C8">
        <v>300</v>
      </c>
      <c r="D8">
        <v>124</v>
      </c>
      <c r="E8">
        <v>105</v>
      </c>
      <c r="F8">
        <v>-115</v>
      </c>
      <c r="G8">
        <v>-105</v>
      </c>
      <c r="I8">
        <v>-120</v>
      </c>
      <c r="J8">
        <v>-125</v>
      </c>
      <c r="K8">
        <v>-130</v>
      </c>
      <c r="L8">
        <v>150</v>
      </c>
      <c r="M8">
        <v>-135</v>
      </c>
      <c r="N8">
        <v>-270</v>
      </c>
      <c r="O8">
        <v>-360</v>
      </c>
      <c r="P8">
        <v>100</v>
      </c>
      <c r="Q8">
        <v>-218</v>
      </c>
      <c r="R8">
        <v>-115</v>
      </c>
      <c r="S8">
        <v>-115</v>
      </c>
    </row>
    <row r="9" spans="1:19" ht="14.45">
      <c r="A9" t="s">
        <v>8</v>
      </c>
      <c r="B9">
        <v>-470</v>
      </c>
      <c r="C9">
        <v>145</v>
      </c>
      <c r="D9">
        <v>-340</v>
      </c>
      <c r="E9">
        <v>-105</v>
      </c>
      <c r="F9">
        <v>-115</v>
      </c>
      <c r="G9">
        <v>-218</v>
      </c>
      <c r="H9">
        <v>-150</v>
      </c>
      <c r="I9">
        <v>-258</v>
      </c>
      <c r="J9">
        <v>-150</v>
      </c>
      <c r="K9">
        <v>-150</v>
      </c>
      <c r="L9">
        <v>-105</v>
      </c>
      <c r="M9">
        <v>110</v>
      </c>
      <c r="O9">
        <v>-310</v>
      </c>
      <c r="P9">
        <v>-105</v>
      </c>
      <c r="Q9">
        <v>105</v>
      </c>
      <c r="R9">
        <v>-110</v>
      </c>
      <c r="S9">
        <v>-175</v>
      </c>
    </row>
    <row r="10" spans="1:19" ht="14.45">
      <c r="A10" t="s">
        <v>9</v>
      </c>
      <c r="B10">
        <v>150</v>
      </c>
      <c r="C10">
        <v>-218</v>
      </c>
      <c r="D10">
        <v>-155</v>
      </c>
      <c r="E10">
        <v>-122</v>
      </c>
      <c r="F10">
        <v>-205</v>
      </c>
      <c r="G10">
        <v>-180</v>
      </c>
      <c r="H10">
        <v>130</v>
      </c>
      <c r="I10">
        <v>-198</v>
      </c>
      <c r="K10">
        <v>125</v>
      </c>
      <c r="L10">
        <v>-270</v>
      </c>
      <c r="M10">
        <v>-190</v>
      </c>
      <c r="N10">
        <v>-110</v>
      </c>
      <c r="O10">
        <v>-125</v>
      </c>
      <c r="P10">
        <v>-130</v>
      </c>
      <c r="Q10">
        <v>-105</v>
      </c>
      <c r="R10">
        <v>130</v>
      </c>
      <c r="S10">
        <v>-140</v>
      </c>
    </row>
    <row r="11" spans="1:19" ht="14.45">
      <c r="A11" t="s">
        <v>10</v>
      </c>
      <c r="B11">
        <v>-162</v>
      </c>
      <c r="C11">
        <v>-148</v>
      </c>
      <c r="D11">
        <v>-108</v>
      </c>
      <c r="E11">
        <v>-225</v>
      </c>
      <c r="G11">
        <v>-115</v>
      </c>
      <c r="H11">
        <v>180</v>
      </c>
      <c r="I11">
        <v>-230</v>
      </c>
      <c r="J11">
        <v>105</v>
      </c>
      <c r="K11">
        <v>-145</v>
      </c>
      <c r="L11">
        <v>-130</v>
      </c>
      <c r="M11">
        <v>-130</v>
      </c>
      <c r="N11">
        <v>-120</v>
      </c>
      <c r="O11">
        <v>-150</v>
      </c>
      <c r="P11">
        <v>-120</v>
      </c>
      <c r="Q11">
        <v>-105</v>
      </c>
      <c r="R11">
        <v>-105</v>
      </c>
      <c r="S11">
        <v>105</v>
      </c>
    </row>
    <row r="12" spans="1:19" ht="14.45">
      <c r="A12" t="s">
        <v>11</v>
      </c>
      <c r="B12">
        <v>136</v>
      </c>
      <c r="C12">
        <v>-142</v>
      </c>
      <c r="D12">
        <v>-290</v>
      </c>
      <c r="E12">
        <v>145</v>
      </c>
      <c r="F12">
        <v>-198</v>
      </c>
      <c r="G12">
        <v>-290</v>
      </c>
      <c r="H12">
        <v>160</v>
      </c>
      <c r="I12">
        <v>-190</v>
      </c>
      <c r="J12">
        <v>170</v>
      </c>
      <c r="L12">
        <v>-225</v>
      </c>
      <c r="M12">
        <v>115</v>
      </c>
      <c r="N12">
        <v>-170</v>
      </c>
      <c r="O12">
        <v>-298</v>
      </c>
      <c r="P12">
        <v>-120</v>
      </c>
      <c r="Q12">
        <v>-125</v>
      </c>
      <c r="R12">
        <v>-110</v>
      </c>
      <c r="S12">
        <v>-120</v>
      </c>
    </row>
    <row r="13" spans="1:19" ht="14.45">
      <c r="A13" t="s">
        <v>12</v>
      </c>
      <c r="B13">
        <v>-198</v>
      </c>
      <c r="C13">
        <v>124</v>
      </c>
      <c r="D13">
        <v>-380</v>
      </c>
      <c r="E13">
        <v>-185</v>
      </c>
      <c r="F13">
        <v>145</v>
      </c>
      <c r="G13">
        <v>-258</v>
      </c>
      <c r="H13">
        <v>-105</v>
      </c>
      <c r="I13">
        <v>-105</v>
      </c>
      <c r="K13">
        <v>-105</v>
      </c>
      <c r="L13">
        <v>-205</v>
      </c>
      <c r="M13">
        <v>-198</v>
      </c>
      <c r="N13">
        <v>-105</v>
      </c>
      <c r="O13">
        <v>-105</v>
      </c>
      <c r="P13">
        <v>-115</v>
      </c>
      <c r="Q13">
        <v>-180</v>
      </c>
      <c r="R13">
        <v>-205</v>
      </c>
      <c r="S13">
        <v>-135</v>
      </c>
    </row>
    <row r="14" spans="1:19" ht="14.45">
      <c r="A14" t="s">
        <v>13</v>
      </c>
      <c r="B14">
        <v>-218</v>
      </c>
      <c r="C14">
        <v>180</v>
      </c>
      <c r="D14">
        <v>-225</v>
      </c>
      <c r="E14">
        <v>-102</v>
      </c>
      <c r="G14">
        <v>164</v>
      </c>
      <c r="H14">
        <v>-340</v>
      </c>
      <c r="I14">
        <v>-125</v>
      </c>
      <c r="J14">
        <v>130</v>
      </c>
      <c r="K14">
        <v>-190</v>
      </c>
      <c r="L14">
        <v>-125</v>
      </c>
      <c r="M14">
        <v>100</v>
      </c>
      <c r="N14">
        <v>145</v>
      </c>
      <c r="O14">
        <v>150</v>
      </c>
      <c r="P14">
        <v>105</v>
      </c>
      <c r="Q14">
        <v>-125</v>
      </c>
      <c r="R14">
        <v>-140</v>
      </c>
      <c r="S14">
        <v>-195</v>
      </c>
    </row>
    <row r="15" spans="1:19" ht="14.45">
      <c r="A15" t="s">
        <v>14</v>
      </c>
      <c r="B15">
        <v>-108</v>
      </c>
      <c r="C15">
        <v>-135</v>
      </c>
      <c r="D15">
        <v>-162</v>
      </c>
      <c r="E15">
        <v>-115</v>
      </c>
      <c r="G15">
        <v>-105</v>
      </c>
      <c r="H15">
        <v>-150</v>
      </c>
      <c r="I15">
        <v>105</v>
      </c>
      <c r="J15">
        <v>-325</v>
      </c>
      <c r="K15">
        <v>130</v>
      </c>
      <c r="L15">
        <v>-120</v>
      </c>
      <c r="M15">
        <v>-105</v>
      </c>
      <c r="N15">
        <v>-120</v>
      </c>
      <c r="O15">
        <v>-115</v>
      </c>
      <c r="P15">
        <v>-175</v>
      </c>
      <c r="Q15">
        <v>-192</v>
      </c>
      <c r="R15">
        <v>-105</v>
      </c>
      <c r="S15">
        <v>150</v>
      </c>
    </row>
    <row r="16" spans="1:19" ht="14.45">
      <c r="A16" t="s">
        <v>15</v>
      </c>
      <c r="B16">
        <v>-148</v>
      </c>
      <c r="C16">
        <v>-155</v>
      </c>
      <c r="D16">
        <v>-122</v>
      </c>
      <c r="E16">
        <v>-230</v>
      </c>
      <c r="F16">
        <v>120</v>
      </c>
      <c r="G16">
        <v>-150</v>
      </c>
      <c r="H16">
        <v>-115</v>
      </c>
      <c r="I16">
        <v>-120</v>
      </c>
      <c r="J16">
        <v>-135</v>
      </c>
      <c r="K16">
        <v>110</v>
      </c>
      <c r="M16">
        <v>-105</v>
      </c>
      <c r="N16">
        <v>-110</v>
      </c>
      <c r="O16">
        <v>-165</v>
      </c>
      <c r="P16">
        <v>-125</v>
      </c>
      <c r="Q16">
        <v>-115</v>
      </c>
      <c r="R16">
        <v>-120</v>
      </c>
      <c r="S16">
        <v>-145</v>
      </c>
    </row>
    <row r="17" spans="1:19" ht="14.45">
      <c r="A17" t="s">
        <v>16</v>
      </c>
      <c r="B17">
        <v>-218</v>
      </c>
      <c r="C17">
        <v>200</v>
      </c>
      <c r="D17">
        <v>-112</v>
      </c>
      <c r="E17">
        <v>-120</v>
      </c>
      <c r="F17">
        <v>160</v>
      </c>
      <c r="G17">
        <v>-110</v>
      </c>
      <c r="H17">
        <v>100</v>
      </c>
      <c r="I17">
        <v>-115</v>
      </c>
      <c r="J17">
        <v>-115</v>
      </c>
      <c r="K17">
        <v>-130</v>
      </c>
      <c r="L17">
        <v>105</v>
      </c>
      <c r="M17">
        <v>-180</v>
      </c>
      <c r="O17">
        <v>-115</v>
      </c>
      <c r="P17">
        <v>180</v>
      </c>
      <c r="Q17">
        <v>-115</v>
      </c>
      <c r="R17">
        <v>-130</v>
      </c>
      <c r="S17">
        <v>120</v>
      </c>
    </row>
    <row r="18" spans="1:19" ht="14.45">
      <c r="A18" t="s">
        <v>17</v>
      </c>
      <c r="B18">
        <v>-166</v>
      </c>
      <c r="C18">
        <v>-198</v>
      </c>
      <c r="D18">
        <v>235</v>
      </c>
      <c r="E18">
        <v>-120</v>
      </c>
      <c r="F18">
        <v>-105</v>
      </c>
      <c r="G18">
        <v>260</v>
      </c>
      <c r="H18">
        <v>-170</v>
      </c>
      <c r="I18">
        <v>150</v>
      </c>
      <c r="K18">
        <v>200</v>
      </c>
      <c r="L18">
        <v>-125</v>
      </c>
      <c r="M18">
        <v>-115</v>
      </c>
      <c r="N18">
        <v>-180</v>
      </c>
      <c r="O18">
        <v>130</v>
      </c>
      <c r="P18">
        <v>110</v>
      </c>
      <c r="Q18">
        <v>-125</v>
      </c>
      <c r="R18">
        <v>-115</v>
      </c>
      <c r="S18">
        <v>-115</v>
      </c>
    </row>
    <row r="19" spans="1:19" ht="14.45">
      <c r="A19" t="s">
        <v>18</v>
      </c>
      <c r="B19">
        <v>-118</v>
      </c>
      <c r="C19">
        <v>105</v>
      </c>
      <c r="D19">
        <v>550</v>
      </c>
      <c r="E19">
        <v>100</v>
      </c>
      <c r="F19">
        <v>102</v>
      </c>
      <c r="G19">
        <v>-110</v>
      </c>
      <c r="H19">
        <v>-115</v>
      </c>
      <c r="I19">
        <v>190</v>
      </c>
      <c r="J19">
        <v>115</v>
      </c>
      <c r="K19">
        <v>-125</v>
      </c>
      <c r="L19">
        <v>220</v>
      </c>
      <c r="M19">
        <v>155</v>
      </c>
      <c r="O19">
        <v>105</v>
      </c>
      <c r="P19">
        <v>150</v>
      </c>
      <c r="Q19">
        <v>-195</v>
      </c>
      <c r="R19">
        <v>-125</v>
      </c>
      <c r="S19">
        <v>105</v>
      </c>
    </row>
    <row r="20" spans="1:19" ht="14.45">
      <c r="A20" t="s">
        <v>19</v>
      </c>
      <c r="B20">
        <v>-102</v>
      </c>
      <c r="C20">
        <v>124</v>
      </c>
      <c r="D20">
        <v>102</v>
      </c>
      <c r="E20">
        <v>102</v>
      </c>
      <c r="F20">
        <v>100</v>
      </c>
      <c r="H20">
        <v>145</v>
      </c>
      <c r="I20">
        <v>-105</v>
      </c>
      <c r="J20">
        <v>-135</v>
      </c>
      <c r="K20">
        <v>130</v>
      </c>
      <c r="L20">
        <v>110</v>
      </c>
      <c r="M20">
        <v>160</v>
      </c>
      <c r="N20">
        <v>180</v>
      </c>
      <c r="O20">
        <v>-130</v>
      </c>
      <c r="P20">
        <v>-170</v>
      </c>
      <c r="Q20">
        <v>-115</v>
      </c>
      <c r="R20">
        <v>110</v>
      </c>
      <c r="S20">
        <v>-125</v>
      </c>
    </row>
    <row r="21" spans="1:19" ht="14.45">
      <c r="A21" t="s">
        <v>20</v>
      </c>
      <c r="B21">
        <v>142</v>
      </c>
      <c r="C21">
        <v>-218</v>
      </c>
      <c r="D21">
        <v>525</v>
      </c>
      <c r="E21">
        <v>-118</v>
      </c>
      <c r="F21">
        <v>164</v>
      </c>
      <c r="G21">
        <v>240</v>
      </c>
      <c r="H21">
        <v>-135</v>
      </c>
      <c r="I21">
        <v>100</v>
      </c>
      <c r="J21">
        <v>100</v>
      </c>
      <c r="K21">
        <v>180</v>
      </c>
      <c r="L21">
        <v>-120</v>
      </c>
      <c r="M21">
        <v>-120</v>
      </c>
      <c r="O21">
        <v>110</v>
      </c>
      <c r="P21">
        <v>105</v>
      </c>
      <c r="Q21">
        <v>240</v>
      </c>
      <c r="R21">
        <v>-165</v>
      </c>
      <c r="S21">
        <v>110</v>
      </c>
    </row>
    <row r="22" spans="1:19" ht="14.45">
      <c r="A22" t="s">
        <v>21</v>
      </c>
      <c r="B22">
        <v>100</v>
      </c>
      <c r="C22">
        <v>114</v>
      </c>
      <c r="D22">
        <v>124</v>
      </c>
      <c r="E22">
        <v>-175</v>
      </c>
      <c r="F22">
        <v>-105</v>
      </c>
      <c r="H22">
        <v>-130</v>
      </c>
      <c r="I22">
        <v>-115</v>
      </c>
      <c r="J22">
        <v>-180</v>
      </c>
      <c r="K22">
        <v>-150</v>
      </c>
      <c r="L22">
        <v>100</v>
      </c>
      <c r="M22">
        <v>170</v>
      </c>
      <c r="N22">
        <v>-258</v>
      </c>
      <c r="O22">
        <v>-125</v>
      </c>
      <c r="P22">
        <v>-130</v>
      </c>
      <c r="Q22">
        <v>110</v>
      </c>
      <c r="R22">
        <v>120</v>
      </c>
      <c r="S22">
        <v>150</v>
      </c>
    </row>
    <row r="23" spans="1:19" ht="14.45">
      <c r="A23" t="s">
        <v>22</v>
      </c>
      <c r="B23">
        <v>154</v>
      </c>
      <c r="C23">
        <v>120</v>
      </c>
      <c r="D23">
        <v>-148</v>
      </c>
      <c r="E23">
        <v>170</v>
      </c>
      <c r="F23">
        <v>-140</v>
      </c>
      <c r="G23">
        <v>-105</v>
      </c>
      <c r="H23">
        <v>150</v>
      </c>
      <c r="I23">
        <v>160</v>
      </c>
      <c r="J23">
        <v>-170</v>
      </c>
      <c r="K23">
        <v>-195</v>
      </c>
      <c r="M23">
        <v>100</v>
      </c>
      <c r="N23">
        <v>100</v>
      </c>
      <c r="O23">
        <v>105</v>
      </c>
      <c r="P23">
        <v>160</v>
      </c>
      <c r="Q23">
        <v>105</v>
      </c>
      <c r="R23">
        <v>220</v>
      </c>
      <c r="S23">
        <v>-105</v>
      </c>
    </row>
    <row r="24" spans="1:19" ht="14.45">
      <c r="A24" t="s">
        <v>23</v>
      </c>
      <c r="B24">
        <v>-185</v>
      </c>
      <c r="C24">
        <v>-148</v>
      </c>
      <c r="D24">
        <v>130</v>
      </c>
      <c r="E24">
        <v>154</v>
      </c>
      <c r="F24">
        <v>-165</v>
      </c>
      <c r="G24">
        <v>-130</v>
      </c>
      <c r="H24">
        <v>-115</v>
      </c>
      <c r="I24">
        <v>-105</v>
      </c>
      <c r="J24">
        <v>-105</v>
      </c>
      <c r="K24">
        <v>-140</v>
      </c>
      <c r="M24">
        <v>-115</v>
      </c>
      <c r="N24">
        <v>220</v>
      </c>
      <c r="O24">
        <v>-155</v>
      </c>
      <c r="P24">
        <v>-105</v>
      </c>
      <c r="Q24">
        <v>-130</v>
      </c>
      <c r="R24">
        <v>105</v>
      </c>
      <c r="S24">
        <v>125</v>
      </c>
    </row>
    <row r="25" spans="1:19" ht="14.45">
      <c r="A25" t="s">
        <v>24</v>
      </c>
      <c r="B25">
        <v>140</v>
      </c>
      <c r="C25">
        <v>285</v>
      </c>
      <c r="D25">
        <v>-148</v>
      </c>
      <c r="E25">
        <v>185</v>
      </c>
      <c r="F25">
        <v>-120</v>
      </c>
      <c r="G25">
        <v>-115</v>
      </c>
      <c r="H25">
        <v>-105</v>
      </c>
      <c r="I25">
        <v>164</v>
      </c>
      <c r="J25">
        <v>-120</v>
      </c>
      <c r="K25">
        <v>110</v>
      </c>
      <c r="L25">
        <v>185</v>
      </c>
      <c r="M25">
        <v>170</v>
      </c>
      <c r="O25">
        <v>-105</v>
      </c>
      <c r="P25">
        <v>100</v>
      </c>
      <c r="Q25">
        <v>310</v>
      </c>
      <c r="R25">
        <v>-125</v>
      </c>
      <c r="S25">
        <v>-105</v>
      </c>
    </row>
    <row r="26" spans="1:19" ht="14.45">
      <c r="A26" t="s">
        <v>25</v>
      </c>
      <c r="B26">
        <v>154</v>
      </c>
      <c r="C26">
        <v>130</v>
      </c>
      <c r="D26">
        <v>185</v>
      </c>
      <c r="E26">
        <v>100</v>
      </c>
      <c r="F26">
        <v>170</v>
      </c>
      <c r="G26">
        <v>235</v>
      </c>
      <c r="I26">
        <v>-150</v>
      </c>
      <c r="J26">
        <v>-130</v>
      </c>
      <c r="K26">
        <v>105</v>
      </c>
      <c r="L26">
        <v>150</v>
      </c>
      <c r="M26">
        <v>-105</v>
      </c>
      <c r="N26">
        <v>-105</v>
      </c>
      <c r="O26">
        <v>140</v>
      </c>
      <c r="P26">
        <v>-115</v>
      </c>
      <c r="Q26">
        <v>-105</v>
      </c>
      <c r="R26">
        <v>170</v>
      </c>
      <c r="S26">
        <v>-130</v>
      </c>
    </row>
    <row r="27" spans="1:19" ht="14.45">
      <c r="A27" t="s">
        <v>26</v>
      </c>
      <c r="B27">
        <v>-325</v>
      </c>
      <c r="C27">
        <v>164</v>
      </c>
      <c r="D27">
        <v>200</v>
      </c>
      <c r="E27">
        <v>260</v>
      </c>
      <c r="F27">
        <v>-122</v>
      </c>
      <c r="G27">
        <v>110</v>
      </c>
      <c r="H27">
        <v>115</v>
      </c>
      <c r="I27">
        <v>165</v>
      </c>
      <c r="J27">
        <v>145</v>
      </c>
      <c r="K27">
        <v>160</v>
      </c>
      <c r="L27">
        <v>100</v>
      </c>
      <c r="M27">
        <v>190</v>
      </c>
      <c r="N27">
        <v>145</v>
      </c>
      <c r="P27">
        <v>-105</v>
      </c>
      <c r="Q27">
        <v>180</v>
      </c>
      <c r="R27">
        <v>130</v>
      </c>
      <c r="S27">
        <v>130</v>
      </c>
    </row>
    <row r="28" spans="1:19" ht="14.45">
      <c r="A28" t="s">
        <v>27</v>
      </c>
      <c r="B28">
        <v>180</v>
      </c>
      <c r="C28">
        <v>260</v>
      </c>
      <c r="D28">
        <v>130</v>
      </c>
      <c r="E28">
        <v>-115</v>
      </c>
      <c r="F28">
        <v>190</v>
      </c>
      <c r="G28">
        <v>-190</v>
      </c>
      <c r="H28">
        <v>110</v>
      </c>
      <c r="I28">
        <v>240</v>
      </c>
      <c r="J28">
        <v>115</v>
      </c>
      <c r="L28">
        <v>105</v>
      </c>
      <c r="M28">
        <v>-125</v>
      </c>
      <c r="N28">
        <v>100</v>
      </c>
      <c r="O28">
        <v>250</v>
      </c>
      <c r="P28">
        <v>-115</v>
      </c>
      <c r="Q28">
        <v>-105</v>
      </c>
      <c r="R28">
        <v>140</v>
      </c>
      <c r="S28">
        <v>240</v>
      </c>
    </row>
    <row r="29" spans="1:19" ht="14.45">
      <c r="A29" t="s">
        <v>28</v>
      </c>
      <c r="B29">
        <v>124</v>
      </c>
      <c r="C29">
        <v>124</v>
      </c>
      <c r="D29">
        <v>136</v>
      </c>
      <c r="E29">
        <v>170</v>
      </c>
      <c r="F29">
        <v>-105</v>
      </c>
      <c r="G29">
        <v>180</v>
      </c>
      <c r="I29">
        <v>-115</v>
      </c>
      <c r="J29">
        <v>155</v>
      </c>
      <c r="K29">
        <v>-115</v>
      </c>
      <c r="L29">
        <v>170</v>
      </c>
      <c r="M29">
        <v>-115</v>
      </c>
      <c r="N29">
        <v>-130</v>
      </c>
      <c r="O29">
        <v>240</v>
      </c>
      <c r="P29">
        <v>-150</v>
      </c>
      <c r="Q29">
        <v>105</v>
      </c>
      <c r="R29">
        <v>-115</v>
      </c>
      <c r="S29">
        <v>115</v>
      </c>
    </row>
    <row r="30" spans="1:19" ht="14.45">
      <c r="A30" t="s">
        <v>29</v>
      </c>
      <c r="B30">
        <v>180</v>
      </c>
      <c r="C30">
        <v>-125</v>
      </c>
      <c r="D30">
        <v>205</v>
      </c>
      <c r="E30">
        <v>190</v>
      </c>
      <c r="G30">
        <v>155</v>
      </c>
      <c r="H30">
        <v>-105</v>
      </c>
      <c r="I30">
        <v>340</v>
      </c>
      <c r="J30">
        <v>-105</v>
      </c>
      <c r="K30">
        <v>-105</v>
      </c>
      <c r="L30">
        <v>270</v>
      </c>
      <c r="M30">
        <v>-105</v>
      </c>
      <c r="N30">
        <v>-115</v>
      </c>
      <c r="O30">
        <v>135</v>
      </c>
      <c r="P30">
        <v>145</v>
      </c>
      <c r="Q30">
        <v>155</v>
      </c>
      <c r="R30">
        <v>100</v>
      </c>
      <c r="S30">
        <v>110</v>
      </c>
    </row>
    <row r="31" spans="1:19" ht="14.45">
      <c r="A31" t="s">
        <v>30</v>
      </c>
      <c r="B31">
        <v>164</v>
      </c>
      <c r="C31">
        <v>105</v>
      </c>
      <c r="D31">
        <v>270</v>
      </c>
      <c r="E31">
        <v>-105</v>
      </c>
      <c r="F31">
        <v>-115</v>
      </c>
      <c r="G31">
        <v>210</v>
      </c>
      <c r="H31">
        <v>130</v>
      </c>
      <c r="I31">
        <v>100</v>
      </c>
      <c r="J31">
        <v>110</v>
      </c>
      <c r="K31">
        <v>165</v>
      </c>
      <c r="M31">
        <v>-115</v>
      </c>
      <c r="N31">
        <v>110</v>
      </c>
      <c r="O31">
        <v>310</v>
      </c>
      <c r="P31">
        <v>110</v>
      </c>
      <c r="Q31">
        <v>110</v>
      </c>
      <c r="R31">
        <v>105</v>
      </c>
      <c r="S31">
        <v>-120</v>
      </c>
    </row>
    <row r="32" spans="1:19" ht="14.45">
      <c r="A32" t="s">
        <v>31</v>
      </c>
      <c r="B32">
        <v>260</v>
      </c>
      <c r="C32">
        <v>180</v>
      </c>
      <c r="D32">
        <v>470</v>
      </c>
      <c r="E32">
        <v>625</v>
      </c>
      <c r="F32">
        <v>260</v>
      </c>
      <c r="G32">
        <v>160</v>
      </c>
      <c r="H32">
        <v>270</v>
      </c>
      <c r="I32">
        <v>210</v>
      </c>
      <c r="J32">
        <v>260</v>
      </c>
      <c r="K32">
        <v>120</v>
      </c>
      <c r="L32">
        <v>105</v>
      </c>
      <c r="M32">
        <v>105</v>
      </c>
      <c r="N32">
        <v>210</v>
      </c>
      <c r="P32">
        <v>215</v>
      </c>
      <c r="Q32">
        <v>165</v>
      </c>
      <c r="R32">
        <v>400</v>
      </c>
      <c r="S32">
        <v>165</v>
      </c>
    </row>
    <row r="33" spans="1:19" ht="14.45">
      <c r="A33" t="s">
        <v>32</v>
      </c>
      <c r="B33">
        <v>360</v>
      </c>
      <c r="C33">
        <v>-125</v>
      </c>
      <c r="D33">
        <v>300</v>
      </c>
      <c r="E33">
        <v>145</v>
      </c>
      <c r="F33">
        <v>140</v>
      </c>
      <c r="G33">
        <v>130</v>
      </c>
      <c r="I33">
        <v>130</v>
      </c>
      <c r="J33">
        <v>-115</v>
      </c>
      <c r="K33">
        <v>310</v>
      </c>
      <c r="L33">
        <v>-125</v>
      </c>
      <c r="M33">
        <v>164</v>
      </c>
      <c r="N33">
        <v>155</v>
      </c>
      <c r="O33">
        <v>285</v>
      </c>
      <c r="P33">
        <v>130</v>
      </c>
      <c r="Q33">
        <v>160</v>
      </c>
      <c r="R33">
        <v>-105</v>
      </c>
      <c r="S33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FE4F-5D88-4188-A6E7-A52E238E9620}">
  <dimension ref="A1:AL36"/>
  <sheetViews>
    <sheetView zoomScale="90" zoomScaleNormal="90" workbookViewId="0">
      <selection activeCell="D13" sqref="D13"/>
    </sheetView>
  </sheetViews>
  <sheetFormatPr defaultColWidth="7.140625" defaultRowHeight="14.45"/>
  <cols>
    <col min="1" max="1" width="4.5703125" customWidth="1"/>
    <col min="2" max="19" width="7.140625" customWidth="1"/>
    <col min="20" max="20" width="4.28515625" customWidth="1"/>
  </cols>
  <sheetData>
    <row r="1" spans="1:3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</row>
    <row r="2" spans="1:38" ht="15">
      <c r="A2" t="s">
        <v>1</v>
      </c>
      <c r="B2" s="1">
        <f>'JuicedOdds Week (2)'!B2/('JuicedOdds Week (2)'!B2+'JuicedOdds Week (2)'!B10)</f>
        <v>0.61643835616438358</v>
      </c>
      <c r="C2" s="1">
        <f>'JuicedOdds Week (2)'!C2/('JuicedOdds Week (2)'!C2+'JuicedOdds Week (2)'!C13)</f>
        <v>0.5720596355604638</v>
      </c>
      <c r="D2" s="2">
        <f>'JuicedOdds Week (2)'!D2/('JuicedOdds Week (2)'!D2+'JuicedOdds Week (2)'!D19)</f>
        <v>0.81725888324873097</v>
      </c>
      <c r="E2" s="1">
        <f>'JuicedOdds Week (2)'!E2/('JuicedOdds Week (2)'!E2+'JuicedOdds Week (2)'!E8)</f>
        <v>0.53246753246753253</v>
      </c>
      <c r="F2" s="1">
        <f>'JuicedOdds Week (2)'!F2/('JuicedOdds Week (2)'!F2+'JuicedOdds Week (2)'!F17)</f>
        <v>0.63010204081632659</v>
      </c>
      <c r="G2" s="1">
        <f>'JuicedOdds Week (2)'!G2/('JuicedOdds Week (2)'!G2+'JuicedOdds Week (2)'!G18)</f>
        <v>0.73354231974921635</v>
      </c>
      <c r="H2" s="1">
        <f>'JuicedOdds Week (2)'!H2/('JuicedOdds Week (2)'!H2+'JuicedOdds Week (2)'!H11)</f>
        <v>0.65747522619560528</v>
      </c>
      <c r="I2" s="1">
        <f>'JuicedOdds Week (2)'!I2/('JuicedOdds Week (2)'!I2+'JuicedOdds Week (2)'!I18)</f>
        <v>0.61403508771929827</v>
      </c>
      <c r="J2" s="1">
        <f>'JuicedOdds Week (2)'!J2/('JuicedOdds Week (2)'!J2+'JuicedOdds Week (2)'!J12)</f>
        <v>0.64472917880023306</v>
      </c>
      <c r="K2" s="1"/>
      <c r="L2" s="1">
        <f>'JuicedOdds Week (2)'!L2/('JuicedOdds Week (2)'!L2+'JuicedOdds Week (2)'!L3)</f>
        <v>0.58821154622527261</v>
      </c>
      <c r="M2" s="1">
        <f>'JuicedOdds Week (2)'!M2/('JuicedOdds Week (2)'!M2+'JuicedOdds Week (2)'!M25)</f>
        <v>0.64472917880023306</v>
      </c>
      <c r="N2" s="1">
        <f>'JuicedOdds Week (2)'!N2/('JuicedOdds Week (2)'!N2+'JuicedOdds Week (2)'!N20)</f>
        <v>0.65747522619560528</v>
      </c>
      <c r="O2" s="1">
        <f>'JuicedOdds Week (2)'!O2/('JuicedOdds Week (2)'!O2+'JuicedOdds Week (2)'!O4)</f>
        <v>0.62110960757780787</v>
      </c>
      <c r="P2" s="1">
        <f>'JuicedOdds Week (2)'!P2/('JuicedOdds Week (2)'!P2+'JuicedOdds Week (2)'!P23)</f>
        <v>0.63010204081632659</v>
      </c>
      <c r="Q2" s="1">
        <f>'JuicedOdds Week (2)'!Q2/('JuicedOdds Week (2)'!Q2+'JuicedOdds Week (2)'!Q25)</f>
        <v>0.76590210451643415</v>
      </c>
      <c r="R2" s="1">
        <f>'JuicedOdds Week (2)'!R2/('JuicedOdds Week (2)'!R2+'JuicedOdds Week (2)'!R6)</f>
        <v>0.58821154622527261</v>
      </c>
      <c r="S2" s="1">
        <f>'JuicedOdds Week (2)'!S2/('JuicedOdds Week (2)'!S2+'JuicedOdds Week (2)'!S11)</f>
        <v>0.53246753246753253</v>
      </c>
      <c r="U2">
        <v>0</v>
      </c>
    </row>
    <row r="3" spans="1:38">
      <c r="A3" t="s">
        <v>2</v>
      </c>
      <c r="B3" s="1">
        <f>'JuicedOdds Week (2)'!B3/('JuicedOdds Week (2)'!B3+'JuicedOdds Week (2)'!B23)</f>
        <v>0.62246655186117372</v>
      </c>
      <c r="C3" s="1">
        <f>'JuicedOdds Week (2)'!C3/('JuicedOdds Week (2)'!C3+'JuicedOdds Week (2)'!C17)</f>
        <v>0.68055555555555558</v>
      </c>
      <c r="D3" s="1">
        <f>'JuicedOdds Week (2)'!D3/('JuicedOdds Week (2)'!D3+'JuicedOdds Week (2)'!D30)</f>
        <v>0.74087161366313303</v>
      </c>
      <c r="E3" s="1">
        <f>'JuicedOdds Week (2)'!E3/('JuicedOdds Week (2)'!E3+'JuicedOdds Week (2)'!E27)</f>
        <v>0.73354231974921635</v>
      </c>
      <c r="F3" s="1">
        <f>'JuicedOdds Week (2)'!F3/('JuicedOdds Week (2)'!F3+'JuicedOdds Week (2)'!F28)</f>
        <v>0.66900702106318954</v>
      </c>
      <c r="G3" s="1">
        <f>'JuicedOdds Week (2)'!G3/('JuicedOdds Week (2)'!G3+'JuicedOdds Week (2)'!G8)</f>
        <v>0.51083423618634893</v>
      </c>
      <c r="H3" s="1">
        <f>'JuicedOdds Week (2)'!H3/('JuicedOdds Week (2)'!H3+'JuicedOdds Week (2)'!H12)</f>
        <v>0.63010204081632659</v>
      </c>
      <c r="I3" s="1">
        <f>'JuicedOdds Week (2)'!I3/('JuicedOdds Week (2)'!I3+'JuicedOdds Week (2)'!I27)</f>
        <v>0.63658761934093011</v>
      </c>
      <c r="J3" s="1">
        <f>'JuicedOdds Week (2)'!J3/('JuicedOdds Week (2)'!J3+'JuicedOdds Week (2)'!J7)</f>
        <v>0.58821154622527261</v>
      </c>
      <c r="K3" s="1"/>
      <c r="L3" s="1">
        <f>'JuicedOdds Week (2)'!L3/('JuicedOdds Week (2)'!L3+'JuicedOdds Week (2)'!L2)</f>
        <v>0.4117884537747275</v>
      </c>
      <c r="M3" s="1">
        <f>'JuicedOdds Week (2)'!M3/('JuicedOdds Week (2)'!M3+'JuicedOdds Week (2)'!M4)</f>
        <v>0.52173913043478259</v>
      </c>
      <c r="N3" s="1">
        <f>'JuicedOdds Week (2)'!N3/('JuicedOdds Week (2)'!N3+'JuicedOdds Week (2)'!N5)</f>
        <v>0.55259400285578297</v>
      </c>
      <c r="O3" s="1">
        <f>'JuicedOdds Week (2)'!O3/('JuicedOdds Week (2)'!O3+'JuicedOdds Week (2)'!O7)</f>
        <v>0.48916576381365112</v>
      </c>
      <c r="P3" s="1">
        <f>'JuicedOdds Week (2)'!P3/('JuicedOdds Week (2)'!P3+'JuicedOdds Week (2)'!P14)</f>
        <v>0.53246753246753253</v>
      </c>
      <c r="Q3" s="1">
        <f>'JuicedOdds Week (2)'!Q3/('JuicedOdds Week (2)'!Q3+'JuicedOdds Week (2)'!Q21)</f>
        <v>0.71797052154195007</v>
      </c>
      <c r="R3" s="2">
        <f>'JuicedOdds Week (2)'!R3/('JuicedOdds Week (2)'!R3+'JuicedOdds Week (2)'!R32)</f>
        <v>0.80815709969788529</v>
      </c>
      <c r="S3" s="1">
        <f>'JuicedOdds Week (2)'!S3/('JuicedOdds Week (2)'!S3+'JuicedOdds Week (2)'!S21)</f>
        <v>0.54274353876739567</v>
      </c>
      <c r="U3">
        <v>0</v>
      </c>
    </row>
    <row r="4" spans="1:38" ht="15">
      <c r="A4" t="s">
        <v>3</v>
      </c>
      <c r="B4" s="1">
        <f>'JuicedOdds Week (2)'!B4/('JuicedOdds Week (2)'!B4+'JuicedOdds Week (2)'!B8)</f>
        <v>0.551441114716549</v>
      </c>
      <c r="C4" s="1">
        <f>'JuicedOdds Week (2)'!C4/('JuicedOdds Week (2)'!C4+'JuicedOdds Week (2)'!C25)</f>
        <v>0.7508125677139762</v>
      </c>
      <c r="D4" s="1">
        <f>'JuicedOdds Week (2)'!D4/('JuicedOdds Week (2)'!D4+'JuicedOdds Week (2)'!D27)</f>
        <v>0.65747522619560528</v>
      </c>
      <c r="E4" s="1">
        <f>'JuicedOdds Week (2)'!E4/('JuicedOdds Week (2)'!E4+'JuicedOdds Week (2)'!E12)</f>
        <v>0.60923623445825936</v>
      </c>
      <c r="F4" s="1">
        <f>'JuicedOdds Week (2)'!F4/('JuicedOdds Week (2)'!F4+'JuicedOdds Week (2)'!F13)</f>
        <v>0.60670065549890739</v>
      </c>
      <c r="G4" s="1">
        <f>'JuicedOdds Week (2)'!G4/('JuicedOdds Week (2)'!G4+'JuicedOdds Week (2)'!G21)</f>
        <v>0.71797052154195007</v>
      </c>
      <c r="H4" s="1">
        <f>'JuicedOdds Week (2)'!H4/('JuicedOdds Week (2)'!H4+'JuicedOdds Week (2)'!H23)</f>
        <v>0.61403508771929827</v>
      </c>
      <c r="I4" s="2">
        <f>'JuicedOdds Week (2)'!I4/('JuicedOdds Week (2)'!I4+'JuicedOdds Week (2)'!I30)</f>
        <v>0.78190630048465271</v>
      </c>
      <c r="J4" s="1">
        <f>'JuicedOdds Week (2)'!J4/('JuicedOdds Week (2)'!J4+'JuicedOdds Week (2)'!J6)</f>
        <v>0.48916576381365112</v>
      </c>
      <c r="K4" s="1">
        <f>'JuicedOdds Week (2)'!K4/('JuicedOdds Week (2)'!K4+'JuicedOdds Week (2)'!K18)</f>
        <v>0.68055555555555558</v>
      </c>
      <c r="L4" s="1">
        <f>'JuicedOdds Week (2)'!L4/('JuicedOdds Week (2)'!L4+'JuicedOdds Week (2)'!L8)</f>
        <v>0.61403508771929827</v>
      </c>
      <c r="M4" s="1">
        <f>'JuicedOdds Week (2)'!M4/('JuicedOdds Week (2)'!M4+'JuicedOdds Week (2)'!M3)</f>
        <v>0.47826086956521741</v>
      </c>
      <c r="N4" s="1"/>
      <c r="O4" s="1">
        <f>'JuicedOdds Week (2)'!O4/('JuicedOdds Week (2)'!O4+'JuicedOdds Week (2)'!O2)</f>
        <v>0.37889039242219219</v>
      </c>
      <c r="P4" s="1">
        <f>'JuicedOdds Week (2)'!P4/('JuicedOdds Week (2)'!P4+'JuicedOdds Week (2)'!P7)</f>
        <v>0.63010204081632659</v>
      </c>
      <c r="Q4" s="1">
        <f>'JuicedOdds Week (2)'!Q4/('JuicedOdds Week (2)'!Q4+'JuicedOdds Week (2)'!Q11)</f>
        <v>0.51083423618634893</v>
      </c>
      <c r="R4" s="1">
        <f>'JuicedOdds Week (2)'!R4/('JuicedOdds Week (2)'!R4+'JuicedOdds Week (2)'!R23)</f>
        <v>0.70016207455429491</v>
      </c>
      <c r="S4" s="1">
        <f>'JuicedOdds Week (2)'!S4/('JuicedOdds Week (2)'!S4+'JuicedOdds Week (2)'!S12)</f>
        <v>0.47826086956521741</v>
      </c>
      <c r="U4">
        <v>0</v>
      </c>
    </row>
    <row r="5" spans="1:38">
      <c r="A5" t="s">
        <v>4</v>
      </c>
      <c r="B5" s="1">
        <f>'JuicedOdds Week (2)'!B5/('JuicedOdds Week (2)'!B5+'JuicedOdds Week (2)'!B22)</f>
        <v>0.52173913043478259</v>
      </c>
      <c r="C5" s="1">
        <f>'JuicedOdds Week (2)'!C5/('JuicedOdds Week (2)'!C5+'JuicedOdds Week (2)'!C28)</f>
        <v>0.73354231974921635</v>
      </c>
      <c r="D5" s="1">
        <f>'JuicedOdds Week (2)'!D5/('JuicedOdds Week (2)'!D5+'JuicedOdds Week (2)'!D21)</f>
        <v>0.76590210451643415</v>
      </c>
      <c r="E5" s="2">
        <f>'JuicedOdds Week (2)'!E5/('JuicedOdds Week (2)'!E5+'JuicedOdds Week (2)'!E32)</f>
        <v>0.80429292929292939</v>
      </c>
      <c r="F5" s="1">
        <f>'JuicedOdds Week (2)'!F5/('JuicedOdds Week (2)'!F5+'JuicedOdds Week (2)'!F7)</f>
        <v>0.54274353876739567</v>
      </c>
      <c r="G5" s="1">
        <f>'JuicedOdds Week (2)'!G5/('JuicedOdds Week (2)'!G5+'JuicedOdds Week (2)'!G15)</f>
        <v>0.51083423618634893</v>
      </c>
      <c r="H5" s="1">
        <f>'JuicedOdds Week (2)'!H5/('JuicedOdds Week (2)'!H5+'JuicedOdds Week (2)'!H17)</f>
        <v>0.52173913043478259</v>
      </c>
      <c r="I5" s="1">
        <f>'JuicedOdds Week (2)'!I5/('JuicedOdds Week (2)'!I5+'JuicedOdds Week (2)'!I6)</f>
        <v>0.51083423618634893</v>
      </c>
      <c r="J5" s="1"/>
      <c r="K5" s="1">
        <f>'JuicedOdds Week (2)'!K5/('JuicedOdds Week (2)'!K5+'JuicedOdds Week (2)'!K13)</f>
        <v>0.51083423618634893</v>
      </c>
      <c r="L5" s="1">
        <f>'JuicedOdds Week (2)'!L5/('JuicedOdds Week (2)'!L5+'JuicedOdds Week (2)'!L30)</f>
        <v>0.74087161366313303</v>
      </c>
      <c r="M5" s="1">
        <f>'JuicedOdds Week (2)'!M5/('JuicedOdds Week (2)'!M5+'JuicedOdds Week (2)'!M14)</f>
        <v>0.52173913043478259</v>
      </c>
      <c r="N5" s="1">
        <f>'JuicedOdds Week (2)'!N5/('JuicedOdds Week (2)'!N5+'JuicedOdds Week (2)'!N3)</f>
        <v>0.44740599714421703</v>
      </c>
      <c r="O5" s="1">
        <f>'JuicedOdds Week (2)'!O5/('JuicedOdds Week (2)'!O5+'JuicedOdds Week (2)'!O14)</f>
        <v>0.61403508771929827</v>
      </c>
      <c r="P5" s="1">
        <f>'JuicedOdds Week (2)'!P5/('JuicedOdds Week (2)'!P5+'JuicedOdds Week (2)'!P32)</f>
        <v>0.69576995207334869</v>
      </c>
      <c r="Q5" s="1">
        <f>'JuicedOdds Week (2)'!Q5/('JuicedOdds Week (2)'!Q5+'JuicedOdds Week (2)'!Q9)</f>
        <v>0.55156950672645733</v>
      </c>
      <c r="R5" s="1">
        <f>'JuicedOdds Week (2)'!R5/('JuicedOdds Week (2)'!R5+'JuicedOdds Week (2)'!R27)</f>
        <v>0.57983193277310918</v>
      </c>
      <c r="S5" s="1">
        <f>'JuicedOdds Week (2)'!S5/('JuicedOdds Week (2)'!S5+'JuicedOdds Week (2)'!S28)</f>
        <v>0.71797052154195007</v>
      </c>
      <c r="U5">
        <v>0</v>
      </c>
    </row>
    <row r="6" spans="1:38">
      <c r="A6" t="s">
        <v>5</v>
      </c>
      <c r="B6" s="1">
        <f>'JuicedOdds Week (2)'!B6/('JuicedOdds Week (2)'!B6+'JuicedOdds Week (2)'!B15)</f>
        <v>0.50432975406996894</v>
      </c>
      <c r="C6" s="1">
        <f>'JuicedOdds Week (2)'!C6/('JuicedOdds Week (2)'!C6+'JuicedOdds Week (2)'!C9)</f>
        <v>0.60923623445825936</v>
      </c>
      <c r="D6" s="1">
        <f>'JuicedOdds Week (2)'!D6/('JuicedOdds Week (2)'!D6+'JuicedOdds Week (2)'!D28)</f>
        <v>0.74087161366313303</v>
      </c>
      <c r="E6" s="1">
        <f>'JuicedOdds Week (2)'!E6/('JuicedOdds Week (2)'!E6+'JuicedOdds Week (2)'!E29)</f>
        <v>0.64472917880023306</v>
      </c>
      <c r="F6" s="1">
        <f>'JuicedOdds Week (2)'!F6/('JuicedOdds Week (2)'!F6+'JuicedOdds Week (2)'!F32)</f>
        <v>0.73354231974921635</v>
      </c>
      <c r="G6" s="1">
        <f>'JuicedOdds Week (2)'!G6/('JuicedOdds Week (2)'!G6+'JuicedOdds Week (2)'!G14)</f>
        <v>0.63690418169412233</v>
      </c>
      <c r="H6" s="1"/>
      <c r="I6" s="1">
        <f>'JuicedOdds Week (2)'!I6/('JuicedOdds Week (2)'!I6+'JuicedOdds Week (2)'!I5)</f>
        <v>0.48916576381365112</v>
      </c>
      <c r="J6" s="1">
        <f>'JuicedOdds Week (2)'!J6/('JuicedOdds Week (2)'!J6+'JuicedOdds Week (2)'!J4)</f>
        <v>0.51083423618634893</v>
      </c>
      <c r="K6" s="2">
        <f>'JuicedOdds Week (2)'!K6/('JuicedOdds Week (2)'!K6+'JuicedOdds Week (2)'!K33)</f>
        <v>0.76590210451643415</v>
      </c>
      <c r="L6" s="1">
        <f>'JuicedOdds Week (2)'!L6/('JuicedOdds Week (2)'!L6+'JuicedOdds Week (2)'!L9)</f>
        <v>0.51083423618634893</v>
      </c>
      <c r="M6" s="1">
        <f>'JuicedOdds Week (2)'!M6/('JuicedOdds Week (2)'!M6+'JuicedOdds Week (2)'!M22)</f>
        <v>0.64285714285714279</v>
      </c>
      <c r="N6" s="1">
        <f>'JuicedOdds Week (2)'!N6/('JuicedOdds Week (2)'!N6+'JuicedOdds Week (2)'!N13)</f>
        <v>0.51083423618634893</v>
      </c>
      <c r="O6" s="1">
        <f>'JuicedOdds Week (2)'!O6/('JuicedOdds Week (2)'!O6+'JuicedOdds Week (2)'!O31)</f>
        <v>0.76590210451643415</v>
      </c>
      <c r="P6" s="1">
        <f>'JuicedOdds Week (2)'!P6/('JuicedOdds Week (2)'!P6+'JuicedOdds Week (2)'!P17)</f>
        <v>0.65747522619560528</v>
      </c>
      <c r="Q6" s="1">
        <f>'JuicedOdds Week (2)'!Q6/('JuicedOdds Week (2)'!Q6+'JuicedOdds Week (2)'!Q22)</f>
        <v>0.54274353876739567</v>
      </c>
      <c r="R6" s="1">
        <f>'JuicedOdds Week (2)'!R6/('JuicedOdds Week (2)'!R6+'JuicedOdds Week (2)'!R2)</f>
        <v>0.4117884537747275</v>
      </c>
      <c r="S6" s="1">
        <f>'JuicedOdds Week (2)'!S6/('JuicedOdds Week (2)'!S6+'JuicedOdds Week (2)'!S15)</f>
        <v>0.61403508771929827</v>
      </c>
      <c r="U6">
        <v>0</v>
      </c>
    </row>
    <row r="7" spans="1:38" ht="15">
      <c r="A7" t="s">
        <v>6</v>
      </c>
      <c r="B7" s="1">
        <f>'JuicedOdds Week (2)'!B7/('JuicedOdds Week (2)'!B7+'JuicedOdds Week (2)'!B21)</f>
        <v>0.60375697094217784</v>
      </c>
      <c r="C7" s="3">
        <f>'JuicedOdds Week (2)'!C7/('JuicedOdds Week (2)'!C7+'JuicedOdds Week (2)'!C8)</f>
        <v>0.76000000000000012</v>
      </c>
      <c r="D7" s="1">
        <f>'JuicedOdds Week (2)'!D7/('JuicedOdds Week (2)'!D7+'JuicedOdds Week (2)'!D32)</f>
        <v>0.79999999999999993</v>
      </c>
      <c r="E7" s="1">
        <f>'JuicedOdds Week (2)'!E7/('JuicedOdds Week (2)'!E7+'JuicedOdds Week (2)'!E23)</f>
        <v>0.64472917880023306</v>
      </c>
      <c r="F7" s="1">
        <f>'JuicedOdds Week (2)'!F7/('JuicedOdds Week (2)'!F7+'JuicedOdds Week (2)'!F5)</f>
        <v>0.45725646123260438</v>
      </c>
      <c r="G7" s="1">
        <f>'JuicedOdds Week (2)'!G7/('JuicedOdds Week (2)'!G7+'JuicedOdds Week (2)'!G11)</f>
        <v>0.48916576381365112</v>
      </c>
      <c r="H7" s="1"/>
      <c r="I7" s="1">
        <f>'JuicedOdds Week (2)'!I7/('JuicedOdds Week (2)'!I7+'JuicedOdds Week (2)'!I28)</f>
        <v>0.71797052154195007</v>
      </c>
      <c r="J7" s="1">
        <f>'JuicedOdds Week (2)'!J7/('JuicedOdds Week (2)'!J7+'JuicedOdds Week (2)'!J3)</f>
        <v>0.4117884537747275</v>
      </c>
      <c r="K7" s="1">
        <f>'JuicedOdds Week (2)'!K7/('JuicedOdds Week (2)'!K7+'JuicedOdds Week (2)'!K21)</f>
        <v>0.65747522619560528</v>
      </c>
      <c r="L7" s="1">
        <f>'JuicedOdds Week (2)'!L7/('JuicedOdds Week (2)'!L7+'JuicedOdds Week (2)'!L26)</f>
        <v>0.61403508771929827</v>
      </c>
      <c r="M7" s="1">
        <f>'JuicedOdds Week (2)'!M7/('JuicedOdds Week (2)'!M7+'JuicedOdds Week (2)'!M27)</f>
        <v>0.66900702106318954</v>
      </c>
      <c r="N7" s="1">
        <f>'JuicedOdds Week (2)'!N7/('JuicedOdds Week (2)'!N7+'JuicedOdds Week (2)'!N14)</f>
        <v>0.60670065549890739</v>
      </c>
      <c r="O7" s="1">
        <f>'JuicedOdds Week (2)'!O7/('JuicedOdds Week (2)'!O7+'JuicedOdds Week (2)'!O3)</f>
        <v>0.51083423618634893</v>
      </c>
      <c r="P7" s="1">
        <f>'JuicedOdds Week (2)'!P7/('JuicedOdds Week (2)'!P7+'JuicedOdds Week (2)'!P4)</f>
        <v>0.36989795918367352</v>
      </c>
      <c r="Q7" s="1">
        <f>'JuicedOdds Week (2)'!Q7/('JuicedOdds Week (2)'!Q7+'JuicedOdds Week (2)'!Q12)</f>
        <v>0.43902439024390244</v>
      </c>
      <c r="R7" s="1">
        <f>'JuicedOdds Week (2)'!R7/('JuicedOdds Week (2)'!R7+'JuicedOdds Week (2)'!R10)</f>
        <v>0.57983193277310918</v>
      </c>
      <c r="S7" s="1">
        <f>'JuicedOdds Week (2)'!S7/('JuicedOdds Week (2)'!S7+'JuicedOdds Week (2)'!S27)</f>
        <v>0.57983193277310918</v>
      </c>
      <c r="U7">
        <v>0</v>
      </c>
    </row>
    <row r="8" spans="1:38" ht="15">
      <c r="A8" t="s">
        <v>7</v>
      </c>
      <c r="B8" s="1">
        <f>'JuicedOdds Week (2)'!B8/('JuicedOdds Week (2)'!B8+'JuicedOdds Week (2)'!B4)</f>
        <v>0.448558885283451</v>
      </c>
      <c r="C8" s="1">
        <f>'JuicedOdds Week (2)'!C8/('JuicedOdds Week (2)'!C8+'JuicedOdds Week (2)'!C7)</f>
        <v>0.24000000000000005</v>
      </c>
      <c r="D8" s="1">
        <f>'JuicedOdds Week (2)'!D8/('JuicedOdds Week (2)'!D8+'JuicedOdds Week (2)'!D23)</f>
        <v>0.64472917880023306</v>
      </c>
      <c r="E8" s="1">
        <f>'JuicedOdds Week (2)'!E8/('JuicedOdds Week (2)'!E8+'JuicedOdds Week (2)'!E2)</f>
        <v>0.46753246753246752</v>
      </c>
      <c r="F8" s="1">
        <f>'JuicedOdds Week (2)'!F8/('JuicedOdds Week (2)'!F8+'JuicedOdds Week (2)'!F18)</f>
        <v>0.51083423618634893</v>
      </c>
      <c r="G8" s="1">
        <f>'JuicedOdds Week (2)'!G8/('JuicedOdds Week (2)'!G8+'JuicedOdds Week (2)'!G3)</f>
        <v>0.48916576381365112</v>
      </c>
      <c r="H8" s="1"/>
      <c r="I8" s="1">
        <f>'JuicedOdds Week (2)'!I8/('JuicedOdds Week (2)'!I8+'JuicedOdds Week (2)'!I21)</f>
        <v>0.52173913043478259</v>
      </c>
      <c r="J8" s="1">
        <f>'JuicedOdds Week (2)'!J8/('JuicedOdds Week (2)'!J8+'JuicedOdds Week (2)'!J11)</f>
        <v>0.53246753246753253</v>
      </c>
      <c r="K8" s="1">
        <f>'JuicedOdds Week (2)'!K8/('JuicedOdds Week (2)'!K8+'JuicedOdds Week (2)'!K25)</f>
        <v>0.54274353876739567</v>
      </c>
      <c r="L8" s="1">
        <f>'JuicedOdds Week (2)'!L8/('JuicedOdds Week (2)'!L8+'JuicedOdds Week (2)'!L4)</f>
        <v>0.38596491228070179</v>
      </c>
      <c r="M8" s="1">
        <f>'JuicedOdds Week (2)'!M8/('JuicedOdds Week (2)'!M8+'JuicedOdds Week (2)'!M12)</f>
        <v>0.55259400285578297</v>
      </c>
      <c r="N8" s="1">
        <f>'JuicedOdds Week (2)'!N8/('JuicedOdds Week (2)'!N8+'JuicedOdds Week (2)'!N24)</f>
        <v>0.70016207455429491</v>
      </c>
      <c r="O8" s="1">
        <f>'JuicedOdds Week (2)'!O8/('JuicedOdds Week (2)'!O8+'JuicedOdds Week (2)'!O33)</f>
        <v>0.66900702106318954</v>
      </c>
      <c r="P8" s="1">
        <f>'JuicedOdds Week (2)'!P8/('JuicedOdds Week (2)'!P8+'JuicedOdds Week (2)'!P12)</f>
        <v>0.47826086956521741</v>
      </c>
      <c r="Q8" s="1">
        <f>'JuicedOdds Week (2)'!Q8/('JuicedOdds Week (2)'!Q8+'JuicedOdds Week (2)'!Q27)</f>
        <v>0.65747522619560528</v>
      </c>
      <c r="R8" s="1">
        <f>'JuicedOdds Week (2)'!R8/('JuicedOdds Week (2)'!R8+'JuicedOdds Week (2)'!R15)</f>
        <v>0.51083423618634893</v>
      </c>
      <c r="S8" s="1">
        <f>'JuicedOdds Week (2)'!S8/('JuicedOdds Week (2)'!S8+'JuicedOdds Week (2)'!S23)</f>
        <v>0.51083423618634893</v>
      </c>
      <c r="U8">
        <v>0</v>
      </c>
    </row>
    <row r="9" spans="1:38">
      <c r="A9" t="s">
        <v>8</v>
      </c>
      <c r="B9" s="3">
        <f>'JuicedOdds Week (2)'!B9/('JuicedOdds Week (2)'!B9+'JuicedOdds Week (2)'!B33)</f>
        <v>0.79136163982430452</v>
      </c>
      <c r="C9" s="1">
        <f>'JuicedOdds Week (2)'!C9/('JuicedOdds Week (2)'!C9+'JuicedOdds Week (2)'!C6)</f>
        <v>0.39076376554174075</v>
      </c>
      <c r="D9" s="1">
        <f>'JuicedOdds Week (2)'!D9/('JuicedOdds Week (2)'!D9+'JuicedOdds Week (2)'!D31)</f>
        <v>0.76590210451643415</v>
      </c>
      <c r="E9" s="1">
        <f>'JuicedOdds Week (2)'!E9/('JuicedOdds Week (2)'!E9+'JuicedOdds Week (2)'!E15)</f>
        <v>0.48916576381365112</v>
      </c>
      <c r="F9" s="1">
        <f>'JuicedOdds Week (2)'!F9/('JuicedOdds Week (2)'!F9+'JuicedOdds Week (2)'!F22)</f>
        <v>0.51083423618634893</v>
      </c>
      <c r="G9" s="1">
        <f>'JuicedOdds Week (2)'!G9/('JuicedOdds Week (2)'!G9+'JuicedOdds Week (2)'!G29)</f>
        <v>0.65747522619560528</v>
      </c>
      <c r="H9" s="1">
        <f>'JuicedOdds Week (2)'!H9/('JuicedOdds Week (2)'!H9+'JuicedOdds Week (2)'!H10)</f>
        <v>0.57983193277310918</v>
      </c>
      <c r="I9" s="1">
        <f>'JuicedOdds Week (2)'!I9/('JuicedOdds Week (2)'!I9+'JuicedOdds Week (2)'!I32)</f>
        <v>0.69079288305406805</v>
      </c>
      <c r="J9" s="1">
        <f>'JuicedOdds Week (2)'!J9/('JuicedOdds Week (2)'!J9+'JuicedOdds Week (2)'!J14)</f>
        <v>0.57983193277310918</v>
      </c>
      <c r="K9" s="1">
        <f>'JuicedOdds Week (2)'!K9/('JuicedOdds Week (2)'!K9+'JuicedOdds Week (2)'!K15)</f>
        <v>0.57983193277310918</v>
      </c>
      <c r="L9" s="1">
        <f>'JuicedOdds Week (2)'!L9/('JuicedOdds Week (2)'!L9+'JuicedOdds Week (2)'!L6)</f>
        <v>0.48916576381365112</v>
      </c>
      <c r="M9" s="1">
        <f>'JuicedOdds Week (2)'!M9/('JuicedOdds Week (2)'!M9+'JuicedOdds Week (2)'!M11)</f>
        <v>0.45725646123260438</v>
      </c>
      <c r="N9" s="1"/>
      <c r="O9" s="1">
        <f>'JuicedOdds Week (2)'!O9/('JuicedOdds Week (2)'!O9+'JuicedOdds Week (2)'!O28)</f>
        <v>0.72575250836120397</v>
      </c>
      <c r="P9" s="1">
        <f>'JuicedOdds Week (2)'!P9/('JuicedOdds Week (2)'!P9+'JuicedOdds Week (2)'!P13)</f>
        <v>0.48916576381365112</v>
      </c>
      <c r="Q9" s="1">
        <f>'JuicedOdds Week (2)'!Q9/('JuicedOdds Week (2)'!Q9+'JuicedOdds Week (2)'!Q5)</f>
        <v>0.44843049327354256</v>
      </c>
      <c r="R9" s="1">
        <f>'JuicedOdds Week (2)'!R9/('JuicedOdds Week (2)'!R9+'JuicedOdds Week (2)'!R12)</f>
        <v>0.5</v>
      </c>
      <c r="S9" s="1">
        <f>'JuicedOdds Week (2)'!S9/('JuicedOdds Week (2)'!S9+'JuicedOdds Week (2)'!S22)</f>
        <v>0.61403508771929827</v>
      </c>
      <c r="U9">
        <v>25</v>
      </c>
    </row>
    <row r="10" spans="1:38" ht="15">
      <c r="A10" t="s">
        <v>9</v>
      </c>
      <c r="B10" s="1">
        <f>'JuicedOdds Week (2)'!B10/('JuicedOdds Week (2)'!B10+'JuicedOdds Week (2)'!B2)</f>
        <v>0.38356164383561653</v>
      </c>
      <c r="C10" s="1">
        <f>'JuicedOdds Week (2)'!C10/('JuicedOdds Week (2)'!C10+'JuicedOdds Week (2)'!C14)</f>
        <v>0.65747522619560528</v>
      </c>
      <c r="D10" s="1">
        <f>'JuicedOdds Week (2)'!D10/('JuicedOdds Week (2)'!D10+'JuicedOdds Week (2)'!D24)</f>
        <v>0.65747522619560528</v>
      </c>
      <c r="E10" s="1">
        <f>'JuicedOdds Week (2)'!E10/('JuicedOdds Week (2)'!E10+'JuicedOdds Week (2)'!E20)</f>
        <v>0.5260865852617197</v>
      </c>
      <c r="F10" s="1">
        <f>'JuicedOdds Week (2)'!F10/('JuicedOdds Week (2)'!F10+'JuicedOdds Week (2)'!F26)</f>
        <v>0.64472917880023306</v>
      </c>
      <c r="G10" s="1">
        <f>'JuicedOdds Week (2)'!G10/('JuicedOdds Week (2)'!G10+'JuicedOdds Week (2)'!G30)</f>
        <v>0.62110960757780787</v>
      </c>
      <c r="H10" s="1">
        <f>'JuicedOdds Week (2)'!H10/('JuicedOdds Week (2)'!H10+'JuicedOdds Week (2)'!H9)</f>
        <v>0.42016806722689076</v>
      </c>
      <c r="I10" s="1">
        <f>'JuicedOdds Week (2)'!I10/('JuicedOdds Week (2)'!I10+'JuicedOdds Week (2)'!I25)</f>
        <v>0.63690418169412233</v>
      </c>
      <c r="J10" s="1"/>
      <c r="K10" s="1">
        <f>'JuicedOdds Week (2)'!K10/('JuicedOdds Week (2)'!K10+'JuicedOdds Week (2)'!K11)</f>
        <v>0.42888402625820565</v>
      </c>
      <c r="L10" s="2">
        <f>'JuicedOdds Week (2)'!L10/('JuicedOdds Week (2)'!L10+'JuicedOdds Week (2)'!L19)</f>
        <v>0.70016207455429491</v>
      </c>
      <c r="M10" s="1">
        <f>'JuicedOdds Week (2)'!M10/('JuicedOdds Week (2)'!M10+'JuicedOdds Week (2)'!M20)</f>
        <v>0.63010204081632659</v>
      </c>
      <c r="N10" s="1">
        <f>'JuicedOdds Week (2)'!N10/('JuicedOdds Week (2)'!N10+'JuicedOdds Week (2)'!N16)</f>
        <v>0.5</v>
      </c>
      <c r="O10" s="1">
        <f>'JuicedOdds Week (2)'!O10/('JuicedOdds Week (2)'!O10+'JuicedOdds Week (2)'!O19)</f>
        <v>0.53246753246753253</v>
      </c>
      <c r="P10" s="1">
        <f>'JuicedOdds Week (2)'!P10/('JuicedOdds Week (2)'!P10+'JuicedOdds Week (2)'!P18)</f>
        <v>0.54274353876739567</v>
      </c>
      <c r="Q10" s="1">
        <f>'JuicedOdds Week (2)'!Q10/('JuicedOdds Week (2)'!Q10+'JuicedOdds Week (2)'!Q17)</f>
        <v>0.48916576381365112</v>
      </c>
      <c r="R10" s="1">
        <f>'JuicedOdds Week (2)'!R10/('JuicedOdds Week (2)'!R10+'JuicedOdds Week (2)'!R7)</f>
        <v>0.42016806722689076</v>
      </c>
      <c r="S10" s="1">
        <f>'JuicedOdds Week (2)'!S10/('JuicedOdds Week (2)'!S10+'JuicedOdds Week (2)'!S17)</f>
        <v>0.56204379562043794</v>
      </c>
      <c r="U10">
        <v>0</v>
      </c>
    </row>
    <row r="11" spans="1:38">
      <c r="A11" t="s">
        <v>10</v>
      </c>
      <c r="B11" s="1">
        <f>'JuicedOdds Week (2)'!B11/('JuicedOdds Week (2)'!B11+'JuicedOdds Week (2)'!B12)</f>
        <v>0.59336975415942395</v>
      </c>
      <c r="C11" s="1">
        <f>'JuicedOdds Week (2)'!C11/('JuicedOdds Week (2)'!C11+'JuicedOdds Week (2)'!C29)</f>
        <v>0.5720596355604638</v>
      </c>
      <c r="D11" s="1">
        <f>'JuicedOdds Week (2)'!D11/('JuicedOdds Week (2)'!D11+'JuicedOdds Week (2)'!D17)</f>
        <v>0.52173913043478259</v>
      </c>
      <c r="E11" s="1">
        <f>'JuicedOdds Week (2)'!E11/('JuicedOdds Week (2)'!E11+'JuicedOdds Week (2)'!E25)</f>
        <v>0.6636481241914618</v>
      </c>
      <c r="F11" s="1"/>
      <c r="G11" s="1">
        <f>'JuicedOdds Week (2)'!G11/('JuicedOdds Week (2)'!G11+'JuicedOdds Week (2)'!G7)</f>
        <v>0.51083423618634893</v>
      </c>
      <c r="H11" s="1">
        <f>'JuicedOdds Week (2)'!H11/('JuicedOdds Week (2)'!H11+'JuicedOdds Week (2)'!H2)</f>
        <v>0.34252477380439461</v>
      </c>
      <c r="I11" s="1">
        <f>'JuicedOdds Week (2)'!I11/('JuicedOdds Week (2)'!I11+'JuicedOdds Week (2)'!I19)</f>
        <v>0.66900702106318954</v>
      </c>
      <c r="J11" s="1">
        <f>'JuicedOdds Week (2)'!J11/('JuicedOdds Week (2)'!J11+'JuicedOdds Week (2)'!J8)</f>
        <v>0.46753246753246752</v>
      </c>
      <c r="K11" s="1">
        <f>'JuicedOdds Week (2)'!K11/('JuicedOdds Week (2)'!K11+'JuicedOdds Week (2)'!K10)</f>
        <v>0.57111597374179435</v>
      </c>
      <c r="L11" s="1">
        <f>'JuicedOdds Week (2)'!L11/('JuicedOdds Week (2)'!L11+'JuicedOdds Week (2)'!L20)</f>
        <v>0.54274353876739567</v>
      </c>
      <c r="M11" s="1">
        <f>'JuicedOdds Week (2)'!M11/('JuicedOdds Week (2)'!M11+'JuicedOdds Week (2)'!M9)</f>
        <v>0.54274353876739567</v>
      </c>
      <c r="N11" s="1">
        <f>'JuicedOdds Week (2)'!N11/('JuicedOdds Week (2)'!N11+'JuicedOdds Week (2)'!N23)</f>
        <v>0.52173913043478259</v>
      </c>
      <c r="O11" s="1">
        <f>'JuicedOdds Week (2)'!O11/('JuicedOdds Week (2)'!O11+'JuicedOdds Week (2)'!O18)</f>
        <v>0.57983193277310918</v>
      </c>
      <c r="P11" s="1">
        <f>'JuicedOdds Week (2)'!P11/('JuicedOdds Week (2)'!P11+'JuicedOdds Week (2)'!P25)</f>
        <v>0.52173913043478259</v>
      </c>
      <c r="Q11" s="1">
        <f>'JuicedOdds Week (2)'!Q11/('JuicedOdds Week (2)'!Q11+'JuicedOdds Week (2)'!Q4)</f>
        <v>0.48916576381365112</v>
      </c>
      <c r="R11" s="1">
        <f>'JuicedOdds Week (2)'!R11/('JuicedOdds Week (2)'!R11+'JuicedOdds Week (2)'!R18)</f>
        <v>0.48916576381365112</v>
      </c>
      <c r="S11" s="1">
        <f>'JuicedOdds Week (2)'!S11/('JuicedOdds Week (2)'!S11+'JuicedOdds Week (2)'!S2)</f>
        <v>0.46753246753246752</v>
      </c>
      <c r="U11">
        <v>0</v>
      </c>
    </row>
    <row r="12" spans="1:38" ht="15">
      <c r="A12" t="s">
        <v>11</v>
      </c>
      <c r="B12" s="1">
        <f>'JuicedOdds Week (2)'!B12/('JuicedOdds Week (2)'!B12+'JuicedOdds Week (2)'!B11)</f>
        <v>0.40663024584057611</v>
      </c>
      <c r="C12" s="1">
        <f>'JuicedOdds Week (2)'!C12/('JuicedOdds Week (2)'!C12+'JuicedOdds Week (2)'!C23)</f>
        <v>0.56349206349206349</v>
      </c>
      <c r="D12" s="1">
        <f>'JuicedOdds Week (2)'!D12/('JuicedOdds Week (2)'!D12+'JuicedOdds Week (2)'!D18)</f>
        <v>0.65747522619560528</v>
      </c>
      <c r="E12" s="1">
        <f>'JuicedOdds Week (2)'!E12/('JuicedOdds Week (2)'!E12+'JuicedOdds Week (2)'!E4)</f>
        <v>0.39076376554174075</v>
      </c>
      <c r="F12" s="1">
        <f>'JuicedOdds Week (2)'!F12/('JuicedOdds Week (2)'!F12+'JuicedOdds Week (2)'!F21)</f>
        <v>0.63690418169412233</v>
      </c>
      <c r="G12" s="1">
        <f>'JuicedOdds Week (2)'!G12/('JuicedOdds Week (2)'!G12+'JuicedOdds Week (2)'!G26)</f>
        <v>0.71355123026074185</v>
      </c>
      <c r="H12" s="1">
        <f>'JuicedOdds Week (2)'!H12/('JuicedOdds Week (2)'!H12+'JuicedOdds Week (2)'!H3)</f>
        <v>0.36989795918367352</v>
      </c>
      <c r="I12" s="1">
        <f>'JuicedOdds Week (2)'!I12/('JuicedOdds Week (2)'!I12+'JuicedOdds Week (2)'!I23)</f>
        <v>0.63010204081632659</v>
      </c>
      <c r="J12" s="1">
        <f>'JuicedOdds Week (2)'!J12/('JuicedOdds Week (2)'!J12+'JuicedOdds Week (2)'!J2)</f>
        <v>0.35527082119976705</v>
      </c>
      <c r="K12" s="1"/>
      <c r="L12" s="1">
        <f>'JuicedOdds Week (2)'!L12/('JuicedOdds Week (2)'!L12+'JuicedOdds Week (2)'!L25)</f>
        <v>0.6636481241914618</v>
      </c>
      <c r="M12" s="1">
        <f>'JuicedOdds Week (2)'!M12/('JuicedOdds Week (2)'!M12+'JuicedOdds Week (2)'!M8)</f>
        <v>0.44740599714421703</v>
      </c>
      <c r="N12" s="1">
        <f>'JuicedOdds Week (2)'!N12/('JuicedOdds Week (2)'!N12+'JuicedOdds Week (2)'!N27)</f>
        <v>0.60670065549890739</v>
      </c>
      <c r="O12" s="2">
        <f>'JuicedOdds Week (2)'!O12/('JuicedOdds Week (2)'!O12+'JuicedOdds Week (2)'!O29)</f>
        <v>0.71797052154195007</v>
      </c>
      <c r="P12" s="1">
        <f>'JuicedOdds Week (2)'!P12/('JuicedOdds Week (2)'!P12+'JuicedOdds Week (2)'!P8)</f>
        <v>0.52173913043478259</v>
      </c>
      <c r="Q12" s="1">
        <f>'JuicedOdds Week (2)'!Q12/('JuicedOdds Week (2)'!Q12+'JuicedOdds Week (2)'!Q7)</f>
        <v>0.56097560975609762</v>
      </c>
      <c r="R12" s="1">
        <f>'JuicedOdds Week (2)'!R12/('JuicedOdds Week (2)'!R12+'JuicedOdds Week (2)'!R9)</f>
        <v>0.5</v>
      </c>
      <c r="S12" s="1">
        <f>'JuicedOdds Week (2)'!S12/('JuicedOdds Week (2)'!S12+'JuicedOdds Week (2)'!S4)</f>
        <v>0.52173913043478259</v>
      </c>
      <c r="U12">
        <v>0</v>
      </c>
    </row>
    <row r="13" spans="1:38" ht="15">
      <c r="A13" t="s">
        <v>12</v>
      </c>
      <c r="B13" s="1">
        <f>'JuicedOdds Week (2)'!B13/('JuicedOdds Week (2)'!B13+'JuicedOdds Week (2)'!B31)</f>
        <v>0.63690418169412233</v>
      </c>
      <c r="C13" s="1">
        <f>'JuicedOdds Week (2)'!C13/('JuicedOdds Week (2)'!C13+'JuicedOdds Week (2)'!C2)</f>
        <v>0.42794036443953615</v>
      </c>
      <c r="D13" s="1">
        <f>'JuicedOdds Week (2)'!D13/('JuicedOdds Week (2)'!D13+'JuicedOdds Week (2)'!D33)</f>
        <v>0.71797052154195007</v>
      </c>
      <c r="E13" s="1">
        <f>'JuicedOdds Week (2)'!E13/('JuicedOdds Week (2)'!E13+'JuicedOdds Week (2)'!E24)</f>
        <v>0.62246655186117372</v>
      </c>
      <c r="F13" s="1">
        <f>'JuicedOdds Week (2)'!F13/('JuicedOdds Week (2)'!F13+'JuicedOdds Week (2)'!F4)</f>
        <v>0.39329934450109244</v>
      </c>
      <c r="G13" s="2">
        <f>'JuicedOdds Week (2)'!G13/('JuicedOdds Week (2)'!G13+'JuicedOdds Week (2)'!G31)</f>
        <v>0.69079288305406805</v>
      </c>
      <c r="H13" s="1">
        <f>'JuicedOdds Week (2)'!H13/('JuicedOdds Week (2)'!H13+'JuicedOdds Week (2)'!H16)</f>
        <v>0.48916576381365112</v>
      </c>
      <c r="I13" s="1">
        <f>'JuicedOdds Week (2)'!I13/('JuicedOdds Week (2)'!I13+'JuicedOdds Week (2)'!I22)</f>
        <v>0.48916576381365112</v>
      </c>
      <c r="J13" s="1"/>
      <c r="K13" s="1">
        <f>'JuicedOdds Week (2)'!K13/('JuicedOdds Week (2)'!K13+'JuicedOdds Week (2)'!K5)</f>
        <v>0.48916576381365112</v>
      </c>
      <c r="L13" s="1">
        <f>'JuicedOdds Week (2)'!L13/('JuicedOdds Week (2)'!L13+'JuicedOdds Week (2)'!L29)</f>
        <v>0.64472917880023306</v>
      </c>
      <c r="M13" s="1">
        <f>'JuicedOdds Week (2)'!M13/('JuicedOdds Week (2)'!M13+'JuicedOdds Week (2)'!M33)</f>
        <v>0.63690418169412233</v>
      </c>
      <c r="N13" s="1">
        <f>'JuicedOdds Week (2)'!N13/('JuicedOdds Week (2)'!N13+'JuicedOdds Week (2)'!N6)</f>
        <v>0.48916576381365112</v>
      </c>
      <c r="O13" s="1">
        <f>'JuicedOdds Week (2)'!O13/('JuicedOdds Week (2)'!O13+'JuicedOdds Week (2)'!O15)</f>
        <v>0.48916576381365112</v>
      </c>
      <c r="P13" s="1">
        <f>'JuicedOdds Week (2)'!P13/('JuicedOdds Week (2)'!P13+'JuicedOdds Week (2)'!P9)</f>
        <v>0.51083423618634893</v>
      </c>
      <c r="Q13" s="1">
        <f>'JuicedOdds Week (2)'!Q13/('JuicedOdds Week (2)'!Q13+'JuicedOdds Week (2)'!Q30)</f>
        <v>0.62110960757780787</v>
      </c>
      <c r="R13" s="1">
        <f>'JuicedOdds Week (2)'!R13/('JuicedOdds Week (2)'!R13+'JuicedOdds Week (2)'!R26)</f>
        <v>0.64472917880023306</v>
      </c>
      <c r="S13" s="1">
        <f>'JuicedOdds Week (2)'!S13/('JuicedOdds Week (2)'!S13+'JuicedOdds Week (2)'!S29)</f>
        <v>0.55259400285578297</v>
      </c>
      <c r="U13">
        <v>0</v>
      </c>
    </row>
    <row r="14" spans="1:38">
      <c r="A14" t="s">
        <v>13</v>
      </c>
      <c r="B14" s="1">
        <f>'JuicedOdds Week (2)'!B14/('JuicedOdds Week (2)'!B14+'JuicedOdds Week (2)'!B28)</f>
        <v>0.65747522619560528</v>
      </c>
      <c r="C14" s="1">
        <f>'JuicedOdds Week (2)'!C14/('JuicedOdds Week (2)'!C14+'JuicedOdds Week (2)'!C10)</f>
        <v>0.34252477380439461</v>
      </c>
      <c r="D14" s="1">
        <f>'JuicedOdds Week (2)'!D14/('JuicedOdds Week (2)'!D14+'JuicedOdds Week (2)'!D26)</f>
        <v>0.63094034378159758</v>
      </c>
      <c r="E14" s="1">
        <f>'JuicedOdds Week (2)'!E14/('JuicedOdds Week (2)'!E14+'JuicedOdds Week (2)'!E21)</f>
        <v>0.48263587428372978</v>
      </c>
      <c r="F14" s="1"/>
      <c r="G14" s="1">
        <f>'JuicedOdds Week (2)'!G14/('JuicedOdds Week (2)'!G14+'JuicedOdds Week (2)'!G6)</f>
        <v>0.36309581830587778</v>
      </c>
      <c r="H14" s="2">
        <f>'JuicedOdds Week (2)'!H14/('JuicedOdds Week (2)'!H14+'JuicedOdds Week (2)'!H32)</f>
        <v>0.74087161366313303</v>
      </c>
      <c r="I14" s="1">
        <f>'JuicedOdds Week (2)'!I14/('JuicedOdds Week (2)'!I14+'JuicedOdds Week (2)'!I15)</f>
        <v>0.53246753246753253</v>
      </c>
      <c r="J14" s="1">
        <f>'JuicedOdds Week (2)'!J14/('JuicedOdds Week (2)'!J14+'JuicedOdds Week (2)'!J9)</f>
        <v>0.42016806722689076</v>
      </c>
      <c r="K14" s="1">
        <f>'JuicedOdds Week (2)'!K14/('JuicedOdds Week (2)'!K14+'JuicedOdds Week (2)'!K27)</f>
        <v>0.63010204081632659</v>
      </c>
      <c r="L14" s="1">
        <f>'JuicedOdds Week (2)'!L14/('JuicedOdds Week (2)'!L14+'JuicedOdds Week (2)'!L28)</f>
        <v>0.53246753246753253</v>
      </c>
      <c r="M14" s="1">
        <f>'JuicedOdds Week (2)'!M14/('JuicedOdds Week (2)'!M14+'JuicedOdds Week (2)'!M5)</f>
        <v>0.47826086956521741</v>
      </c>
      <c r="N14" s="1">
        <f>'JuicedOdds Week (2)'!N14/('JuicedOdds Week (2)'!N14+'JuicedOdds Week (2)'!N7)</f>
        <v>0.39329934450109244</v>
      </c>
      <c r="O14" s="1">
        <f>'JuicedOdds Week (2)'!O14/('JuicedOdds Week (2)'!O14+'JuicedOdds Week (2)'!O5)</f>
        <v>0.38596491228070179</v>
      </c>
      <c r="P14" s="1">
        <f>'JuicedOdds Week (2)'!P14/('JuicedOdds Week (2)'!P14+'JuicedOdds Week (2)'!P3)</f>
        <v>0.46753246753246752</v>
      </c>
      <c r="Q14" s="1">
        <f>'JuicedOdds Week (2)'!Q14/('JuicedOdds Week (2)'!Q14+'JuicedOdds Week (2)'!Q29)</f>
        <v>0.53246753246753253</v>
      </c>
      <c r="R14" s="1">
        <f>'JuicedOdds Week (2)'!R14/('JuicedOdds Week (2)'!R14+'JuicedOdds Week (2)'!R22)</f>
        <v>0.56204379562043794</v>
      </c>
      <c r="S14" s="1">
        <f>'JuicedOdds Week (2)'!S14/('JuicedOdds Week (2)'!S14+'JuicedOdds Week (2)'!S32)</f>
        <v>0.63658761934093011</v>
      </c>
      <c r="U14">
        <v>0</v>
      </c>
    </row>
    <row r="15" spans="1:38">
      <c r="A15" t="s">
        <v>14</v>
      </c>
      <c r="B15" s="1">
        <f>'JuicedOdds Week (2)'!B15/('JuicedOdds Week (2)'!B15+'JuicedOdds Week (2)'!B6)</f>
        <v>0.49567024593003117</v>
      </c>
      <c r="C15" s="1">
        <f>'JuicedOdds Week (2)'!C15/('JuicedOdds Week (2)'!C15+'JuicedOdds Week (2)'!C22)</f>
        <v>0.551441114716549</v>
      </c>
      <c r="D15" s="1">
        <f>'JuicedOdds Week (2)'!D15/('JuicedOdds Week (2)'!D15+'JuicedOdds Week (2)'!D29)</f>
        <v>0.63690418169412233</v>
      </c>
      <c r="E15" s="1">
        <f>'JuicedOdds Week (2)'!E15/('JuicedOdds Week (2)'!E15+'JuicedOdds Week (2)'!E9)</f>
        <v>0.51083423618634893</v>
      </c>
      <c r="F15" s="1"/>
      <c r="G15" s="1">
        <f>'JuicedOdds Week (2)'!G15/('JuicedOdds Week (2)'!G15+'JuicedOdds Week (2)'!G5)</f>
        <v>0.48916576381365112</v>
      </c>
      <c r="H15" s="1">
        <f>'JuicedOdds Week (2)'!H15/('JuicedOdds Week (2)'!H15+'JuicedOdds Week (2)'!H31)</f>
        <v>0.57983193277310918</v>
      </c>
      <c r="I15" s="1">
        <f>'JuicedOdds Week (2)'!I15/('JuicedOdds Week (2)'!I15+'JuicedOdds Week (2)'!I14)</f>
        <v>0.46753246753246752</v>
      </c>
      <c r="J15" s="2">
        <f>'JuicedOdds Week (2)'!J15/('JuicedOdds Week (2)'!J15+'JuicedOdds Week (2)'!J32)</f>
        <v>0.73354231974921635</v>
      </c>
      <c r="K15" s="1">
        <f>'JuicedOdds Week (2)'!K15/('JuicedOdds Week (2)'!K15+'JuicedOdds Week (2)'!K9)</f>
        <v>0.42016806722689076</v>
      </c>
      <c r="L15" s="1">
        <f>'JuicedOdds Week (2)'!L15/('JuicedOdds Week (2)'!L15+'JuicedOdds Week (2)'!L22)</f>
        <v>0.52173913043478259</v>
      </c>
      <c r="M15" s="1">
        <f>'JuicedOdds Week (2)'!M15/('JuicedOdds Week (2)'!M15+'JuicedOdds Week (2)'!M18)</f>
        <v>0.48916576381365112</v>
      </c>
      <c r="N15" s="1">
        <f>'JuicedOdds Week (2)'!N15/('JuicedOdds Week (2)'!N15+'JuicedOdds Week (2)'!N28)</f>
        <v>0.52173913043478259</v>
      </c>
      <c r="O15" s="1">
        <f>'JuicedOdds Week (2)'!O15/('JuicedOdds Week (2)'!O15+'JuicedOdds Week (2)'!O13)</f>
        <v>0.51083423618634893</v>
      </c>
      <c r="P15" s="1">
        <f>'JuicedOdds Week (2)'!P15/('JuicedOdds Week (2)'!P15+'JuicedOdds Week (2)'!P19)</f>
        <v>0.61403508771929827</v>
      </c>
      <c r="Q15" s="1">
        <f>'JuicedOdds Week (2)'!Q15/('JuicedOdds Week (2)'!Q15+'JuicedOdds Week (2)'!Q33)</f>
        <v>0.63094034378159758</v>
      </c>
      <c r="R15" s="1">
        <f>'JuicedOdds Week (2)'!R15/('JuicedOdds Week (2)'!R15+'JuicedOdds Week (2)'!R8)</f>
        <v>0.48916576381365112</v>
      </c>
      <c r="S15" s="1">
        <f>'JuicedOdds Week (2)'!S15/('JuicedOdds Week (2)'!S15+'JuicedOdds Week (2)'!S6)</f>
        <v>0.38596491228070179</v>
      </c>
      <c r="U15">
        <v>0</v>
      </c>
    </row>
    <row r="16" spans="1:38">
      <c r="A16" t="s">
        <v>15</v>
      </c>
      <c r="B16" s="1">
        <f>'JuicedOdds Week (2)'!B16/('JuicedOdds Week (2)'!B16+'JuicedOdds Week (2)'!B29)</f>
        <v>0.5720596355604638</v>
      </c>
      <c r="C16" s="1">
        <f>'JuicedOdds Week (2)'!C16/('JuicedOdds Week (2)'!C16+'JuicedOdds Week (2)'!C26)</f>
        <v>0.58299264104660675</v>
      </c>
      <c r="D16" s="1">
        <f>'JuicedOdds Week (2)'!D16/('JuicedOdds Week (2)'!D16+'JuicedOdds Week (2)'!D20)</f>
        <v>0.48263587428372978</v>
      </c>
      <c r="E16" s="1">
        <f>'JuicedOdds Week (2)'!E16/('JuicedOdds Week (2)'!E16+'JuicedOdds Week (2)'!E30)</f>
        <v>0.66900702106318954</v>
      </c>
      <c r="F16" s="1">
        <f>'JuicedOdds Week (2)'!F16/('JuicedOdds Week (2)'!F16+'JuicedOdds Week (2)'!F23)</f>
        <v>0.43795620437956206</v>
      </c>
      <c r="G16" s="1">
        <f>'JuicedOdds Week (2)'!G16/('JuicedOdds Week (2)'!G16+'JuicedOdds Week (2)'!G33)</f>
        <v>0.57983193277310918</v>
      </c>
      <c r="H16" s="1">
        <f>'JuicedOdds Week (2)'!H16/('JuicedOdds Week (2)'!H16+'JuicedOdds Week (2)'!H13)</f>
        <v>0.51083423618634893</v>
      </c>
      <c r="I16" s="1">
        <f>'JuicedOdds Week (2)'!I16/('JuicedOdds Week (2)'!I16+'JuicedOdds Week (2)'!I31)</f>
        <v>0.52173913043478259</v>
      </c>
      <c r="J16" s="1">
        <f>'JuicedOdds Week (2)'!J16/('JuicedOdds Week (2)'!J16+'JuicedOdds Week (2)'!J19)</f>
        <v>0.55259400285578297</v>
      </c>
      <c r="K16" s="1">
        <f>'JuicedOdds Week (2)'!K16/('JuicedOdds Week (2)'!K16+'JuicedOdds Week (2)'!K17)</f>
        <v>0.45725646123260438</v>
      </c>
      <c r="L16" s="1"/>
      <c r="M16" s="1">
        <f>'JuicedOdds Week (2)'!M16/('JuicedOdds Week (2)'!M16+'JuicedOdds Week (2)'!M24)</f>
        <v>0.48916576381365112</v>
      </c>
      <c r="N16" s="1">
        <f>'JuicedOdds Week (2)'!N16/('JuicedOdds Week (2)'!N16+'JuicedOdds Week (2)'!N10)</f>
        <v>0.5</v>
      </c>
      <c r="O16" s="1">
        <f>'JuicedOdds Week (2)'!O16/('JuicedOdds Week (2)'!O16+'JuicedOdds Week (2)'!O26)</f>
        <v>0.59909228441754914</v>
      </c>
      <c r="P16" s="1">
        <f>'JuicedOdds Week (2)'!P16/('JuicedOdds Week (2)'!P16+'JuicedOdds Week (2)'!P21)</f>
        <v>0.53246753246753253</v>
      </c>
      <c r="Q16" s="1">
        <f>'JuicedOdds Week (2)'!Q16/('JuicedOdds Week (2)'!Q16+'JuicedOdds Week (2)'!Q28)</f>
        <v>0.51083423618634893</v>
      </c>
      <c r="R16" s="1">
        <f>'JuicedOdds Week (2)'!R16/('JuicedOdds Week (2)'!R16+'JuicedOdds Week (2)'!R30)</f>
        <v>0.52173913043478259</v>
      </c>
      <c r="S16" s="1">
        <f>'JuicedOdds Week (2)'!S16/('JuicedOdds Week (2)'!S16+'JuicedOdds Week (2)'!S24)</f>
        <v>0.57111597374179435</v>
      </c>
      <c r="U16">
        <v>0</v>
      </c>
    </row>
    <row r="17" spans="1:21">
      <c r="A17" t="s">
        <v>16</v>
      </c>
      <c r="B17" s="1">
        <f>'JuicedOdds Week (2)'!B17/('JuicedOdds Week (2)'!B17+'JuicedOdds Week (2)'!B30)</f>
        <v>0.65747522619560528</v>
      </c>
      <c r="C17" s="1">
        <f>'JuicedOdds Week (2)'!C17/('JuicedOdds Week (2)'!C17+'JuicedOdds Week (2)'!C3)</f>
        <v>0.31944444444444442</v>
      </c>
      <c r="D17" s="1">
        <f>'JuicedOdds Week (2)'!D17/('JuicedOdds Week (2)'!D17+'JuicedOdds Week (2)'!D11)</f>
        <v>0.47826086956521741</v>
      </c>
      <c r="E17" s="1">
        <f>'JuicedOdds Week (2)'!E17/('JuicedOdds Week (2)'!E17+'JuicedOdds Week (2)'!E26)</f>
        <v>0.52173913043478259</v>
      </c>
      <c r="F17" s="1">
        <f>'JuicedOdds Week (2)'!F17/('JuicedOdds Week (2)'!F17+'JuicedOdds Week (2)'!F2)</f>
        <v>0.36989795918367352</v>
      </c>
      <c r="G17" s="1">
        <f>'JuicedOdds Week (2)'!G17/('JuicedOdds Week (2)'!G17+'JuicedOdds Week (2)'!G19)</f>
        <v>0.5</v>
      </c>
      <c r="H17" s="1">
        <f>'JuicedOdds Week (2)'!H17/('JuicedOdds Week (2)'!H17+'JuicedOdds Week (2)'!H5)</f>
        <v>0.47826086956521741</v>
      </c>
      <c r="I17" s="1">
        <f>'JuicedOdds Week (2)'!I17/('JuicedOdds Week (2)'!I17+'JuicedOdds Week (2)'!I20)</f>
        <v>0.51083423618634893</v>
      </c>
      <c r="J17" s="1">
        <f>'JuicedOdds Week (2)'!J17/('JuicedOdds Week (2)'!J17+'JuicedOdds Week (2)'!J24)</f>
        <v>0.51083423618634893</v>
      </c>
      <c r="K17" s="1">
        <f>'JuicedOdds Week (2)'!K17/('JuicedOdds Week (2)'!K17+'JuicedOdds Week (2)'!K16)</f>
        <v>0.54274353876739567</v>
      </c>
      <c r="L17" s="1">
        <f>'JuicedOdds Week (2)'!L17/('JuicedOdds Week (2)'!L17+'JuicedOdds Week (2)'!L18)</f>
        <v>0.46753246753246752</v>
      </c>
      <c r="M17" s="1">
        <f>'JuicedOdds Week (2)'!M17/('JuicedOdds Week (2)'!M17+'JuicedOdds Week (2)'!M19)</f>
        <v>0.62110960757780787</v>
      </c>
      <c r="N17" s="1"/>
      <c r="O17" s="1">
        <f>'JuicedOdds Week (2)'!O17/('JuicedOdds Week (2)'!O17+'JuicedOdds Week (2)'!O25)</f>
        <v>0.51083423618634893</v>
      </c>
      <c r="P17" s="1">
        <f>'JuicedOdds Week (2)'!P17/('JuicedOdds Week (2)'!P17+'JuicedOdds Week (2)'!P6)</f>
        <v>0.34252477380439461</v>
      </c>
      <c r="Q17" s="1">
        <f>'JuicedOdds Week (2)'!Q17/('JuicedOdds Week (2)'!Q17+'JuicedOdds Week (2)'!Q10)</f>
        <v>0.51083423618634893</v>
      </c>
      <c r="R17" s="1">
        <f>'JuicedOdds Week (2)'!R17/('JuicedOdds Week (2)'!R17+'JuicedOdds Week (2)'!R20)</f>
        <v>0.54274353876739567</v>
      </c>
      <c r="S17" s="1">
        <f>'JuicedOdds Week (2)'!S17/('JuicedOdds Week (2)'!S17+'JuicedOdds Week (2)'!S10)</f>
        <v>0.43795620437956206</v>
      </c>
      <c r="U17">
        <v>0</v>
      </c>
    </row>
    <row r="18" spans="1:21">
      <c r="A18" t="s">
        <v>17</v>
      </c>
      <c r="B18" s="1">
        <f>'JuicedOdds Week (2)'!B18/('JuicedOdds Week (2)'!B18+'JuicedOdds Week (2)'!B25)</f>
        <v>0.59963877182420233</v>
      </c>
      <c r="C18" s="1">
        <f>'JuicedOdds Week (2)'!C18/('JuicedOdds Week (2)'!C18+'JuicedOdds Week (2)'!C27)</f>
        <v>0.63690418169412233</v>
      </c>
      <c r="D18" s="1">
        <f>'JuicedOdds Week (2)'!D18/('JuicedOdds Week (2)'!D18+'JuicedOdds Week (2)'!D12)</f>
        <v>0.34252477380439461</v>
      </c>
      <c r="E18" s="1">
        <f>'JuicedOdds Week (2)'!E18/('JuicedOdds Week (2)'!E18+'JuicedOdds Week (2)'!E19)</f>
        <v>0.52173913043478259</v>
      </c>
      <c r="F18" s="1">
        <f>'JuicedOdds Week (2)'!F18/('JuicedOdds Week (2)'!F18+'JuicedOdds Week (2)'!F8)</f>
        <v>0.48916576381365112</v>
      </c>
      <c r="G18" s="1">
        <f>'JuicedOdds Week (2)'!G18/('JuicedOdds Week (2)'!G18+'JuicedOdds Week (2)'!G2)</f>
        <v>0.26645768025078376</v>
      </c>
      <c r="H18" s="1">
        <f>'JuicedOdds Week (2)'!H18/('JuicedOdds Week (2)'!H18+'JuicedOdds Week (2)'!H20)</f>
        <v>0.60670065549890739</v>
      </c>
      <c r="I18" s="1">
        <f>'JuicedOdds Week (2)'!I18/('JuicedOdds Week (2)'!I18+'JuicedOdds Week (2)'!I2)</f>
        <v>0.38596491228070179</v>
      </c>
      <c r="J18" s="1"/>
      <c r="K18" s="1">
        <f>'JuicedOdds Week (2)'!K18/('JuicedOdds Week (2)'!K18+'JuicedOdds Week (2)'!K4)</f>
        <v>0.31944444444444442</v>
      </c>
      <c r="L18" s="1">
        <f>'JuicedOdds Week (2)'!L18/('JuicedOdds Week (2)'!L18+'JuicedOdds Week (2)'!L17)</f>
        <v>0.53246753246753253</v>
      </c>
      <c r="M18" s="1">
        <f>'JuicedOdds Week (2)'!M18/('JuicedOdds Week (2)'!M18+'JuicedOdds Week (2)'!M15)</f>
        <v>0.51083423618634893</v>
      </c>
      <c r="N18" s="1">
        <f>'JuicedOdds Week (2)'!N18/('JuicedOdds Week (2)'!N18+'JuicedOdds Week (2)'!N33)</f>
        <v>0.62110960757780787</v>
      </c>
      <c r="O18" s="1">
        <f>'JuicedOdds Week (2)'!O18/('JuicedOdds Week (2)'!O18+'JuicedOdds Week (2)'!O11)</f>
        <v>0.42016806722689076</v>
      </c>
      <c r="P18" s="1">
        <f>'JuicedOdds Week (2)'!P18/('JuicedOdds Week (2)'!P18+'JuicedOdds Week (2)'!P10)</f>
        <v>0.45725646123260438</v>
      </c>
      <c r="Q18" s="1">
        <f>'JuicedOdds Week (2)'!Q18/('JuicedOdds Week (2)'!Q18+'JuicedOdds Week (2)'!Q23)</f>
        <v>0.53246753246753253</v>
      </c>
      <c r="R18" s="1">
        <f>'JuicedOdds Week (2)'!R18/('JuicedOdds Week (2)'!R18+'JuicedOdds Week (2)'!R11)</f>
        <v>0.51083423618634893</v>
      </c>
      <c r="S18" s="1">
        <f>'JuicedOdds Week (2)'!S18/('JuicedOdds Week (2)'!S18+'JuicedOdds Week (2)'!S25)</f>
        <v>0.51083423618634893</v>
      </c>
      <c r="U18">
        <v>0</v>
      </c>
    </row>
    <row r="19" spans="1:21">
      <c r="A19" t="s">
        <v>18</v>
      </c>
      <c r="B19" s="1">
        <f>'JuicedOdds Week (2)'!B19/('JuicedOdds Week (2)'!B19+'JuicedOdds Week (2)'!B20)</f>
        <v>0.51736412571627011</v>
      </c>
      <c r="C19" s="1">
        <f>'JuicedOdds Week (2)'!C19/('JuicedOdds Week (2)'!C19+'JuicedOdds Week (2)'!C30)</f>
        <v>0.46753246753246752</v>
      </c>
      <c r="D19" s="1">
        <f>'JuicedOdds Week (2)'!D19/('JuicedOdds Week (2)'!D19+'JuicedOdds Week (2)'!D2)</f>
        <v>0.18274111675126903</v>
      </c>
      <c r="E19" s="1">
        <f>'JuicedOdds Week (2)'!E19/('JuicedOdds Week (2)'!E19+'JuicedOdds Week (2)'!E18)</f>
        <v>0.47826086956521741</v>
      </c>
      <c r="F19" s="1">
        <f>'JuicedOdds Week (2)'!F19/('JuicedOdds Week (2)'!F19+'JuicedOdds Week (2)'!F27)</f>
        <v>0.47391341473828025</v>
      </c>
      <c r="G19" s="1">
        <f>'JuicedOdds Week (2)'!G19/('JuicedOdds Week (2)'!G19+'JuicedOdds Week (2)'!G17)</f>
        <v>0.5</v>
      </c>
      <c r="H19" s="1">
        <f>'JuicedOdds Week (2)'!H19/('JuicedOdds Week (2)'!H19+'JuicedOdds Week (2)'!H25)</f>
        <v>0.51083423618634893</v>
      </c>
      <c r="I19" s="1">
        <f>'JuicedOdds Week (2)'!I19/('JuicedOdds Week (2)'!I19+'JuicedOdds Week (2)'!I11)</f>
        <v>0.33099297893681046</v>
      </c>
      <c r="J19" s="1">
        <f>'JuicedOdds Week (2)'!J19/('JuicedOdds Week (2)'!J19+'JuicedOdds Week (2)'!J16)</f>
        <v>0.44740599714421703</v>
      </c>
      <c r="K19" s="1">
        <f>'JuicedOdds Week (2)'!K19/('JuicedOdds Week (2)'!K19+'JuicedOdds Week (2)'!K26)</f>
        <v>0.53246753246753253</v>
      </c>
      <c r="L19" s="1">
        <f>'JuicedOdds Week (2)'!L19/('JuicedOdds Week (2)'!L19+'JuicedOdds Week (2)'!L10)</f>
        <v>0.29983792544570498</v>
      </c>
      <c r="M19" s="1">
        <f>'JuicedOdds Week (2)'!M19/('JuicedOdds Week (2)'!M19+'JuicedOdds Week (2)'!M17)</f>
        <v>0.37889039242219219</v>
      </c>
      <c r="N19" s="1"/>
      <c r="O19" s="1">
        <f>'JuicedOdds Week (2)'!O19/('JuicedOdds Week (2)'!O19+'JuicedOdds Week (2)'!O10)</f>
        <v>0.46753246753246752</v>
      </c>
      <c r="P19" s="1">
        <f>'JuicedOdds Week (2)'!P19/('JuicedOdds Week (2)'!P19+'JuicedOdds Week (2)'!P15)</f>
        <v>0.38596491228070179</v>
      </c>
      <c r="Q19" s="1">
        <f>'JuicedOdds Week (2)'!Q19/('JuicedOdds Week (2)'!Q19+'JuicedOdds Week (2)'!Q32)</f>
        <v>0.63658761934093011</v>
      </c>
      <c r="R19" s="1">
        <f>'JuicedOdds Week (2)'!R19/('JuicedOdds Week (2)'!R19+'JuicedOdds Week (2)'!R24)</f>
        <v>0.53246753246753253</v>
      </c>
      <c r="S19" s="1">
        <f>'JuicedOdds Week (2)'!S19/('JuicedOdds Week (2)'!S19+'JuicedOdds Week (2)'!S20)</f>
        <v>0.46753246753246752</v>
      </c>
      <c r="U19">
        <v>0</v>
      </c>
    </row>
    <row r="20" spans="1:21">
      <c r="A20" t="s">
        <v>19</v>
      </c>
      <c r="B20" s="1">
        <f>'JuicedOdds Week (2)'!B20/('JuicedOdds Week (2)'!B20+'JuicedOdds Week (2)'!B19)</f>
        <v>0.48263587428372978</v>
      </c>
      <c r="C20" s="1">
        <f>'JuicedOdds Week (2)'!C20/('JuicedOdds Week (2)'!C20+'JuicedOdds Week (2)'!C24)</f>
        <v>0.42794036443953615</v>
      </c>
      <c r="D20" s="1">
        <f>'JuicedOdds Week (2)'!D20/('JuicedOdds Week (2)'!D20+'JuicedOdds Week (2)'!D16)</f>
        <v>0.51736412571627011</v>
      </c>
      <c r="E20" s="1">
        <f>'JuicedOdds Week (2)'!E20/('JuicedOdds Week (2)'!E20+'JuicedOdds Week (2)'!E10)</f>
        <v>0.47391341473828025</v>
      </c>
      <c r="F20" s="1">
        <f>'JuicedOdds Week (2)'!F20/('JuicedOdds Week (2)'!F20+'JuicedOdds Week (2)'!F25)</f>
        <v>0.47826086956521741</v>
      </c>
      <c r="G20" s="1"/>
      <c r="H20" s="1">
        <f>'JuicedOdds Week (2)'!H20/('JuicedOdds Week (2)'!H20+'JuicedOdds Week (2)'!H18)</f>
        <v>0.39329934450109244</v>
      </c>
      <c r="I20" s="1">
        <f>'JuicedOdds Week (2)'!I20/('JuicedOdds Week (2)'!I20+'JuicedOdds Week (2)'!I17)</f>
        <v>0.48916576381365112</v>
      </c>
      <c r="J20" s="1">
        <f>'JuicedOdds Week (2)'!J20/('JuicedOdds Week (2)'!J20+'JuicedOdds Week (2)'!J28)</f>
        <v>0.55259400285578297</v>
      </c>
      <c r="K20" s="1">
        <f>'JuicedOdds Week (2)'!K20/('JuicedOdds Week (2)'!K20+'JuicedOdds Week (2)'!K22)</f>
        <v>0.42016806722689076</v>
      </c>
      <c r="L20" s="1">
        <f>'JuicedOdds Week (2)'!L20/('JuicedOdds Week (2)'!L20+'JuicedOdds Week (2)'!L11)</f>
        <v>0.45725646123260438</v>
      </c>
      <c r="M20" s="1">
        <f>'JuicedOdds Week (2)'!M20/('JuicedOdds Week (2)'!M20+'JuicedOdds Week (2)'!M10)</f>
        <v>0.36989795918367352</v>
      </c>
      <c r="N20" s="1">
        <f>'JuicedOdds Week (2)'!N20/('JuicedOdds Week (2)'!N20+'JuicedOdds Week (2)'!N2)</f>
        <v>0.34252477380439461</v>
      </c>
      <c r="O20" s="1">
        <f>'JuicedOdds Week (2)'!O20/('JuicedOdds Week (2)'!O20+'JuicedOdds Week (2)'!O21)</f>
        <v>0.54274353876739567</v>
      </c>
      <c r="P20" s="1">
        <f>'JuicedOdds Week (2)'!P20/('JuicedOdds Week (2)'!P20+'JuicedOdds Week (2)'!P30)</f>
        <v>0.60670065549890739</v>
      </c>
      <c r="Q20" s="1">
        <f>'JuicedOdds Week (2)'!Q20/('JuicedOdds Week (2)'!Q20+'JuicedOdds Week (2)'!Q26)</f>
        <v>0.51083423618634893</v>
      </c>
      <c r="R20" s="1">
        <f>'JuicedOdds Week (2)'!R20/('JuicedOdds Week (2)'!R20+'JuicedOdds Week (2)'!R17)</f>
        <v>0.45725646123260438</v>
      </c>
      <c r="S20" s="1">
        <f>'JuicedOdds Week (2)'!S20/('JuicedOdds Week (2)'!S20+'JuicedOdds Week (2)'!S19)</f>
        <v>0.53246753246753253</v>
      </c>
      <c r="U20">
        <v>0</v>
      </c>
    </row>
    <row r="21" spans="1:21">
      <c r="A21" t="s">
        <v>20</v>
      </c>
      <c r="B21" s="1">
        <f>'JuicedOdds Week (2)'!B21/('JuicedOdds Week (2)'!B21+'JuicedOdds Week (2)'!B7)</f>
        <v>0.3962430290578221</v>
      </c>
      <c r="C21" s="1">
        <f>'JuicedOdds Week (2)'!C21/('JuicedOdds Week (2)'!C21+'JuicedOdds Week (2)'!C32)</f>
        <v>0.65747522619560528</v>
      </c>
      <c r="D21" s="1">
        <f>'JuicedOdds Week (2)'!D21/('JuicedOdds Week (2)'!D21+'JuicedOdds Week (2)'!D5)</f>
        <v>0.23409789548356585</v>
      </c>
      <c r="E21" s="1">
        <f>'JuicedOdds Week (2)'!E21/('JuicedOdds Week (2)'!E21+'JuicedOdds Week (2)'!E14)</f>
        <v>0.51736412571627011</v>
      </c>
      <c r="F21" s="1">
        <f>'JuicedOdds Week (2)'!F21/('JuicedOdds Week (2)'!F21+'JuicedOdds Week (2)'!F12)</f>
        <v>0.36309581830587778</v>
      </c>
      <c r="G21" s="1">
        <f>'JuicedOdds Week (2)'!G21/('JuicedOdds Week (2)'!G21+'JuicedOdds Week (2)'!G4)</f>
        <v>0.28202947845804988</v>
      </c>
      <c r="H21" s="1">
        <f>'JuicedOdds Week (2)'!H21/('JuicedOdds Week (2)'!H21+'JuicedOdds Week (2)'!H27)</f>
        <v>0.55259400285578297</v>
      </c>
      <c r="I21" s="1">
        <f>'JuicedOdds Week (2)'!I21/('JuicedOdds Week (2)'!I21+'JuicedOdds Week (2)'!I8)</f>
        <v>0.47826086956521741</v>
      </c>
      <c r="J21" s="1">
        <f>'JuicedOdds Week (2)'!J21/('JuicedOdds Week (2)'!J21+'JuicedOdds Week (2)'!J25)</f>
        <v>0.47826086956521741</v>
      </c>
      <c r="K21" s="1">
        <f>'JuicedOdds Week (2)'!K21/('JuicedOdds Week (2)'!K21+'JuicedOdds Week (2)'!K7)</f>
        <v>0.34252477380439461</v>
      </c>
      <c r="L21" s="1">
        <f>'JuicedOdds Week (2)'!L21/('JuicedOdds Week (2)'!L21+'JuicedOdds Week (2)'!L27)</f>
        <v>0.52173913043478259</v>
      </c>
      <c r="M21" s="1">
        <f>'JuicedOdds Week (2)'!M21/('JuicedOdds Week (2)'!M21+'JuicedOdds Week (2)'!M23)</f>
        <v>0.52173913043478259</v>
      </c>
      <c r="N21" s="1"/>
      <c r="O21" s="1">
        <f>'JuicedOdds Week (2)'!O21/('JuicedOdds Week (2)'!O21+'JuicedOdds Week (2)'!O20)</f>
        <v>0.45725646123260438</v>
      </c>
      <c r="P21" s="1">
        <f>'JuicedOdds Week (2)'!P21/('JuicedOdds Week (2)'!P21+'JuicedOdds Week (2)'!P16)</f>
        <v>0.46753246753246752</v>
      </c>
      <c r="Q21" s="1">
        <f>'JuicedOdds Week (2)'!Q21/('JuicedOdds Week (2)'!Q21+'JuicedOdds Week (2)'!Q3)</f>
        <v>0.28202947845804988</v>
      </c>
      <c r="R21" s="1">
        <f>'JuicedOdds Week (2)'!R21/('JuicedOdds Week (2)'!R21+'JuicedOdds Week (2)'!R28)</f>
        <v>0.59909228441754914</v>
      </c>
      <c r="S21" s="1">
        <f>'JuicedOdds Week (2)'!S21/('JuicedOdds Week (2)'!S21+'JuicedOdds Week (2)'!S3)</f>
        <v>0.45725646123260438</v>
      </c>
      <c r="U21">
        <v>0</v>
      </c>
    </row>
    <row r="22" spans="1:21">
      <c r="A22" t="s">
        <v>21</v>
      </c>
      <c r="B22" s="1">
        <f>'JuicedOdds Week (2)'!B22/('JuicedOdds Week (2)'!B22+'JuicedOdds Week (2)'!B5)</f>
        <v>0.47826086956521741</v>
      </c>
      <c r="C22" s="1">
        <f>'JuicedOdds Week (2)'!C22/('JuicedOdds Week (2)'!C22+'JuicedOdds Week (2)'!C15)</f>
        <v>0.448558885283451</v>
      </c>
      <c r="D22" s="1">
        <f>'JuicedOdds Week (2)'!D22/('JuicedOdds Week (2)'!D22+'JuicedOdds Week (2)'!D25)</f>
        <v>0.53246753246753253</v>
      </c>
      <c r="E22" s="1">
        <f>'JuicedOdds Week (2)'!E22/('JuicedOdds Week (2)'!E22+'JuicedOdds Week (2)'!E33)</f>
        <v>0.60923623445825936</v>
      </c>
      <c r="F22" s="1">
        <f>'JuicedOdds Week (2)'!F22/('JuicedOdds Week (2)'!F22+'JuicedOdds Week (2)'!F9)</f>
        <v>0.48916576381365112</v>
      </c>
      <c r="G22" s="1"/>
      <c r="H22" s="1">
        <f>'JuicedOdds Week (2)'!H22/('JuicedOdds Week (2)'!H22+'JuicedOdds Week (2)'!H28)</f>
        <v>0.54274353876739567</v>
      </c>
      <c r="I22" s="1">
        <f>'JuicedOdds Week (2)'!I22/('JuicedOdds Week (2)'!I22+'JuicedOdds Week (2)'!I13)</f>
        <v>0.51083423618634893</v>
      </c>
      <c r="J22" s="1">
        <f>'JuicedOdds Week (2)'!J22/('JuicedOdds Week (2)'!J22+'JuicedOdds Week (2)'!J29)</f>
        <v>0.62110960757780787</v>
      </c>
      <c r="K22" s="1">
        <f>'JuicedOdds Week (2)'!K22/('JuicedOdds Week (2)'!K22+'JuicedOdds Week (2)'!K20)</f>
        <v>0.57983193277310918</v>
      </c>
      <c r="L22" s="1">
        <f>'JuicedOdds Week (2)'!L22/('JuicedOdds Week (2)'!L22+'JuicedOdds Week (2)'!L15)</f>
        <v>0.47826086956521741</v>
      </c>
      <c r="M22" s="1">
        <f>'JuicedOdds Week (2)'!M22/('JuicedOdds Week (2)'!M22+'JuicedOdds Week (2)'!M6)</f>
        <v>0.35714285714285704</v>
      </c>
      <c r="N22" s="2">
        <f>'JuicedOdds Week (2)'!N22/('JuicedOdds Week (2)'!N22+'JuicedOdds Week (2)'!N32)</f>
        <v>0.69079288305406805</v>
      </c>
      <c r="O22" s="1">
        <f>'JuicedOdds Week (2)'!O22/('JuicedOdds Week (2)'!O22+'JuicedOdds Week (2)'!O23)</f>
        <v>0.53246753246753253</v>
      </c>
      <c r="P22" s="1">
        <f>'JuicedOdds Week (2)'!P22/('JuicedOdds Week (2)'!P22+'JuicedOdds Week (2)'!P31)</f>
        <v>0.54274353876739567</v>
      </c>
      <c r="Q22" s="1">
        <f>'JuicedOdds Week (2)'!Q22/('JuicedOdds Week (2)'!Q22+'JuicedOdds Week (2)'!Q6)</f>
        <v>0.45725646123260438</v>
      </c>
      <c r="R22" s="1">
        <f>'JuicedOdds Week (2)'!R22/('JuicedOdds Week (2)'!R22+'JuicedOdds Week (2)'!R14)</f>
        <v>0.43795620437956206</v>
      </c>
      <c r="S22" s="1">
        <f>'JuicedOdds Week (2)'!S22/('JuicedOdds Week (2)'!S22+'JuicedOdds Week (2)'!S9)</f>
        <v>0.38596491228070179</v>
      </c>
      <c r="U22">
        <v>0</v>
      </c>
    </row>
    <row r="23" spans="1:21">
      <c r="A23" t="s">
        <v>22</v>
      </c>
      <c r="B23" s="1">
        <f>'JuicedOdds Week (2)'!B23/('JuicedOdds Week (2)'!B23+'JuicedOdds Week (2)'!B3)</f>
        <v>0.37753344813882639</v>
      </c>
      <c r="C23" s="1">
        <f>'JuicedOdds Week (2)'!C23/('JuicedOdds Week (2)'!C23+'JuicedOdds Week (2)'!C12)</f>
        <v>0.43650793650793646</v>
      </c>
      <c r="D23" s="1">
        <f>'JuicedOdds Week (2)'!D23/('JuicedOdds Week (2)'!D23+'JuicedOdds Week (2)'!D8)</f>
        <v>0.35527082119976705</v>
      </c>
      <c r="E23" s="1">
        <f>'JuicedOdds Week (2)'!E23/('JuicedOdds Week (2)'!E23+'JuicedOdds Week (2)'!E7)</f>
        <v>0.35527082119976705</v>
      </c>
      <c r="F23" s="1">
        <f>'JuicedOdds Week (2)'!F23/('JuicedOdds Week (2)'!F23+'JuicedOdds Week (2)'!F16)</f>
        <v>0.56204379562043794</v>
      </c>
      <c r="G23" s="1">
        <f>'JuicedOdds Week (2)'!G23/('JuicedOdds Week (2)'!G23+'JuicedOdds Week (2)'!G25)</f>
        <v>0.48916576381365112</v>
      </c>
      <c r="H23" s="1">
        <f>'JuicedOdds Week (2)'!H23/('JuicedOdds Week (2)'!H23+'JuicedOdds Week (2)'!H4)</f>
        <v>0.38596491228070179</v>
      </c>
      <c r="I23" s="1">
        <f>'JuicedOdds Week (2)'!I23/('JuicedOdds Week (2)'!I23+'JuicedOdds Week (2)'!I12)</f>
        <v>0.36989795918367352</v>
      </c>
      <c r="J23" s="1">
        <f>'JuicedOdds Week (2)'!J23/('JuicedOdds Week (2)'!J23+'JuicedOdds Week (2)'!J27)</f>
        <v>0.60670065549890739</v>
      </c>
      <c r="K23" s="1">
        <f>'JuicedOdds Week (2)'!K23/('JuicedOdds Week (2)'!K23+'JuicedOdds Week (2)'!K31)</f>
        <v>0.63658761934093011</v>
      </c>
      <c r="L23" s="1"/>
      <c r="M23" s="1">
        <f>'JuicedOdds Week (2)'!M23/('JuicedOdds Week (2)'!M23+'JuicedOdds Week (2)'!M21)</f>
        <v>0.47826086956521741</v>
      </c>
      <c r="N23" s="1">
        <f>'JuicedOdds Week (2)'!N23/('JuicedOdds Week (2)'!N23+'JuicedOdds Week (2)'!N11)</f>
        <v>0.47826086956521741</v>
      </c>
      <c r="O23" s="1">
        <f>'JuicedOdds Week (2)'!O23/('JuicedOdds Week (2)'!O23+'JuicedOdds Week (2)'!O22)</f>
        <v>0.46753246753246752</v>
      </c>
      <c r="P23" s="1">
        <f>'JuicedOdds Week (2)'!P23/('JuicedOdds Week (2)'!P23+'JuicedOdds Week (2)'!P2)</f>
        <v>0.36989795918367352</v>
      </c>
      <c r="Q23" s="1">
        <f>'JuicedOdds Week (2)'!Q23/('JuicedOdds Week (2)'!Q23+'JuicedOdds Week (2)'!Q18)</f>
        <v>0.46753246753246752</v>
      </c>
      <c r="R23" s="1">
        <f>'JuicedOdds Week (2)'!R23/('JuicedOdds Week (2)'!R23+'JuicedOdds Week (2)'!R4)</f>
        <v>0.29983792544570498</v>
      </c>
      <c r="S23" s="1">
        <f>'JuicedOdds Week (2)'!S23/('JuicedOdds Week (2)'!S23+'JuicedOdds Week (2)'!S8)</f>
        <v>0.48916576381365112</v>
      </c>
      <c r="U23">
        <v>0</v>
      </c>
    </row>
    <row r="24" spans="1:21">
      <c r="A24" t="s">
        <v>23</v>
      </c>
      <c r="B24" s="1">
        <f>'JuicedOdds Week (2)'!B24/('JuicedOdds Week (2)'!B24+'JuicedOdds Week (2)'!B26)</f>
        <v>0.62246655186117372</v>
      </c>
      <c r="C24" s="1">
        <f>'JuicedOdds Week (2)'!C24/('JuicedOdds Week (2)'!C24+'JuicedOdds Week (2)'!C20)</f>
        <v>0.5720596355604638</v>
      </c>
      <c r="D24" s="1">
        <f>'JuicedOdds Week (2)'!D24/('JuicedOdds Week (2)'!D24+'JuicedOdds Week (2)'!D10)</f>
        <v>0.34252477380439461</v>
      </c>
      <c r="E24" s="1">
        <f>'JuicedOdds Week (2)'!E24/('JuicedOdds Week (2)'!E24+'JuicedOdds Week (2)'!E13)</f>
        <v>0.37753344813882639</v>
      </c>
      <c r="F24" s="1">
        <f>'JuicedOdds Week (2)'!F24/('JuicedOdds Week (2)'!F24+'JuicedOdds Week (2)'!F33)</f>
        <v>0.59909228441754914</v>
      </c>
      <c r="G24" s="1">
        <f>'JuicedOdds Week (2)'!G24/('JuicedOdds Week (2)'!G24+'JuicedOdds Week (2)'!G27)</f>
        <v>0.54274353876739567</v>
      </c>
      <c r="H24" s="1">
        <f>'JuicedOdds Week (2)'!H24/('JuicedOdds Week (2)'!H24+'JuicedOdds Week (2)'!H30)</f>
        <v>0.51083423618634893</v>
      </c>
      <c r="I24" s="1">
        <f>'JuicedOdds Week (2)'!I24/('JuicedOdds Week (2)'!I24+'JuicedOdds Week (2)'!I29)</f>
        <v>0.48916576381365112</v>
      </c>
      <c r="J24" s="1">
        <f>'JuicedOdds Week (2)'!J24/('JuicedOdds Week (2)'!J24+'JuicedOdds Week (2)'!J17)</f>
        <v>0.48916576381365112</v>
      </c>
      <c r="K24" s="1">
        <f>'JuicedOdds Week (2)'!K24/('JuicedOdds Week (2)'!K24+'JuicedOdds Week (2)'!K32)</f>
        <v>0.56204379562043794</v>
      </c>
      <c r="L24" s="1"/>
      <c r="M24" s="1">
        <f>'JuicedOdds Week (2)'!M24/('JuicedOdds Week (2)'!M24+'JuicedOdds Week (2)'!M16)</f>
        <v>0.51083423618634893</v>
      </c>
      <c r="N24" s="1">
        <f>'JuicedOdds Week (2)'!N24/('JuicedOdds Week (2)'!N24+'JuicedOdds Week (2)'!N8)</f>
        <v>0.29983792544570498</v>
      </c>
      <c r="O24" s="1">
        <f>'JuicedOdds Week (2)'!O24/('JuicedOdds Week (2)'!O24+'JuicedOdds Week (2)'!O30)</f>
        <v>0.58821154622527261</v>
      </c>
      <c r="P24" s="1">
        <f>'JuicedOdds Week (2)'!P24/('JuicedOdds Week (2)'!P24+'JuicedOdds Week (2)'!P26)</f>
        <v>0.48916576381365112</v>
      </c>
      <c r="Q24" s="1">
        <f>'JuicedOdds Week (2)'!Q24/('JuicedOdds Week (2)'!Q24+'JuicedOdds Week (2)'!Q31)</f>
        <v>0.54274353876739567</v>
      </c>
      <c r="R24" s="1">
        <f>'JuicedOdds Week (2)'!R24/('JuicedOdds Week (2)'!R24+'JuicedOdds Week (2)'!R19)</f>
        <v>0.46753246753246752</v>
      </c>
      <c r="S24" s="1">
        <f>'JuicedOdds Week (2)'!S24/('JuicedOdds Week (2)'!S24+'JuicedOdds Week (2)'!S16)</f>
        <v>0.42888402625820565</v>
      </c>
      <c r="U24">
        <v>0</v>
      </c>
    </row>
    <row r="25" spans="1:21">
      <c r="A25" t="s">
        <v>24</v>
      </c>
      <c r="B25" s="1">
        <f>'JuicedOdds Week (2)'!B25/('JuicedOdds Week (2)'!B25+'JuicedOdds Week (2)'!B18)</f>
        <v>0.40036122817579772</v>
      </c>
      <c r="C25" s="1">
        <f>'JuicedOdds Week (2)'!C25/('JuicedOdds Week (2)'!C25+'JuicedOdds Week (2)'!C4)</f>
        <v>0.2491874322860238</v>
      </c>
      <c r="D25" s="1">
        <f>'JuicedOdds Week (2)'!D25/('JuicedOdds Week (2)'!D25+'JuicedOdds Week (2)'!D22)</f>
        <v>0.46753246753246752</v>
      </c>
      <c r="E25" s="1">
        <f>'JuicedOdds Week (2)'!E25/('JuicedOdds Week (2)'!E25+'JuicedOdds Week (2)'!E11)</f>
        <v>0.33635187580853815</v>
      </c>
      <c r="F25" s="1">
        <f>'JuicedOdds Week (2)'!F25/('JuicedOdds Week (2)'!F25+'JuicedOdds Week (2)'!F20)</f>
        <v>0.52173913043478259</v>
      </c>
      <c r="G25" s="1">
        <f>'JuicedOdds Week (2)'!G25/('JuicedOdds Week (2)'!G25+'JuicedOdds Week (2)'!G23)</f>
        <v>0.51083423618634893</v>
      </c>
      <c r="H25" s="1">
        <f>'JuicedOdds Week (2)'!H25/('JuicedOdds Week (2)'!H25+'JuicedOdds Week (2)'!H19)</f>
        <v>0.48916576381365112</v>
      </c>
      <c r="I25" s="1">
        <f>'JuicedOdds Week (2)'!I25/('JuicedOdds Week (2)'!I25+'JuicedOdds Week (2)'!I10)</f>
        <v>0.36309581830587778</v>
      </c>
      <c r="J25" s="1">
        <f>'JuicedOdds Week (2)'!J25/('JuicedOdds Week (2)'!J25+'JuicedOdds Week (2)'!J21)</f>
        <v>0.52173913043478259</v>
      </c>
      <c r="K25" s="1">
        <f>'JuicedOdds Week (2)'!K25/('JuicedOdds Week (2)'!K25+'JuicedOdds Week (2)'!K8)</f>
        <v>0.45725646123260438</v>
      </c>
      <c r="L25" s="1">
        <f>'JuicedOdds Week (2)'!L25/('JuicedOdds Week (2)'!L25+'JuicedOdds Week (2)'!L12)</f>
        <v>0.33635187580853815</v>
      </c>
      <c r="M25" s="1">
        <f>'JuicedOdds Week (2)'!M25/('JuicedOdds Week (2)'!M25+'JuicedOdds Week (2)'!M2)</f>
        <v>0.35527082119976705</v>
      </c>
      <c r="N25" s="1"/>
      <c r="O25" s="1">
        <f>'JuicedOdds Week (2)'!O25/('JuicedOdds Week (2)'!O25+'JuicedOdds Week (2)'!O17)</f>
        <v>0.48916576381365112</v>
      </c>
      <c r="P25" s="1">
        <f>'JuicedOdds Week (2)'!P25/('JuicedOdds Week (2)'!P25+'JuicedOdds Week (2)'!P11)</f>
        <v>0.47826086956521741</v>
      </c>
      <c r="Q25" s="1">
        <f>'JuicedOdds Week (2)'!Q25/('JuicedOdds Week (2)'!Q25+'JuicedOdds Week (2)'!Q2)</f>
        <v>0.23409789548356585</v>
      </c>
      <c r="R25" s="1">
        <f>'JuicedOdds Week (2)'!R25/('JuicedOdds Week (2)'!R25+'JuicedOdds Week (2)'!R31)</f>
        <v>0.53246753246753253</v>
      </c>
      <c r="S25" s="1">
        <f>'JuicedOdds Week (2)'!S25/('JuicedOdds Week (2)'!S25+'JuicedOdds Week (2)'!S18)</f>
        <v>0.48916576381365112</v>
      </c>
      <c r="U25">
        <v>0</v>
      </c>
    </row>
    <row r="26" spans="1:21">
      <c r="A26" t="s">
        <v>25</v>
      </c>
      <c r="B26" s="1">
        <f>'JuicedOdds Week (2)'!B26/('JuicedOdds Week (2)'!B26+'JuicedOdds Week (2)'!B24)</f>
        <v>0.37753344813882639</v>
      </c>
      <c r="C26" s="1">
        <f>'JuicedOdds Week (2)'!C26/('JuicedOdds Week (2)'!C26+'JuicedOdds Week (2)'!C16)</f>
        <v>0.4170073589533933</v>
      </c>
      <c r="D26" s="1">
        <f>'JuicedOdds Week (2)'!D26/('JuicedOdds Week (2)'!D26+'JuicedOdds Week (2)'!D14)</f>
        <v>0.36905965621840248</v>
      </c>
      <c r="E26" s="1">
        <f>'JuicedOdds Week (2)'!E26/('JuicedOdds Week (2)'!E26+'JuicedOdds Week (2)'!E17)</f>
        <v>0.47826086956521741</v>
      </c>
      <c r="F26" s="1">
        <f>'JuicedOdds Week (2)'!F26/('JuicedOdds Week (2)'!F26+'JuicedOdds Week (2)'!F10)</f>
        <v>0.35527082119976705</v>
      </c>
      <c r="G26" s="1">
        <f>'JuicedOdds Week (2)'!G26/('JuicedOdds Week (2)'!G26+'JuicedOdds Week (2)'!G12)</f>
        <v>0.28644876973925815</v>
      </c>
      <c r="H26" s="1"/>
      <c r="I26" s="1">
        <f>'JuicedOdds Week (2)'!I26/('JuicedOdds Week (2)'!I26+'JuicedOdds Week (2)'!I33)</f>
        <v>0.57983193277310918</v>
      </c>
      <c r="J26" s="1">
        <f>'JuicedOdds Week (2)'!J26/('JuicedOdds Week (2)'!J26+'JuicedOdds Week (2)'!J31)</f>
        <v>0.54274353876739567</v>
      </c>
      <c r="K26" s="1">
        <f>'JuicedOdds Week (2)'!K26/('JuicedOdds Week (2)'!K26+'JuicedOdds Week (2)'!K19)</f>
        <v>0.46753246753246752</v>
      </c>
      <c r="L26" s="1">
        <f>'JuicedOdds Week (2)'!L26/('JuicedOdds Week (2)'!L26+'JuicedOdds Week (2)'!L7)</f>
        <v>0.38596491228070179</v>
      </c>
      <c r="M26" s="1">
        <f>'JuicedOdds Week (2)'!M26/('JuicedOdds Week (2)'!M26+'JuicedOdds Week (2)'!M29)</f>
        <v>0.48916576381365112</v>
      </c>
      <c r="N26" s="1">
        <f>'JuicedOdds Week (2)'!N26/('JuicedOdds Week (2)'!N26+'JuicedOdds Week (2)'!N30)</f>
        <v>0.48916576381365112</v>
      </c>
      <c r="O26" s="1">
        <f>'JuicedOdds Week (2)'!O26/('JuicedOdds Week (2)'!O26+'JuicedOdds Week (2)'!O16)</f>
        <v>0.40090771558245086</v>
      </c>
      <c r="P26" s="1">
        <f>'JuicedOdds Week (2)'!P26/('JuicedOdds Week (2)'!P26+'JuicedOdds Week (2)'!P24)</f>
        <v>0.51083423618634893</v>
      </c>
      <c r="Q26" s="1">
        <f>'JuicedOdds Week (2)'!Q26/('JuicedOdds Week (2)'!Q26+'JuicedOdds Week (2)'!Q20)</f>
        <v>0.48916576381365112</v>
      </c>
      <c r="R26" s="1">
        <f>'JuicedOdds Week (2)'!R26/('JuicedOdds Week (2)'!R26+'JuicedOdds Week (2)'!R13)</f>
        <v>0.35527082119976705</v>
      </c>
      <c r="S26" s="1">
        <f>'JuicedOdds Week (2)'!S26/('JuicedOdds Week (2)'!S26+'JuicedOdds Week (2)'!S30)</f>
        <v>0.54274353876739567</v>
      </c>
      <c r="U26">
        <v>0</v>
      </c>
    </row>
    <row r="27" spans="1:21">
      <c r="A27" t="s">
        <v>26</v>
      </c>
      <c r="B27" s="1">
        <f>'JuicedOdds Week (2)'!B27/('JuicedOdds Week (2)'!B27+'JuicedOdds Week (2)'!B32)</f>
        <v>0.73354231974921635</v>
      </c>
      <c r="C27" s="1">
        <f>'JuicedOdds Week (2)'!C27/('JuicedOdds Week (2)'!C27+'JuicedOdds Week (2)'!C18)</f>
        <v>0.36309581830587778</v>
      </c>
      <c r="D27" s="1">
        <f>'JuicedOdds Week (2)'!D27/('JuicedOdds Week (2)'!D27+'JuicedOdds Week (2)'!D4)</f>
        <v>0.34252477380439461</v>
      </c>
      <c r="E27" s="1">
        <f>'JuicedOdds Week (2)'!E27/('JuicedOdds Week (2)'!E27+'JuicedOdds Week (2)'!E3)</f>
        <v>0.26645768025078376</v>
      </c>
      <c r="F27" s="1">
        <f>'JuicedOdds Week (2)'!F27/('JuicedOdds Week (2)'!F27+'JuicedOdds Week (2)'!F19)</f>
        <v>0.5260865852617197</v>
      </c>
      <c r="G27" s="1">
        <f>'JuicedOdds Week (2)'!G27/('JuicedOdds Week (2)'!G27+'JuicedOdds Week (2)'!G24)</f>
        <v>0.45725646123260438</v>
      </c>
      <c r="H27" s="1">
        <f>'JuicedOdds Week (2)'!H27/('JuicedOdds Week (2)'!H27+'JuicedOdds Week (2)'!H21)</f>
        <v>0.44740599714421703</v>
      </c>
      <c r="I27" s="1">
        <f>'JuicedOdds Week (2)'!I27/('JuicedOdds Week (2)'!I27+'JuicedOdds Week (2)'!I3)</f>
        <v>0.36341238065906994</v>
      </c>
      <c r="J27" s="1">
        <f>'JuicedOdds Week (2)'!J27/('JuicedOdds Week (2)'!J27+'JuicedOdds Week (2)'!J23)</f>
        <v>0.39329934450109244</v>
      </c>
      <c r="K27" s="1">
        <f>'JuicedOdds Week (2)'!K27/('JuicedOdds Week (2)'!K27+'JuicedOdds Week (2)'!K14)</f>
        <v>0.36989795918367352</v>
      </c>
      <c r="L27" s="1">
        <f>'JuicedOdds Week (2)'!L27/('JuicedOdds Week (2)'!L27+'JuicedOdds Week (2)'!L21)</f>
        <v>0.47826086956521741</v>
      </c>
      <c r="M27" s="1">
        <f>'JuicedOdds Week (2)'!M27/('JuicedOdds Week (2)'!M27+'JuicedOdds Week (2)'!M7)</f>
        <v>0.33099297893681046</v>
      </c>
      <c r="N27" s="1">
        <f>'JuicedOdds Week (2)'!N27/('JuicedOdds Week (2)'!N27+'JuicedOdds Week (2)'!N12)</f>
        <v>0.39329934450109244</v>
      </c>
      <c r="O27" s="1"/>
      <c r="P27" s="1">
        <f>'JuicedOdds Week (2)'!P27/('JuicedOdds Week (2)'!P27+'JuicedOdds Week (2)'!P28)</f>
        <v>0.48916576381365112</v>
      </c>
      <c r="Q27" s="1">
        <f>'JuicedOdds Week (2)'!Q27/('JuicedOdds Week (2)'!Q27+'JuicedOdds Week (2)'!Q8)</f>
        <v>0.34252477380439461</v>
      </c>
      <c r="R27" s="1">
        <f>'JuicedOdds Week (2)'!R27/('JuicedOdds Week (2)'!R27+'JuicedOdds Week (2)'!R5)</f>
        <v>0.42016806722689076</v>
      </c>
      <c r="S27" s="1">
        <f>'JuicedOdds Week (2)'!S27/('JuicedOdds Week (2)'!S27+'JuicedOdds Week (2)'!S7)</f>
        <v>0.42016806722689076</v>
      </c>
      <c r="U27">
        <v>0</v>
      </c>
    </row>
    <row r="28" spans="1:21">
      <c r="A28" t="s">
        <v>27</v>
      </c>
      <c r="B28" s="1">
        <f>'JuicedOdds Week (2)'!B28/('JuicedOdds Week (2)'!B28+'JuicedOdds Week (2)'!B14)</f>
        <v>0.34252477380439461</v>
      </c>
      <c r="C28" s="1">
        <f>'JuicedOdds Week (2)'!C28/('JuicedOdds Week (2)'!C28+'JuicedOdds Week (2)'!C5)</f>
        <v>0.26645768025078376</v>
      </c>
      <c r="D28" s="1">
        <f>'JuicedOdds Week (2)'!D28/('JuicedOdds Week (2)'!D28+'JuicedOdds Week (2)'!D6)</f>
        <v>0.25912838633686691</v>
      </c>
      <c r="E28" s="1">
        <f>'JuicedOdds Week (2)'!E28/('JuicedOdds Week (2)'!E28+'JuicedOdds Week (2)'!E31)</f>
        <v>0.51083423618634893</v>
      </c>
      <c r="F28" s="1">
        <f>'JuicedOdds Week (2)'!F28/('JuicedOdds Week (2)'!F28+'JuicedOdds Week (2)'!F3)</f>
        <v>0.33099297893681046</v>
      </c>
      <c r="G28" s="1">
        <f>'JuicedOdds Week (2)'!G28/('JuicedOdds Week (2)'!G28+'JuicedOdds Week (2)'!G32)</f>
        <v>0.63010204081632659</v>
      </c>
      <c r="H28" s="1">
        <f>'JuicedOdds Week (2)'!H28/('JuicedOdds Week (2)'!H28+'JuicedOdds Week (2)'!H22)</f>
        <v>0.45725646123260438</v>
      </c>
      <c r="I28" s="1">
        <f>'JuicedOdds Week (2)'!I28/('JuicedOdds Week (2)'!I28+'JuicedOdds Week (2)'!I7)</f>
        <v>0.28202947845804988</v>
      </c>
      <c r="J28" s="1">
        <f>'JuicedOdds Week (2)'!J28/('JuicedOdds Week (2)'!J28+'JuicedOdds Week (2)'!J20)</f>
        <v>0.44740599714421703</v>
      </c>
      <c r="K28" s="1"/>
      <c r="L28" s="1">
        <f>'JuicedOdds Week (2)'!L28/('JuicedOdds Week (2)'!L28+'JuicedOdds Week (2)'!L14)</f>
        <v>0.46753246753246752</v>
      </c>
      <c r="M28" s="1">
        <f>'JuicedOdds Week (2)'!M28/('JuicedOdds Week (2)'!M28+'JuicedOdds Week (2)'!M32)</f>
        <v>0.53246753246753253</v>
      </c>
      <c r="N28" s="1">
        <f>'JuicedOdds Week (2)'!N28/('JuicedOdds Week (2)'!N28+'JuicedOdds Week (2)'!N15)</f>
        <v>0.47826086956521741</v>
      </c>
      <c r="O28" s="1">
        <f>'JuicedOdds Week (2)'!O28/('JuicedOdds Week (2)'!O28+'JuicedOdds Week (2)'!O9)</f>
        <v>0.27424749163879597</v>
      </c>
      <c r="P28" s="1">
        <f>'JuicedOdds Week (2)'!P28/('JuicedOdds Week (2)'!P28+'JuicedOdds Week (2)'!P27)</f>
        <v>0.51083423618634893</v>
      </c>
      <c r="Q28" s="1">
        <f>'JuicedOdds Week (2)'!Q28/('JuicedOdds Week (2)'!Q28+'JuicedOdds Week (2)'!Q16)</f>
        <v>0.48916576381365112</v>
      </c>
      <c r="R28" s="1">
        <f>'JuicedOdds Week (2)'!R28/('JuicedOdds Week (2)'!R28+'JuicedOdds Week (2)'!R21)</f>
        <v>0.40090771558245086</v>
      </c>
      <c r="S28" s="1">
        <f>'JuicedOdds Week (2)'!S28/('JuicedOdds Week (2)'!S28+'JuicedOdds Week (2)'!S5)</f>
        <v>0.28202947845804988</v>
      </c>
      <c r="U28">
        <v>0</v>
      </c>
    </row>
    <row r="29" spans="1:21">
      <c r="A29" t="s">
        <v>28</v>
      </c>
      <c r="B29" s="1">
        <f>'JuicedOdds Week (2)'!B29/('JuicedOdds Week (2)'!B29+'JuicedOdds Week (2)'!B16)</f>
        <v>0.42794036443953615</v>
      </c>
      <c r="C29" s="1">
        <f>'JuicedOdds Week (2)'!C29/('JuicedOdds Week (2)'!C29+'JuicedOdds Week (2)'!C11)</f>
        <v>0.42794036443953615</v>
      </c>
      <c r="D29" s="1">
        <f>'JuicedOdds Week (2)'!D29/('JuicedOdds Week (2)'!D29+'JuicedOdds Week (2)'!D15)</f>
        <v>0.36309581830587778</v>
      </c>
      <c r="E29" s="1">
        <f>'JuicedOdds Week (2)'!E29/('JuicedOdds Week (2)'!E29+'JuicedOdds Week (2)'!E6)</f>
        <v>0.35527082119976705</v>
      </c>
      <c r="F29" s="1">
        <f>'JuicedOdds Week (2)'!F29/('JuicedOdds Week (2)'!F29+'JuicedOdds Week (2)'!F31)</f>
        <v>0.48916576381365112</v>
      </c>
      <c r="G29" s="1">
        <f>'JuicedOdds Week (2)'!G29/('JuicedOdds Week (2)'!G29+'JuicedOdds Week (2)'!G9)</f>
        <v>0.34252477380439461</v>
      </c>
      <c r="H29" s="1"/>
      <c r="I29" s="1">
        <f>'JuicedOdds Week (2)'!I29/('JuicedOdds Week (2)'!I29+'JuicedOdds Week (2)'!I24)</f>
        <v>0.51083423618634893</v>
      </c>
      <c r="J29" s="1">
        <f>'JuicedOdds Week (2)'!J29/('JuicedOdds Week (2)'!J29+'JuicedOdds Week (2)'!J22)</f>
        <v>0.37889039242219219</v>
      </c>
      <c r="K29" s="1">
        <f>'JuicedOdds Week (2)'!K29/('JuicedOdds Week (2)'!K29+'JuicedOdds Week (2)'!K30)</f>
        <v>0.51083423618634893</v>
      </c>
      <c r="L29" s="1">
        <f>'JuicedOdds Week (2)'!L29/('JuicedOdds Week (2)'!L29+'JuicedOdds Week (2)'!L13)</f>
        <v>0.35527082119976705</v>
      </c>
      <c r="M29" s="1">
        <f>'JuicedOdds Week (2)'!M29/('JuicedOdds Week (2)'!M29+'JuicedOdds Week (2)'!M26)</f>
        <v>0.51083423618634893</v>
      </c>
      <c r="N29" s="1">
        <f>'JuicedOdds Week (2)'!N29/('JuicedOdds Week (2)'!N29+'JuicedOdds Week (2)'!N31)</f>
        <v>0.54274353876739567</v>
      </c>
      <c r="O29" s="1">
        <f>'JuicedOdds Week (2)'!O29/('JuicedOdds Week (2)'!O29+'JuicedOdds Week (2)'!O12)</f>
        <v>0.28202947845804988</v>
      </c>
      <c r="P29" s="1">
        <f>'JuicedOdds Week (2)'!P29/('JuicedOdds Week (2)'!P29+'JuicedOdds Week (2)'!P33)</f>
        <v>0.57983193277310918</v>
      </c>
      <c r="Q29" s="1">
        <f>'JuicedOdds Week (2)'!Q29/('JuicedOdds Week (2)'!Q29+'JuicedOdds Week (2)'!Q14)</f>
        <v>0.46753246753246752</v>
      </c>
      <c r="R29" s="1">
        <f>'JuicedOdds Week (2)'!R29/('JuicedOdds Week (2)'!R29+'JuicedOdds Week (2)'!R33)</f>
        <v>0.51083423618634893</v>
      </c>
      <c r="S29" s="1">
        <f>'JuicedOdds Week (2)'!S29/('JuicedOdds Week (2)'!S29+'JuicedOdds Week (2)'!S13)</f>
        <v>0.44740599714421703</v>
      </c>
      <c r="U29">
        <v>0</v>
      </c>
    </row>
    <row r="30" spans="1:21">
      <c r="A30" t="s">
        <v>29</v>
      </c>
      <c r="B30" s="1">
        <f>'JuicedOdds Week (2)'!B30/('JuicedOdds Week (2)'!B30+'JuicedOdds Week (2)'!B17)</f>
        <v>0.34252477380439461</v>
      </c>
      <c r="C30" s="1">
        <f>'JuicedOdds Week (2)'!C30/('JuicedOdds Week (2)'!C30+'JuicedOdds Week (2)'!C19)</f>
        <v>0.53246753246753253</v>
      </c>
      <c r="D30" s="1">
        <f>'JuicedOdds Week (2)'!D30/('JuicedOdds Week (2)'!D30+'JuicedOdds Week (2)'!D3)</f>
        <v>0.25912838633686691</v>
      </c>
      <c r="E30" s="1">
        <f>'JuicedOdds Week (2)'!E30/('JuicedOdds Week (2)'!E30+'JuicedOdds Week (2)'!E16)</f>
        <v>0.33099297893681046</v>
      </c>
      <c r="F30" s="1"/>
      <c r="G30" s="1">
        <f>'JuicedOdds Week (2)'!G30/('JuicedOdds Week (2)'!G30+'JuicedOdds Week (2)'!G10)</f>
        <v>0.37889039242219219</v>
      </c>
      <c r="H30" s="1">
        <f>'JuicedOdds Week (2)'!H30/('JuicedOdds Week (2)'!H30+'JuicedOdds Week (2)'!H24)</f>
        <v>0.48916576381365112</v>
      </c>
      <c r="I30" s="1">
        <f>'JuicedOdds Week (2)'!I30/('JuicedOdds Week (2)'!I30+'JuicedOdds Week (2)'!I4)</f>
        <v>0.21809369951534732</v>
      </c>
      <c r="J30" s="1">
        <f>'JuicedOdds Week (2)'!J30/('JuicedOdds Week (2)'!J30+'JuicedOdds Week (2)'!J33)</f>
        <v>0.48916576381365112</v>
      </c>
      <c r="K30" s="1">
        <f>'JuicedOdds Week (2)'!K30/('JuicedOdds Week (2)'!K30+'JuicedOdds Week (2)'!K29)</f>
        <v>0.48916576381365112</v>
      </c>
      <c r="L30" s="1">
        <f>'JuicedOdds Week (2)'!L30/('JuicedOdds Week (2)'!L30+'JuicedOdds Week (2)'!L5)</f>
        <v>0.25912838633686691</v>
      </c>
      <c r="M30" s="1">
        <f>'JuicedOdds Week (2)'!M30/('JuicedOdds Week (2)'!M30+'JuicedOdds Week (2)'!M31)</f>
        <v>0.48916576381365112</v>
      </c>
      <c r="N30" s="1">
        <f>'JuicedOdds Week (2)'!N30/('JuicedOdds Week (2)'!N30+'JuicedOdds Week (2)'!N26)</f>
        <v>0.51083423618634893</v>
      </c>
      <c r="O30" s="1">
        <f>'JuicedOdds Week (2)'!O30/('JuicedOdds Week (2)'!O30+'JuicedOdds Week (2)'!O24)</f>
        <v>0.4117884537747275</v>
      </c>
      <c r="P30" s="1">
        <f>'JuicedOdds Week (2)'!P30/('JuicedOdds Week (2)'!P30+'JuicedOdds Week (2)'!P20)</f>
        <v>0.39329934450109244</v>
      </c>
      <c r="Q30" s="1">
        <f>'JuicedOdds Week (2)'!Q30/('JuicedOdds Week (2)'!Q30+'JuicedOdds Week (2)'!Q13)</f>
        <v>0.37889039242219219</v>
      </c>
      <c r="R30" s="1">
        <f>'JuicedOdds Week (2)'!R30/('JuicedOdds Week (2)'!R30+'JuicedOdds Week (2)'!R16)</f>
        <v>0.47826086956521741</v>
      </c>
      <c r="S30" s="1">
        <f>'JuicedOdds Week (2)'!S30/('JuicedOdds Week (2)'!S30+'JuicedOdds Week (2)'!S26)</f>
        <v>0.45725646123260438</v>
      </c>
      <c r="U30">
        <v>0</v>
      </c>
    </row>
    <row r="31" spans="1:21">
      <c r="A31" t="s">
        <v>30</v>
      </c>
      <c r="B31" s="1">
        <f>'JuicedOdds Week (2)'!B31/('JuicedOdds Week (2)'!B31+'JuicedOdds Week (2)'!B13)</f>
        <v>0.36309581830587778</v>
      </c>
      <c r="C31" s="1">
        <f>'JuicedOdds Week (2)'!C31/('JuicedOdds Week (2)'!C31+'JuicedOdds Week (2)'!C33)</f>
        <v>0.46753246753246752</v>
      </c>
      <c r="D31" s="1">
        <f>'JuicedOdds Week (2)'!D31/('JuicedOdds Week (2)'!D31+'JuicedOdds Week (2)'!D9)</f>
        <v>0.23409789548356585</v>
      </c>
      <c r="E31" s="1">
        <f>'JuicedOdds Week (2)'!E31/('JuicedOdds Week (2)'!E31+'JuicedOdds Week (2)'!E28)</f>
        <v>0.48916576381365112</v>
      </c>
      <c r="F31" s="1">
        <f>'JuicedOdds Week (2)'!F31/('JuicedOdds Week (2)'!F31+'JuicedOdds Week (2)'!F29)</f>
        <v>0.51083423618634893</v>
      </c>
      <c r="G31" s="1">
        <f>'JuicedOdds Week (2)'!G31/('JuicedOdds Week (2)'!G31+'JuicedOdds Week (2)'!G13)</f>
        <v>0.30920711694593195</v>
      </c>
      <c r="H31" s="1">
        <f>'JuicedOdds Week (2)'!H31/('JuicedOdds Week (2)'!H31+'JuicedOdds Week (2)'!H15)</f>
        <v>0.42016806722689076</v>
      </c>
      <c r="I31" s="1">
        <f>'JuicedOdds Week (2)'!I31/('JuicedOdds Week (2)'!I31+'JuicedOdds Week (2)'!I16)</f>
        <v>0.47826086956521741</v>
      </c>
      <c r="J31" s="1">
        <f>'JuicedOdds Week (2)'!J31/('JuicedOdds Week (2)'!J31+'JuicedOdds Week (2)'!J26)</f>
        <v>0.45725646123260438</v>
      </c>
      <c r="K31" s="1">
        <f>'JuicedOdds Week (2)'!K31/('JuicedOdds Week (2)'!K31+'JuicedOdds Week (2)'!K23)</f>
        <v>0.36341238065906994</v>
      </c>
      <c r="L31" s="1"/>
      <c r="M31" s="1">
        <f>'JuicedOdds Week (2)'!M31/('JuicedOdds Week (2)'!M31+'JuicedOdds Week (2)'!M30)</f>
        <v>0.51083423618634893</v>
      </c>
      <c r="N31" s="1">
        <f>'JuicedOdds Week (2)'!N31/('JuicedOdds Week (2)'!N31+'JuicedOdds Week (2)'!N29)</f>
        <v>0.45725646123260438</v>
      </c>
      <c r="O31" s="1">
        <f>'JuicedOdds Week (2)'!O31/('JuicedOdds Week (2)'!O31+'JuicedOdds Week (2)'!O7)</f>
        <v>0.31318281136198101</v>
      </c>
      <c r="P31" s="1">
        <f>'JuicedOdds Week (2)'!P31/('JuicedOdds Week (2)'!P31+'JuicedOdds Week (2)'!P22)</f>
        <v>0.45725646123260438</v>
      </c>
      <c r="Q31" s="1">
        <f>'JuicedOdds Week (2)'!Q31/('JuicedOdds Week (2)'!Q31+'JuicedOdds Week (2)'!Q24)</f>
        <v>0.45725646123260438</v>
      </c>
      <c r="R31" s="1">
        <f>'JuicedOdds Week (2)'!R31/('JuicedOdds Week (2)'!R31+'JuicedOdds Week (2)'!R25)</f>
        <v>0.46753246753246752</v>
      </c>
      <c r="S31" s="1">
        <f>'JuicedOdds Week (2)'!S31/('JuicedOdds Week (2)'!S31+'JuicedOdds Week (2)'!S33)</f>
        <v>0.52173913043478259</v>
      </c>
      <c r="U31">
        <v>0</v>
      </c>
    </row>
    <row r="32" spans="1:21">
      <c r="A32" t="s">
        <v>31</v>
      </c>
      <c r="B32" s="1">
        <f>'JuicedOdds Week (2)'!B32/('JuicedOdds Week (2)'!B32+'JuicedOdds Week (2)'!B27)</f>
        <v>0.26645768025078376</v>
      </c>
      <c r="C32" s="1">
        <f>'JuicedOdds Week (2)'!C32/('JuicedOdds Week (2)'!C32+'JuicedOdds Week (2)'!C21)</f>
        <v>0.34252477380439461</v>
      </c>
      <c r="D32" s="1">
        <f>'JuicedOdds Week (2)'!D32/('JuicedOdds Week (2)'!D32+'JuicedOdds Week (2)'!D7)</f>
        <v>0.19999999999999998</v>
      </c>
      <c r="E32" s="1">
        <f>'JuicedOdds Week (2)'!E32/('JuicedOdds Week (2)'!E32+'JuicedOdds Week (2)'!E5)</f>
        <v>0.19570707070707072</v>
      </c>
      <c r="F32" s="1">
        <f>'JuicedOdds Week (2)'!F32/('JuicedOdds Week (2)'!F32+'JuicedOdds Week (2)'!F6)</f>
        <v>0.26645768025078376</v>
      </c>
      <c r="G32" s="1">
        <f>'JuicedOdds Week (2)'!G32/('JuicedOdds Week (2)'!G32+'JuicedOdds Week (2)'!G28)</f>
        <v>0.36989795918367352</v>
      </c>
      <c r="H32" s="1">
        <f>'JuicedOdds Week (2)'!H32/('JuicedOdds Week (2)'!H32+'JuicedOdds Week (2)'!H14)</f>
        <v>0.25912838633686691</v>
      </c>
      <c r="I32" s="1">
        <f>'JuicedOdds Week (2)'!I32/('JuicedOdds Week (2)'!I32+'JuicedOdds Week (2)'!I9)</f>
        <v>0.30920711694593195</v>
      </c>
      <c r="J32" s="1">
        <f>'JuicedOdds Week (2)'!J32/('JuicedOdds Week (2)'!J32+'JuicedOdds Week (2)'!J15)</f>
        <v>0.26645768025078376</v>
      </c>
      <c r="K32" s="1">
        <f>'JuicedOdds Week (2)'!K32/('JuicedOdds Week (2)'!K32+'JuicedOdds Week (2)'!K24)</f>
        <v>0.43795620437956206</v>
      </c>
      <c r="L32" s="1">
        <f>'JuicedOdds Week (2)'!L32/('JuicedOdds Week (2)'!L32+'JuicedOdds Week (2)'!L33)</f>
        <v>0.46753246753246752</v>
      </c>
      <c r="M32" s="1">
        <f>'JuicedOdds Week (2)'!M32/('JuicedOdds Week (2)'!M32+'JuicedOdds Week (2)'!M28)</f>
        <v>0.46753246753246752</v>
      </c>
      <c r="N32" s="1">
        <f>'JuicedOdds Week (2)'!N32/('JuicedOdds Week (2)'!N32+'JuicedOdds Week (2)'!N22)</f>
        <v>0.30920711694593195</v>
      </c>
      <c r="O32" s="1"/>
      <c r="P32" s="1">
        <f>'JuicedOdds Week (2)'!P32/('JuicedOdds Week (2)'!P32+'JuicedOdds Week (2)'!P5)</f>
        <v>0.30423004792665137</v>
      </c>
      <c r="Q32" s="1">
        <f>'JuicedOdds Week (2)'!Q32/('JuicedOdds Week (2)'!Q32+'JuicedOdds Week (2)'!Q19)</f>
        <v>0.36341238065906994</v>
      </c>
      <c r="R32" s="1">
        <f>'JuicedOdds Week (2)'!R32/('JuicedOdds Week (2)'!R32+'JuicedOdds Week (2)'!R3)</f>
        <v>0.19184290030211482</v>
      </c>
      <c r="S32" s="1">
        <f>'JuicedOdds Week (2)'!S32/('JuicedOdds Week (2)'!S32+'JuicedOdds Week (2)'!S14)</f>
        <v>0.36341238065906994</v>
      </c>
      <c r="U32">
        <v>0</v>
      </c>
    </row>
    <row r="33" spans="1:38">
      <c r="A33" t="s">
        <v>32</v>
      </c>
      <c r="B33" s="1">
        <f>'JuicedOdds Week (2)'!B33/('JuicedOdds Week (2)'!B33+'JuicedOdds Week (2)'!B9)</f>
        <v>0.20863836017569545</v>
      </c>
      <c r="C33" s="1">
        <f>'JuicedOdds Week (2)'!C33/('JuicedOdds Week (2)'!C33+'JuicedOdds Week (2)'!C31)</f>
        <v>0.53246753246753253</v>
      </c>
      <c r="D33" s="1">
        <f>'JuicedOdds Week (2)'!D33/('JuicedOdds Week (2)'!D33+'JuicedOdds Week (2)'!D13)</f>
        <v>0.28202947845804988</v>
      </c>
      <c r="E33" s="1">
        <f>'JuicedOdds Week (2)'!E33/('JuicedOdds Week (2)'!E33+'JuicedOdds Week (2)'!E22)</f>
        <v>0.39076376554174075</v>
      </c>
      <c r="F33" s="1">
        <f>'JuicedOdds Week (2)'!F33/('JuicedOdds Week (2)'!F33+'JuicedOdds Week (2)'!F24)</f>
        <v>0.40090771558245086</v>
      </c>
      <c r="G33" s="1">
        <f>'JuicedOdds Week (2)'!G33/('JuicedOdds Week (2)'!G33+'JuicedOdds Week (2)'!G16)</f>
        <v>0.42016806722689076</v>
      </c>
      <c r="H33" s="1"/>
      <c r="I33" s="1">
        <f>'JuicedOdds Week (2)'!I33/('JuicedOdds Week (2)'!I33+'JuicedOdds Week (2)'!I26)</f>
        <v>0.42016806722689076</v>
      </c>
      <c r="J33" s="1">
        <f>'JuicedOdds Week (2)'!J33/('JuicedOdds Week (2)'!J33+'JuicedOdds Week (2)'!J30)</f>
        <v>0.51083423618634893</v>
      </c>
      <c r="K33" s="1">
        <f>'JuicedOdds Week (2)'!K33/('JuicedOdds Week (2)'!K33+'JuicedOdds Week (2)'!K6)</f>
        <v>0.23409789548356585</v>
      </c>
      <c r="L33" s="1">
        <f>'JuicedOdds Week (2)'!L33/('JuicedOdds Week (2)'!L33+'JuicedOdds Week (2)'!L32)</f>
        <v>0.53246753246753253</v>
      </c>
      <c r="M33" s="1">
        <f>'JuicedOdds Week (2)'!M33/('JuicedOdds Week (2)'!M33+'JuicedOdds Week (2)'!M13)</f>
        <v>0.36309581830587778</v>
      </c>
      <c r="N33" s="1">
        <f>'JuicedOdds Week (2)'!N33/('JuicedOdds Week (2)'!N33+'JuicedOdds Week (2)'!N18)</f>
        <v>0.37889039242219219</v>
      </c>
      <c r="O33" s="1">
        <f>'JuicedOdds Week (2)'!O33/('JuicedOdds Week (2)'!O33+'JuicedOdds Week (2)'!O8)</f>
        <v>0.33099297893681046</v>
      </c>
      <c r="P33" s="1">
        <f>'JuicedOdds Week (2)'!P33/('JuicedOdds Week (2)'!P33+'JuicedOdds Week (2)'!P29)</f>
        <v>0.42016806722689076</v>
      </c>
      <c r="Q33" s="1">
        <f>'JuicedOdds Week (2)'!Q33/('JuicedOdds Week (2)'!Q33+'JuicedOdds Week (2)'!Q15)</f>
        <v>0.36905965621840248</v>
      </c>
      <c r="R33" s="1">
        <f>'JuicedOdds Week (2)'!R33/('JuicedOdds Week (2)'!R33+'JuicedOdds Week (2)'!R29)</f>
        <v>0.48916576381365112</v>
      </c>
      <c r="S33" s="1">
        <f>'JuicedOdds Week (2)'!S33/('JuicedOdds Week (2)'!S33+'JuicedOdds Week (2)'!S31)</f>
        <v>0.47826086956521741</v>
      </c>
      <c r="U33">
        <v>0</v>
      </c>
    </row>
    <row r="34" spans="1:38">
      <c r="U34">
        <f>SUM(U2:U33)</f>
        <v>25</v>
      </c>
      <c r="V34">
        <f t="shared" ref="V34:AL34" si="0">SUM(V2:V33)</f>
        <v>0</v>
      </c>
      <c r="W34">
        <f t="shared" si="0"/>
        <v>0</v>
      </c>
      <c r="X34">
        <f t="shared" si="0"/>
        <v>0</v>
      </c>
      <c r="Y34">
        <f t="shared" si="0"/>
        <v>0</v>
      </c>
      <c r="Z34">
        <f t="shared" si="0"/>
        <v>0</v>
      </c>
      <c r="AA34">
        <f t="shared" si="0"/>
        <v>0</v>
      </c>
      <c r="AB34">
        <f t="shared" si="0"/>
        <v>0</v>
      </c>
      <c r="AC34">
        <f t="shared" si="0"/>
        <v>0</v>
      </c>
      <c r="AD34">
        <f t="shared" si="0"/>
        <v>0</v>
      </c>
      <c r="AE34">
        <f t="shared" si="0"/>
        <v>0</v>
      </c>
      <c r="AF34">
        <f t="shared" si="0"/>
        <v>0</v>
      </c>
      <c r="AG34">
        <f t="shared" si="0"/>
        <v>0</v>
      </c>
      <c r="AH34">
        <f t="shared" si="0"/>
        <v>0</v>
      </c>
      <c r="AI34">
        <f t="shared" si="0"/>
        <v>0</v>
      </c>
      <c r="AJ34">
        <f t="shared" si="0"/>
        <v>0</v>
      </c>
      <c r="AK34">
        <f t="shared" si="0"/>
        <v>0</v>
      </c>
      <c r="AL34">
        <f t="shared" si="0"/>
        <v>0</v>
      </c>
    </row>
    <row r="35" spans="1:38">
      <c r="I35" s="1">
        <f>B9*C4*D13*E5*G12*H14*J15*I7*K6*L10*N22*O8*Q2*R3</f>
        <v>1.4653680751876787E-2</v>
      </c>
    </row>
    <row r="36" spans="1:38">
      <c r="I36" s="1">
        <f>B9*C7*D2*E5*G13*H14*J15*I4*K6*L10*N22*O12*R3</f>
        <v>2.4943379273260471E-2</v>
      </c>
    </row>
  </sheetData>
  <conditionalFormatting sqref="B2:S33">
    <cfRule type="cellIs" dxfId="9" priority="1" operator="between">
      <formula>0.65</formula>
      <formula>0.7</formula>
    </cfRule>
    <cfRule type="cellIs" dxfId="8" priority="2" operator="greaterThanOrEqual">
      <formula>0.7</formula>
    </cfRule>
  </conditionalFormatting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CA81-6C48-4A54-AEF4-F3D7C4A603EE}">
  <dimension ref="A1:S33"/>
  <sheetViews>
    <sheetView workbookViewId="0">
      <selection activeCell="I23" sqref="I23"/>
    </sheetView>
  </sheetViews>
  <sheetFormatPr defaultRowHeight="14.45"/>
  <cols>
    <col min="2" max="19" width="7.140625" customWidth="1"/>
  </cols>
  <sheetData>
    <row r="1" spans="1:1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>
      <c r="A2" t="s">
        <v>1</v>
      </c>
      <c r="B2">
        <f>IF('BettingLines Week (2)'!B2&lt;-100,1+100/('BettingLines Week (2)'!B2-100),100/('BettingLines Week (2)'!B2+100))</f>
        <v>0.64285714285714279</v>
      </c>
      <c r="C2">
        <f>IF('BettingLines Week (2)'!C2&lt;-100,1+100/('BettingLines Week (2)'!C2-100),100/('BettingLines Week (2)'!C2+100))</f>
        <v>0.59677419354838712</v>
      </c>
      <c r="D2">
        <f>IF('BettingLines Week (2)'!D2&lt;-100,1+100/('BettingLines Week (2)'!D2-100),100/('BettingLines Week (2)'!D2+100))</f>
        <v>0.85185185185185186</v>
      </c>
      <c r="E2">
        <f>IF('BettingLines Week (2)'!E2&lt;-100,1+100/('BettingLines Week (2)'!E2-100),100/('BettingLines Week (2)'!E2+100))</f>
        <v>0.55555555555555558</v>
      </c>
      <c r="F2">
        <f>IF('BettingLines Week (2)'!F2&lt;-100,1+100/('BettingLines Week (2)'!F2-100),100/('BettingLines Week (2)'!F2+100))</f>
        <v>0.65517241379310343</v>
      </c>
      <c r="G2">
        <f>IF('BettingLines Week (2)'!G2&lt;-100,1+100/('BettingLines Week (2)'!G2-100),100/('BettingLines Week (2)'!G2+100))</f>
        <v>0.76470588235294112</v>
      </c>
      <c r="H2">
        <f>IF('BettingLines Week (2)'!H2&lt;-100,1+100/('BettingLines Week (2)'!H2-100),100/('BettingLines Week (2)'!H2+100))</f>
        <v>0.68553459119496862</v>
      </c>
      <c r="I2">
        <f>IF('BettingLines Week (2)'!I2&lt;-100,1+100/('BettingLines Week (2)'!I2-100),100/('BettingLines Week (2)'!I2+100))</f>
        <v>0.63636363636363635</v>
      </c>
      <c r="J2">
        <f>IF('BettingLines Week (2)'!J2&lt;-100,1+100/('BettingLines Week (2)'!J2-100),100/('BettingLines Week (2)'!J2+100))</f>
        <v>0.67213114754098369</v>
      </c>
      <c r="K2">
        <f>IF('BettingLines Week (2)'!K2&lt;-100,1+100/('BettingLines Week (2)'!K2-100),100/('BettingLines Week (2)'!K2+100))</f>
        <v>1</v>
      </c>
      <c r="L2">
        <f>IF('BettingLines Week (2)'!L2&lt;-100,1+100/('BettingLines Week (2)'!L2-100),100/('BettingLines Week (2)'!L2+100))</f>
        <v>0.60784313725490202</v>
      </c>
      <c r="M2">
        <f>IF('BettingLines Week (2)'!M2&lt;-100,1+100/('BettingLines Week (2)'!M2-100),100/('BettingLines Week (2)'!M2+100))</f>
        <v>0.67213114754098369</v>
      </c>
      <c r="N2">
        <f>IF('BettingLines Week (2)'!N2&lt;-100,1+100/('BettingLines Week (2)'!N2-100),100/('BettingLines Week (2)'!N2+100))</f>
        <v>0.68553459119496862</v>
      </c>
      <c r="O2">
        <f>IF('BettingLines Week (2)'!O2&lt;-100,1+100/('BettingLines Week (2)'!O2-100),100/('BettingLines Week (2)'!O2+100))</f>
        <v>0.64285714285714279</v>
      </c>
      <c r="P2">
        <f>IF('BettingLines Week (2)'!P2&lt;-100,1+100/('BettingLines Week (2)'!P2-100),100/('BettingLines Week (2)'!P2+100))</f>
        <v>0.65517241379310343</v>
      </c>
      <c r="Q2">
        <f>IF('BettingLines Week (2)'!Q2&lt;-100,1+100/('BettingLines Week (2)'!Q2-100),100/('BettingLines Week (2)'!Q2+100))</f>
        <v>0.79797979797979801</v>
      </c>
      <c r="R2">
        <f>IF('BettingLines Week (2)'!R2&lt;-100,1+100/('BettingLines Week (2)'!R2-100),100/('BettingLines Week (2)'!R2+100))</f>
        <v>0.60784313725490202</v>
      </c>
      <c r="S2">
        <f>IF('BettingLines Week (2)'!S2&lt;-100,1+100/('BettingLines Week (2)'!S2-100),100/('BettingLines Week (2)'!S2+100))</f>
        <v>0.55555555555555558</v>
      </c>
    </row>
    <row r="3" spans="1:19">
      <c r="A3" t="s">
        <v>2</v>
      </c>
      <c r="B3">
        <f>IF('BettingLines Week (2)'!B3&lt;-100,1+100/('BettingLines Week (2)'!B3-100),100/('BettingLines Week (2)'!B3+100))</f>
        <v>0.64912280701754388</v>
      </c>
      <c r="C3">
        <f>IF('BettingLines Week (2)'!C3&lt;-100,1+100/('BettingLines Week (2)'!C3-100),100/('BettingLines Week (2)'!C3+100))</f>
        <v>0.71014492753623193</v>
      </c>
      <c r="D3">
        <f>IF('BettingLines Week (2)'!D3&lt;-100,1+100/('BettingLines Week (2)'!D3-100),100/('BettingLines Week (2)'!D3+100))</f>
        <v>0.77272727272727271</v>
      </c>
      <c r="E3">
        <f>IF('BettingLines Week (2)'!E3&lt;-100,1+100/('BettingLines Week (2)'!E3-100),100/('BettingLines Week (2)'!E3+100))</f>
        <v>0.76470588235294112</v>
      </c>
      <c r="F3">
        <f>IF('BettingLines Week (2)'!F3&lt;-100,1+100/('BettingLines Week (2)'!F3-100),100/('BettingLines Week (2)'!F3+100))</f>
        <v>0.69696969696969702</v>
      </c>
      <c r="G3">
        <f>IF('BettingLines Week (2)'!G3&lt;-100,1+100/('BettingLines Week (2)'!G3-100),100/('BettingLines Week (2)'!G3+100))</f>
        <v>0.53488372093023262</v>
      </c>
      <c r="H3">
        <f>IF('BettingLines Week (2)'!H3&lt;-100,1+100/('BettingLines Week (2)'!H3-100),100/('BettingLines Week (2)'!H3+100))</f>
        <v>0.65517241379310343</v>
      </c>
      <c r="I3">
        <f>IF('BettingLines Week (2)'!I3&lt;-100,1+100/('BettingLines Week (2)'!I3-100),100/('BettingLines Week (2)'!I3+100))</f>
        <v>0.66101694915254239</v>
      </c>
      <c r="J3">
        <f>IF('BettingLines Week (2)'!J3&lt;-100,1+100/('BettingLines Week (2)'!J3-100),100/('BettingLines Week (2)'!J3+100))</f>
        <v>0.60784313725490202</v>
      </c>
      <c r="K3">
        <f>IF('BettingLines Week (2)'!K3&lt;-100,1+100/('BettingLines Week (2)'!K3-100),100/('BettingLines Week (2)'!K3+100))</f>
        <v>1</v>
      </c>
      <c r="L3">
        <f>IF('BettingLines Week (2)'!L3&lt;-100,1+100/('BettingLines Week (2)'!L3-100),100/('BettingLines Week (2)'!L3+100))</f>
        <v>0.42553191489361702</v>
      </c>
      <c r="M3">
        <f>IF('BettingLines Week (2)'!M3&lt;-100,1+100/('BettingLines Week (2)'!M3-100),100/('BettingLines Week (2)'!M3+100))</f>
        <v>0.54545454545454541</v>
      </c>
      <c r="N3">
        <f>IF('BettingLines Week (2)'!N3&lt;-100,1+100/('BettingLines Week (2)'!N3-100),100/('BettingLines Week (2)'!N3+100))</f>
        <v>0.57446808510638303</v>
      </c>
      <c r="O3">
        <f>IF('BettingLines Week (2)'!O3&lt;-100,1+100/('BettingLines Week (2)'!O3-100),100/('BettingLines Week (2)'!O3+100))</f>
        <v>0.51219512195121952</v>
      </c>
      <c r="P3">
        <f>IF('BettingLines Week (2)'!P3&lt;-100,1+100/('BettingLines Week (2)'!P3-100),100/('BettingLines Week (2)'!P3+100))</f>
        <v>0.55555555555555558</v>
      </c>
      <c r="Q3">
        <f>IF('BettingLines Week (2)'!Q3&lt;-100,1+100/('BettingLines Week (2)'!Q3-100),100/('BettingLines Week (2)'!Q3+100))</f>
        <v>0.74874371859296485</v>
      </c>
      <c r="R3">
        <f>IF('BettingLines Week (2)'!R3&lt;-100,1+100/('BettingLines Week (2)'!R3-100),100/('BettingLines Week (2)'!R3+100))</f>
        <v>0.84251968503937014</v>
      </c>
      <c r="S3">
        <f>IF('BettingLines Week (2)'!S3&lt;-100,1+100/('BettingLines Week (2)'!S3-100),100/('BettingLines Week (2)'!S3+100))</f>
        <v>0.56521739130434789</v>
      </c>
    </row>
    <row r="4" spans="1:19">
      <c r="A4" t="s">
        <v>3</v>
      </c>
      <c r="B4">
        <f>IF('BettingLines Week (2)'!B4&lt;-100,1+100/('BettingLines Week (2)'!B4-100),100/('BettingLines Week (2)'!B4+100))</f>
        <v>0.57446808510638303</v>
      </c>
      <c r="C4">
        <f>IF('BettingLines Week (2)'!C4&lt;-100,1+100/('BettingLines Week (2)'!C4-100),100/('BettingLines Week (2)'!C4+100))</f>
        <v>0.78260869565217395</v>
      </c>
      <c r="D4">
        <f>IF('BettingLines Week (2)'!D4&lt;-100,1+100/('BettingLines Week (2)'!D4-100),100/('BettingLines Week (2)'!D4+100))</f>
        <v>0.68553459119496862</v>
      </c>
      <c r="E4">
        <f>IF('BettingLines Week (2)'!E4&lt;-100,1+100/('BettingLines Week (2)'!E4-100),100/('BettingLines Week (2)'!E4+100))</f>
        <v>0.63636363636363635</v>
      </c>
      <c r="F4">
        <f>IF('BettingLines Week (2)'!F4&lt;-100,1+100/('BettingLines Week (2)'!F4-100),100/('BettingLines Week (2)'!F4+100))</f>
        <v>0.62962962962962965</v>
      </c>
      <c r="G4">
        <f>IF('BettingLines Week (2)'!G4&lt;-100,1+100/('BettingLines Week (2)'!G4-100),100/('BettingLines Week (2)'!G4+100))</f>
        <v>0.74874371859296485</v>
      </c>
      <c r="H4">
        <f>IF('BettingLines Week (2)'!H4&lt;-100,1+100/('BettingLines Week (2)'!H4-100),100/('BettingLines Week (2)'!H4+100))</f>
        <v>0.63636363636363635</v>
      </c>
      <c r="I4">
        <f>IF('BettingLines Week (2)'!I4&lt;-100,1+100/('BettingLines Week (2)'!I4-100),100/('BettingLines Week (2)'!I4+100))</f>
        <v>0.81481481481481488</v>
      </c>
      <c r="J4">
        <f>IF('BettingLines Week (2)'!J4&lt;-100,1+100/('BettingLines Week (2)'!J4-100),100/('BettingLines Week (2)'!J4+100))</f>
        <v>0.51219512195121952</v>
      </c>
      <c r="K4">
        <f>IF('BettingLines Week (2)'!K4&lt;-100,1+100/('BettingLines Week (2)'!K4-100),100/('BettingLines Week (2)'!K4+100))</f>
        <v>0.71014492753623193</v>
      </c>
      <c r="L4">
        <f>IF('BettingLines Week (2)'!L4&lt;-100,1+100/('BettingLines Week (2)'!L4-100),100/('BettingLines Week (2)'!L4+100))</f>
        <v>0.63636363636363635</v>
      </c>
      <c r="M4">
        <f>IF('BettingLines Week (2)'!M4&lt;-100,1+100/('BettingLines Week (2)'!M4-100),100/('BettingLines Week (2)'!M4+100))</f>
        <v>0.5</v>
      </c>
      <c r="N4">
        <f>IF('BettingLines Week (2)'!N4&lt;-100,1+100/('BettingLines Week (2)'!N4-100),100/('BettingLines Week (2)'!N4+100))</f>
        <v>1</v>
      </c>
      <c r="O4">
        <f>IF('BettingLines Week (2)'!O4&lt;-100,1+100/('BettingLines Week (2)'!O4-100),100/('BettingLines Week (2)'!O4+100))</f>
        <v>0.39215686274509803</v>
      </c>
      <c r="P4">
        <f>IF('BettingLines Week (2)'!P4&lt;-100,1+100/('BettingLines Week (2)'!P4-100),100/('BettingLines Week (2)'!P4+100))</f>
        <v>0.65517241379310343</v>
      </c>
      <c r="Q4">
        <f>IF('BettingLines Week (2)'!Q4&lt;-100,1+100/('BettingLines Week (2)'!Q4-100),100/('BettingLines Week (2)'!Q4+100))</f>
        <v>0.53488372093023262</v>
      </c>
      <c r="R4">
        <f>IF('BettingLines Week (2)'!R4&lt;-100,1+100/('BettingLines Week (2)'!R4-100),100/('BettingLines Week (2)'!R4+100))</f>
        <v>0.72972972972972971</v>
      </c>
      <c r="S4">
        <f>IF('BettingLines Week (2)'!S4&lt;-100,1+100/('BettingLines Week (2)'!S4-100),100/('BettingLines Week (2)'!S4+100))</f>
        <v>0.5</v>
      </c>
    </row>
    <row r="5" spans="1:19">
      <c r="A5" t="s">
        <v>4</v>
      </c>
      <c r="B5">
        <f>IF('BettingLines Week (2)'!B5&lt;-100,1+100/('BettingLines Week (2)'!B5-100),100/('BettingLines Week (2)'!B5+100))</f>
        <v>0.54545454545454541</v>
      </c>
      <c r="C5">
        <f>IF('BettingLines Week (2)'!C5&lt;-100,1+100/('BettingLines Week (2)'!C5-100),100/('BettingLines Week (2)'!C5+100))</f>
        <v>0.76470588235294112</v>
      </c>
      <c r="D5">
        <f>IF('BettingLines Week (2)'!D5&lt;-100,1+100/('BettingLines Week (2)'!D5-100),100/('BettingLines Week (2)'!D5+100))</f>
        <v>0.79797979797979801</v>
      </c>
      <c r="E5">
        <f>IF('BettingLines Week (2)'!E5&lt;-100,1+100/('BettingLines Week (2)'!E5-100),100/('BettingLines Week (2)'!E5+100))</f>
        <v>0.83870967741935487</v>
      </c>
      <c r="F5">
        <f>IF('BettingLines Week (2)'!F5&lt;-100,1+100/('BettingLines Week (2)'!F5-100),100/('BettingLines Week (2)'!F5+100))</f>
        <v>0.56521739130434789</v>
      </c>
      <c r="G5">
        <f>IF('BettingLines Week (2)'!G5&lt;-100,1+100/('BettingLines Week (2)'!G5-100),100/('BettingLines Week (2)'!G5+100))</f>
        <v>0.53488372093023262</v>
      </c>
      <c r="H5">
        <f>IF('BettingLines Week (2)'!H5&lt;-100,1+100/('BettingLines Week (2)'!H5-100),100/('BettingLines Week (2)'!H5+100))</f>
        <v>0.54545454545454541</v>
      </c>
      <c r="I5">
        <f>IF('BettingLines Week (2)'!I5&lt;-100,1+100/('BettingLines Week (2)'!I5-100),100/('BettingLines Week (2)'!I5+100))</f>
        <v>0.53488372093023262</v>
      </c>
      <c r="J5">
        <f>IF('BettingLines Week (2)'!J5&lt;-100,1+100/('BettingLines Week (2)'!J5-100),100/('BettingLines Week (2)'!J5+100))</f>
        <v>1</v>
      </c>
      <c r="K5">
        <f>IF('BettingLines Week (2)'!K5&lt;-100,1+100/('BettingLines Week (2)'!K5-100),100/('BettingLines Week (2)'!K5+100))</f>
        <v>0.53488372093023262</v>
      </c>
      <c r="L5">
        <f>IF('BettingLines Week (2)'!L5&lt;-100,1+100/('BettingLines Week (2)'!L5-100),100/('BettingLines Week (2)'!L5+100))</f>
        <v>0.77272727272727271</v>
      </c>
      <c r="M5">
        <f>IF('BettingLines Week (2)'!M5&lt;-100,1+100/('BettingLines Week (2)'!M5-100),100/('BettingLines Week (2)'!M5+100))</f>
        <v>0.54545454545454541</v>
      </c>
      <c r="N5">
        <f>IF('BettingLines Week (2)'!N5&lt;-100,1+100/('BettingLines Week (2)'!N5-100),100/('BettingLines Week (2)'!N5+100))</f>
        <v>0.46511627906976744</v>
      </c>
      <c r="O5">
        <f>IF('BettingLines Week (2)'!O5&lt;-100,1+100/('BettingLines Week (2)'!O5-100),100/('BettingLines Week (2)'!O5+100))</f>
        <v>0.63636363636363635</v>
      </c>
      <c r="P5">
        <f>IF('BettingLines Week (2)'!P5&lt;-100,1+100/('BettingLines Week (2)'!P5-100),100/('BettingLines Week (2)'!P5+100))</f>
        <v>0.72602739726027399</v>
      </c>
      <c r="Q5">
        <f>IF('BettingLines Week (2)'!Q5&lt;-100,1+100/('BettingLines Week (2)'!Q5-100),100/('BettingLines Week (2)'!Q5+100))</f>
        <v>0.6</v>
      </c>
      <c r="R5">
        <f>IF('BettingLines Week (2)'!R5&lt;-100,1+100/('BettingLines Week (2)'!R5-100),100/('BettingLines Week (2)'!R5+100))</f>
        <v>0.6</v>
      </c>
      <c r="S5">
        <f>IF('BettingLines Week (2)'!S5&lt;-100,1+100/('BettingLines Week (2)'!S5-100),100/('BettingLines Week (2)'!S5+100))</f>
        <v>0.74874371859296485</v>
      </c>
    </row>
    <row r="6" spans="1:19">
      <c r="A6" t="s">
        <v>5</v>
      </c>
      <c r="B6">
        <f>IF('BettingLines Week (2)'!B6&lt;-100,1+100/('BettingLines Week (2)'!B6-100),100/('BettingLines Week (2)'!B6+100))</f>
        <v>0.52830188679245282</v>
      </c>
      <c r="C6">
        <f>IF('BettingLines Week (2)'!C6&lt;-100,1+100/('BettingLines Week (2)'!C6-100),100/('BettingLines Week (2)'!C6+100))</f>
        <v>0.63636363636363635</v>
      </c>
      <c r="D6">
        <f>IF('BettingLines Week (2)'!D6&lt;-100,1+100/('BettingLines Week (2)'!D6-100),100/('BettingLines Week (2)'!D6+100))</f>
        <v>0.77272727272727271</v>
      </c>
      <c r="E6">
        <f>IF('BettingLines Week (2)'!E6&lt;-100,1+100/('BettingLines Week (2)'!E6-100),100/('BettingLines Week (2)'!E6+100))</f>
        <v>0.67213114754098369</v>
      </c>
      <c r="F6">
        <f>IF('BettingLines Week (2)'!F6&lt;-100,1+100/('BettingLines Week (2)'!F6-100),100/('BettingLines Week (2)'!F6+100))</f>
        <v>0.76470588235294112</v>
      </c>
      <c r="G6">
        <f>IF('BettingLines Week (2)'!G6&lt;-100,1+100/('BettingLines Week (2)'!G6-100),100/('BettingLines Week (2)'!G6+100))</f>
        <v>0.66442953020134232</v>
      </c>
      <c r="H6">
        <f>IF('BettingLines Week (2)'!H6&lt;-100,1+100/('BettingLines Week (2)'!H6-100),100/('BettingLines Week (2)'!H6+100))</f>
        <v>1</v>
      </c>
      <c r="I6">
        <f>IF('BettingLines Week (2)'!I6&lt;-100,1+100/('BettingLines Week (2)'!I6-100),100/('BettingLines Week (2)'!I6+100))</f>
        <v>0.51219512195121952</v>
      </c>
      <c r="J6">
        <f>IF('BettingLines Week (2)'!J6&lt;-100,1+100/('BettingLines Week (2)'!J6-100),100/('BettingLines Week (2)'!J6+100))</f>
        <v>0.53488372093023262</v>
      </c>
      <c r="K6">
        <f>IF('BettingLines Week (2)'!K6&lt;-100,1+100/('BettingLines Week (2)'!K6-100),100/('BettingLines Week (2)'!K6+100))</f>
        <v>0.79797979797979801</v>
      </c>
      <c r="L6">
        <f>IF('BettingLines Week (2)'!L6&lt;-100,1+100/('BettingLines Week (2)'!L6-100),100/('BettingLines Week (2)'!L6+100))</f>
        <v>0.53488372093023262</v>
      </c>
      <c r="M6">
        <f>IF('BettingLines Week (2)'!M6&lt;-100,1+100/('BettingLines Week (2)'!M6-100),100/('BettingLines Week (2)'!M6+100))</f>
        <v>0.66666666666666674</v>
      </c>
      <c r="N6">
        <f>IF('BettingLines Week (2)'!N6&lt;-100,1+100/('BettingLines Week (2)'!N6-100),100/('BettingLines Week (2)'!N6+100))</f>
        <v>0.53488372093023262</v>
      </c>
      <c r="O6">
        <f>IF('BettingLines Week (2)'!O6&lt;-100,1+100/('BettingLines Week (2)'!O6-100),100/('BettingLines Week (2)'!O6+100))</f>
        <v>0.79797979797979801</v>
      </c>
      <c r="P6">
        <f>IF('BettingLines Week (2)'!P6&lt;-100,1+100/('BettingLines Week (2)'!P6-100),100/('BettingLines Week (2)'!P6+100))</f>
        <v>0.68553459119496862</v>
      </c>
      <c r="Q6">
        <f>IF('BettingLines Week (2)'!Q6&lt;-100,1+100/('BettingLines Week (2)'!Q6-100),100/('BettingLines Week (2)'!Q6+100))</f>
        <v>0.56521739130434789</v>
      </c>
      <c r="R6">
        <f>IF('BettingLines Week (2)'!R6&lt;-100,1+100/('BettingLines Week (2)'!R6-100),100/('BettingLines Week (2)'!R6+100))</f>
        <v>0.42553191489361702</v>
      </c>
      <c r="S6">
        <f>IF('BettingLines Week (2)'!S6&lt;-100,1+100/('BettingLines Week (2)'!S6-100),100/('BettingLines Week (2)'!S6+100))</f>
        <v>0.63636363636363635</v>
      </c>
    </row>
    <row r="7" spans="1:19">
      <c r="A7" t="s">
        <v>6</v>
      </c>
      <c r="B7">
        <f>IF('BettingLines Week (2)'!B7&lt;-100,1+100/('BettingLines Week (2)'!B7-100),100/('BettingLines Week (2)'!B7+100))</f>
        <v>0.62962962962962965</v>
      </c>
      <c r="C7">
        <f>IF('BettingLines Week (2)'!C7&lt;-100,1+100/('BettingLines Week (2)'!C7-100),100/('BettingLines Week (2)'!C7+100))</f>
        <v>0.79166666666666663</v>
      </c>
      <c r="D7">
        <f>IF('BettingLines Week (2)'!D7&lt;-100,1+100/('BettingLines Week (2)'!D7-100),100/('BettingLines Week (2)'!D7+100))</f>
        <v>0.83333333333333337</v>
      </c>
      <c r="E7">
        <f>IF('BettingLines Week (2)'!E7&lt;-100,1+100/('BettingLines Week (2)'!E7-100),100/('BettingLines Week (2)'!E7+100))</f>
        <v>0.67213114754098369</v>
      </c>
      <c r="F7">
        <f>IF('BettingLines Week (2)'!F7&lt;-100,1+100/('BettingLines Week (2)'!F7-100),100/('BettingLines Week (2)'!F7+100))</f>
        <v>0.47619047619047616</v>
      </c>
      <c r="G7">
        <f>IF('BettingLines Week (2)'!G7&lt;-100,1+100/('BettingLines Week (2)'!G7-100),100/('BettingLines Week (2)'!G7+100))</f>
        <v>0.51219512195121952</v>
      </c>
      <c r="H7">
        <f>IF('BettingLines Week (2)'!H7&lt;-100,1+100/('BettingLines Week (2)'!H7-100),100/('BettingLines Week (2)'!H7+100))</f>
        <v>1</v>
      </c>
      <c r="I7">
        <f>IF('BettingLines Week (2)'!I7&lt;-100,1+100/('BettingLines Week (2)'!I7-100),100/('BettingLines Week (2)'!I7+100))</f>
        <v>0.74874371859296485</v>
      </c>
      <c r="J7">
        <f>IF('BettingLines Week (2)'!J7&lt;-100,1+100/('BettingLines Week (2)'!J7-100),100/('BettingLines Week (2)'!J7+100))</f>
        <v>0.42553191489361702</v>
      </c>
      <c r="K7">
        <f>IF('BettingLines Week (2)'!K7&lt;-100,1+100/('BettingLines Week (2)'!K7-100),100/('BettingLines Week (2)'!K7+100))</f>
        <v>0.68553459119496862</v>
      </c>
      <c r="L7">
        <f>IF('BettingLines Week (2)'!L7&lt;-100,1+100/('BettingLines Week (2)'!L7-100),100/('BettingLines Week (2)'!L7+100))</f>
        <v>0.63636363636363635</v>
      </c>
      <c r="M7">
        <f>IF('BettingLines Week (2)'!M7&lt;-100,1+100/('BettingLines Week (2)'!M7-100),100/('BettingLines Week (2)'!M7+100))</f>
        <v>0.69696969696969702</v>
      </c>
      <c r="N7">
        <f>IF('BettingLines Week (2)'!N7&lt;-100,1+100/('BettingLines Week (2)'!N7-100),100/('BettingLines Week (2)'!N7+100))</f>
        <v>0.62962962962962965</v>
      </c>
      <c r="O7">
        <f>IF('BettingLines Week (2)'!O7&lt;-100,1+100/('BettingLines Week (2)'!O7-100),100/('BettingLines Week (2)'!O7+100))</f>
        <v>0.53488372093023262</v>
      </c>
      <c r="P7">
        <f>IF('BettingLines Week (2)'!P7&lt;-100,1+100/('BettingLines Week (2)'!P7-100),100/('BettingLines Week (2)'!P7+100))</f>
        <v>0.38461538461538464</v>
      </c>
      <c r="Q7">
        <f>IF('BettingLines Week (2)'!Q7&lt;-100,1+100/('BettingLines Week (2)'!Q7-100),100/('BettingLines Week (2)'!Q7+100))</f>
        <v>0.43478260869565216</v>
      </c>
      <c r="R7">
        <f>IF('BettingLines Week (2)'!R7&lt;-100,1+100/('BettingLines Week (2)'!R7-100),100/('BettingLines Week (2)'!R7+100))</f>
        <v>0.6</v>
      </c>
      <c r="S7">
        <f>IF('BettingLines Week (2)'!S7&lt;-100,1+100/('BettingLines Week (2)'!S7-100),100/('BettingLines Week (2)'!S7+100))</f>
        <v>0.6</v>
      </c>
    </row>
    <row r="8" spans="1:19">
      <c r="A8" t="s">
        <v>7</v>
      </c>
      <c r="B8">
        <f>IF('BettingLines Week (2)'!B8&lt;-100,1+100/('BettingLines Week (2)'!B8-100),100/('BettingLines Week (2)'!B8+100))</f>
        <v>0.46728971962616822</v>
      </c>
      <c r="C8">
        <f>IF('BettingLines Week (2)'!C8&lt;-100,1+100/('BettingLines Week (2)'!C8-100),100/('BettingLines Week (2)'!C8+100))</f>
        <v>0.25</v>
      </c>
      <c r="D8">
        <f>IF('BettingLines Week (2)'!D8&lt;-100,1+100/('BettingLines Week (2)'!D8-100),100/('BettingLines Week (2)'!D8+100))</f>
        <v>0.67213114754098369</v>
      </c>
      <c r="E8">
        <f>IF('BettingLines Week (2)'!E8&lt;-100,1+100/('BettingLines Week (2)'!E8-100),100/('BettingLines Week (2)'!E8+100))</f>
        <v>0.48780487804878048</v>
      </c>
      <c r="F8">
        <f>IF('BettingLines Week (2)'!F8&lt;-100,1+100/('BettingLines Week (2)'!F8-100),100/('BettingLines Week (2)'!F8+100))</f>
        <v>0.53488372093023262</v>
      </c>
      <c r="G8">
        <f>IF('BettingLines Week (2)'!G8&lt;-100,1+100/('BettingLines Week (2)'!G8-100),100/('BettingLines Week (2)'!G8+100))</f>
        <v>0.51219512195121952</v>
      </c>
      <c r="H8">
        <f>IF('BettingLines Week (2)'!H8&lt;-100,1+100/('BettingLines Week (2)'!H8-100),100/('BettingLines Week (2)'!H8+100))</f>
        <v>1</v>
      </c>
      <c r="I8">
        <f>IF('BettingLines Week (2)'!I8&lt;-100,1+100/('BettingLines Week (2)'!I8-100),100/('BettingLines Week (2)'!I8+100))</f>
        <v>0.54545454545454541</v>
      </c>
      <c r="J8">
        <f>IF('BettingLines Week (2)'!J8&lt;-100,1+100/('BettingLines Week (2)'!J8-100),100/('BettingLines Week (2)'!J8+100))</f>
        <v>0.55555555555555558</v>
      </c>
      <c r="K8">
        <f>IF('BettingLines Week (2)'!K8&lt;-100,1+100/('BettingLines Week (2)'!K8-100),100/('BettingLines Week (2)'!K8+100))</f>
        <v>0.56521739130434789</v>
      </c>
      <c r="L8">
        <f>IF('BettingLines Week (2)'!L8&lt;-100,1+100/('BettingLines Week (2)'!L8-100),100/('BettingLines Week (2)'!L8+100))</f>
        <v>0.4</v>
      </c>
      <c r="M8">
        <f>IF('BettingLines Week (2)'!M8&lt;-100,1+100/('BettingLines Week (2)'!M8-100),100/('BettingLines Week (2)'!M8+100))</f>
        <v>0.57446808510638303</v>
      </c>
      <c r="N8">
        <f>IF('BettingLines Week (2)'!N8&lt;-100,1+100/('BettingLines Week (2)'!N8-100),100/('BettingLines Week (2)'!N8+100))</f>
        <v>0.72972972972972971</v>
      </c>
      <c r="O8">
        <f>IF('BettingLines Week (2)'!O8&lt;-100,1+100/('BettingLines Week (2)'!O8-100),100/('BettingLines Week (2)'!O8+100))</f>
        <v>0.69696969696969702</v>
      </c>
      <c r="P8">
        <f>IF('BettingLines Week (2)'!P8&lt;-100,1+100/('BettingLines Week (2)'!P8-100),100/('BettingLines Week (2)'!P8+100))</f>
        <v>0.5</v>
      </c>
      <c r="Q8">
        <f>IF('BettingLines Week (2)'!Q8&lt;-100,1+100/('BettingLines Week (2)'!Q8-100),100/('BettingLines Week (2)'!Q8+100))</f>
        <v>0.68553459119496862</v>
      </c>
      <c r="R8">
        <f>IF('BettingLines Week (2)'!R8&lt;-100,1+100/('BettingLines Week (2)'!R8-100),100/('BettingLines Week (2)'!R8+100))</f>
        <v>0.53488372093023262</v>
      </c>
      <c r="S8">
        <f>IF('BettingLines Week (2)'!S8&lt;-100,1+100/('BettingLines Week (2)'!S8-100),100/('BettingLines Week (2)'!S8+100))</f>
        <v>0.53488372093023262</v>
      </c>
    </row>
    <row r="9" spans="1:19">
      <c r="A9" t="s">
        <v>8</v>
      </c>
      <c r="B9">
        <f>IF('BettingLines Week (2)'!B9&lt;-100,1+100/('BettingLines Week (2)'!B9-100),100/('BettingLines Week (2)'!B9+100))</f>
        <v>0.82456140350877194</v>
      </c>
      <c r="C9">
        <f>IF('BettingLines Week (2)'!C9&lt;-100,1+100/('BettingLines Week (2)'!C9-100),100/('BettingLines Week (2)'!C9+100))</f>
        <v>0.40816326530612246</v>
      </c>
      <c r="D9">
        <f>IF('BettingLines Week (2)'!D9&lt;-100,1+100/('BettingLines Week (2)'!D9-100),100/('BettingLines Week (2)'!D9+100))</f>
        <v>0.79797979797979801</v>
      </c>
      <c r="E9">
        <f>IF('BettingLines Week (2)'!E9&lt;-100,1+100/('BettingLines Week (2)'!E9-100),100/('BettingLines Week (2)'!E9+100))</f>
        <v>0.51219512195121952</v>
      </c>
      <c r="F9">
        <f>IF('BettingLines Week (2)'!F9&lt;-100,1+100/('BettingLines Week (2)'!F9-100),100/('BettingLines Week (2)'!F9+100))</f>
        <v>0.53488372093023262</v>
      </c>
      <c r="G9">
        <f>IF('BettingLines Week (2)'!G9&lt;-100,1+100/('BettingLines Week (2)'!G9-100),100/('BettingLines Week (2)'!G9+100))</f>
        <v>0.68553459119496862</v>
      </c>
      <c r="H9">
        <f>IF('BettingLines Week (2)'!H9&lt;-100,1+100/('BettingLines Week (2)'!H9-100),100/('BettingLines Week (2)'!H9+100))</f>
        <v>0.6</v>
      </c>
      <c r="I9">
        <f>IF('BettingLines Week (2)'!I9&lt;-100,1+100/('BettingLines Week (2)'!I9-100),100/('BettingLines Week (2)'!I9+100))</f>
        <v>0.72067039106145248</v>
      </c>
      <c r="J9">
        <f>IF('BettingLines Week (2)'!J9&lt;-100,1+100/('BettingLines Week (2)'!J9-100),100/('BettingLines Week (2)'!J9+100))</f>
        <v>0.6</v>
      </c>
      <c r="K9">
        <f>IF('BettingLines Week (2)'!K9&lt;-100,1+100/('BettingLines Week (2)'!K9-100),100/('BettingLines Week (2)'!K9+100))</f>
        <v>0.6</v>
      </c>
      <c r="L9">
        <f>IF('BettingLines Week (2)'!L9&lt;-100,1+100/('BettingLines Week (2)'!L9-100),100/('BettingLines Week (2)'!L9+100))</f>
        <v>0.51219512195121952</v>
      </c>
      <c r="M9">
        <f>IF('BettingLines Week (2)'!M9&lt;-100,1+100/('BettingLines Week (2)'!M9-100),100/('BettingLines Week (2)'!M9+100))</f>
        <v>0.47619047619047616</v>
      </c>
      <c r="N9">
        <f>IF('BettingLines Week (2)'!N9&lt;-100,1+100/('BettingLines Week (2)'!N9-100),100/('BettingLines Week (2)'!N9+100))</f>
        <v>1</v>
      </c>
      <c r="O9">
        <f>IF('BettingLines Week (2)'!O9&lt;-100,1+100/('BettingLines Week (2)'!O9-100),100/('BettingLines Week (2)'!O9+100))</f>
        <v>0.75609756097560976</v>
      </c>
      <c r="P9">
        <f>IF('BettingLines Week (2)'!P9&lt;-100,1+100/('BettingLines Week (2)'!P9-100),100/('BettingLines Week (2)'!P9+100))</f>
        <v>0.51219512195121952</v>
      </c>
      <c r="Q9">
        <f>IF('BettingLines Week (2)'!Q9&lt;-100,1+100/('BettingLines Week (2)'!Q9-100),100/('BettingLines Week (2)'!Q9+100))</f>
        <v>0.48780487804878048</v>
      </c>
      <c r="R9">
        <f>IF('BettingLines Week (2)'!R9&lt;-100,1+100/('BettingLines Week (2)'!R9-100),100/('BettingLines Week (2)'!R9+100))</f>
        <v>0.52380952380952384</v>
      </c>
      <c r="S9">
        <f>IF('BettingLines Week (2)'!S9&lt;-100,1+100/('BettingLines Week (2)'!S9-100),100/('BettingLines Week (2)'!S9+100))</f>
        <v>0.63636363636363635</v>
      </c>
    </row>
    <row r="10" spans="1:19">
      <c r="A10" t="s">
        <v>9</v>
      </c>
      <c r="B10">
        <f>IF('BettingLines Week (2)'!B10&lt;-100,1+100/('BettingLines Week (2)'!B10-100),100/('BettingLines Week (2)'!B10+100))</f>
        <v>0.4</v>
      </c>
      <c r="C10">
        <f>IF('BettingLines Week (2)'!C10&lt;-100,1+100/('BettingLines Week (2)'!C10-100),100/('BettingLines Week (2)'!C10+100))</f>
        <v>0.68553459119496862</v>
      </c>
      <c r="D10">
        <f>IF('BettingLines Week (2)'!D10&lt;-100,1+100/('BettingLines Week (2)'!D10-100),100/('BettingLines Week (2)'!D10+100))</f>
        <v>0.68553459119496862</v>
      </c>
      <c r="E10">
        <f>IF('BettingLines Week (2)'!E10&lt;-100,1+100/('BettingLines Week (2)'!E10-100),100/('BettingLines Week (2)'!E10+100))</f>
        <v>0.54954954954954949</v>
      </c>
      <c r="F10">
        <f>IF('BettingLines Week (2)'!F10&lt;-100,1+100/('BettingLines Week (2)'!F10-100),100/('BettingLines Week (2)'!F10+100))</f>
        <v>0.67213114754098369</v>
      </c>
      <c r="G10">
        <f>IF('BettingLines Week (2)'!G10&lt;-100,1+100/('BettingLines Week (2)'!G10-100),100/('BettingLines Week (2)'!G10+100))</f>
        <v>0.64285714285714279</v>
      </c>
      <c r="H10">
        <f>IF('BettingLines Week (2)'!H10&lt;-100,1+100/('BettingLines Week (2)'!H10-100),100/('BettingLines Week (2)'!H10+100))</f>
        <v>0.43478260869565216</v>
      </c>
      <c r="I10">
        <f>IF('BettingLines Week (2)'!I10&lt;-100,1+100/('BettingLines Week (2)'!I10-100),100/('BettingLines Week (2)'!I10+100))</f>
        <v>0.66442953020134232</v>
      </c>
      <c r="J10">
        <f>IF('BettingLines Week (2)'!J10&lt;-100,1+100/('BettingLines Week (2)'!J10-100),100/('BettingLines Week (2)'!J10+100))</f>
        <v>1</v>
      </c>
      <c r="K10">
        <f>IF('BettingLines Week (2)'!K10&lt;-100,1+100/('BettingLines Week (2)'!K10-100),100/('BettingLines Week (2)'!K10+100))</f>
        <v>0.44444444444444442</v>
      </c>
      <c r="L10">
        <f>IF('BettingLines Week (2)'!L10&lt;-100,1+100/('BettingLines Week (2)'!L10-100),100/('BettingLines Week (2)'!L10+100))</f>
        <v>0.72972972972972971</v>
      </c>
      <c r="M10">
        <f>IF('BettingLines Week (2)'!M10&lt;-100,1+100/('BettingLines Week (2)'!M10-100),100/('BettingLines Week (2)'!M10+100))</f>
        <v>0.65517241379310343</v>
      </c>
      <c r="N10">
        <f>IF('BettingLines Week (2)'!N10&lt;-100,1+100/('BettingLines Week (2)'!N10-100),100/('BettingLines Week (2)'!N10+100))</f>
        <v>0.52380952380952384</v>
      </c>
      <c r="O10">
        <f>IF('BettingLines Week (2)'!O10&lt;-100,1+100/('BettingLines Week (2)'!O10-100),100/('BettingLines Week (2)'!O10+100))</f>
        <v>0.55555555555555558</v>
      </c>
      <c r="P10">
        <f>IF('BettingLines Week (2)'!P10&lt;-100,1+100/('BettingLines Week (2)'!P10-100),100/('BettingLines Week (2)'!P10+100))</f>
        <v>0.56521739130434789</v>
      </c>
      <c r="Q10">
        <f>IF('BettingLines Week (2)'!Q10&lt;-100,1+100/('BettingLines Week (2)'!Q10-100),100/('BettingLines Week (2)'!Q10+100))</f>
        <v>0.51219512195121952</v>
      </c>
      <c r="R10">
        <f>IF('BettingLines Week (2)'!R10&lt;-100,1+100/('BettingLines Week (2)'!R10-100),100/('BettingLines Week (2)'!R10+100))</f>
        <v>0.43478260869565216</v>
      </c>
      <c r="S10">
        <f>IF('BettingLines Week (2)'!S10&lt;-100,1+100/('BettingLines Week (2)'!S10-100),100/('BettingLines Week (2)'!S10+100))</f>
        <v>0.58333333333333326</v>
      </c>
    </row>
    <row r="11" spans="1:19">
      <c r="A11" t="s">
        <v>10</v>
      </c>
      <c r="B11">
        <f>IF('BettingLines Week (2)'!B11&lt;-100,1+100/('BettingLines Week (2)'!B11-100),100/('BettingLines Week (2)'!B11+100))</f>
        <v>0.61832061068702293</v>
      </c>
      <c r="C11">
        <f>IF('BettingLines Week (2)'!C11&lt;-100,1+100/('BettingLines Week (2)'!C11-100),100/('BettingLines Week (2)'!C11+100))</f>
        <v>0.59677419354838712</v>
      </c>
      <c r="D11">
        <f>IF('BettingLines Week (2)'!D11&lt;-100,1+100/('BettingLines Week (2)'!D11-100),100/('BettingLines Week (2)'!D11+100))</f>
        <v>0.54545454545454541</v>
      </c>
      <c r="E11">
        <f>IF('BettingLines Week (2)'!E11&lt;-100,1+100/('BettingLines Week (2)'!E11-100),100/('BettingLines Week (2)'!E11+100))</f>
        <v>0.69230769230769229</v>
      </c>
      <c r="F11">
        <f>IF('BettingLines Week (2)'!F11&lt;-100,1+100/('BettingLines Week (2)'!F11-100),100/('BettingLines Week (2)'!F11+100))</f>
        <v>1</v>
      </c>
      <c r="G11">
        <f>IF('BettingLines Week (2)'!G11&lt;-100,1+100/('BettingLines Week (2)'!G11-100),100/('BettingLines Week (2)'!G11+100))</f>
        <v>0.53488372093023262</v>
      </c>
      <c r="H11">
        <f>IF('BettingLines Week (2)'!H11&lt;-100,1+100/('BettingLines Week (2)'!H11-100),100/('BettingLines Week (2)'!H11+100))</f>
        <v>0.35714285714285715</v>
      </c>
      <c r="I11">
        <f>IF('BettingLines Week (2)'!I11&lt;-100,1+100/('BettingLines Week (2)'!I11-100),100/('BettingLines Week (2)'!I11+100))</f>
        <v>0.69696969696969702</v>
      </c>
      <c r="J11">
        <f>IF('BettingLines Week (2)'!J11&lt;-100,1+100/('BettingLines Week (2)'!J11-100),100/('BettingLines Week (2)'!J11+100))</f>
        <v>0.48780487804878048</v>
      </c>
      <c r="K11">
        <f>IF('BettingLines Week (2)'!K11&lt;-100,1+100/('BettingLines Week (2)'!K11-100),100/('BettingLines Week (2)'!K11+100))</f>
        <v>0.59183673469387754</v>
      </c>
      <c r="L11">
        <f>IF('BettingLines Week (2)'!L11&lt;-100,1+100/('BettingLines Week (2)'!L11-100),100/('BettingLines Week (2)'!L11+100))</f>
        <v>0.56521739130434789</v>
      </c>
      <c r="M11">
        <f>IF('BettingLines Week (2)'!M11&lt;-100,1+100/('BettingLines Week (2)'!M11-100),100/('BettingLines Week (2)'!M11+100))</f>
        <v>0.56521739130434789</v>
      </c>
      <c r="N11">
        <f>IF('BettingLines Week (2)'!N11&lt;-100,1+100/('BettingLines Week (2)'!N11-100),100/('BettingLines Week (2)'!N11+100))</f>
        <v>0.54545454545454541</v>
      </c>
      <c r="O11">
        <f>IF('BettingLines Week (2)'!O11&lt;-100,1+100/('BettingLines Week (2)'!O11-100),100/('BettingLines Week (2)'!O11+100))</f>
        <v>0.6</v>
      </c>
      <c r="P11">
        <f>IF('BettingLines Week (2)'!P11&lt;-100,1+100/('BettingLines Week (2)'!P11-100),100/('BettingLines Week (2)'!P11+100))</f>
        <v>0.54545454545454541</v>
      </c>
      <c r="Q11">
        <f>IF('BettingLines Week (2)'!Q11&lt;-100,1+100/('BettingLines Week (2)'!Q11-100),100/('BettingLines Week (2)'!Q11+100))</f>
        <v>0.51219512195121952</v>
      </c>
      <c r="R11">
        <f>IF('BettingLines Week (2)'!R11&lt;-100,1+100/('BettingLines Week (2)'!R11-100),100/('BettingLines Week (2)'!R11+100))</f>
        <v>0.51219512195121952</v>
      </c>
      <c r="S11">
        <f>IF('BettingLines Week (2)'!S11&lt;-100,1+100/('BettingLines Week (2)'!S11-100),100/('BettingLines Week (2)'!S11+100))</f>
        <v>0.48780487804878048</v>
      </c>
    </row>
    <row r="12" spans="1:19">
      <c r="A12" t="s">
        <v>11</v>
      </c>
      <c r="B12">
        <f>IF('BettingLines Week (2)'!B12&lt;-100,1+100/('BettingLines Week (2)'!B12-100),100/('BettingLines Week (2)'!B12+100))</f>
        <v>0.42372881355932202</v>
      </c>
      <c r="C12">
        <f>IF('BettingLines Week (2)'!C12&lt;-100,1+100/('BettingLines Week (2)'!C12-100),100/('BettingLines Week (2)'!C12+100))</f>
        <v>0.58677685950413228</v>
      </c>
      <c r="D12">
        <f>IF('BettingLines Week (2)'!D12&lt;-100,1+100/('BettingLines Week (2)'!D12-100),100/('BettingLines Week (2)'!D12+100))</f>
        <v>0.68553459119496862</v>
      </c>
      <c r="E12">
        <f>IF('BettingLines Week (2)'!E12&lt;-100,1+100/('BettingLines Week (2)'!E12-100),100/('BettingLines Week (2)'!E12+100))</f>
        <v>0.40816326530612246</v>
      </c>
      <c r="F12">
        <f>IF('BettingLines Week (2)'!F12&lt;-100,1+100/('BettingLines Week (2)'!F12-100),100/('BettingLines Week (2)'!F12+100))</f>
        <v>0.66442953020134232</v>
      </c>
      <c r="G12">
        <f>IF('BettingLines Week (2)'!G12&lt;-100,1+100/('BettingLines Week (2)'!G12-100),100/('BettingLines Week (2)'!G12+100))</f>
        <v>0.74358974358974361</v>
      </c>
      <c r="H12">
        <f>IF('BettingLines Week (2)'!H12&lt;-100,1+100/('BettingLines Week (2)'!H12-100),100/('BettingLines Week (2)'!H12+100))</f>
        <v>0.38461538461538464</v>
      </c>
      <c r="I12">
        <f>IF('BettingLines Week (2)'!I12&lt;-100,1+100/('BettingLines Week (2)'!I12-100),100/('BettingLines Week (2)'!I12+100))</f>
        <v>0.65517241379310343</v>
      </c>
      <c r="J12">
        <f>IF('BettingLines Week (2)'!J12&lt;-100,1+100/('BettingLines Week (2)'!J12-100),100/('BettingLines Week (2)'!J12+100))</f>
        <v>0.37037037037037035</v>
      </c>
      <c r="K12">
        <f>IF('BettingLines Week (2)'!K12&lt;-100,1+100/('BettingLines Week (2)'!K12-100),100/('BettingLines Week (2)'!K12+100))</f>
        <v>1</v>
      </c>
      <c r="L12">
        <f>IF('BettingLines Week (2)'!L12&lt;-100,1+100/('BettingLines Week (2)'!L12-100),100/('BettingLines Week (2)'!L12+100))</f>
        <v>0.69230769230769229</v>
      </c>
      <c r="M12">
        <f>IF('BettingLines Week (2)'!M12&lt;-100,1+100/('BettingLines Week (2)'!M12-100),100/('BettingLines Week (2)'!M12+100))</f>
        <v>0.46511627906976744</v>
      </c>
      <c r="N12">
        <f>IF('BettingLines Week (2)'!N12&lt;-100,1+100/('BettingLines Week (2)'!N12-100),100/('BettingLines Week (2)'!N12+100))</f>
        <v>0.62962962962962965</v>
      </c>
      <c r="O12">
        <f>IF('BettingLines Week (2)'!O12&lt;-100,1+100/('BettingLines Week (2)'!O12-100),100/('BettingLines Week (2)'!O12+100))</f>
        <v>0.74874371859296485</v>
      </c>
      <c r="P12">
        <f>IF('BettingLines Week (2)'!P12&lt;-100,1+100/('BettingLines Week (2)'!P12-100),100/('BettingLines Week (2)'!P12+100))</f>
        <v>0.54545454545454541</v>
      </c>
      <c r="Q12">
        <f>IF('BettingLines Week (2)'!Q12&lt;-100,1+100/('BettingLines Week (2)'!Q12-100),100/('BettingLines Week (2)'!Q12+100))</f>
        <v>0.55555555555555558</v>
      </c>
      <c r="R12">
        <f>IF('BettingLines Week (2)'!R12&lt;-100,1+100/('BettingLines Week (2)'!R12-100),100/('BettingLines Week (2)'!R12+100))</f>
        <v>0.52380952380952384</v>
      </c>
      <c r="S12">
        <f>IF('BettingLines Week (2)'!S12&lt;-100,1+100/('BettingLines Week (2)'!S12-100),100/('BettingLines Week (2)'!S12+100))</f>
        <v>0.54545454545454541</v>
      </c>
    </row>
    <row r="13" spans="1:19">
      <c r="A13" t="s">
        <v>12</v>
      </c>
      <c r="B13">
        <f>IF('BettingLines Week (2)'!B13&lt;-100,1+100/('BettingLines Week (2)'!B13-100),100/('BettingLines Week (2)'!B13+100))</f>
        <v>0.66442953020134232</v>
      </c>
      <c r="C13">
        <f>IF('BettingLines Week (2)'!C13&lt;-100,1+100/('BettingLines Week (2)'!C13-100),100/('BettingLines Week (2)'!C13+100))</f>
        <v>0.44642857142857145</v>
      </c>
      <c r="D13">
        <f>IF('BettingLines Week (2)'!D13&lt;-100,1+100/('BettingLines Week (2)'!D13-100),100/('BettingLines Week (2)'!D13+100))</f>
        <v>0.74874371859296485</v>
      </c>
      <c r="E13">
        <f>IF('BettingLines Week (2)'!E13&lt;-100,1+100/('BettingLines Week (2)'!E13-100),100/('BettingLines Week (2)'!E13+100))</f>
        <v>0.64912280701754388</v>
      </c>
      <c r="F13">
        <f>IF('BettingLines Week (2)'!F13&lt;-100,1+100/('BettingLines Week (2)'!F13-100),100/('BettingLines Week (2)'!F13+100))</f>
        <v>0.40816326530612246</v>
      </c>
      <c r="G13">
        <f>IF('BettingLines Week (2)'!G13&lt;-100,1+100/('BettingLines Week (2)'!G13-100),100/('BettingLines Week (2)'!G13+100))</f>
        <v>0.72067039106145248</v>
      </c>
      <c r="H13">
        <f>IF('BettingLines Week (2)'!H13&lt;-100,1+100/('BettingLines Week (2)'!H13-100),100/('BettingLines Week (2)'!H13+100))</f>
        <v>0.51219512195121952</v>
      </c>
      <c r="I13">
        <f>IF('BettingLines Week (2)'!I13&lt;-100,1+100/('BettingLines Week (2)'!I13-100),100/('BettingLines Week (2)'!I13+100))</f>
        <v>0.51219512195121952</v>
      </c>
      <c r="J13">
        <f>IF('BettingLines Week (2)'!J13&lt;-100,1+100/('BettingLines Week (2)'!J13-100),100/('BettingLines Week (2)'!J13+100))</f>
        <v>1</v>
      </c>
      <c r="K13">
        <f>IF('BettingLines Week (2)'!K13&lt;-100,1+100/('BettingLines Week (2)'!K13-100),100/('BettingLines Week (2)'!K13+100))</f>
        <v>0.51219512195121952</v>
      </c>
      <c r="L13">
        <f>IF('BettingLines Week (2)'!L13&lt;-100,1+100/('BettingLines Week (2)'!L13-100),100/('BettingLines Week (2)'!L13+100))</f>
        <v>0.67213114754098369</v>
      </c>
      <c r="M13">
        <f>IF('BettingLines Week (2)'!M13&lt;-100,1+100/('BettingLines Week (2)'!M13-100),100/('BettingLines Week (2)'!M13+100))</f>
        <v>0.66442953020134232</v>
      </c>
      <c r="N13">
        <f>IF('BettingLines Week (2)'!N13&lt;-100,1+100/('BettingLines Week (2)'!N13-100),100/('BettingLines Week (2)'!N13+100))</f>
        <v>0.51219512195121952</v>
      </c>
      <c r="O13">
        <f>IF('BettingLines Week (2)'!O13&lt;-100,1+100/('BettingLines Week (2)'!O13-100),100/('BettingLines Week (2)'!O13+100))</f>
        <v>0.51219512195121952</v>
      </c>
      <c r="P13">
        <f>IF('BettingLines Week (2)'!P13&lt;-100,1+100/('BettingLines Week (2)'!P13-100),100/('BettingLines Week (2)'!P13+100))</f>
        <v>0.53488372093023262</v>
      </c>
      <c r="Q13">
        <f>IF('BettingLines Week (2)'!Q13&lt;-100,1+100/('BettingLines Week (2)'!Q13-100),100/('BettingLines Week (2)'!Q13+100))</f>
        <v>0.64285714285714279</v>
      </c>
      <c r="R13">
        <f>IF('BettingLines Week (2)'!R13&lt;-100,1+100/('BettingLines Week (2)'!R13-100),100/('BettingLines Week (2)'!R13+100))</f>
        <v>0.67213114754098369</v>
      </c>
      <c r="S13">
        <f>IF('BettingLines Week (2)'!S13&lt;-100,1+100/('BettingLines Week (2)'!S13-100),100/('BettingLines Week (2)'!S13+100))</f>
        <v>0.57446808510638303</v>
      </c>
    </row>
    <row r="14" spans="1:19">
      <c r="A14" t="s">
        <v>13</v>
      </c>
      <c r="B14">
        <f>IF('BettingLines Week (2)'!B14&lt;-100,1+100/('BettingLines Week (2)'!B14-100),100/('BettingLines Week (2)'!B14+100))</f>
        <v>0.68553459119496862</v>
      </c>
      <c r="C14">
        <f>IF('BettingLines Week (2)'!C14&lt;-100,1+100/('BettingLines Week (2)'!C14-100),100/('BettingLines Week (2)'!C14+100))</f>
        <v>0.35714285714285715</v>
      </c>
      <c r="D14">
        <f>IF('BettingLines Week (2)'!D14&lt;-100,1+100/('BettingLines Week (2)'!D14-100),100/('BettingLines Week (2)'!D14+100))</f>
        <v>0.65753424657534243</v>
      </c>
      <c r="E14">
        <f>IF('BettingLines Week (2)'!E14&lt;-100,1+100/('BettingLines Week (2)'!E14-100),100/('BettingLines Week (2)'!E14+100))</f>
        <v>0.50495049504950495</v>
      </c>
      <c r="F14">
        <f>IF('BettingLines Week (2)'!F14&lt;-100,1+100/('BettingLines Week (2)'!F14-100),100/('BettingLines Week (2)'!F14+100))</f>
        <v>1</v>
      </c>
      <c r="G14">
        <f>IF('BettingLines Week (2)'!G14&lt;-100,1+100/('BettingLines Week (2)'!G14-100),100/('BettingLines Week (2)'!G14+100))</f>
        <v>0.37878787878787878</v>
      </c>
      <c r="H14">
        <f>IF('BettingLines Week (2)'!H14&lt;-100,1+100/('BettingLines Week (2)'!H14-100),100/('BettingLines Week (2)'!H14+100))</f>
        <v>0.77272727272727271</v>
      </c>
      <c r="I14">
        <f>IF('BettingLines Week (2)'!I14&lt;-100,1+100/('BettingLines Week (2)'!I14-100),100/('BettingLines Week (2)'!I14+100))</f>
        <v>0.55555555555555558</v>
      </c>
      <c r="J14">
        <f>IF('BettingLines Week (2)'!J14&lt;-100,1+100/('BettingLines Week (2)'!J14-100),100/('BettingLines Week (2)'!J14+100))</f>
        <v>0.43478260869565216</v>
      </c>
      <c r="K14">
        <f>IF('BettingLines Week (2)'!K14&lt;-100,1+100/('BettingLines Week (2)'!K14-100),100/('BettingLines Week (2)'!K14+100))</f>
        <v>0.65517241379310343</v>
      </c>
      <c r="L14">
        <f>IF('BettingLines Week (2)'!L14&lt;-100,1+100/('BettingLines Week (2)'!L14-100),100/('BettingLines Week (2)'!L14+100))</f>
        <v>0.55555555555555558</v>
      </c>
      <c r="M14">
        <f>IF('BettingLines Week (2)'!M14&lt;-100,1+100/('BettingLines Week (2)'!M14-100),100/('BettingLines Week (2)'!M14+100))</f>
        <v>0.5</v>
      </c>
      <c r="N14">
        <f>IF('BettingLines Week (2)'!N14&lt;-100,1+100/('BettingLines Week (2)'!N14-100),100/('BettingLines Week (2)'!N14+100))</f>
        <v>0.40816326530612246</v>
      </c>
      <c r="O14">
        <f>IF('BettingLines Week (2)'!O14&lt;-100,1+100/('BettingLines Week (2)'!O14-100),100/('BettingLines Week (2)'!O14+100))</f>
        <v>0.4</v>
      </c>
      <c r="P14">
        <f>IF('BettingLines Week (2)'!P14&lt;-100,1+100/('BettingLines Week (2)'!P14-100),100/('BettingLines Week (2)'!P14+100))</f>
        <v>0.48780487804878048</v>
      </c>
      <c r="Q14">
        <f>IF('BettingLines Week (2)'!Q14&lt;-100,1+100/('BettingLines Week (2)'!Q14-100),100/('BettingLines Week (2)'!Q14+100))</f>
        <v>0.55555555555555558</v>
      </c>
      <c r="R14">
        <f>IF('BettingLines Week (2)'!R14&lt;-100,1+100/('BettingLines Week (2)'!R14-100),100/('BettingLines Week (2)'!R14+100))</f>
        <v>0.58333333333333326</v>
      </c>
      <c r="S14">
        <f>IF('BettingLines Week (2)'!S14&lt;-100,1+100/('BettingLines Week (2)'!S14-100),100/('BettingLines Week (2)'!S14+100))</f>
        <v>0.66101694915254239</v>
      </c>
    </row>
    <row r="15" spans="1:19">
      <c r="A15" t="s">
        <v>14</v>
      </c>
      <c r="B15">
        <f>IF('BettingLines Week (2)'!B15&lt;-100,1+100/('BettingLines Week (2)'!B15-100),100/('BettingLines Week (2)'!B15+100))</f>
        <v>0.51923076923076916</v>
      </c>
      <c r="C15">
        <f>IF('BettingLines Week (2)'!C15&lt;-100,1+100/('BettingLines Week (2)'!C15-100),100/('BettingLines Week (2)'!C15+100))</f>
        <v>0.57446808510638303</v>
      </c>
      <c r="D15">
        <f>IF('BettingLines Week (2)'!D15&lt;-100,1+100/('BettingLines Week (2)'!D15-100),100/('BettingLines Week (2)'!D15+100))</f>
        <v>0.66442953020134232</v>
      </c>
      <c r="E15">
        <f>IF('BettingLines Week (2)'!E15&lt;-100,1+100/('BettingLines Week (2)'!E15-100),100/('BettingLines Week (2)'!E15+100))</f>
        <v>0.53488372093023262</v>
      </c>
      <c r="F15">
        <f>IF('BettingLines Week (2)'!F15&lt;-100,1+100/('BettingLines Week (2)'!F15-100),100/('BettingLines Week (2)'!F15+100))</f>
        <v>1</v>
      </c>
      <c r="G15">
        <f>IF('BettingLines Week (2)'!G15&lt;-100,1+100/('BettingLines Week (2)'!G15-100),100/('BettingLines Week (2)'!G15+100))</f>
        <v>0.51219512195121952</v>
      </c>
      <c r="H15">
        <f>IF('BettingLines Week (2)'!H15&lt;-100,1+100/('BettingLines Week (2)'!H15-100),100/('BettingLines Week (2)'!H15+100))</f>
        <v>0.6</v>
      </c>
      <c r="I15">
        <f>IF('BettingLines Week (2)'!I15&lt;-100,1+100/('BettingLines Week (2)'!I15-100),100/('BettingLines Week (2)'!I15+100))</f>
        <v>0.48780487804878048</v>
      </c>
      <c r="J15">
        <f>IF('BettingLines Week (2)'!J15&lt;-100,1+100/('BettingLines Week (2)'!J15-100),100/('BettingLines Week (2)'!J15+100))</f>
        <v>0.76470588235294112</v>
      </c>
      <c r="K15">
        <f>IF('BettingLines Week (2)'!K15&lt;-100,1+100/('BettingLines Week (2)'!K15-100),100/('BettingLines Week (2)'!K15+100))</f>
        <v>0.43478260869565216</v>
      </c>
      <c r="L15">
        <f>IF('BettingLines Week (2)'!L15&lt;-100,1+100/('BettingLines Week (2)'!L15-100),100/('BettingLines Week (2)'!L15+100))</f>
        <v>0.54545454545454541</v>
      </c>
      <c r="M15">
        <f>IF('BettingLines Week (2)'!M15&lt;-100,1+100/('BettingLines Week (2)'!M15-100),100/('BettingLines Week (2)'!M15+100))</f>
        <v>0.51219512195121952</v>
      </c>
      <c r="N15">
        <f>IF('BettingLines Week (2)'!N15&lt;-100,1+100/('BettingLines Week (2)'!N15-100),100/('BettingLines Week (2)'!N15+100))</f>
        <v>0.54545454545454541</v>
      </c>
      <c r="O15">
        <f>IF('BettingLines Week (2)'!O15&lt;-100,1+100/('BettingLines Week (2)'!O15-100),100/('BettingLines Week (2)'!O15+100))</f>
        <v>0.53488372093023262</v>
      </c>
      <c r="P15">
        <f>IF('BettingLines Week (2)'!P15&lt;-100,1+100/('BettingLines Week (2)'!P15-100),100/('BettingLines Week (2)'!P15+100))</f>
        <v>0.63636363636363635</v>
      </c>
      <c r="Q15">
        <f>IF('BettingLines Week (2)'!Q15&lt;-100,1+100/('BettingLines Week (2)'!Q15-100),100/('BettingLines Week (2)'!Q15+100))</f>
        <v>0.65753424657534243</v>
      </c>
      <c r="R15">
        <f>IF('BettingLines Week (2)'!R15&lt;-100,1+100/('BettingLines Week (2)'!R15-100),100/('BettingLines Week (2)'!R15+100))</f>
        <v>0.51219512195121952</v>
      </c>
      <c r="S15">
        <f>IF('BettingLines Week (2)'!S15&lt;-100,1+100/('BettingLines Week (2)'!S15-100),100/('BettingLines Week (2)'!S15+100))</f>
        <v>0.4</v>
      </c>
    </row>
    <row r="16" spans="1:19">
      <c r="A16" t="s">
        <v>15</v>
      </c>
      <c r="B16">
        <f>IF('BettingLines Week (2)'!B16&lt;-100,1+100/('BettingLines Week (2)'!B16-100),100/('BettingLines Week (2)'!B16+100))</f>
        <v>0.59677419354838712</v>
      </c>
      <c r="C16">
        <f>IF('BettingLines Week (2)'!C16&lt;-100,1+100/('BettingLines Week (2)'!C16-100),100/('BettingLines Week (2)'!C16+100))</f>
        <v>0.60784313725490202</v>
      </c>
      <c r="D16">
        <f>IF('BettingLines Week (2)'!D16&lt;-100,1+100/('BettingLines Week (2)'!D16-100),100/('BettingLines Week (2)'!D16+100))</f>
        <v>0.50495049504950495</v>
      </c>
      <c r="E16">
        <f>IF('BettingLines Week (2)'!E16&lt;-100,1+100/('BettingLines Week (2)'!E16-100),100/('BettingLines Week (2)'!E16+100))</f>
        <v>0.69696969696969702</v>
      </c>
      <c r="F16">
        <f>IF('BettingLines Week (2)'!F16&lt;-100,1+100/('BettingLines Week (2)'!F16-100),100/('BettingLines Week (2)'!F16+100))</f>
        <v>0.45454545454545453</v>
      </c>
      <c r="G16">
        <f>IF('BettingLines Week (2)'!G16&lt;-100,1+100/('BettingLines Week (2)'!G16-100),100/('BettingLines Week (2)'!G16+100))</f>
        <v>0.6</v>
      </c>
      <c r="H16">
        <f>IF('BettingLines Week (2)'!H16&lt;-100,1+100/('BettingLines Week (2)'!H16-100),100/('BettingLines Week (2)'!H16+100))</f>
        <v>0.53488372093023262</v>
      </c>
      <c r="I16">
        <f>IF('BettingLines Week (2)'!I16&lt;-100,1+100/('BettingLines Week (2)'!I16-100),100/('BettingLines Week (2)'!I16+100))</f>
        <v>0.54545454545454541</v>
      </c>
      <c r="J16">
        <f>IF('BettingLines Week (2)'!J16&lt;-100,1+100/('BettingLines Week (2)'!J16-100),100/('BettingLines Week (2)'!J16+100))</f>
        <v>0.57446808510638303</v>
      </c>
      <c r="K16">
        <f>IF('BettingLines Week (2)'!K16&lt;-100,1+100/('BettingLines Week (2)'!K16-100),100/('BettingLines Week (2)'!K16+100))</f>
        <v>0.47619047619047616</v>
      </c>
      <c r="L16">
        <f>IF('BettingLines Week (2)'!L16&lt;-100,1+100/('BettingLines Week (2)'!L16-100),100/('BettingLines Week (2)'!L16+100))</f>
        <v>1</v>
      </c>
      <c r="M16">
        <f>IF('BettingLines Week (2)'!M16&lt;-100,1+100/('BettingLines Week (2)'!M16-100),100/('BettingLines Week (2)'!M16+100))</f>
        <v>0.51219512195121952</v>
      </c>
      <c r="N16">
        <f>IF('BettingLines Week (2)'!N16&lt;-100,1+100/('BettingLines Week (2)'!N16-100),100/('BettingLines Week (2)'!N16+100))</f>
        <v>0.52380952380952384</v>
      </c>
      <c r="O16">
        <f>IF('BettingLines Week (2)'!O16&lt;-100,1+100/('BettingLines Week (2)'!O16-100),100/('BettingLines Week (2)'!O16+100))</f>
        <v>0.62264150943396224</v>
      </c>
      <c r="P16">
        <f>IF('BettingLines Week (2)'!P16&lt;-100,1+100/('BettingLines Week (2)'!P16-100),100/('BettingLines Week (2)'!P16+100))</f>
        <v>0.55555555555555558</v>
      </c>
      <c r="Q16">
        <f>IF('BettingLines Week (2)'!Q16&lt;-100,1+100/('BettingLines Week (2)'!Q16-100),100/('BettingLines Week (2)'!Q16+100))</f>
        <v>0.53488372093023262</v>
      </c>
      <c r="R16">
        <f>IF('BettingLines Week (2)'!R16&lt;-100,1+100/('BettingLines Week (2)'!R16-100),100/('BettingLines Week (2)'!R16+100))</f>
        <v>0.54545454545454541</v>
      </c>
      <c r="S16">
        <f>IF('BettingLines Week (2)'!S16&lt;-100,1+100/('BettingLines Week (2)'!S16-100),100/('BettingLines Week (2)'!S16+100))</f>
        <v>0.59183673469387754</v>
      </c>
    </row>
    <row r="17" spans="1:19">
      <c r="A17" t="s">
        <v>16</v>
      </c>
      <c r="B17">
        <f>IF('BettingLines Week (2)'!B17&lt;-100,1+100/('BettingLines Week (2)'!B17-100),100/('BettingLines Week (2)'!B17+100))</f>
        <v>0.68553459119496862</v>
      </c>
      <c r="C17">
        <f>IF('BettingLines Week (2)'!C17&lt;-100,1+100/('BettingLines Week (2)'!C17-100),100/('BettingLines Week (2)'!C17+100))</f>
        <v>0.33333333333333331</v>
      </c>
      <c r="D17">
        <f>IF('BettingLines Week (2)'!D17&lt;-100,1+100/('BettingLines Week (2)'!D17-100),100/('BettingLines Week (2)'!D17+100))</f>
        <v>0.5</v>
      </c>
      <c r="E17">
        <f>IF('BettingLines Week (2)'!E17&lt;-100,1+100/('BettingLines Week (2)'!E17-100),100/('BettingLines Week (2)'!E17+100))</f>
        <v>0.54545454545454541</v>
      </c>
      <c r="F17">
        <f>IF('BettingLines Week (2)'!F17&lt;-100,1+100/('BettingLines Week (2)'!F17-100),100/('BettingLines Week (2)'!F17+100))</f>
        <v>0.38461538461538464</v>
      </c>
      <c r="G17">
        <f>IF('BettingLines Week (2)'!G17&lt;-100,1+100/('BettingLines Week (2)'!G17-100),100/('BettingLines Week (2)'!G17+100))</f>
        <v>0.52380952380952384</v>
      </c>
      <c r="H17">
        <f>IF('BettingLines Week (2)'!H17&lt;-100,1+100/('BettingLines Week (2)'!H17-100),100/('BettingLines Week (2)'!H17+100))</f>
        <v>0.5</v>
      </c>
      <c r="I17">
        <f>IF('BettingLines Week (2)'!I17&lt;-100,1+100/('BettingLines Week (2)'!I17-100),100/('BettingLines Week (2)'!I17+100))</f>
        <v>0.53488372093023262</v>
      </c>
      <c r="J17">
        <f>IF('BettingLines Week (2)'!J17&lt;-100,1+100/('BettingLines Week (2)'!J17-100),100/('BettingLines Week (2)'!J17+100))</f>
        <v>0.53488372093023262</v>
      </c>
      <c r="K17">
        <f>IF('BettingLines Week (2)'!K17&lt;-100,1+100/('BettingLines Week (2)'!K17-100),100/('BettingLines Week (2)'!K17+100))</f>
        <v>0.56521739130434789</v>
      </c>
      <c r="L17">
        <f>IF('BettingLines Week (2)'!L17&lt;-100,1+100/('BettingLines Week (2)'!L17-100),100/('BettingLines Week (2)'!L17+100))</f>
        <v>0.48780487804878048</v>
      </c>
      <c r="M17">
        <f>IF('BettingLines Week (2)'!M17&lt;-100,1+100/('BettingLines Week (2)'!M17-100),100/('BettingLines Week (2)'!M17+100))</f>
        <v>0.64285714285714279</v>
      </c>
      <c r="N17">
        <f>IF('BettingLines Week (2)'!N17&lt;-100,1+100/('BettingLines Week (2)'!N17-100),100/('BettingLines Week (2)'!N17+100))</f>
        <v>1</v>
      </c>
      <c r="O17">
        <f>IF('BettingLines Week (2)'!O17&lt;-100,1+100/('BettingLines Week (2)'!O17-100),100/('BettingLines Week (2)'!O17+100))</f>
        <v>0.53488372093023262</v>
      </c>
      <c r="P17">
        <f>IF('BettingLines Week (2)'!P17&lt;-100,1+100/('BettingLines Week (2)'!P17-100),100/('BettingLines Week (2)'!P17+100))</f>
        <v>0.35714285714285715</v>
      </c>
      <c r="Q17">
        <f>IF('BettingLines Week (2)'!Q17&lt;-100,1+100/('BettingLines Week (2)'!Q17-100),100/('BettingLines Week (2)'!Q17+100))</f>
        <v>0.53488372093023262</v>
      </c>
      <c r="R17">
        <f>IF('BettingLines Week (2)'!R17&lt;-100,1+100/('BettingLines Week (2)'!R17-100),100/('BettingLines Week (2)'!R17+100))</f>
        <v>0.56521739130434789</v>
      </c>
      <c r="S17">
        <f>IF('BettingLines Week (2)'!S17&lt;-100,1+100/('BettingLines Week (2)'!S17-100),100/('BettingLines Week (2)'!S17+100))</f>
        <v>0.45454545454545453</v>
      </c>
    </row>
    <row r="18" spans="1:19">
      <c r="A18" t="s">
        <v>17</v>
      </c>
      <c r="B18">
        <f>IF('BettingLines Week (2)'!B18&lt;-100,1+100/('BettingLines Week (2)'!B18-100),100/('BettingLines Week (2)'!B18+100))</f>
        <v>0.62406015037593987</v>
      </c>
      <c r="C18">
        <f>IF('BettingLines Week (2)'!C18&lt;-100,1+100/('BettingLines Week (2)'!C18-100),100/('BettingLines Week (2)'!C18+100))</f>
        <v>0.66442953020134232</v>
      </c>
      <c r="D18">
        <f>IF('BettingLines Week (2)'!D18&lt;-100,1+100/('BettingLines Week (2)'!D18-100),100/('BettingLines Week (2)'!D18+100))</f>
        <v>0.35714285714285715</v>
      </c>
      <c r="E18">
        <f>IF('BettingLines Week (2)'!E18&lt;-100,1+100/('BettingLines Week (2)'!E18-100),100/('BettingLines Week (2)'!E18+100))</f>
        <v>0.54545454545454541</v>
      </c>
      <c r="F18">
        <f>IF('BettingLines Week (2)'!F18&lt;-100,1+100/('BettingLines Week (2)'!F18-100),100/('BettingLines Week (2)'!F18+100))</f>
        <v>0.51219512195121952</v>
      </c>
      <c r="G18">
        <f>IF('BettingLines Week (2)'!G18&lt;-100,1+100/('BettingLines Week (2)'!G18-100),100/('BettingLines Week (2)'!G18+100))</f>
        <v>0.27777777777777779</v>
      </c>
      <c r="H18">
        <f>IF('BettingLines Week (2)'!H18&lt;-100,1+100/('BettingLines Week (2)'!H18-100),100/('BettingLines Week (2)'!H18+100))</f>
        <v>0.62962962962962965</v>
      </c>
      <c r="I18">
        <f>IF('BettingLines Week (2)'!I18&lt;-100,1+100/('BettingLines Week (2)'!I18-100),100/('BettingLines Week (2)'!I18+100))</f>
        <v>0.4</v>
      </c>
      <c r="J18">
        <f>IF('BettingLines Week (2)'!J18&lt;-100,1+100/('BettingLines Week (2)'!J18-100),100/('BettingLines Week (2)'!J18+100))</f>
        <v>1</v>
      </c>
      <c r="K18">
        <f>IF('BettingLines Week (2)'!K18&lt;-100,1+100/('BettingLines Week (2)'!K18-100),100/('BettingLines Week (2)'!K18+100))</f>
        <v>0.33333333333333331</v>
      </c>
      <c r="L18">
        <f>IF('BettingLines Week (2)'!L18&lt;-100,1+100/('BettingLines Week (2)'!L18-100),100/('BettingLines Week (2)'!L18+100))</f>
        <v>0.55555555555555558</v>
      </c>
      <c r="M18">
        <f>IF('BettingLines Week (2)'!M18&lt;-100,1+100/('BettingLines Week (2)'!M18-100),100/('BettingLines Week (2)'!M18+100))</f>
        <v>0.53488372093023262</v>
      </c>
      <c r="N18">
        <f>IF('BettingLines Week (2)'!N18&lt;-100,1+100/('BettingLines Week (2)'!N18-100),100/('BettingLines Week (2)'!N18+100))</f>
        <v>0.64285714285714279</v>
      </c>
      <c r="O18">
        <f>IF('BettingLines Week (2)'!O18&lt;-100,1+100/('BettingLines Week (2)'!O18-100),100/('BettingLines Week (2)'!O18+100))</f>
        <v>0.43478260869565216</v>
      </c>
      <c r="P18">
        <f>IF('BettingLines Week (2)'!P18&lt;-100,1+100/('BettingLines Week (2)'!P18-100),100/('BettingLines Week (2)'!P18+100))</f>
        <v>0.47619047619047616</v>
      </c>
      <c r="Q18">
        <f>IF('BettingLines Week (2)'!Q18&lt;-100,1+100/('BettingLines Week (2)'!Q18-100),100/('BettingLines Week (2)'!Q18+100))</f>
        <v>0.55555555555555558</v>
      </c>
      <c r="R18">
        <f>IF('BettingLines Week (2)'!R18&lt;-100,1+100/('BettingLines Week (2)'!R18-100),100/('BettingLines Week (2)'!R18+100))</f>
        <v>0.53488372093023262</v>
      </c>
      <c r="S18">
        <f>IF('BettingLines Week (2)'!S18&lt;-100,1+100/('BettingLines Week (2)'!S18-100),100/('BettingLines Week (2)'!S18+100))</f>
        <v>0.53488372093023262</v>
      </c>
    </row>
    <row r="19" spans="1:19">
      <c r="A19" t="s">
        <v>18</v>
      </c>
      <c r="B19">
        <f>IF('BettingLines Week (2)'!B19&lt;-100,1+100/('BettingLines Week (2)'!B19-100),100/('BettingLines Week (2)'!B19+100))</f>
        <v>0.54128440366972475</v>
      </c>
      <c r="C19">
        <f>IF('BettingLines Week (2)'!C19&lt;-100,1+100/('BettingLines Week (2)'!C19-100),100/('BettingLines Week (2)'!C19+100))</f>
        <v>0.48780487804878048</v>
      </c>
      <c r="D19">
        <f>IF('BettingLines Week (2)'!D19&lt;-100,1+100/('BettingLines Week (2)'!D19-100),100/('BettingLines Week (2)'!D19+100))</f>
        <v>0.19047619047619047</v>
      </c>
      <c r="E19">
        <f>IF('BettingLines Week (2)'!E19&lt;-100,1+100/('BettingLines Week (2)'!E19-100),100/('BettingLines Week (2)'!E19+100))</f>
        <v>0.5</v>
      </c>
      <c r="F19">
        <f>IF('BettingLines Week (2)'!F19&lt;-100,1+100/('BettingLines Week (2)'!F19-100),100/('BettingLines Week (2)'!F19+100))</f>
        <v>0.49504950495049505</v>
      </c>
      <c r="G19">
        <f>IF('BettingLines Week (2)'!G19&lt;-100,1+100/('BettingLines Week (2)'!G19-100),100/('BettingLines Week (2)'!G19+100))</f>
        <v>0.52380952380952384</v>
      </c>
      <c r="H19">
        <f>IF('BettingLines Week (2)'!H19&lt;-100,1+100/('BettingLines Week (2)'!H19-100),100/('BettingLines Week (2)'!H19+100))</f>
        <v>0.53488372093023262</v>
      </c>
      <c r="I19">
        <f>IF('BettingLines Week (2)'!I19&lt;-100,1+100/('BettingLines Week (2)'!I19-100),100/('BettingLines Week (2)'!I19+100))</f>
        <v>0.34482758620689657</v>
      </c>
      <c r="J19">
        <f>IF('BettingLines Week (2)'!J19&lt;-100,1+100/('BettingLines Week (2)'!J19-100),100/('BettingLines Week (2)'!J19+100))</f>
        <v>0.46511627906976744</v>
      </c>
      <c r="K19">
        <f>IF('BettingLines Week (2)'!K19&lt;-100,1+100/('BettingLines Week (2)'!K19-100),100/('BettingLines Week (2)'!K19+100))</f>
        <v>0.55555555555555558</v>
      </c>
      <c r="L19">
        <f>IF('BettingLines Week (2)'!L19&lt;-100,1+100/('BettingLines Week (2)'!L19-100),100/('BettingLines Week (2)'!L19+100))</f>
        <v>0.3125</v>
      </c>
      <c r="M19">
        <f>IF('BettingLines Week (2)'!M19&lt;-100,1+100/('BettingLines Week (2)'!M19-100),100/('BettingLines Week (2)'!M19+100))</f>
        <v>0.39215686274509803</v>
      </c>
      <c r="N19">
        <f>IF('BettingLines Week (2)'!N19&lt;-100,1+100/('BettingLines Week (2)'!N19-100),100/('BettingLines Week (2)'!N19+100))</f>
        <v>1</v>
      </c>
      <c r="O19">
        <f>IF('BettingLines Week (2)'!O19&lt;-100,1+100/('BettingLines Week (2)'!O19-100),100/('BettingLines Week (2)'!O19+100))</f>
        <v>0.48780487804878048</v>
      </c>
      <c r="P19">
        <f>IF('BettingLines Week (2)'!P19&lt;-100,1+100/('BettingLines Week (2)'!P19-100),100/('BettingLines Week (2)'!P19+100))</f>
        <v>0.4</v>
      </c>
      <c r="Q19">
        <f>IF('BettingLines Week (2)'!Q19&lt;-100,1+100/('BettingLines Week (2)'!Q19-100),100/('BettingLines Week (2)'!Q19+100))</f>
        <v>0.66101694915254239</v>
      </c>
      <c r="R19">
        <f>IF('BettingLines Week (2)'!R19&lt;-100,1+100/('BettingLines Week (2)'!R19-100),100/('BettingLines Week (2)'!R19+100))</f>
        <v>0.55555555555555558</v>
      </c>
      <c r="S19">
        <f>IF('BettingLines Week (2)'!S19&lt;-100,1+100/('BettingLines Week (2)'!S19-100),100/('BettingLines Week (2)'!S19+100))</f>
        <v>0.48780487804878048</v>
      </c>
    </row>
    <row r="20" spans="1:19">
      <c r="A20" t="s">
        <v>19</v>
      </c>
      <c r="B20">
        <f>IF('BettingLines Week (2)'!B20&lt;-100,1+100/('BettingLines Week (2)'!B20-100),100/('BettingLines Week (2)'!B20+100))</f>
        <v>0.50495049504950495</v>
      </c>
      <c r="C20">
        <f>IF('BettingLines Week (2)'!C20&lt;-100,1+100/('BettingLines Week (2)'!C20-100),100/('BettingLines Week (2)'!C20+100))</f>
        <v>0.44642857142857145</v>
      </c>
      <c r="D20">
        <f>IF('BettingLines Week (2)'!D20&lt;-100,1+100/('BettingLines Week (2)'!D20-100),100/('BettingLines Week (2)'!D20+100))</f>
        <v>0.54128440366972475</v>
      </c>
      <c r="E20">
        <f>IF('BettingLines Week (2)'!E20&lt;-100,1+100/('BettingLines Week (2)'!E20-100),100/('BettingLines Week (2)'!E20+100))</f>
        <v>0.49504950495049505</v>
      </c>
      <c r="F20">
        <f>IF('BettingLines Week (2)'!F20&lt;-100,1+100/('BettingLines Week (2)'!F20-100),100/('BettingLines Week (2)'!F20+100))</f>
        <v>0.5</v>
      </c>
      <c r="G20">
        <f>IF('BettingLines Week (2)'!G20&lt;-100,1+100/('BettingLines Week (2)'!G20-100),100/('BettingLines Week (2)'!G20+100))</f>
        <v>1</v>
      </c>
      <c r="H20">
        <f>IF('BettingLines Week (2)'!H20&lt;-100,1+100/('BettingLines Week (2)'!H20-100),100/('BettingLines Week (2)'!H20+100))</f>
        <v>0.40816326530612246</v>
      </c>
      <c r="I20">
        <f>IF('BettingLines Week (2)'!I20&lt;-100,1+100/('BettingLines Week (2)'!I20-100),100/('BettingLines Week (2)'!I20+100))</f>
        <v>0.51219512195121952</v>
      </c>
      <c r="J20">
        <f>IF('BettingLines Week (2)'!J20&lt;-100,1+100/('BettingLines Week (2)'!J20-100),100/('BettingLines Week (2)'!J20+100))</f>
        <v>0.57446808510638303</v>
      </c>
      <c r="K20">
        <f>IF('BettingLines Week (2)'!K20&lt;-100,1+100/('BettingLines Week (2)'!K20-100),100/('BettingLines Week (2)'!K20+100))</f>
        <v>0.43478260869565216</v>
      </c>
      <c r="L20">
        <f>IF('BettingLines Week (2)'!L20&lt;-100,1+100/('BettingLines Week (2)'!L20-100),100/('BettingLines Week (2)'!L20+100))</f>
        <v>0.47619047619047616</v>
      </c>
      <c r="M20">
        <f>IF('BettingLines Week (2)'!M20&lt;-100,1+100/('BettingLines Week (2)'!M20-100),100/('BettingLines Week (2)'!M20+100))</f>
        <v>0.38461538461538464</v>
      </c>
      <c r="N20">
        <f>IF('BettingLines Week (2)'!N20&lt;-100,1+100/('BettingLines Week (2)'!N20-100),100/('BettingLines Week (2)'!N20+100))</f>
        <v>0.35714285714285715</v>
      </c>
      <c r="O20">
        <f>IF('BettingLines Week (2)'!O20&lt;-100,1+100/('BettingLines Week (2)'!O20-100),100/('BettingLines Week (2)'!O20+100))</f>
        <v>0.56521739130434789</v>
      </c>
      <c r="P20">
        <f>IF('BettingLines Week (2)'!P20&lt;-100,1+100/('BettingLines Week (2)'!P20-100),100/('BettingLines Week (2)'!P20+100))</f>
        <v>0.62962962962962965</v>
      </c>
      <c r="Q20">
        <f>IF('BettingLines Week (2)'!Q20&lt;-100,1+100/('BettingLines Week (2)'!Q20-100),100/('BettingLines Week (2)'!Q20+100))</f>
        <v>0.53488372093023262</v>
      </c>
      <c r="R20">
        <f>IF('BettingLines Week (2)'!R20&lt;-100,1+100/('BettingLines Week (2)'!R20-100),100/('BettingLines Week (2)'!R20+100))</f>
        <v>0.47619047619047616</v>
      </c>
      <c r="S20">
        <f>IF('BettingLines Week (2)'!S20&lt;-100,1+100/('BettingLines Week (2)'!S20-100),100/('BettingLines Week (2)'!S20+100))</f>
        <v>0.55555555555555558</v>
      </c>
    </row>
    <row r="21" spans="1:19">
      <c r="A21" t="s">
        <v>20</v>
      </c>
      <c r="B21">
        <f>IF('BettingLines Week (2)'!B21&lt;-100,1+100/('BettingLines Week (2)'!B21-100),100/('BettingLines Week (2)'!B21+100))</f>
        <v>0.41322314049586778</v>
      </c>
      <c r="C21">
        <f>IF('BettingLines Week (2)'!C21&lt;-100,1+100/('BettingLines Week (2)'!C21-100),100/('BettingLines Week (2)'!C21+100))</f>
        <v>0.68553459119496862</v>
      </c>
      <c r="D21">
        <f>IF('BettingLines Week (2)'!D21&lt;-100,1+100/('BettingLines Week (2)'!D21-100),100/('BettingLines Week (2)'!D21+100))</f>
        <v>0.24390243902439024</v>
      </c>
      <c r="E21">
        <f>IF('BettingLines Week (2)'!E21&lt;-100,1+100/('BettingLines Week (2)'!E21-100),100/('BettingLines Week (2)'!E21+100))</f>
        <v>0.54128440366972475</v>
      </c>
      <c r="F21">
        <f>IF('BettingLines Week (2)'!F21&lt;-100,1+100/('BettingLines Week (2)'!F21-100),100/('BettingLines Week (2)'!F21+100))</f>
        <v>0.37878787878787878</v>
      </c>
      <c r="G21">
        <f>IF('BettingLines Week (2)'!G21&lt;-100,1+100/('BettingLines Week (2)'!G21-100),100/('BettingLines Week (2)'!G21+100))</f>
        <v>0.29411764705882354</v>
      </c>
      <c r="H21">
        <f>IF('BettingLines Week (2)'!H21&lt;-100,1+100/('BettingLines Week (2)'!H21-100),100/('BettingLines Week (2)'!H21+100))</f>
        <v>0.57446808510638303</v>
      </c>
      <c r="I21">
        <f>IF('BettingLines Week (2)'!I21&lt;-100,1+100/('BettingLines Week (2)'!I21-100),100/('BettingLines Week (2)'!I21+100))</f>
        <v>0.5</v>
      </c>
      <c r="J21">
        <f>IF('BettingLines Week (2)'!J21&lt;-100,1+100/('BettingLines Week (2)'!J21-100),100/('BettingLines Week (2)'!J21+100))</f>
        <v>0.5</v>
      </c>
      <c r="K21">
        <f>IF('BettingLines Week (2)'!K21&lt;-100,1+100/('BettingLines Week (2)'!K21-100),100/('BettingLines Week (2)'!K21+100))</f>
        <v>0.35714285714285715</v>
      </c>
      <c r="L21">
        <f>IF('BettingLines Week (2)'!L21&lt;-100,1+100/('BettingLines Week (2)'!L21-100),100/('BettingLines Week (2)'!L21+100))</f>
        <v>0.54545454545454541</v>
      </c>
      <c r="M21">
        <f>IF('BettingLines Week (2)'!M21&lt;-100,1+100/('BettingLines Week (2)'!M21-100),100/('BettingLines Week (2)'!M21+100))</f>
        <v>0.54545454545454541</v>
      </c>
      <c r="N21">
        <f>IF('BettingLines Week (2)'!N21&lt;-100,1+100/('BettingLines Week (2)'!N21-100),100/('BettingLines Week (2)'!N21+100))</f>
        <v>1</v>
      </c>
      <c r="O21">
        <f>IF('BettingLines Week (2)'!O21&lt;-100,1+100/('BettingLines Week (2)'!O21-100),100/('BettingLines Week (2)'!O21+100))</f>
        <v>0.47619047619047616</v>
      </c>
      <c r="P21">
        <f>IF('BettingLines Week (2)'!P21&lt;-100,1+100/('BettingLines Week (2)'!P21-100),100/('BettingLines Week (2)'!P21+100))</f>
        <v>0.48780487804878048</v>
      </c>
      <c r="Q21">
        <f>IF('BettingLines Week (2)'!Q21&lt;-100,1+100/('BettingLines Week (2)'!Q21-100),100/('BettingLines Week (2)'!Q21+100))</f>
        <v>0.29411764705882354</v>
      </c>
      <c r="R21">
        <f>IF('BettingLines Week (2)'!R21&lt;-100,1+100/('BettingLines Week (2)'!R21-100),100/('BettingLines Week (2)'!R21+100))</f>
        <v>0.62264150943396224</v>
      </c>
      <c r="S21">
        <f>IF('BettingLines Week (2)'!S21&lt;-100,1+100/('BettingLines Week (2)'!S21-100),100/('BettingLines Week (2)'!S21+100))</f>
        <v>0.47619047619047616</v>
      </c>
    </row>
    <row r="22" spans="1:19">
      <c r="A22" t="s">
        <v>21</v>
      </c>
      <c r="B22">
        <f>IF('BettingLines Week (2)'!B22&lt;-100,1+100/('BettingLines Week (2)'!B22-100),100/('BettingLines Week (2)'!B22+100))</f>
        <v>0.5</v>
      </c>
      <c r="C22">
        <f>IF('BettingLines Week (2)'!C22&lt;-100,1+100/('BettingLines Week (2)'!C22-100),100/('BettingLines Week (2)'!C22+100))</f>
        <v>0.46728971962616822</v>
      </c>
      <c r="D22">
        <f>IF('BettingLines Week (2)'!D22&lt;-100,1+100/('BettingLines Week (2)'!D22-100),100/('BettingLines Week (2)'!D22+100))</f>
        <v>0.55555555555555558</v>
      </c>
      <c r="E22">
        <f>IF('BettingLines Week (2)'!E22&lt;-100,1+100/('BettingLines Week (2)'!E22-100),100/('BettingLines Week (2)'!E22+100))</f>
        <v>0.63636363636363635</v>
      </c>
      <c r="F22">
        <f>IF('BettingLines Week (2)'!F22&lt;-100,1+100/('BettingLines Week (2)'!F22-100),100/('BettingLines Week (2)'!F22+100))</f>
        <v>0.51219512195121952</v>
      </c>
      <c r="G22">
        <f>IF('BettingLines Week (2)'!G22&lt;-100,1+100/('BettingLines Week (2)'!G22-100),100/('BettingLines Week (2)'!G22+100))</f>
        <v>1</v>
      </c>
      <c r="H22">
        <f>IF('BettingLines Week (2)'!H22&lt;-100,1+100/('BettingLines Week (2)'!H22-100),100/('BettingLines Week (2)'!H22+100))</f>
        <v>0.56521739130434789</v>
      </c>
      <c r="I22">
        <f>IF('BettingLines Week (2)'!I22&lt;-100,1+100/('BettingLines Week (2)'!I22-100),100/('BettingLines Week (2)'!I22+100))</f>
        <v>0.53488372093023262</v>
      </c>
      <c r="J22">
        <f>IF('BettingLines Week (2)'!J22&lt;-100,1+100/('BettingLines Week (2)'!J22-100),100/('BettingLines Week (2)'!J22+100))</f>
        <v>0.64285714285714279</v>
      </c>
      <c r="K22">
        <f>IF('BettingLines Week (2)'!K22&lt;-100,1+100/('BettingLines Week (2)'!K22-100),100/('BettingLines Week (2)'!K22+100))</f>
        <v>0.6</v>
      </c>
      <c r="L22">
        <f>IF('BettingLines Week (2)'!L22&lt;-100,1+100/('BettingLines Week (2)'!L22-100),100/('BettingLines Week (2)'!L22+100))</f>
        <v>0.5</v>
      </c>
      <c r="M22">
        <f>IF('BettingLines Week (2)'!M22&lt;-100,1+100/('BettingLines Week (2)'!M22-100),100/('BettingLines Week (2)'!M22+100))</f>
        <v>0.37037037037037035</v>
      </c>
      <c r="N22">
        <f>IF('BettingLines Week (2)'!N22&lt;-100,1+100/('BettingLines Week (2)'!N22-100),100/('BettingLines Week (2)'!N22+100))</f>
        <v>0.72067039106145248</v>
      </c>
      <c r="O22">
        <f>IF('BettingLines Week (2)'!O22&lt;-100,1+100/('BettingLines Week (2)'!O22-100),100/('BettingLines Week (2)'!O22+100))</f>
        <v>0.55555555555555558</v>
      </c>
      <c r="P22">
        <f>IF('BettingLines Week (2)'!P22&lt;-100,1+100/('BettingLines Week (2)'!P22-100),100/('BettingLines Week (2)'!P22+100))</f>
        <v>0.56521739130434789</v>
      </c>
      <c r="Q22">
        <f>IF('BettingLines Week (2)'!Q22&lt;-100,1+100/('BettingLines Week (2)'!Q22-100),100/('BettingLines Week (2)'!Q22+100))</f>
        <v>0.47619047619047616</v>
      </c>
      <c r="R22">
        <f>IF('BettingLines Week (2)'!R22&lt;-100,1+100/('BettingLines Week (2)'!R22-100),100/('BettingLines Week (2)'!R22+100))</f>
        <v>0.45454545454545453</v>
      </c>
      <c r="S22">
        <f>IF('BettingLines Week (2)'!S22&lt;-100,1+100/('BettingLines Week (2)'!S22-100),100/('BettingLines Week (2)'!S22+100))</f>
        <v>0.4</v>
      </c>
    </row>
    <row r="23" spans="1:19">
      <c r="A23" t="s">
        <v>22</v>
      </c>
      <c r="B23">
        <f>IF('BettingLines Week (2)'!B23&lt;-100,1+100/('BettingLines Week (2)'!B23-100),100/('BettingLines Week (2)'!B23+100))</f>
        <v>0.39370078740157483</v>
      </c>
      <c r="C23">
        <f>IF('BettingLines Week (2)'!C23&lt;-100,1+100/('BettingLines Week (2)'!C23-100),100/('BettingLines Week (2)'!C23+100))</f>
        <v>0.45454545454545453</v>
      </c>
      <c r="D23">
        <f>IF('BettingLines Week (2)'!D23&lt;-100,1+100/('BettingLines Week (2)'!D23-100),100/('BettingLines Week (2)'!D23+100))</f>
        <v>0.37037037037037035</v>
      </c>
      <c r="E23">
        <f>IF('BettingLines Week (2)'!E23&lt;-100,1+100/('BettingLines Week (2)'!E23-100),100/('BettingLines Week (2)'!E23+100))</f>
        <v>0.37037037037037035</v>
      </c>
      <c r="F23">
        <f>IF('BettingLines Week (2)'!F23&lt;-100,1+100/('BettingLines Week (2)'!F23-100),100/('BettingLines Week (2)'!F23+100))</f>
        <v>0.58333333333333326</v>
      </c>
      <c r="G23">
        <f>IF('BettingLines Week (2)'!G23&lt;-100,1+100/('BettingLines Week (2)'!G23-100),100/('BettingLines Week (2)'!G23+100))</f>
        <v>0.51219512195121952</v>
      </c>
      <c r="H23">
        <f>IF('BettingLines Week (2)'!H23&lt;-100,1+100/('BettingLines Week (2)'!H23-100),100/('BettingLines Week (2)'!H23+100))</f>
        <v>0.4</v>
      </c>
      <c r="I23">
        <f>IF('BettingLines Week (2)'!I23&lt;-100,1+100/('BettingLines Week (2)'!I23-100),100/('BettingLines Week (2)'!I23+100))</f>
        <v>0.38461538461538464</v>
      </c>
      <c r="J23">
        <f>IF('BettingLines Week (2)'!J23&lt;-100,1+100/('BettingLines Week (2)'!J23-100),100/('BettingLines Week (2)'!J23+100))</f>
        <v>0.62962962962962965</v>
      </c>
      <c r="K23">
        <f>IF('BettingLines Week (2)'!K23&lt;-100,1+100/('BettingLines Week (2)'!K23-100),100/('BettingLines Week (2)'!K23+100))</f>
        <v>0.66101694915254239</v>
      </c>
      <c r="L23">
        <f>IF('BettingLines Week (2)'!L23&lt;-100,1+100/('BettingLines Week (2)'!L23-100),100/('BettingLines Week (2)'!L23+100))</f>
        <v>1</v>
      </c>
      <c r="M23">
        <f>IF('BettingLines Week (2)'!M23&lt;-100,1+100/('BettingLines Week (2)'!M23-100),100/('BettingLines Week (2)'!M23+100))</f>
        <v>0.5</v>
      </c>
      <c r="N23">
        <f>IF('BettingLines Week (2)'!N23&lt;-100,1+100/('BettingLines Week (2)'!N23-100),100/('BettingLines Week (2)'!N23+100))</f>
        <v>0.5</v>
      </c>
      <c r="O23">
        <f>IF('BettingLines Week (2)'!O23&lt;-100,1+100/('BettingLines Week (2)'!O23-100),100/('BettingLines Week (2)'!O23+100))</f>
        <v>0.48780487804878048</v>
      </c>
      <c r="P23">
        <f>IF('BettingLines Week (2)'!P23&lt;-100,1+100/('BettingLines Week (2)'!P23-100),100/('BettingLines Week (2)'!P23+100))</f>
        <v>0.38461538461538464</v>
      </c>
      <c r="Q23">
        <f>IF('BettingLines Week (2)'!Q23&lt;-100,1+100/('BettingLines Week (2)'!Q23-100),100/('BettingLines Week (2)'!Q23+100))</f>
        <v>0.48780487804878048</v>
      </c>
      <c r="R23">
        <f>IF('BettingLines Week (2)'!R23&lt;-100,1+100/('BettingLines Week (2)'!R23-100),100/('BettingLines Week (2)'!R23+100))</f>
        <v>0.3125</v>
      </c>
      <c r="S23">
        <f>IF('BettingLines Week (2)'!S23&lt;-100,1+100/('BettingLines Week (2)'!S23-100),100/('BettingLines Week (2)'!S23+100))</f>
        <v>0.51219512195121952</v>
      </c>
    </row>
    <row r="24" spans="1:19">
      <c r="A24" t="s">
        <v>23</v>
      </c>
      <c r="B24">
        <f>IF('BettingLines Week (2)'!B24&lt;-100,1+100/('BettingLines Week (2)'!B24-100),100/('BettingLines Week (2)'!B24+100))</f>
        <v>0.64912280701754388</v>
      </c>
      <c r="C24">
        <f>IF('BettingLines Week (2)'!C24&lt;-100,1+100/('BettingLines Week (2)'!C24-100),100/('BettingLines Week (2)'!C24+100))</f>
        <v>0.59677419354838712</v>
      </c>
      <c r="D24">
        <f>IF('BettingLines Week (2)'!D24&lt;-100,1+100/('BettingLines Week (2)'!D24-100),100/('BettingLines Week (2)'!D24+100))</f>
        <v>0.35714285714285715</v>
      </c>
      <c r="E24">
        <f>IF('BettingLines Week (2)'!E24&lt;-100,1+100/('BettingLines Week (2)'!E24-100),100/('BettingLines Week (2)'!E24+100))</f>
        <v>0.39370078740157483</v>
      </c>
      <c r="F24">
        <f>IF('BettingLines Week (2)'!F24&lt;-100,1+100/('BettingLines Week (2)'!F24-100),100/('BettingLines Week (2)'!F24+100))</f>
        <v>0.62264150943396224</v>
      </c>
      <c r="G24">
        <f>IF('BettingLines Week (2)'!G24&lt;-100,1+100/('BettingLines Week (2)'!G24-100),100/('BettingLines Week (2)'!G24+100))</f>
        <v>0.56521739130434789</v>
      </c>
      <c r="H24">
        <f>IF('BettingLines Week (2)'!H24&lt;-100,1+100/('BettingLines Week (2)'!H24-100),100/('BettingLines Week (2)'!H24+100))</f>
        <v>0.53488372093023262</v>
      </c>
      <c r="I24">
        <f>IF('BettingLines Week (2)'!I24&lt;-100,1+100/('BettingLines Week (2)'!I24-100),100/('BettingLines Week (2)'!I24+100))</f>
        <v>0.51219512195121952</v>
      </c>
      <c r="J24">
        <f>IF('BettingLines Week (2)'!J24&lt;-100,1+100/('BettingLines Week (2)'!J24-100),100/('BettingLines Week (2)'!J24+100))</f>
        <v>0.51219512195121952</v>
      </c>
      <c r="K24">
        <f>IF('BettingLines Week (2)'!K24&lt;-100,1+100/('BettingLines Week (2)'!K24-100),100/('BettingLines Week (2)'!K24+100))</f>
        <v>0.58333333333333326</v>
      </c>
      <c r="L24">
        <f>IF('BettingLines Week (2)'!L24&lt;-100,1+100/('BettingLines Week (2)'!L24-100),100/('BettingLines Week (2)'!L24+100))</f>
        <v>1</v>
      </c>
      <c r="M24">
        <f>IF('BettingLines Week (2)'!M24&lt;-100,1+100/('BettingLines Week (2)'!M24-100),100/('BettingLines Week (2)'!M24+100))</f>
        <v>0.53488372093023262</v>
      </c>
      <c r="N24">
        <f>IF('BettingLines Week (2)'!N24&lt;-100,1+100/('BettingLines Week (2)'!N24-100),100/('BettingLines Week (2)'!N24+100))</f>
        <v>0.3125</v>
      </c>
      <c r="O24">
        <f>IF('BettingLines Week (2)'!O24&lt;-100,1+100/('BettingLines Week (2)'!O24-100),100/('BettingLines Week (2)'!O24+100))</f>
        <v>0.60784313725490202</v>
      </c>
      <c r="P24">
        <f>IF('BettingLines Week (2)'!P24&lt;-100,1+100/('BettingLines Week (2)'!P24-100),100/('BettingLines Week (2)'!P24+100))</f>
        <v>0.51219512195121952</v>
      </c>
      <c r="Q24">
        <f>IF('BettingLines Week (2)'!Q24&lt;-100,1+100/('BettingLines Week (2)'!Q24-100),100/('BettingLines Week (2)'!Q24+100))</f>
        <v>0.56521739130434789</v>
      </c>
      <c r="R24">
        <f>IF('BettingLines Week (2)'!R24&lt;-100,1+100/('BettingLines Week (2)'!R24-100),100/('BettingLines Week (2)'!R24+100))</f>
        <v>0.48780487804878048</v>
      </c>
      <c r="S24">
        <f>IF('BettingLines Week (2)'!S24&lt;-100,1+100/('BettingLines Week (2)'!S24-100),100/('BettingLines Week (2)'!S24+100))</f>
        <v>0.44444444444444442</v>
      </c>
    </row>
    <row r="25" spans="1:19">
      <c r="A25" t="s">
        <v>24</v>
      </c>
      <c r="B25">
        <f>IF('BettingLines Week (2)'!B25&lt;-100,1+100/('BettingLines Week (2)'!B25-100),100/('BettingLines Week (2)'!B25+100))</f>
        <v>0.41666666666666669</v>
      </c>
      <c r="C25">
        <f>IF('BettingLines Week (2)'!C25&lt;-100,1+100/('BettingLines Week (2)'!C25-100),100/('BettingLines Week (2)'!C25+100))</f>
        <v>0.25974025974025972</v>
      </c>
      <c r="D25">
        <f>IF('BettingLines Week (2)'!D25&lt;-100,1+100/('BettingLines Week (2)'!D25-100),100/('BettingLines Week (2)'!D25+100))</f>
        <v>0.48780487804878048</v>
      </c>
      <c r="E25">
        <f>IF('BettingLines Week (2)'!E25&lt;-100,1+100/('BettingLines Week (2)'!E25-100),100/('BettingLines Week (2)'!E25+100))</f>
        <v>0.35087719298245612</v>
      </c>
      <c r="F25">
        <f>IF('BettingLines Week (2)'!F25&lt;-100,1+100/('BettingLines Week (2)'!F25-100),100/('BettingLines Week (2)'!F25+100))</f>
        <v>0.54545454545454541</v>
      </c>
      <c r="G25">
        <f>IF('BettingLines Week (2)'!G25&lt;-100,1+100/('BettingLines Week (2)'!G25-100),100/('BettingLines Week (2)'!G25+100))</f>
        <v>0.53488372093023262</v>
      </c>
      <c r="H25">
        <f>IF('BettingLines Week (2)'!H25&lt;-100,1+100/('BettingLines Week (2)'!H25-100),100/('BettingLines Week (2)'!H25+100))</f>
        <v>0.51219512195121952</v>
      </c>
      <c r="I25">
        <f>IF('BettingLines Week (2)'!I25&lt;-100,1+100/('BettingLines Week (2)'!I25-100),100/('BettingLines Week (2)'!I25+100))</f>
        <v>0.37878787878787878</v>
      </c>
      <c r="J25">
        <f>IF('BettingLines Week (2)'!J25&lt;-100,1+100/('BettingLines Week (2)'!J25-100),100/('BettingLines Week (2)'!J25+100))</f>
        <v>0.54545454545454541</v>
      </c>
      <c r="K25">
        <f>IF('BettingLines Week (2)'!K25&lt;-100,1+100/('BettingLines Week (2)'!K25-100),100/('BettingLines Week (2)'!K25+100))</f>
        <v>0.47619047619047616</v>
      </c>
      <c r="L25">
        <f>IF('BettingLines Week (2)'!L25&lt;-100,1+100/('BettingLines Week (2)'!L25-100),100/('BettingLines Week (2)'!L25+100))</f>
        <v>0.35087719298245612</v>
      </c>
      <c r="M25">
        <f>IF('BettingLines Week (2)'!M25&lt;-100,1+100/('BettingLines Week (2)'!M25-100),100/('BettingLines Week (2)'!M25+100))</f>
        <v>0.37037037037037035</v>
      </c>
      <c r="N25">
        <f>IF('BettingLines Week (2)'!N25&lt;-100,1+100/('BettingLines Week (2)'!N25-100),100/('BettingLines Week (2)'!N25+100))</f>
        <v>1</v>
      </c>
      <c r="O25">
        <f>IF('BettingLines Week (2)'!O25&lt;-100,1+100/('BettingLines Week (2)'!O25-100),100/('BettingLines Week (2)'!O25+100))</f>
        <v>0.51219512195121952</v>
      </c>
      <c r="P25">
        <f>IF('BettingLines Week (2)'!P25&lt;-100,1+100/('BettingLines Week (2)'!P25-100),100/('BettingLines Week (2)'!P25+100))</f>
        <v>0.5</v>
      </c>
      <c r="Q25">
        <f>IF('BettingLines Week (2)'!Q25&lt;-100,1+100/('BettingLines Week (2)'!Q25-100),100/('BettingLines Week (2)'!Q25+100))</f>
        <v>0.24390243902439024</v>
      </c>
      <c r="R25">
        <f>IF('BettingLines Week (2)'!R25&lt;-100,1+100/('BettingLines Week (2)'!R25-100),100/('BettingLines Week (2)'!R25+100))</f>
        <v>0.55555555555555558</v>
      </c>
      <c r="S25">
        <f>IF('BettingLines Week (2)'!S25&lt;-100,1+100/('BettingLines Week (2)'!S25-100),100/('BettingLines Week (2)'!S25+100))</f>
        <v>0.51219512195121952</v>
      </c>
    </row>
    <row r="26" spans="1:19">
      <c r="A26" t="s">
        <v>25</v>
      </c>
      <c r="B26">
        <f>IF('BettingLines Week (2)'!B26&lt;-100,1+100/('BettingLines Week (2)'!B26-100),100/('BettingLines Week (2)'!B26+100))</f>
        <v>0.39370078740157483</v>
      </c>
      <c r="C26">
        <f>IF('BettingLines Week (2)'!C26&lt;-100,1+100/('BettingLines Week (2)'!C26-100),100/('BettingLines Week (2)'!C26+100))</f>
        <v>0.43478260869565216</v>
      </c>
      <c r="D26">
        <f>IF('BettingLines Week (2)'!D26&lt;-100,1+100/('BettingLines Week (2)'!D26-100),100/('BettingLines Week (2)'!D26+100))</f>
        <v>0.38461538461538464</v>
      </c>
      <c r="E26">
        <f>IF('BettingLines Week (2)'!E26&lt;-100,1+100/('BettingLines Week (2)'!E26-100),100/('BettingLines Week (2)'!E26+100))</f>
        <v>0.5</v>
      </c>
      <c r="F26">
        <f>IF('BettingLines Week (2)'!F26&lt;-100,1+100/('BettingLines Week (2)'!F26-100),100/('BettingLines Week (2)'!F26+100))</f>
        <v>0.37037037037037035</v>
      </c>
      <c r="G26">
        <f>IF('BettingLines Week (2)'!G26&lt;-100,1+100/('BettingLines Week (2)'!G26-100),100/('BettingLines Week (2)'!G26+100))</f>
        <v>0.29850746268656714</v>
      </c>
      <c r="H26">
        <f>IF('BettingLines Week (2)'!H26&lt;-100,1+100/('BettingLines Week (2)'!H26-100),100/('BettingLines Week (2)'!H26+100))</f>
        <v>1</v>
      </c>
      <c r="I26">
        <f>IF('BettingLines Week (2)'!I26&lt;-100,1+100/('BettingLines Week (2)'!I26-100),100/('BettingLines Week (2)'!I26+100))</f>
        <v>0.6</v>
      </c>
      <c r="J26">
        <f>IF('BettingLines Week (2)'!J26&lt;-100,1+100/('BettingLines Week (2)'!J26-100),100/('BettingLines Week (2)'!J26+100))</f>
        <v>0.56521739130434789</v>
      </c>
      <c r="K26">
        <f>IF('BettingLines Week (2)'!K26&lt;-100,1+100/('BettingLines Week (2)'!K26-100),100/('BettingLines Week (2)'!K26+100))</f>
        <v>0.48780487804878048</v>
      </c>
      <c r="L26">
        <f>IF('BettingLines Week (2)'!L26&lt;-100,1+100/('BettingLines Week (2)'!L26-100),100/('BettingLines Week (2)'!L26+100))</f>
        <v>0.4</v>
      </c>
      <c r="M26">
        <f>IF('BettingLines Week (2)'!M26&lt;-100,1+100/('BettingLines Week (2)'!M26-100),100/('BettingLines Week (2)'!M26+100))</f>
        <v>0.51219512195121952</v>
      </c>
      <c r="N26">
        <f>IF('BettingLines Week (2)'!N26&lt;-100,1+100/('BettingLines Week (2)'!N26-100),100/('BettingLines Week (2)'!N26+100))</f>
        <v>0.51219512195121952</v>
      </c>
      <c r="O26">
        <f>IF('BettingLines Week (2)'!O26&lt;-100,1+100/('BettingLines Week (2)'!O26-100),100/('BettingLines Week (2)'!O26+100))</f>
        <v>0.41666666666666669</v>
      </c>
      <c r="P26">
        <f>IF('BettingLines Week (2)'!P26&lt;-100,1+100/('BettingLines Week (2)'!P26-100),100/('BettingLines Week (2)'!P26+100))</f>
        <v>0.53488372093023262</v>
      </c>
      <c r="Q26">
        <f>IF('BettingLines Week (2)'!Q26&lt;-100,1+100/('BettingLines Week (2)'!Q26-100),100/('BettingLines Week (2)'!Q26+100))</f>
        <v>0.51219512195121952</v>
      </c>
      <c r="R26">
        <f>IF('BettingLines Week (2)'!R26&lt;-100,1+100/('BettingLines Week (2)'!R26-100),100/('BettingLines Week (2)'!R26+100))</f>
        <v>0.37037037037037035</v>
      </c>
      <c r="S26">
        <f>IF('BettingLines Week (2)'!S26&lt;-100,1+100/('BettingLines Week (2)'!S26-100),100/('BettingLines Week (2)'!S26+100))</f>
        <v>0.56521739130434789</v>
      </c>
    </row>
    <row r="27" spans="1:19">
      <c r="A27" t="s">
        <v>26</v>
      </c>
      <c r="B27">
        <f>IF('BettingLines Week (2)'!B27&lt;-100,1+100/('BettingLines Week (2)'!B27-100),100/('BettingLines Week (2)'!B27+100))</f>
        <v>0.76470588235294112</v>
      </c>
      <c r="C27">
        <f>IF('BettingLines Week (2)'!C27&lt;-100,1+100/('BettingLines Week (2)'!C27-100),100/('BettingLines Week (2)'!C27+100))</f>
        <v>0.37878787878787878</v>
      </c>
      <c r="D27">
        <f>IF('BettingLines Week (2)'!D27&lt;-100,1+100/('BettingLines Week (2)'!D27-100),100/('BettingLines Week (2)'!D27+100))</f>
        <v>0.35714285714285715</v>
      </c>
      <c r="E27">
        <f>IF('BettingLines Week (2)'!E27&lt;-100,1+100/('BettingLines Week (2)'!E27-100),100/('BettingLines Week (2)'!E27+100))</f>
        <v>0.27777777777777779</v>
      </c>
      <c r="F27">
        <f>IF('BettingLines Week (2)'!F27&lt;-100,1+100/('BettingLines Week (2)'!F27-100),100/('BettingLines Week (2)'!F27+100))</f>
        <v>0.54954954954954949</v>
      </c>
      <c r="G27">
        <f>IF('BettingLines Week (2)'!G27&lt;-100,1+100/('BettingLines Week (2)'!G27-100),100/('BettingLines Week (2)'!G27+100))</f>
        <v>0.47619047619047616</v>
      </c>
      <c r="H27">
        <f>IF('BettingLines Week (2)'!H27&lt;-100,1+100/('BettingLines Week (2)'!H27-100),100/('BettingLines Week (2)'!H27+100))</f>
        <v>0.46511627906976744</v>
      </c>
      <c r="I27">
        <f>IF('BettingLines Week (2)'!I27&lt;-100,1+100/('BettingLines Week (2)'!I27-100),100/('BettingLines Week (2)'!I27+100))</f>
        <v>0.37735849056603776</v>
      </c>
      <c r="J27">
        <f>IF('BettingLines Week (2)'!J27&lt;-100,1+100/('BettingLines Week (2)'!J27-100),100/('BettingLines Week (2)'!J27+100))</f>
        <v>0.40816326530612246</v>
      </c>
      <c r="K27">
        <f>IF('BettingLines Week (2)'!K27&lt;-100,1+100/('BettingLines Week (2)'!K27-100),100/('BettingLines Week (2)'!K27+100))</f>
        <v>0.38461538461538464</v>
      </c>
      <c r="L27">
        <f>IF('BettingLines Week (2)'!L27&lt;-100,1+100/('BettingLines Week (2)'!L27-100),100/('BettingLines Week (2)'!L27+100))</f>
        <v>0.5</v>
      </c>
      <c r="M27">
        <f>IF('BettingLines Week (2)'!M27&lt;-100,1+100/('BettingLines Week (2)'!M27-100),100/('BettingLines Week (2)'!M27+100))</f>
        <v>0.34482758620689657</v>
      </c>
      <c r="N27">
        <f>IF('BettingLines Week (2)'!N27&lt;-100,1+100/('BettingLines Week (2)'!N27-100),100/('BettingLines Week (2)'!N27+100))</f>
        <v>0.40816326530612246</v>
      </c>
      <c r="O27">
        <f>IF('BettingLines Week (2)'!O27&lt;-100,1+100/('BettingLines Week (2)'!O27-100),100/('BettingLines Week (2)'!O27+100))</f>
        <v>1</v>
      </c>
      <c r="P27">
        <f>IF('BettingLines Week (2)'!P27&lt;-100,1+100/('BettingLines Week (2)'!P27-100),100/('BettingLines Week (2)'!P27+100))</f>
        <v>0.51219512195121952</v>
      </c>
      <c r="Q27">
        <f>IF('BettingLines Week (2)'!Q27&lt;-100,1+100/('BettingLines Week (2)'!Q27-100),100/('BettingLines Week (2)'!Q27+100))</f>
        <v>0.35714285714285715</v>
      </c>
      <c r="R27">
        <f>IF('BettingLines Week (2)'!R27&lt;-100,1+100/('BettingLines Week (2)'!R27-100),100/('BettingLines Week (2)'!R27+100))</f>
        <v>0.43478260869565216</v>
      </c>
      <c r="S27">
        <f>IF('BettingLines Week (2)'!S27&lt;-100,1+100/('BettingLines Week (2)'!S27-100),100/('BettingLines Week (2)'!S27+100))</f>
        <v>0.43478260869565216</v>
      </c>
    </row>
    <row r="28" spans="1:19">
      <c r="A28" t="s">
        <v>27</v>
      </c>
      <c r="B28">
        <f>IF('BettingLines Week (2)'!B28&lt;-100,1+100/('BettingLines Week (2)'!B28-100),100/('BettingLines Week (2)'!B28+100))</f>
        <v>0.35714285714285715</v>
      </c>
      <c r="C28">
        <f>IF('BettingLines Week (2)'!C28&lt;-100,1+100/('BettingLines Week (2)'!C28-100),100/('BettingLines Week (2)'!C28+100))</f>
        <v>0.27777777777777779</v>
      </c>
      <c r="D28">
        <f>IF('BettingLines Week (2)'!D28&lt;-100,1+100/('BettingLines Week (2)'!D28-100),100/('BettingLines Week (2)'!D28+100))</f>
        <v>0.27027027027027029</v>
      </c>
      <c r="E28">
        <f>IF('BettingLines Week (2)'!E28&lt;-100,1+100/('BettingLines Week (2)'!E28-100),100/('BettingLines Week (2)'!E28+100))</f>
        <v>0.53488372093023262</v>
      </c>
      <c r="F28">
        <f>IF('BettingLines Week (2)'!F28&lt;-100,1+100/('BettingLines Week (2)'!F28-100),100/('BettingLines Week (2)'!F28+100))</f>
        <v>0.34482758620689657</v>
      </c>
      <c r="G28">
        <f>IF('BettingLines Week (2)'!G28&lt;-100,1+100/('BettingLines Week (2)'!G28-100),100/('BettingLines Week (2)'!G28+100))</f>
        <v>0.65517241379310343</v>
      </c>
      <c r="H28">
        <f>IF('BettingLines Week (2)'!H28&lt;-100,1+100/('BettingLines Week (2)'!H28-100),100/('BettingLines Week (2)'!H28+100))</f>
        <v>0.47619047619047616</v>
      </c>
      <c r="I28">
        <f>IF('BettingLines Week (2)'!I28&lt;-100,1+100/('BettingLines Week (2)'!I28-100),100/('BettingLines Week (2)'!I28+100))</f>
        <v>0.29411764705882354</v>
      </c>
      <c r="J28">
        <f>IF('BettingLines Week (2)'!J28&lt;-100,1+100/('BettingLines Week (2)'!J28-100),100/('BettingLines Week (2)'!J28+100))</f>
        <v>0.46511627906976744</v>
      </c>
      <c r="K28">
        <f>IF('BettingLines Week (2)'!K28&lt;-100,1+100/('BettingLines Week (2)'!K28-100),100/('BettingLines Week (2)'!K28+100))</f>
        <v>1</v>
      </c>
      <c r="L28">
        <f>IF('BettingLines Week (2)'!L28&lt;-100,1+100/('BettingLines Week (2)'!L28-100),100/('BettingLines Week (2)'!L28+100))</f>
        <v>0.48780487804878048</v>
      </c>
      <c r="M28">
        <f>IF('BettingLines Week (2)'!M28&lt;-100,1+100/('BettingLines Week (2)'!M28-100),100/('BettingLines Week (2)'!M28+100))</f>
        <v>0.55555555555555558</v>
      </c>
      <c r="N28">
        <f>IF('BettingLines Week (2)'!N28&lt;-100,1+100/('BettingLines Week (2)'!N28-100),100/('BettingLines Week (2)'!N28+100))</f>
        <v>0.5</v>
      </c>
      <c r="O28">
        <f>IF('BettingLines Week (2)'!O28&lt;-100,1+100/('BettingLines Week (2)'!O28-100),100/('BettingLines Week (2)'!O28+100))</f>
        <v>0.2857142857142857</v>
      </c>
      <c r="P28">
        <f>IF('BettingLines Week (2)'!P28&lt;-100,1+100/('BettingLines Week (2)'!P28-100),100/('BettingLines Week (2)'!P28+100))</f>
        <v>0.53488372093023262</v>
      </c>
      <c r="Q28">
        <f>IF('BettingLines Week (2)'!Q28&lt;-100,1+100/('BettingLines Week (2)'!Q28-100),100/('BettingLines Week (2)'!Q28+100))</f>
        <v>0.51219512195121952</v>
      </c>
      <c r="R28">
        <f>IF('BettingLines Week (2)'!R28&lt;-100,1+100/('BettingLines Week (2)'!R28-100),100/('BettingLines Week (2)'!R28+100))</f>
        <v>0.41666666666666669</v>
      </c>
      <c r="S28">
        <f>IF('BettingLines Week (2)'!S28&lt;-100,1+100/('BettingLines Week (2)'!S28-100),100/('BettingLines Week (2)'!S28+100))</f>
        <v>0.29411764705882354</v>
      </c>
    </row>
    <row r="29" spans="1:19">
      <c r="A29" t="s">
        <v>28</v>
      </c>
      <c r="B29">
        <f>IF('BettingLines Week (2)'!B29&lt;-100,1+100/('BettingLines Week (2)'!B29-100),100/('BettingLines Week (2)'!B29+100))</f>
        <v>0.44642857142857145</v>
      </c>
      <c r="C29">
        <f>IF('BettingLines Week (2)'!C29&lt;-100,1+100/('BettingLines Week (2)'!C29-100),100/('BettingLines Week (2)'!C29+100))</f>
        <v>0.44642857142857145</v>
      </c>
      <c r="D29">
        <f>IF('BettingLines Week (2)'!D29&lt;-100,1+100/('BettingLines Week (2)'!D29-100),100/('BettingLines Week (2)'!D29+100))</f>
        <v>0.37878787878787878</v>
      </c>
      <c r="E29">
        <f>IF('BettingLines Week (2)'!E29&lt;-100,1+100/('BettingLines Week (2)'!E29-100),100/('BettingLines Week (2)'!E29+100))</f>
        <v>0.37037037037037035</v>
      </c>
      <c r="F29">
        <f>IF('BettingLines Week (2)'!F29&lt;-100,1+100/('BettingLines Week (2)'!F29-100),100/('BettingLines Week (2)'!F29+100))</f>
        <v>0.51219512195121952</v>
      </c>
      <c r="G29">
        <f>IF('BettingLines Week (2)'!G29&lt;-100,1+100/('BettingLines Week (2)'!G29-100),100/('BettingLines Week (2)'!G29+100))</f>
        <v>0.35714285714285715</v>
      </c>
      <c r="H29">
        <f>IF('BettingLines Week (2)'!H29&lt;-100,1+100/('BettingLines Week (2)'!H29-100),100/('BettingLines Week (2)'!H29+100))</f>
        <v>1</v>
      </c>
      <c r="I29">
        <f>IF('BettingLines Week (2)'!I29&lt;-100,1+100/('BettingLines Week (2)'!I29-100),100/('BettingLines Week (2)'!I29+100))</f>
        <v>0.53488372093023262</v>
      </c>
      <c r="J29">
        <f>IF('BettingLines Week (2)'!J29&lt;-100,1+100/('BettingLines Week (2)'!J29-100),100/('BettingLines Week (2)'!J29+100))</f>
        <v>0.39215686274509803</v>
      </c>
      <c r="K29">
        <f>IF('BettingLines Week (2)'!K29&lt;-100,1+100/('BettingLines Week (2)'!K29-100),100/('BettingLines Week (2)'!K29+100))</f>
        <v>0.53488372093023262</v>
      </c>
      <c r="L29">
        <f>IF('BettingLines Week (2)'!L29&lt;-100,1+100/('BettingLines Week (2)'!L29-100),100/('BettingLines Week (2)'!L29+100))</f>
        <v>0.37037037037037035</v>
      </c>
      <c r="M29">
        <f>IF('BettingLines Week (2)'!M29&lt;-100,1+100/('BettingLines Week (2)'!M29-100),100/('BettingLines Week (2)'!M29+100))</f>
        <v>0.53488372093023262</v>
      </c>
      <c r="N29">
        <f>IF('BettingLines Week (2)'!N29&lt;-100,1+100/('BettingLines Week (2)'!N29-100),100/('BettingLines Week (2)'!N29+100))</f>
        <v>0.56521739130434789</v>
      </c>
      <c r="O29">
        <f>IF('BettingLines Week (2)'!O29&lt;-100,1+100/('BettingLines Week (2)'!O29-100),100/('BettingLines Week (2)'!O29+100))</f>
        <v>0.29411764705882354</v>
      </c>
      <c r="P29">
        <f>IF('BettingLines Week (2)'!P29&lt;-100,1+100/('BettingLines Week (2)'!P29-100),100/('BettingLines Week (2)'!P29+100))</f>
        <v>0.6</v>
      </c>
      <c r="Q29">
        <f>IF('BettingLines Week (2)'!Q29&lt;-100,1+100/('BettingLines Week (2)'!Q29-100),100/('BettingLines Week (2)'!Q29+100))</f>
        <v>0.48780487804878048</v>
      </c>
      <c r="R29">
        <f>IF('BettingLines Week (2)'!R29&lt;-100,1+100/('BettingLines Week (2)'!R29-100),100/('BettingLines Week (2)'!R29+100))</f>
        <v>0.53488372093023262</v>
      </c>
      <c r="S29">
        <f>IF('BettingLines Week (2)'!S29&lt;-100,1+100/('BettingLines Week (2)'!S29-100),100/('BettingLines Week (2)'!S29+100))</f>
        <v>0.46511627906976744</v>
      </c>
    </row>
    <row r="30" spans="1:19">
      <c r="A30" t="s">
        <v>29</v>
      </c>
      <c r="B30">
        <f>IF('BettingLines Week (2)'!B30&lt;-100,1+100/('BettingLines Week (2)'!B30-100),100/('BettingLines Week (2)'!B30+100))</f>
        <v>0.35714285714285715</v>
      </c>
      <c r="C30">
        <f>IF('BettingLines Week (2)'!C30&lt;-100,1+100/('BettingLines Week (2)'!C30-100),100/('BettingLines Week (2)'!C30+100))</f>
        <v>0.55555555555555558</v>
      </c>
      <c r="D30">
        <f>IF('BettingLines Week (2)'!D30&lt;-100,1+100/('BettingLines Week (2)'!D30-100),100/('BettingLines Week (2)'!D30+100))</f>
        <v>0.27027027027027029</v>
      </c>
      <c r="E30">
        <f>IF('BettingLines Week (2)'!E30&lt;-100,1+100/('BettingLines Week (2)'!E30-100),100/('BettingLines Week (2)'!E30+100))</f>
        <v>0.34482758620689657</v>
      </c>
      <c r="F30">
        <f>IF('BettingLines Week (2)'!F30&lt;-100,1+100/('BettingLines Week (2)'!F30-100),100/('BettingLines Week (2)'!F30+100))</f>
        <v>1</v>
      </c>
      <c r="G30">
        <f>IF('BettingLines Week (2)'!G30&lt;-100,1+100/('BettingLines Week (2)'!G30-100),100/('BettingLines Week (2)'!G30+100))</f>
        <v>0.39215686274509803</v>
      </c>
      <c r="H30">
        <f>IF('BettingLines Week (2)'!H30&lt;-100,1+100/('BettingLines Week (2)'!H30-100),100/('BettingLines Week (2)'!H30+100))</f>
        <v>0.51219512195121952</v>
      </c>
      <c r="I30">
        <f>IF('BettingLines Week (2)'!I30&lt;-100,1+100/('BettingLines Week (2)'!I30-100),100/('BettingLines Week (2)'!I30+100))</f>
        <v>0.22727272727272727</v>
      </c>
      <c r="J30">
        <f>IF('BettingLines Week (2)'!J30&lt;-100,1+100/('BettingLines Week (2)'!J30-100),100/('BettingLines Week (2)'!J30+100))</f>
        <v>0.51219512195121952</v>
      </c>
      <c r="K30">
        <f>IF('BettingLines Week (2)'!K30&lt;-100,1+100/('BettingLines Week (2)'!K30-100),100/('BettingLines Week (2)'!K30+100))</f>
        <v>0.51219512195121952</v>
      </c>
      <c r="L30">
        <f>IF('BettingLines Week (2)'!L30&lt;-100,1+100/('BettingLines Week (2)'!L30-100),100/('BettingLines Week (2)'!L30+100))</f>
        <v>0.27027027027027029</v>
      </c>
      <c r="M30">
        <f>IF('BettingLines Week (2)'!M30&lt;-100,1+100/('BettingLines Week (2)'!M30-100),100/('BettingLines Week (2)'!M30+100))</f>
        <v>0.51219512195121952</v>
      </c>
      <c r="N30">
        <f>IF('BettingLines Week (2)'!N30&lt;-100,1+100/('BettingLines Week (2)'!N30-100),100/('BettingLines Week (2)'!N30+100))</f>
        <v>0.53488372093023262</v>
      </c>
      <c r="O30">
        <f>IF('BettingLines Week (2)'!O30&lt;-100,1+100/('BettingLines Week (2)'!O30-100),100/('BettingLines Week (2)'!O30+100))</f>
        <v>0.42553191489361702</v>
      </c>
      <c r="P30">
        <f>IF('BettingLines Week (2)'!P30&lt;-100,1+100/('BettingLines Week (2)'!P30-100),100/('BettingLines Week (2)'!P30+100))</f>
        <v>0.40816326530612246</v>
      </c>
      <c r="Q30">
        <f>IF('BettingLines Week (2)'!Q30&lt;-100,1+100/('BettingLines Week (2)'!Q30-100),100/('BettingLines Week (2)'!Q30+100))</f>
        <v>0.39215686274509803</v>
      </c>
      <c r="R30">
        <f>IF('BettingLines Week (2)'!R30&lt;-100,1+100/('BettingLines Week (2)'!R30-100),100/('BettingLines Week (2)'!R30+100))</f>
        <v>0.5</v>
      </c>
      <c r="S30">
        <f>IF('BettingLines Week (2)'!S30&lt;-100,1+100/('BettingLines Week (2)'!S30-100),100/('BettingLines Week (2)'!S30+100))</f>
        <v>0.47619047619047616</v>
      </c>
    </row>
    <row r="31" spans="1:19">
      <c r="A31" t="s">
        <v>30</v>
      </c>
      <c r="B31">
        <f>IF('BettingLines Week (2)'!B31&lt;-100,1+100/('BettingLines Week (2)'!B31-100),100/('BettingLines Week (2)'!B31+100))</f>
        <v>0.37878787878787878</v>
      </c>
      <c r="C31">
        <f>IF('BettingLines Week (2)'!C31&lt;-100,1+100/('BettingLines Week (2)'!C31-100),100/('BettingLines Week (2)'!C31+100))</f>
        <v>0.48780487804878048</v>
      </c>
      <c r="D31">
        <f>IF('BettingLines Week (2)'!D31&lt;-100,1+100/('BettingLines Week (2)'!D31-100),100/('BettingLines Week (2)'!D31+100))</f>
        <v>0.24390243902439024</v>
      </c>
      <c r="E31">
        <f>IF('BettingLines Week (2)'!E31&lt;-100,1+100/('BettingLines Week (2)'!E31-100),100/('BettingLines Week (2)'!E31+100))</f>
        <v>0.51219512195121952</v>
      </c>
      <c r="F31">
        <f>IF('BettingLines Week (2)'!F31&lt;-100,1+100/('BettingLines Week (2)'!F31-100),100/('BettingLines Week (2)'!F31+100))</f>
        <v>0.53488372093023262</v>
      </c>
      <c r="G31">
        <f>IF('BettingLines Week (2)'!G31&lt;-100,1+100/('BettingLines Week (2)'!G31-100),100/('BettingLines Week (2)'!G31+100))</f>
        <v>0.32258064516129031</v>
      </c>
      <c r="H31">
        <f>IF('BettingLines Week (2)'!H31&lt;-100,1+100/('BettingLines Week (2)'!H31-100),100/('BettingLines Week (2)'!H31+100))</f>
        <v>0.43478260869565216</v>
      </c>
      <c r="I31">
        <f>IF('BettingLines Week (2)'!I31&lt;-100,1+100/('BettingLines Week (2)'!I31-100),100/('BettingLines Week (2)'!I31+100))</f>
        <v>0.5</v>
      </c>
      <c r="J31">
        <f>IF('BettingLines Week (2)'!J31&lt;-100,1+100/('BettingLines Week (2)'!J31-100),100/('BettingLines Week (2)'!J31+100))</f>
        <v>0.47619047619047616</v>
      </c>
      <c r="K31">
        <f>IF('BettingLines Week (2)'!K31&lt;-100,1+100/('BettingLines Week (2)'!K31-100),100/('BettingLines Week (2)'!K31+100))</f>
        <v>0.37735849056603776</v>
      </c>
      <c r="L31">
        <f>IF('BettingLines Week (2)'!L31&lt;-100,1+100/('BettingLines Week (2)'!L31-100),100/('BettingLines Week (2)'!L31+100))</f>
        <v>1</v>
      </c>
      <c r="M31">
        <f>IF('BettingLines Week (2)'!M31&lt;-100,1+100/('BettingLines Week (2)'!M31-100),100/('BettingLines Week (2)'!M31+100))</f>
        <v>0.53488372093023262</v>
      </c>
      <c r="N31">
        <f>IF('BettingLines Week (2)'!N31&lt;-100,1+100/('BettingLines Week (2)'!N31-100),100/('BettingLines Week (2)'!N31+100))</f>
        <v>0.47619047619047616</v>
      </c>
      <c r="O31">
        <f>IF('BettingLines Week (2)'!O31&lt;-100,1+100/('BettingLines Week (2)'!O31-100),100/('BettingLines Week (2)'!O31+100))</f>
        <v>0.24390243902439024</v>
      </c>
      <c r="P31">
        <f>IF('BettingLines Week (2)'!P31&lt;-100,1+100/('BettingLines Week (2)'!P31-100),100/('BettingLines Week (2)'!P31+100))</f>
        <v>0.47619047619047616</v>
      </c>
      <c r="Q31">
        <f>IF('BettingLines Week (2)'!Q31&lt;-100,1+100/('BettingLines Week (2)'!Q31-100),100/('BettingLines Week (2)'!Q31+100))</f>
        <v>0.47619047619047616</v>
      </c>
      <c r="R31">
        <f>IF('BettingLines Week (2)'!R31&lt;-100,1+100/('BettingLines Week (2)'!R31-100),100/('BettingLines Week (2)'!R31+100))</f>
        <v>0.48780487804878048</v>
      </c>
      <c r="S31">
        <f>IF('BettingLines Week (2)'!S31&lt;-100,1+100/('BettingLines Week (2)'!S31-100),100/('BettingLines Week (2)'!S31+100))</f>
        <v>0.54545454545454541</v>
      </c>
    </row>
    <row r="32" spans="1:19">
      <c r="A32" t="s">
        <v>31</v>
      </c>
      <c r="B32">
        <f>IF('BettingLines Week (2)'!B32&lt;-100,1+100/('BettingLines Week (2)'!B32-100),100/('BettingLines Week (2)'!B32+100))</f>
        <v>0.27777777777777779</v>
      </c>
      <c r="C32">
        <f>IF('BettingLines Week (2)'!C32&lt;-100,1+100/('BettingLines Week (2)'!C32-100),100/('BettingLines Week (2)'!C32+100))</f>
        <v>0.35714285714285715</v>
      </c>
      <c r="D32">
        <f>IF('BettingLines Week (2)'!D32&lt;-100,1+100/('BettingLines Week (2)'!D32-100),100/('BettingLines Week (2)'!D32+100))</f>
        <v>0.20833333333333334</v>
      </c>
      <c r="E32">
        <f>IF('BettingLines Week (2)'!E32&lt;-100,1+100/('BettingLines Week (2)'!E32-100),100/('BettingLines Week (2)'!E32+100))</f>
        <v>0.20408163265306123</v>
      </c>
      <c r="F32">
        <f>IF('BettingLines Week (2)'!F32&lt;-100,1+100/('BettingLines Week (2)'!F32-100),100/('BettingLines Week (2)'!F32+100))</f>
        <v>0.27777777777777779</v>
      </c>
      <c r="G32">
        <f>IF('BettingLines Week (2)'!G32&lt;-100,1+100/('BettingLines Week (2)'!G32-100),100/('BettingLines Week (2)'!G32+100))</f>
        <v>0.38461538461538464</v>
      </c>
      <c r="H32">
        <f>IF('BettingLines Week (2)'!H32&lt;-100,1+100/('BettingLines Week (2)'!H32-100),100/('BettingLines Week (2)'!H32+100))</f>
        <v>0.27027027027027029</v>
      </c>
      <c r="I32">
        <f>IF('BettingLines Week (2)'!I32&lt;-100,1+100/('BettingLines Week (2)'!I32-100),100/('BettingLines Week (2)'!I32+100))</f>
        <v>0.32258064516129031</v>
      </c>
      <c r="J32">
        <f>IF('BettingLines Week (2)'!J32&lt;-100,1+100/('BettingLines Week (2)'!J32-100),100/('BettingLines Week (2)'!J32+100))</f>
        <v>0.27777777777777779</v>
      </c>
      <c r="K32">
        <f>IF('BettingLines Week (2)'!K32&lt;-100,1+100/('BettingLines Week (2)'!K32-100),100/('BettingLines Week (2)'!K32+100))</f>
        <v>0.45454545454545453</v>
      </c>
      <c r="L32">
        <f>IF('BettingLines Week (2)'!L32&lt;-100,1+100/('BettingLines Week (2)'!L32-100),100/('BettingLines Week (2)'!L32+100))</f>
        <v>0.48780487804878048</v>
      </c>
      <c r="M32">
        <f>IF('BettingLines Week (2)'!M32&lt;-100,1+100/('BettingLines Week (2)'!M32-100),100/('BettingLines Week (2)'!M32+100))</f>
        <v>0.48780487804878048</v>
      </c>
      <c r="N32">
        <f>IF('BettingLines Week (2)'!N32&lt;-100,1+100/('BettingLines Week (2)'!N32-100),100/('BettingLines Week (2)'!N32+100))</f>
        <v>0.32258064516129031</v>
      </c>
      <c r="O32">
        <f>IF('BettingLines Week (2)'!O32&lt;-100,1+100/('BettingLines Week (2)'!O32-100),100/('BettingLines Week (2)'!O32+100))</f>
        <v>1</v>
      </c>
      <c r="P32">
        <f>IF('BettingLines Week (2)'!P32&lt;-100,1+100/('BettingLines Week (2)'!P32-100),100/('BettingLines Week (2)'!P32+100))</f>
        <v>0.31746031746031744</v>
      </c>
      <c r="Q32">
        <f>IF('BettingLines Week (2)'!Q32&lt;-100,1+100/('BettingLines Week (2)'!Q32-100),100/('BettingLines Week (2)'!Q32+100))</f>
        <v>0.37735849056603776</v>
      </c>
      <c r="R32">
        <f>IF('BettingLines Week (2)'!R32&lt;-100,1+100/('BettingLines Week (2)'!R32-100),100/('BettingLines Week (2)'!R32+100))</f>
        <v>0.2</v>
      </c>
      <c r="S32">
        <f>IF('BettingLines Week (2)'!S32&lt;-100,1+100/('BettingLines Week (2)'!S32-100),100/('BettingLines Week (2)'!S32+100))</f>
        <v>0.37735849056603776</v>
      </c>
    </row>
    <row r="33" spans="1:19">
      <c r="A33" t="s">
        <v>32</v>
      </c>
      <c r="B33">
        <f>IF('BettingLines Week (2)'!B33&lt;-100,1+100/('BettingLines Week (2)'!B33-100),100/('BettingLines Week (2)'!B33+100))</f>
        <v>0.21739130434782608</v>
      </c>
      <c r="C33">
        <f>IF('BettingLines Week (2)'!C33&lt;-100,1+100/('BettingLines Week (2)'!C33-100),100/('BettingLines Week (2)'!C33+100))</f>
        <v>0.55555555555555558</v>
      </c>
      <c r="D33">
        <f>IF('BettingLines Week (2)'!D33&lt;-100,1+100/('BettingLines Week (2)'!D33-100),100/('BettingLines Week (2)'!D33+100))</f>
        <v>0.29411764705882354</v>
      </c>
      <c r="E33">
        <f>IF('BettingLines Week (2)'!E33&lt;-100,1+100/('BettingLines Week (2)'!E33-100),100/('BettingLines Week (2)'!E33+100))</f>
        <v>0.40816326530612246</v>
      </c>
      <c r="F33">
        <f>IF('BettingLines Week (2)'!F33&lt;-100,1+100/('BettingLines Week (2)'!F33-100),100/('BettingLines Week (2)'!F33+100))</f>
        <v>0.41666666666666669</v>
      </c>
      <c r="G33">
        <f>IF('BettingLines Week (2)'!G33&lt;-100,1+100/('BettingLines Week (2)'!G33-100),100/('BettingLines Week (2)'!G33+100))</f>
        <v>0.43478260869565216</v>
      </c>
      <c r="H33">
        <f>IF('BettingLines Week (2)'!H33&lt;-100,1+100/('BettingLines Week (2)'!H33-100),100/('BettingLines Week (2)'!H33+100))</f>
        <v>1</v>
      </c>
      <c r="I33">
        <f>IF('BettingLines Week (2)'!I33&lt;-100,1+100/('BettingLines Week (2)'!I33-100),100/('BettingLines Week (2)'!I33+100))</f>
        <v>0.43478260869565216</v>
      </c>
      <c r="J33">
        <f>IF('BettingLines Week (2)'!J33&lt;-100,1+100/('BettingLines Week (2)'!J33-100),100/('BettingLines Week (2)'!J33+100))</f>
        <v>0.53488372093023262</v>
      </c>
      <c r="K33">
        <f>IF('BettingLines Week (2)'!K33&lt;-100,1+100/('BettingLines Week (2)'!K33-100),100/('BettingLines Week (2)'!K33+100))</f>
        <v>0.24390243902439024</v>
      </c>
      <c r="L33">
        <f>IF('BettingLines Week (2)'!L33&lt;-100,1+100/('BettingLines Week (2)'!L33-100),100/('BettingLines Week (2)'!L33+100))</f>
        <v>0.55555555555555558</v>
      </c>
      <c r="M33">
        <f>IF('BettingLines Week (2)'!M33&lt;-100,1+100/('BettingLines Week (2)'!M33-100),100/('BettingLines Week (2)'!M33+100))</f>
        <v>0.37878787878787878</v>
      </c>
      <c r="N33">
        <f>IF('BettingLines Week (2)'!N33&lt;-100,1+100/('BettingLines Week (2)'!N33-100),100/('BettingLines Week (2)'!N33+100))</f>
        <v>0.39215686274509803</v>
      </c>
      <c r="O33">
        <f>IF('BettingLines Week (2)'!O33&lt;-100,1+100/('BettingLines Week (2)'!O33-100),100/('BettingLines Week (2)'!O33+100))</f>
        <v>0.34482758620689657</v>
      </c>
      <c r="P33">
        <f>IF('BettingLines Week (2)'!P33&lt;-100,1+100/('BettingLines Week (2)'!P33-100),100/('BettingLines Week (2)'!P33+100))</f>
        <v>0.43478260869565216</v>
      </c>
      <c r="Q33">
        <f>IF('BettingLines Week (2)'!Q33&lt;-100,1+100/('BettingLines Week (2)'!Q33-100),100/('BettingLines Week (2)'!Q33+100))</f>
        <v>0.38461538461538464</v>
      </c>
      <c r="R33">
        <f>IF('BettingLines Week (2)'!R33&lt;-100,1+100/('BettingLines Week (2)'!R33-100),100/('BettingLines Week (2)'!R33+100))</f>
        <v>0.51219512195121952</v>
      </c>
      <c r="S33">
        <f>IF('BettingLines Week (2)'!S33&lt;-100,1+100/('BettingLines Week (2)'!S33-100),100/('BettingLines Week (2)'!S33+100))</f>
        <v>0.5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9CEA3-A207-45F7-A154-20F675829AB0}">
  <dimension ref="A1:S33"/>
  <sheetViews>
    <sheetView workbookViewId="0">
      <selection activeCell="C2" sqref="C2"/>
    </sheetView>
  </sheetViews>
  <sheetFormatPr defaultColWidth="5" defaultRowHeight="14.45"/>
  <cols>
    <col min="2" max="19" width="7.140625" customWidth="1"/>
  </cols>
  <sheetData>
    <row r="1" spans="1:1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>
      <c r="A2" t="s">
        <v>1</v>
      </c>
      <c r="B2">
        <v>-180</v>
      </c>
      <c r="C2">
        <v>-148</v>
      </c>
      <c r="D2">
        <v>-575</v>
      </c>
      <c r="E2">
        <v>-125</v>
      </c>
      <c r="F2">
        <v>-190</v>
      </c>
      <c r="G2">
        <v>-325</v>
      </c>
      <c r="H2">
        <v>-218</v>
      </c>
      <c r="I2">
        <v>-175</v>
      </c>
      <c r="J2">
        <v>-205</v>
      </c>
      <c r="L2">
        <v>-155</v>
      </c>
      <c r="M2">
        <v>-205</v>
      </c>
      <c r="N2">
        <v>-218</v>
      </c>
      <c r="O2">
        <v>-180</v>
      </c>
      <c r="P2">
        <v>-190</v>
      </c>
      <c r="Q2">
        <v>-395</v>
      </c>
      <c r="R2">
        <v>-155</v>
      </c>
      <c r="S2">
        <v>-125</v>
      </c>
    </row>
    <row r="3" spans="1:19">
      <c r="A3" t="s">
        <v>2</v>
      </c>
      <c r="B3">
        <v>-185</v>
      </c>
      <c r="C3">
        <v>-245</v>
      </c>
      <c r="D3">
        <v>-340</v>
      </c>
      <c r="E3">
        <v>-325</v>
      </c>
      <c r="F3">
        <v>-230</v>
      </c>
      <c r="G3">
        <v>-115</v>
      </c>
      <c r="H3">
        <v>-190</v>
      </c>
      <c r="I3">
        <v>-195</v>
      </c>
      <c r="J3">
        <v>-155</v>
      </c>
      <c r="L3">
        <v>135</v>
      </c>
      <c r="M3">
        <v>-120</v>
      </c>
      <c r="N3">
        <v>-135</v>
      </c>
      <c r="O3">
        <v>-105</v>
      </c>
      <c r="P3">
        <v>-125</v>
      </c>
      <c r="Q3">
        <v>-298</v>
      </c>
      <c r="R3">
        <v>-535</v>
      </c>
      <c r="S3">
        <v>-130</v>
      </c>
    </row>
    <row r="4" spans="1:19">
      <c r="A4" t="s">
        <v>3</v>
      </c>
      <c r="B4">
        <v>-135</v>
      </c>
      <c r="C4">
        <v>-360</v>
      </c>
      <c r="D4">
        <v>-218</v>
      </c>
      <c r="E4">
        <v>-175</v>
      </c>
      <c r="F4">
        <v>-170</v>
      </c>
      <c r="G4">
        <v>-298</v>
      </c>
      <c r="H4">
        <v>-175</v>
      </c>
      <c r="I4">
        <v>-440</v>
      </c>
      <c r="J4">
        <v>-105</v>
      </c>
      <c r="K4">
        <v>-245</v>
      </c>
      <c r="L4">
        <v>-175</v>
      </c>
      <c r="M4">
        <v>100</v>
      </c>
      <c r="O4">
        <v>155</v>
      </c>
      <c r="P4">
        <v>-190</v>
      </c>
      <c r="Q4">
        <v>-115</v>
      </c>
      <c r="R4">
        <v>-270</v>
      </c>
      <c r="S4">
        <v>100</v>
      </c>
    </row>
    <row r="5" spans="1:19">
      <c r="A5" t="s">
        <v>4</v>
      </c>
      <c r="B5">
        <v>-120</v>
      </c>
      <c r="C5">
        <v>-325</v>
      </c>
      <c r="D5">
        <v>-395</v>
      </c>
      <c r="E5">
        <v>-520</v>
      </c>
      <c r="F5">
        <v>-130</v>
      </c>
      <c r="G5">
        <v>-115</v>
      </c>
      <c r="H5">
        <v>-120</v>
      </c>
      <c r="I5">
        <v>-115</v>
      </c>
      <c r="K5">
        <v>-115</v>
      </c>
      <c r="L5">
        <v>-340</v>
      </c>
      <c r="M5">
        <v>-120</v>
      </c>
      <c r="N5">
        <v>115</v>
      </c>
      <c r="O5">
        <v>-175</v>
      </c>
      <c r="P5">
        <v>-265</v>
      </c>
      <c r="Q5">
        <v>-150</v>
      </c>
      <c r="R5">
        <v>-150</v>
      </c>
      <c r="S5">
        <v>-298</v>
      </c>
    </row>
    <row r="6" spans="1:19">
      <c r="A6" t="s">
        <v>5</v>
      </c>
      <c r="B6">
        <v>-112</v>
      </c>
      <c r="C6">
        <v>-175</v>
      </c>
      <c r="D6">
        <v>-340</v>
      </c>
      <c r="E6">
        <v>-205</v>
      </c>
      <c r="F6">
        <v>-325</v>
      </c>
      <c r="G6">
        <v>-198</v>
      </c>
      <c r="I6">
        <v>-105</v>
      </c>
      <c r="J6">
        <v>-115</v>
      </c>
      <c r="K6">
        <v>-395</v>
      </c>
      <c r="L6">
        <v>-115</v>
      </c>
      <c r="M6">
        <v>-200</v>
      </c>
      <c r="N6">
        <v>-115</v>
      </c>
      <c r="O6">
        <v>-395</v>
      </c>
      <c r="P6">
        <v>-218</v>
      </c>
      <c r="Q6">
        <v>-130</v>
      </c>
      <c r="R6">
        <v>135</v>
      </c>
      <c r="S6">
        <v>-175</v>
      </c>
    </row>
    <row r="7" spans="1:19">
      <c r="A7" t="s">
        <v>6</v>
      </c>
      <c r="B7">
        <v>-170</v>
      </c>
      <c r="C7">
        <v>-380</v>
      </c>
      <c r="D7">
        <v>-500</v>
      </c>
      <c r="E7">
        <v>-205</v>
      </c>
      <c r="F7">
        <v>110</v>
      </c>
      <c r="G7">
        <v>-105</v>
      </c>
      <c r="I7">
        <v>-298</v>
      </c>
      <c r="J7">
        <v>135</v>
      </c>
      <c r="K7">
        <v>-218</v>
      </c>
      <c r="L7">
        <v>-175</v>
      </c>
      <c r="M7">
        <v>-230</v>
      </c>
      <c r="N7">
        <v>-170</v>
      </c>
      <c r="O7">
        <v>-115</v>
      </c>
      <c r="P7">
        <v>160</v>
      </c>
      <c r="Q7">
        <v>130</v>
      </c>
      <c r="R7">
        <v>-150</v>
      </c>
      <c r="S7">
        <v>-150</v>
      </c>
    </row>
    <row r="8" spans="1:19">
      <c r="A8" t="s">
        <v>7</v>
      </c>
      <c r="B8">
        <v>114</v>
      </c>
      <c r="C8">
        <v>300</v>
      </c>
      <c r="D8">
        <v>-205</v>
      </c>
      <c r="E8">
        <v>105</v>
      </c>
      <c r="F8">
        <v>-115</v>
      </c>
      <c r="G8">
        <v>-105</v>
      </c>
      <c r="I8">
        <v>-120</v>
      </c>
      <c r="J8">
        <v>-125</v>
      </c>
      <c r="K8">
        <v>-130</v>
      </c>
      <c r="L8">
        <v>150</v>
      </c>
      <c r="M8">
        <v>-135</v>
      </c>
      <c r="N8">
        <v>-270</v>
      </c>
      <c r="O8">
        <v>-230</v>
      </c>
      <c r="P8">
        <v>100</v>
      </c>
      <c r="Q8">
        <v>-218</v>
      </c>
      <c r="R8">
        <v>-115</v>
      </c>
      <c r="S8">
        <v>-115</v>
      </c>
    </row>
    <row r="9" spans="1:19">
      <c r="A9" t="s">
        <v>8</v>
      </c>
      <c r="B9">
        <v>-470</v>
      </c>
      <c r="C9">
        <v>145</v>
      </c>
      <c r="D9">
        <v>-395</v>
      </c>
      <c r="E9">
        <v>-105</v>
      </c>
      <c r="F9">
        <v>-115</v>
      </c>
      <c r="G9">
        <v>-218</v>
      </c>
      <c r="H9">
        <v>-150</v>
      </c>
      <c r="I9">
        <v>-258</v>
      </c>
      <c r="J9">
        <v>-150</v>
      </c>
      <c r="K9">
        <v>-150</v>
      </c>
      <c r="L9">
        <v>-105</v>
      </c>
      <c r="M9">
        <v>110</v>
      </c>
      <c r="O9">
        <v>-310</v>
      </c>
      <c r="P9">
        <v>-105</v>
      </c>
      <c r="Q9">
        <v>105</v>
      </c>
      <c r="R9">
        <v>-110</v>
      </c>
      <c r="S9">
        <v>-175</v>
      </c>
    </row>
    <row r="10" spans="1:19">
      <c r="A10" t="s">
        <v>9</v>
      </c>
      <c r="B10">
        <v>150</v>
      </c>
      <c r="C10">
        <v>-218</v>
      </c>
      <c r="D10">
        <v>-218</v>
      </c>
      <c r="E10">
        <v>-122</v>
      </c>
      <c r="F10">
        <v>-205</v>
      </c>
      <c r="G10">
        <v>-180</v>
      </c>
      <c r="H10">
        <v>130</v>
      </c>
      <c r="I10">
        <v>-198</v>
      </c>
      <c r="K10">
        <v>125</v>
      </c>
      <c r="L10">
        <v>-270</v>
      </c>
      <c r="M10">
        <v>-190</v>
      </c>
      <c r="N10">
        <v>-110</v>
      </c>
      <c r="O10">
        <v>-125</v>
      </c>
      <c r="P10">
        <v>-130</v>
      </c>
      <c r="Q10">
        <v>-105</v>
      </c>
      <c r="R10">
        <v>130</v>
      </c>
      <c r="S10">
        <v>-140</v>
      </c>
    </row>
    <row r="11" spans="1:19">
      <c r="A11" t="s">
        <v>10</v>
      </c>
      <c r="B11">
        <v>-162</v>
      </c>
      <c r="C11">
        <v>-148</v>
      </c>
      <c r="D11">
        <v>-120</v>
      </c>
      <c r="E11">
        <v>-225</v>
      </c>
      <c r="G11">
        <v>-115</v>
      </c>
      <c r="H11">
        <v>180</v>
      </c>
      <c r="I11">
        <v>-230</v>
      </c>
      <c r="J11">
        <v>105</v>
      </c>
      <c r="K11">
        <v>-145</v>
      </c>
      <c r="L11">
        <v>-130</v>
      </c>
      <c r="M11">
        <v>-130</v>
      </c>
      <c r="N11">
        <v>-120</v>
      </c>
      <c r="O11">
        <v>-150</v>
      </c>
      <c r="P11">
        <v>-120</v>
      </c>
      <c r="Q11">
        <v>-105</v>
      </c>
      <c r="R11">
        <v>-105</v>
      </c>
      <c r="S11">
        <v>105</v>
      </c>
    </row>
    <row r="12" spans="1:19">
      <c r="A12" t="s">
        <v>11</v>
      </c>
      <c r="B12">
        <v>136</v>
      </c>
      <c r="C12">
        <v>-142</v>
      </c>
      <c r="D12">
        <v>-218</v>
      </c>
      <c r="E12">
        <v>145</v>
      </c>
      <c r="F12">
        <v>-198</v>
      </c>
      <c r="G12">
        <v>-290</v>
      </c>
      <c r="H12">
        <v>160</v>
      </c>
      <c r="I12">
        <v>-190</v>
      </c>
      <c r="J12">
        <v>170</v>
      </c>
      <c r="L12">
        <v>-225</v>
      </c>
      <c r="M12">
        <v>115</v>
      </c>
      <c r="N12">
        <v>-170</v>
      </c>
      <c r="O12">
        <v>-298</v>
      </c>
      <c r="P12">
        <v>-120</v>
      </c>
      <c r="Q12">
        <v>-125</v>
      </c>
      <c r="R12">
        <v>-110</v>
      </c>
      <c r="S12">
        <v>-120</v>
      </c>
    </row>
    <row r="13" spans="1:19">
      <c r="A13" t="s">
        <v>12</v>
      </c>
      <c r="B13">
        <v>-198</v>
      </c>
      <c r="C13">
        <v>124</v>
      </c>
      <c r="D13">
        <v>-298</v>
      </c>
      <c r="E13">
        <v>-185</v>
      </c>
      <c r="F13">
        <v>145</v>
      </c>
      <c r="G13">
        <v>-258</v>
      </c>
      <c r="H13">
        <v>-105</v>
      </c>
      <c r="I13">
        <v>-105</v>
      </c>
      <c r="K13">
        <v>-105</v>
      </c>
      <c r="L13">
        <v>-205</v>
      </c>
      <c r="M13">
        <v>-198</v>
      </c>
      <c r="N13">
        <v>-105</v>
      </c>
      <c r="O13">
        <v>-105</v>
      </c>
      <c r="P13">
        <v>-115</v>
      </c>
      <c r="Q13">
        <v>-180</v>
      </c>
      <c r="R13">
        <v>-205</v>
      </c>
      <c r="S13">
        <v>-135</v>
      </c>
    </row>
    <row r="14" spans="1:19">
      <c r="A14" t="s">
        <v>13</v>
      </c>
      <c r="B14">
        <v>-218</v>
      </c>
      <c r="C14">
        <v>180</v>
      </c>
      <c r="D14">
        <v>-192</v>
      </c>
      <c r="E14">
        <v>-102</v>
      </c>
      <c r="G14">
        <v>164</v>
      </c>
      <c r="H14">
        <v>-340</v>
      </c>
      <c r="I14">
        <v>-125</v>
      </c>
      <c r="J14">
        <v>130</v>
      </c>
      <c r="K14">
        <v>-190</v>
      </c>
      <c r="L14">
        <v>-125</v>
      </c>
      <c r="M14">
        <v>100</v>
      </c>
      <c r="N14">
        <v>145</v>
      </c>
      <c r="O14">
        <v>150</v>
      </c>
      <c r="P14">
        <v>105</v>
      </c>
      <c r="Q14">
        <v>-125</v>
      </c>
      <c r="R14">
        <v>-140</v>
      </c>
      <c r="S14">
        <v>-195</v>
      </c>
    </row>
    <row r="15" spans="1:19">
      <c r="A15" t="s">
        <v>14</v>
      </c>
      <c r="B15">
        <v>-108</v>
      </c>
      <c r="C15">
        <v>-135</v>
      </c>
      <c r="D15">
        <v>-198</v>
      </c>
      <c r="E15">
        <v>-115</v>
      </c>
      <c r="G15">
        <v>-105</v>
      </c>
      <c r="H15">
        <v>-150</v>
      </c>
      <c r="I15">
        <v>105</v>
      </c>
      <c r="J15">
        <v>-325</v>
      </c>
      <c r="K15">
        <v>130</v>
      </c>
      <c r="L15">
        <v>-120</v>
      </c>
      <c r="M15">
        <v>-105</v>
      </c>
      <c r="N15">
        <v>-120</v>
      </c>
      <c r="O15">
        <v>-115</v>
      </c>
      <c r="P15">
        <v>-175</v>
      </c>
      <c r="Q15">
        <v>-192</v>
      </c>
      <c r="R15">
        <v>-105</v>
      </c>
      <c r="S15">
        <v>150</v>
      </c>
    </row>
    <row r="16" spans="1:19">
      <c r="A16" t="s">
        <v>15</v>
      </c>
      <c r="B16">
        <v>-148</v>
      </c>
      <c r="C16">
        <v>-155</v>
      </c>
      <c r="D16">
        <v>-102</v>
      </c>
      <c r="E16">
        <v>-230</v>
      </c>
      <c r="F16">
        <v>120</v>
      </c>
      <c r="G16">
        <v>-150</v>
      </c>
      <c r="H16">
        <v>-115</v>
      </c>
      <c r="I16">
        <v>-120</v>
      </c>
      <c r="J16">
        <v>-135</v>
      </c>
      <c r="K16">
        <v>110</v>
      </c>
      <c r="M16">
        <v>-105</v>
      </c>
      <c r="N16">
        <v>-110</v>
      </c>
      <c r="O16">
        <v>-165</v>
      </c>
      <c r="P16">
        <v>-125</v>
      </c>
      <c r="Q16">
        <v>-115</v>
      </c>
      <c r="R16">
        <v>-120</v>
      </c>
      <c r="S16">
        <v>-145</v>
      </c>
    </row>
    <row r="17" spans="1:19">
      <c r="A17" t="s">
        <v>16</v>
      </c>
      <c r="B17">
        <v>-218</v>
      </c>
      <c r="C17">
        <v>200</v>
      </c>
      <c r="D17">
        <v>100</v>
      </c>
      <c r="E17">
        <v>-120</v>
      </c>
      <c r="F17">
        <v>160</v>
      </c>
      <c r="G17">
        <v>-110</v>
      </c>
      <c r="H17">
        <v>100</v>
      </c>
      <c r="I17">
        <v>-115</v>
      </c>
      <c r="J17">
        <v>-115</v>
      </c>
      <c r="K17">
        <v>-130</v>
      </c>
      <c r="L17">
        <v>105</v>
      </c>
      <c r="M17">
        <v>-180</v>
      </c>
      <c r="O17">
        <v>-115</v>
      </c>
      <c r="P17">
        <v>180</v>
      </c>
      <c r="Q17">
        <v>-115</v>
      </c>
      <c r="R17">
        <v>-130</v>
      </c>
      <c r="S17">
        <v>120</v>
      </c>
    </row>
    <row r="18" spans="1:19">
      <c r="A18" t="s">
        <v>17</v>
      </c>
      <c r="B18">
        <v>-166</v>
      </c>
      <c r="C18">
        <v>-198</v>
      </c>
      <c r="D18">
        <v>180</v>
      </c>
      <c r="E18">
        <v>-120</v>
      </c>
      <c r="F18">
        <v>-105</v>
      </c>
      <c r="G18">
        <v>260</v>
      </c>
      <c r="H18">
        <v>-170</v>
      </c>
      <c r="I18">
        <v>150</v>
      </c>
      <c r="K18">
        <v>200</v>
      </c>
      <c r="L18">
        <v>-125</v>
      </c>
      <c r="M18">
        <v>-115</v>
      </c>
      <c r="N18">
        <v>-180</v>
      </c>
      <c r="O18">
        <v>130</v>
      </c>
      <c r="P18">
        <v>110</v>
      </c>
      <c r="Q18">
        <v>-125</v>
      </c>
      <c r="R18">
        <v>-115</v>
      </c>
      <c r="S18">
        <v>-115</v>
      </c>
    </row>
    <row r="19" spans="1:19">
      <c r="A19" t="s">
        <v>18</v>
      </c>
      <c r="B19">
        <v>-118</v>
      </c>
      <c r="C19">
        <v>105</v>
      </c>
      <c r="D19">
        <v>425</v>
      </c>
      <c r="E19">
        <v>100</v>
      </c>
      <c r="F19">
        <v>102</v>
      </c>
      <c r="G19">
        <v>-110</v>
      </c>
      <c r="H19">
        <v>-115</v>
      </c>
      <c r="I19">
        <v>190</v>
      </c>
      <c r="J19">
        <v>115</v>
      </c>
      <c r="K19">
        <v>-125</v>
      </c>
      <c r="L19">
        <v>220</v>
      </c>
      <c r="M19">
        <v>155</v>
      </c>
      <c r="O19">
        <v>105</v>
      </c>
      <c r="P19">
        <v>150</v>
      </c>
      <c r="Q19">
        <v>-195</v>
      </c>
      <c r="R19">
        <v>-125</v>
      </c>
      <c r="S19">
        <v>105</v>
      </c>
    </row>
    <row r="20" spans="1:19">
      <c r="A20" t="s">
        <v>19</v>
      </c>
      <c r="B20">
        <v>-102</v>
      </c>
      <c r="C20">
        <v>124</v>
      </c>
      <c r="D20">
        <v>-118</v>
      </c>
      <c r="E20">
        <v>102</v>
      </c>
      <c r="F20">
        <v>100</v>
      </c>
      <c r="H20">
        <v>145</v>
      </c>
      <c r="I20">
        <v>-105</v>
      </c>
      <c r="J20">
        <v>-135</v>
      </c>
      <c r="K20">
        <v>130</v>
      </c>
      <c r="L20">
        <v>110</v>
      </c>
      <c r="M20">
        <v>160</v>
      </c>
      <c r="N20">
        <v>180</v>
      </c>
      <c r="O20">
        <v>-130</v>
      </c>
      <c r="P20">
        <v>-170</v>
      </c>
      <c r="Q20">
        <v>-115</v>
      </c>
      <c r="R20">
        <v>110</v>
      </c>
      <c r="S20">
        <v>-125</v>
      </c>
    </row>
    <row r="21" spans="1:19">
      <c r="A21" t="s">
        <v>20</v>
      </c>
      <c r="B21">
        <v>142</v>
      </c>
      <c r="C21">
        <v>-218</v>
      </c>
      <c r="D21">
        <v>310</v>
      </c>
      <c r="E21">
        <v>-118</v>
      </c>
      <c r="F21">
        <v>164</v>
      </c>
      <c r="G21">
        <v>240</v>
      </c>
      <c r="H21">
        <v>-135</v>
      </c>
      <c r="I21">
        <v>100</v>
      </c>
      <c r="J21">
        <v>100</v>
      </c>
      <c r="K21">
        <v>180</v>
      </c>
      <c r="L21">
        <v>-120</v>
      </c>
      <c r="M21">
        <v>-120</v>
      </c>
      <c r="O21">
        <v>110</v>
      </c>
      <c r="P21">
        <v>105</v>
      </c>
      <c r="Q21">
        <v>240</v>
      </c>
      <c r="R21">
        <v>-165</v>
      </c>
      <c r="S21">
        <v>110</v>
      </c>
    </row>
    <row r="22" spans="1:19">
      <c r="A22" t="s">
        <v>21</v>
      </c>
      <c r="B22">
        <v>100</v>
      </c>
      <c r="C22">
        <v>114</v>
      </c>
      <c r="D22">
        <v>-125</v>
      </c>
      <c r="E22">
        <v>-175</v>
      </c>
      <c r="F22">
        <v>-105</v>
      </c>
      <c r="H22">
        <v>-130</v>
      </c>
      <c r="I22">
        <v>-115</v>
      </c>
      <c r="J22">
        <v>-180</v>
      </c>
      <c r="K22">
        <v>-150</v>
      </c>
      <c r="L22">
        <v>100</v>
      </c>
      <c r="M22">
        <v>170</v>
      </c>
      <c r="N22">
        <v>-258</v>
      </c>
      <c r="O22">
        <v>-125</v>
      </c>
      <c r="P22">
        <v>-130</v>
      </c>
      <c r="Q22">
        <v>110</v>
      </c>
      <c r="R22">
        <v>120</v>
      </c>
      <c r="S22">
        <v>150</v>
      </c>
    </row>
    <row r="23" spans="1:19">
      <c r="A23" t="s">
        <v>22</v>
      </c>
      <c r="B23">
        <v>154</v>
      </c>
      <c r="C23">
        <v>120</v>
      </c>
      <c r="D23">
        <v>170</v>
      </c>
      <c r="E23">
        <v>170</v>
      </c>
      <c r="F23">
        <v>-140</v>
      </c>
      <c r="G23">
        <v>-105</v>
      </c>
      <c r="H23">
        <v>150</v>
      </c>
      <c r="I23">
        <v>160</v>
      </c>
      <c r="J23">
        <v>-170</v>
      </c>
      <c r="K23">
        <v>-195</v>
      </c>
      <c r="M23">
        <v>100</v>
      </c>
      <c r="N23">
        <v>100</v>
      </c>
      <c r="O23">
        <v>105</v>
      </c>
      <c r="P23">
        <v>160</v>
      </c>
      <c r="Q23">
        <v>105</v>
      </c>
      <c r="R23">
        <v>220</v>
      </c>
      <c r="S23">
        <v>-105</v>
      </c>
    </row>
    <row r="24" spans="1:19">
      <c r="A24" t="s">
        <v>23</v>
      </c>
      <c r="B24">
        <v>-185</v>
      </c>
      <c r="C24">
        <v>-148</v>
      </c>
      <c r="D24">
        <v>180</v>
      </c>
      <c r="E24">
        <v>154</v>
      </c>
      <c r="F24">
        <v>-165</v>
      </c>
      <c r="G24">
        <v>-130</v>
      </c>
      <c r="H24">
        <v>-115</v>
      </c>
      <c r="I24">
        <v>-105</v>
      </c>
      <c r="J24">
        <v>-105</v>
      </c>
      <c r="K24">
        <v>-140</v>
      </c>
      <c r="M24">
        <v>-115</v>
      </c>
      <c r="N24">
        <v>220</v>
      </c>
      <c r="O24">
        <v>-155</v>
      </c>
      <c r="P24">
        <v>-105</v>
      </c>
      <c r="Q24">
        <v>-130</v>
      </c>
      <c r="R24">
        <v>105</v>
      </c>
      <c r="S24">
        <v>125</v>
      </c>
    </row>
    <row r="25" spans="1:19">
      <c r="A25" t="s">
        <v>24</v>
      </c>
      <c r="B25">
        <v>140</v>
      </c>
      <c r="C25">
        <v>285</v>
      </c>
      <c r="D25">
        <v>105</v>
      </c>
      <c r="E25">
        <v>185</v>
      </c>
      <c r="F25">
        <v>-120</v>
      </c>
      <c r="G25">
        <v>-115</v>
      </c>
      <c r="H25">
        <v>-105</v>
      </c>
      <c r="I25">
        <v>164</v>
      </c>
      <c r="J25">
        <v>-120</v>
      </c>
      <c r="K25">
        <v>110</v>
      </c>
      <c r="L25">
        <v>185</v>
      </c>
      <c r="M25">
        <v>170</v>
      </c>
      <c r="O25">
        <v>-105</v>
      </c>
      <c r="P25">
        <v>100</v>
      </c>
      <c r="Q25">
        <v>310</v>
      </c>
      <c r="R25">
        <v>-125</v>
      </c>
      <c r="S25">
        <v>-105</v>
      </c>
    </row>
    <row r="26" spans="1:19">
      <c r="A26" t="s">
        <v>25</v>
      </c>
      <c r="B26">
        <v>154</v>
      </c>
      <c r="C26">
        <v>130</v>
      </c>
      <c r="D26">
        <v>160</v>
      </c>
      <c r="E26">
        <v>100</v>
      </c>
      <c r="F26">
        <v>170</v>
      </c>
      <c r="G26">
        <v>235</v>
      </c>
      <c r="I26">
        <v>-150</v>
      </c>
      <c r="J26">
        <v>-130</v>
      </c>
      <c r="K26">
        <v>105</v>
      </c>
      <c r="L26">
        <v>150</v>
      </c>
      <c r="M26">
        <v>-105</v>
      </c>
      <c r="N26">
        <v>-105</v>
      </c>
      <c r="O26">
        <v>140</v>
      </c>
      <c r="P26">
        <v>-115</v>
      </c>
      <c r="Q26">
        <v>-105</v>
      </c>
      <c r="R26">
        <v>170</v>
      </c>
      <c r="S26">
        <v>-130</v>
      </c>
    </row>
    <row r="27" spans="1:19">
      <c r="A27" t="s">
        <v>26</v>
      </c>
      <c r="B27">
        <v>-325</v>
      </c>
      <c r="C27">
        <v>164</v>
      </c>
      <c r="D27">
        <v>180</v>
      </c>
      <c r="E27">
        <v>260</v>
      </c>
      <c r="F27">
        <v>-122</v>
      </c>
      <c r="G27">
        <v>110</v>
      </c>
      <c r="H27">
        <v>115</v>
      </c>
      <c r="I27">
        <v>165</v>
      </c>
      <c r="J27">
        <v>145</v>
      </c>
      <c r="K27">
        <v>160</v>
      </c>
      <c r="L27">
        <v>100</v>
      </c>
      <c r="M27">
        <v>190</v>
      </c>
      <c r="N27">
        <v>145</v>
      </c>
      <c r="P27">
        <v>-105</v>
      </c>
      <c r="Q27">
        <v>180</v>
      </c>
      <c r="R27">
        <v>130</v>
      </c>
      <c r="S27">
        <v>130</v>
      </c>
    </row>
    <row r="28" spans="1:19">
      <c r="A28" t="s">
        <v>27</v>
      </c>
      <c r="B28">
        <v>180</v>
      </c>
      <c r="C28">
        <v>260</v>
      </c>
      <c r="D28">
        <v>270</v>
      </c>
      <c r="E28">
        <v>-115</v>
      </c>
      <c r="F28">
        <v>190</v>
      </c>
      <c r="G28">
        <v>-190</v>
      </c>
      <c r="H28">
        <v>110</v>
      </c>
      <c r="I28">
        <v>240</v>
      </c>
      <c r="J28">
        <v>115</v>
      </c>
      <c r="L28">
        <v>105</v>
      </c>
      <c r="M28">
        <v>-125</v>
      </c>
      <c r="N28">
        <v>100</v>
      </c>
      <c r="O28">
        <v>250</v>
      </c>
      <c r="P28">
        <v>-115</v>
      </c>
      <c r="Q28">
        <v>-105</v>
      </c>
      <c r="R28">
        <v>140</v>
      </c>
      <c r="S28">
        <v>240</v>
      </c>
    </row>
    <row r="29" spans="1:19">
      <c r="A29" t="s">
        <v>28</v>
      </c>
      <c r="B29">
        <v>124</v>
      </c>
      <c r="C29">
        <v>124</v>
      </c>
      <c r="D29">
        <v>164</v>
      </c>
      <c r="E29">
        <v>170</v>
      </c>
      <c r="F29">
        <v>-105</v>
      </c>
      <c r="G29">
        <v>180</v>
      </c>
      <c r="I29">
        <v>-115</v>
      </c>
      <c r="J29">
        <v>155</v>
      </c>
      <c r="K29">
        <v>-115</v>
      </c>
      <c r="L29">
        <v>170</v>
      </c>
      <c r="M29">
        <v>-115</v>
      </c>
      <c r="N29">
        <v>-130</v>
      </c>
      <c r="O29">
        <v>240</v>
      </c>
      <c r="P29">
        <v>-150</v>
      </c>
      <c r="Q29">
        <v>105</v>
      </c>
      <c r="R29">
        <v>-115</v>
      </c>
      <c r="S29">
        <v>115</v>
      </c>
    </row>
    <row r="30" spans="1:19">
      <c r="A30" t="s">
        <v>29</v>
      </c>
      <c r="B30">
        <v>180</v>
      </c>
      <c r="C30">
        <v>-125</v>
      </c>
      <c r="D30">
        <v>270</v>
      </c>
      <c r="E30">
        <v>190</v>
      </c>
      <c r="G30">
        <v>155</v>
      </c>
      <c r="H30">
        <v>-105</v>
      </c>
      <c r="I30">
        <v>340</v>
      </c>
      <c r="J30">
        <v>-105</v>
      </c>
      <c r="K30">
        <v>-105</v>
      </c>
      <c r="L30">
        <v>270</v>
      </c>
      <c r="M30">
        <v>-105</v>
      </c>
      <c r="N30">
        <v>-115</v>
      </c>
      <c r="O30">
        <v>135</v>
      </c>
      <c r="P30">
        <v>145</v>
      </c>
      <c r="Q30">
        <v>155</v>
      </c>
      <c r="R30">
        <v>100</v>
      </c>
      <c r="S30">
        <v>110</v>
      </c>
    </row>
    <row r="31" spans="1:19">
      <c r="A31" t="s">
        <v>30</v>
      </c>
      <c r="B31">
        <v>164</v>
      </c>
      <c r="C31">
        <v>105</v>
      </c>
      <c r="D31">
        <v>310</v>
      </c>
      <c r="E31">
        <v>-105</v>
      </c>
      <c r="F31">
        <v>-115</v>
      </c>
      <c r="G31">
        <v>210</v>
      </c>
      <c r="H31">
        <v>130</v>
      </c>
      <c r="I31">
        <v>100</v>
      </c>
      <c r="J31">
        <v>110</v>
      </c>
      <c r="K31">
        <v>165</v>
      </c>
      <c r="M31">
        <v>-115</v>
      </c>
      <c r="N31">
        <v>110</v>
      </c>
      <c r="O31">
        <v>310</v>
      </c>
      <c r="P31">
        <v>110</v>
      </c>
      <c r="Q31">
        <v>110</v>
      </c>
      <c r="R31">
        <v>105</v>
      </c>
      <c r="S31">
        <v>-120</v>
      </c>
    </row>
    <row r="32" spans="1:19">
      <c r="A32" t="s">
        <v>31</v>
      </c>
      <c r="B32">
        <v>260</v>
      </c>
      <c r="C32">
        <v>180</v>
      </c>
      <c r="D32">
        <v>380</v>
      </c>
      <c r="E32">
        <v>390</v>
      </c>
      <c r="F32">
        <v>260</v>
      </c>
      <c r="G32">
        <v>160</v>
      </c>
      <c r="H32">
        <v>270</v>
      </c>
      <c r="I32">
        <v>210</v>
      </c>
      <c r="J32">
        <v>260</v>
      </c>
      <c r="K32">
        <v>120</v>
      </c>
      <c r="L32">
        <v>105</v>
      </c>
      <c r="M32">
        <v>105</v>
      </c>
      <c r="N32">
        <v>210</v>
      </c>
      <c r="P32">
        <v>215</v>
      </c>
      <c r="Q32">
        <v>165</v>
      </c>
      <c r="R32">
        <v>400</v>
      </c>
      <c r="S32">
        <v>165</v>
      </c>
    </row>
    <row r="33" spans="1:19">
      <c r="A33" t="s">
        <v>32</v>
      </c>
      <c r="B33">
        <v>360</v>
      </c>
      <c r="C33">
        <v>-125</v>
      </c>
      <c r="D33">
        <v>240</v>
      </c>
      <c r="E33">
        <v>145</v>
      </c>
      <c r="F33">
        <v>140</v>
      </c>
      <c r="G33">
        <v>130</v>
      </c>
      <c r="I33">
        <v>130</v>
      </c>
      <c r="J33">
        <v>-115</v>
      </c>
      <c r="K33">
        <v>310</v>
      </c>
      <c r="L33">
        <v>-125</v>
      </c>
      <c r="M33">
        <v>164</v>
      </c>
      <c r="N33">
        <v>155</v>
      </c>
      <c r="O33">
        <v>190</v>
      </c>
      <c r="P33">
        <v>130</v>
      </c>
      <c r="Q33">
        <v>160</v>
      </c>
      <c r="R33">
        <v>-105</v>
      </c>
      <c r="S33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B610-BCB6-4548-B91E-AA87D0545361}">
  <dimension ref="A1:AL36"/>
  <sheetViews>
    <sheetView workbookViewId="0">
      <selection activeCell="I11" sqref="I11"/>
    </sheetView>
  </sheetViews>
  <sheetFormatPr defaultColWidth="7.140625" defaultRowHeight="14.45"/>
  <cols>
    <col min="1" max="1" width="4.5703125" customWidth="1"/>
    <col min="2" max="19" width="7.140625" customWidth="1"/>
    <col min="20" max="20" width="4.28515625" customWidth="1"/>
  </cols>
  <sheetData>
    <row r="1" spans="1:3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</row>
    <row r="2" spans="1:38">
      <c r="A2" t="s">
        <v>1</v>
      </c>
      <c r="B2" s="1">
        <f>'JuicedOdds Week'!B2/('JuicedOdds Week'!B2+'JuicedOdds Week'!B10)</f>
        <v>0.61643835616438358</v>
      </c>
      <c r="C2" s="1">
        <f>'JuicedOdds Week'!C2/('JuicedOdds Week'!C2+'JuicedOdds Week'!C13)</f>
        <v>0.58299264104660675</v>
      </c>
      <c r="D2" s="1">
        <f>'JuicedOdds Week'!D2/('JuicedOdds Week'!D2+'JuicedOdds Week'!D19)</f>
        <v>0.771505376344086</v>
      </c>
      <c r="E2" s="1">
        <f>'JuicedOdds Week'!E2/('JuicedOdds Week'!E2+'JuicedOdds Week'!E8)</f>
        <v>0.53246753246753253</v>
      </c>
      <c r="F2" s="1">
        <f>'JuicedOdds Week'!F2/('JuicedOdds Week'!F2+'JuicedOdds Week'!F17)</f>
        <v>0.63010204081632659</v>
      </c>
      <c r="G2" s="1">
        <f>'JuicedOdds Week'!G2/('JuicedOdds Week'!G2+'JuicedOdds Week'!G18)</f>
        <v>0.73354231974921635</v>
      </c>
      <c r="H2" s="1">
        <f>'JuicedOdds Week'!H2/('JuicedOdds Week'!H2+'JuicedOdds Week'!H11)</f>
        <v>0.65747522619560528</v>
      </c>
      <c r="I2" s="1">
        <f>'JuicedOdds Week'!I2/('JuicedOdds Week'!I2+'JuicedOdds Week'!I18)</f>
        <v>0.61403508771929827</v>
      </c>
      <c r="J2" s="1">
        <f>'JuicedOdds Week'!J2/('JuicedOdds Week'!J2+'JuicedOdds Week'!J12)</f>
        <v>0.64472917880023306</v>
      </c>
      <c r="K2" s="1"/>
      <c r="L2" s="1">
        <f>'JuicedOdds Week'!L2/('JuicedOdds Week'!L2+'JuicedOdds Week'!L3)</f>
        <v>0.58821154622527261</v>
      </c>
      <c r="M2" s="1">
        <f>'JuicedOdds Week'!M2/('JuicedOdds Week'!M2+'JuicedOdds Week'!M25)</f>
        <v>0.64472917880023306</v>
      </c>
      <c r="N2" s="1">
        <f>'JuicedOdds Week'!N2/('JuicedOdds Week'!N2+'JuicedOdds Week'!N20)</f>
        <v>0.65747522619560528</v>
      </c>
      <c r="O2" s="1">
        <f>'JuicedOdds Week'!O2/('JuicedOdds Week'!O2+'JuicedOdds Week'!O4)</f>
        <v>0.62110960757780787</v>
      </c>
      <c r="P2" s="1">
        <f>'JuicedOdds Week'!P2/('JuicedOdds Week'!P2+'JuicedOdds Week'!P23)</f>
        <v>0.63010204081632659</v>
      </c>
      <c r="Q2" s="2">
        <f>'JuicedOdds Week'!Q2/('JuicedOdds Week'!Q2+'JuicedOdds Week'!Q25)</f>
        <v>0.76590210451643415</v>
      </c>
      <c r="R2" s="1">
        <f>'JuicedOdds Week'!R2/('JuicedOdds Week'!R2+'JuicedOdds Week'!R6)</f>
        <v>0.58821154622527261</v>
      </c>
      <c r="S2" s="1">
        <f>'JuicedOdds Week'!S2/('JuicedOdds Week'!S2+'JuicedOdds Week'!S11)</f>
        <v>0.53246753246753253</v>
      </c>
      <c r="U2">
        <v>0</v>
      </c>
    </row>
    <row r="3" spans="1:38">
      <c r="A3" t="s">
        <v>2</v>
      </c>
      <c r="B3" s="1">
        <f>'JuicedOdds Week'!B3/('JuicedOdds Week'!B3+'JuicedOdds Week'!B23)</f>
        <v>0.62246655186117372</v>
      </c>
      <c r="C3" s="1">
        <f>'JuicedOdds Week'!C3/('JuicedOdds Week'!C3+'JuicedOdds Week'!C17)</f>
        <v>0.71797052154195007</v>
      </c>
      <c r="D3" s="1">
        <f>'JuicedOdds Week'!D3/('JuicedOdds Week'!D3+'JuicedOdds Week'!D30)</f>
        <v>0.73354231974921635</v>
      </c>
      <c r="E3" s="1">
        <f>'JuicedOdds Week'!E3/('JuicedOdds Week'!E3+'JuicedOdds Week'!E27)</f>
        <v>0.73354231974921635</v>
      </c>
      <c r="F3" s="1">
        <f>'JuicedOdds Week'!F3/('JuicedOdds Week'!F3+'JuicedOdds Week'!F28)</f>
        <v>0.66900702106318954</v>
      </c>
      <c r="G3" s="1">
        <f>'JuicedOdds Week'!G3/('JuicedOdds Week'!G3+'JuicedOdds Week'!G8)</f>
        <v>0.51083423618634893</v>
      </c>
      <c r="H3" s="1">
        <f>'JuicedOdds Week'!H3/('JuicedOdds Week'!H3+'JuicedOdds Week'!H12)</f>
        <v>0.63010204081632659</v>
      </c>
      <c r="I3" s="1">
        <f>'JuicedOdds Week'!I3/('JuicedOdds Week'!I3+'JuicedOdds Week'!I27)</f>
        <v>0.63658761934093011</v>
      </c>
      <c r="J3" s="1">
        <f>'JuicedOdds Week'!J3/('JuicedOdds Week'!J3+'JuicedOdds Week'!J7)</f>
        <v>0.58821154622527261</v>
      </c>
      <c r="K3" s="1"/>
      <c r="L3" s="1">
        <f>'JuicedOdds Week'!L3/('JuicedOdds Week'!L3+'JuicedOdds Week'!L2)</f>
        <v>0.4117884537747275</v>
      </c>
      <c r="M3" s="1">
        <f>'JuicedOdds Week'!M3/('JuicedOdds Week'!M3+'JuicedOdds Week'!M4)</f>
        <v>0.52173913043478259</v>
      </c>
      <c r="N3" s="1">
        <f>'JuicedOdds Week'!N3/('JuicedOdds Week'!N3+'JuicedOdds Week'!N5)</f>
        <v>0.55259400285578297</v>
      </c>
      <c r="O3" s="1">
        <f>'JuicedOdds Week'!O3/('JuicedOdds Week'!O3+'JuicedOdds Week'!O7)</f>
        <v>0.48916576381365112</v>
      </c>
      <c r="P3" s="1">
        <f>'JuicedOdds Week'!P3/('JuicedOdds Week'!P3+'JuicedOdds Week'!P14)</f>
        <v>0.53246753246753253</v>
      </c>
      <c r="Q3" s="1">
        <f>'JuicedOdds Week'!Q3/('JuicedOdds Week'!Q3+'JuicedOdds Week'!Q21)</f>
        <v>0.71797052154195007</v>
      </c>
      <c r="R3" s="2">
        <f>'JuicedOdds Week'!R3/('JuicedOdds Week'!R3+'JuicedOdds Week'!R32)</f>
        <v>0.80815709969788529</v>
      </c>
      <c r="S3" s="1">
        <f>'JuicedOdds Week'!S3/('JuicedOdds Week'!S3+'JuicedOdds Week'!S21)</f>
        <v>0.54274353876739567</v>
      </c>
      <c r="U3">
        <v>0</v>
      </c>
    </row>
    <row r="4" spans="1:38">
      <c r="A4" t="s">
        <v>3</v>
      </c>
      <c r="B4" s="1">
        <f>'JuicedOdds Week'!B4/('JuicedOdds Week'!B4+'JuicedOdds Week'!B8)</f>
        <v>0.551441114716549</v>
      </c>
      <c r="C4" s="2">
        <f>'JuicedOdds Week'!C4/('JuicedOdds Week'!C4+'JuicedOdds Week'!C25)</f>
        <v>0.77683315621679072</v>
      </c>
      <c r="D4" s="1">
        <f>'JuicedOdds Week'!D4/('JuicedOdds Week'!D4+'JuicedOdds Week'!D27)</f>
        <v>0.63094034378159758</v>
      </c>
      <c r="E4" s="1">
        <f>'JuicedOdds Week'!E4/('JuicedOdds Week'!E4+'JuicedOdds Week'!E12)</f>
        <v>0.60923623445825936</v>
      </c>
      <c r="F4" s="1">
        <f>'JuicedOdds Week'!F4/('JuicedOdds Week'!F4+'JuicedOdds Week'!F13)</f>
        <v>0.60670065549890739</v>
      </c>
      <c r="G4" s="1">
        <f>'JuicedOdds Week'!G4/('JuicedOdds Week'!G4+'JuicedOdds Week'!G21)</f>
        <v>0.71797052154195007</v>
      </c>
      <c r="H4" s="1">
        <f>'JuicedOdds Week'!H4/('JuicedOdds Week'!H4+'JuicedOdds Week'!H23)</f>
        <v>0.61403508771929827</v>
      </c>
      <c r="I4" s="1">
        <f>'JuicedOdds Week'!I4/('JuicedOdds Week'!I4+'JuicedOdds Week'!I30)</f>
        <v>0.78190630048465271</v>
      </c>
      <c r="J4" s="1">
        <f>'JuicedOdds Week'!J4/('JuicedOdds Week'!J4+'JuicedOdds Week'!J6)</f>
        <v>0.48916576381365112</v>
      </c>
      <c r="K4" s="1">
        <f>'JuicedOdds Week'!K4/('JuicedOdds Week'!K4+'JuicedOdds Week'!K18)</f>
        <v>0.68055555555555558</v>
      </c>
      <c r="L4" s="1">
        <f>'JuicedOdds Week'!L4/('JuicedOdds Week'!L4+'JuicedOdds Week'!L8)</f>
        <v>0.61403508771929827</v>
      </c>
      <c r="M4" s="1">
        <f>'JuicedOdds Week'!M4/('JuicedOdds Week'!M4+'JuicedOdds Week'!M3)</f>
        <v>0.47826086956521741</v>
      </c>
      <c r="N4" s="1"/>
      <c r="O4" s="1">
        <f>'JuicedOdds Week'!O4/('JuicedOdds Week'!O4+'JuicedOdds Week'!O2)</f>
        <v>0.37889039242219219</v>
      </c>
      <c r="P4" s="1">
        <f>'JuicedOdds Week'!P4/('JuicedOdds Week'!P4+'JuicedOdds Week'!P7)</f>
        <v>0.63010204081632659</v>
      </c>
      <c r="Q4" s="1">
        <f>'JuicedOdds Week'!Q4/('JuicedOdds Week'!Q4+'JuicedOdds Week'!Q11)</f>
        <v>0.51083423618634893</v>
      </c>
      <c r="R4" s="1">
        <f>'JuicedOdds Week'!R4/('JuicedOdds Week'!R4+'JuicedOdds Week'!R23)</f>
        <v>0.70016207455429491</v>
      </c>
      <c r="S4" s="1">
        <f>'JuicedOdds Week'!S4/('JuicedOdds Week'!S4+'JuicedOdds Week'!S12)</f>
        <v>0.47826086956521741</v>
      </c>
      <c r="U4">
        <v>0</v>
      </c>
    </row>
    <row r="5" spans="1:38">
      <c r="A5" t="s">
        <v>4</v>
      </c>
      <c r="B5" s="1">
        <f>'JuicedOdds Week'!B5/('JuicedOdds Week'!B5+'JuicedOdds Week'!B22)</f>
        <v>0.52173913043478259</v>
      </c>
      <c r="C5" s="1">
        <f>'JuicedOdds Week'!C5/('JuicedOdds Week'!C5+'JuicedOdds Week'!C28)</f>
        <v>0.70016207455429491</v>
      </c>
      <c r="D5" s="1">
        <f>'JuicedOdds Week'!D5/('JuicedOdds Week'!D5+'JuicedOdds Week'!D21)</f>
        <v>0.67503124699548123</v>
      </c>
      <c r="E5" s="2">
        <f>'JuicedOdds Week'!E5/('JuicedOdds Week'!E5+'JuicedOdds Week'!E32)</f>
        <v>0.80429292929292939</v>
      </c>
      <c r="F5" s="1">
        <f>'JuicedOdds Week'!F5/('JuicedOdds Week'!F5+'JuicedOdds Week'!F7)</f>
        <v>0.54274353876739567</v>
      </c>
      <c r="G5" s="1">
        <f>'JuicedOdds Week'!G5/('JuicedOdds Week'!G5+'JuicedOdds Week'!G15)</f>
        <v>0.51083423618634893</v>
      </c>
      <c r="H5" s="1">
        <f>'JuicedOdds Week'!H5/('JuicedOdds Week'!H5+'JuicedOdds Week'!H17)</f>
        <v>0.52173913043478259</v>
      </c>
      <c r="I5" s="1">
        <f>'JuicedOdds Week'!I5/('JuicedOdds Week'!I5+'JuicedOdds Week'!I6)</f>
        <v>0.51083423618634893</v>
      </c>
      <c r="J5" s="1"/>
      <c r="K5" s="1">
        <f>'JuicedOdds Week'!K5/('JuicedOdds Week'!K5+'JuicedOdds Week'!K13)</f>
        <v>0.51083423618634893</v>
      </c>
      <c r="L5" s="1">
        <f>'JuicedOdds Week'!L5/('JuicedOdds Week'!L5+'JuicedOdds Week'!L30)</f>
        <v>0.74087161366313303</v>
      </c>
      <c r="M5" s="1">
        <f>'JuicedOdds Week'!M5/('JuicedOdds Week'!M5+'JuicedOdds Week'!M14)</f>
        <v>0.52173913043478259</v>
      </c>
      <c r="N5" s="1">
        <f>'JuicedOdds Week'!N5/('JuicedOdds Week'!N5+'JuicedOdds Week'!N3)</f>
        <v>0.44740599714421703</v>
      </c>
      <c r="O5" s="1">
        <f>'JuicedOdds Week'!O5/('JuicedOdds Week'!O5+'JuicedOdds Week'!O14)</f>
        <v>0.61403508771929827</v>
      </c>
      <c r="P5" s="1">
        <f>'JuicedOdds Week'!P5/('JuicedOdds Week'!P5+'JuicedOdds Week'!P32)</f>
        <v>0.69576995207334869</v>
      </c>
      <c r="Q5" s="1">
        <f>'JuicedOdds Week'!Q5/('JuicedOdds Week'!Q5+'JuicedOdds Week'!Q9)</f>
        <v>0.55156950672645733</v>
      </c>
      <c r="R5" s="1">
        <f>'JuicedOdds Week'!R5/('JuicedOdds Week'!R5+'JuicedOdds Week'!R27)</f>
        <v>0.57983193277310918</v>
      </c>
      <c r="S5" s="1">
        <f>'JuicedOdds Week'!S5/('JuicedOdds Week'!S5+'JuicedOdds Week'!S28)</f>
        <v>0.71797052154195007</v>
      </c>
      <c r="U5">
        <v>0</v>
      </c>
    </row>
    <row r="6" spans="1:38">
      <c r="A6" t="s">
        <v>5</v>
      </c>
      <c r="B6" s="1">
        <f>'JuicedOdds Week'!B6/('JuicedOdds Week'!B6+'JuicedOdds Week'!B15)</f>
        <v>0.50432975406996894</v>
      </c>
      <c r="C6" s="1">
        <f>'JuicedOdds Week'!C6/('JuicedOdds Week'!C6+'JuicedOdds Week'!C9)</f>
        <v>0.60923623445825936</v>
      </c>
      <c r="D6" s="1">
        <f>'JuicedOdds Week'!D6/('JuicedOdds Week'!D6+'JuicedOdds Week'!D28)</f>
        <v>0.74087161366313303</v>
      </c>
      <c r="E6" s="1">
        <f>'JuicedOdds Week'!E6/('JuicedOdds Week'!E6+'JuicedOdds Week'!E29)</f>
        <v>0.64472917880023306</v>
      </c>
      <c r="F6" s="1">
        <f>'JuicedOdds Week'!F6/('JuicedOdds Week'!F6+'JuicedOdds Week'!F32)</f>
        <v>0.73354231974921635</v>
      </c>
      <c r="G6" s="1">
        <f>'JuicedOdds Week'!G6/('JuicedOdds Week'!G6+'JuicedOdds Week'!G14)</f>
        <v>0.63690418169412233</v>
      </c>
      <c r="H6" s="1"/>
      <c r="I6" s="1">
        <f>'JuicedOdds Week'!I6/('JuicedOdds Week'!I6+'JuicedOdds Week'!I5)</f>
        <v>0.48916576381365112</v>
      </c>
      <c r="J6" s="1">
        <f>'JuicedOdds Week'!J6/('JuicedOdds Week'!J6+'JuicedOdds Week'!J4)</f>
        <v>0.51083423618634893</v>
      </c>
      <c r="K6" s="2">
        <f>'JuicedOdds Week'!K6/('JuicedOdds Week'!K6+'JuicedOdds Week'!K33)</f>
        <v>0.76590210451643415</v>
      </c>
      <c r="L6" s="1">
        <f>'JuicedOdds Week'!L6/('JuicedOdds Week'!L6+'JuicedOdds Week'!L9)</f>
        <v>0.51083423618634893</v>
      </c>
      <c r="M6" s="1">
        <f>'JuicedOdds Week'!M6/('JuicedOdds Week'!M6+'JuicedOdds Week'!M22)</f>
        <v>0.64285714285714279</v>
      </c>
      <c r="N6" s="1">
        <f>'JuicedOdds Week'!N6/('JuicedOdds Week'!N6+'JuicedOdds Week'!N13)</f>
        <v>0.51083423618634893</v>
      </c>
      <c r="O6" s="1">
        <f>'JuicedOdds Week'!O6/('JuicedOdds Week'!O6+'JuicedOdds Week'!O31)</f>
        <v>0.76590210451643415</v>
      </c>
      <c r="P6" s="1">
        <f>'JuicedOdds Week'!P6/('JuicedOdds Week'!P6+'JuicedOdds Week'!P17)</f>
        <v>0.65747522619560528</v>
      </c>
      <c r="Q6" s="1">
        <f>'JuicedOdds Week'!Q6/('JuicedOdds Week'!Q6+'JuicedOdds Week'!Q22)</f>
        <v>0.54274353876739567</v>
      </c>
      <c r="R6" s="1">
        <f>'JuicedOdds Week'!R6/('JuicedOdds Week'!R6+'JuicedOdds Week'!R2)</f>
        <v>0.4117884537747275</v>
      </c>
      <c r="S6" s="1">
        <f>'JuicedOdds Week'!S6/('JuicedOdds Week'!S6+'JuicedOdds Week'!S15)</f>
        <v>0.61403508771929827</v>
      </c>
      <c r="U6">
        <v>0</v>
      </c>
    </row>
    <row r="7" spans="1:38">
      <c r="A7" t="s">
        <v>6</v>
      </c>
      <c r="B7" s="1">
        <f>'JuicedOdds Week'!B7/('JuicedOdds Week'!B7+'JuicedOdds Week'!B21)</f>
        <v>0.60375697094217784</v>
      </c>
      <c r="C7" s="1">
        <f>'JuicedOdds Week'!C7/('JuicedOdds Week'!C7+'JuicedOdds Week'!C8)</f>
        <v>0.59963877182420233</v>
      </c>
      <c r="D7" s="1">
        <f>'JuicedOdds Week'!D7/('JuicedOdds Week'!D7+'JuicedOdds Week'!D32)</f>
        <v>0.71355123026074185</v>
      </c>
      <c r="E7" s="1">
        <f>'JuicedOdds Week'!E7/('JuicedOdds Week'!E7+'JuicedOdds Week'!E23)</f>
        <v>0.64472917880023306</v>
      </c>
      <c r="F7" s="1">
        <f>'JuicedOdds Week'!F7/('JuicedOdds Week'!F7+'JuicedOdds Week'!F5)</f>
        <v>0.45725646123260438</v>
      </c>
      <c r="G7" s="1">
        <f>'JuicedOdds Week'!G7/('JuicedOdds Week'!G7+'JuicedOdds Week'!G11)</f>
        <v>0.48916576381365112</v>
      </c>
      <c r="H7" s="1"/>
      <c r="I7" s="2">
        <f>'JuicedOdds Week'!I7/('JuicedOdds Week'!I7+'JuicedOdds Week'!I28)</f>
        <v>0.71797052154195007</v>
      </c>
      <c r="J7" s="1">
        <f>'JuicedOdds Week'!J7/('JuicedOdds Week'!J7+'JuicedOdds Week'!J3)</f>
        <v>0.4117884537747275</v>
      </c>
      <c r="K7" s="1">
        <f>'JuicedOdds Week'!K7/('JuicedOdds Week'!K7+'JuicedOdds Week'!K21)</f>
        <v>0.65747522619560528</v>
      </c>
      <c r="L7" s="1">
        <f>'JuicedOdds Week'!L7/('JuicedOdds Week'!L7+'JuicedOdds Week'!L26)</f>
        <v>0.61403508771929827</v>
      </c>
      <c r="M7" s="1">
        <f>'JuicedOdds Week'!M7/('JuicedOdds Week'!M7+'JuicedOdds Week'!M27)</f>
        <v>0.66900702106318954</v>
      </c>
      <c r="N7" s="1">
        <f>'JuicedOdds Week'!N7/('JuicedOdds Week'!N7+'JuicedOdds Week'!N14)</f>
        <v>0.60670065549890739</v>
      </c>
      <c r="O7" s="1">
        <f>'JuicedOdds Week'!O7/('JuicedOdds Week'!O7+'JuicedOdds Week'!O3)</f>
        <v>0.51083423618634893</v>
      </c>
      <c r="P7" s="1">
        <f>'JuicedOdds Week'!P7/('JuicedOdds Week'!P7+'JuicedOdds Week'!P4)</f>
        <v>0.36989795918367352</v>
      </c>
      <c r="Q7" s="1">
        <f>'JuicedOdds Week'!Q7/('JuicedOdds Week'!Q7+'JuicedOdds Week'!Q12)</f>
        <v>0.43902439024390244</v>
      </c>
      <c r="R7" s="1">
        <f>'JuicedOdds Week'!R7/('JuicedOdds Week'!R7+'JuicedOdds Week'!R10)</f>
        <v>0.57983193277310918</v>
      </c>
      <c r="S7" s="1">
        <f>'JuicedOdds Week'!S7/('JuicedOdds Week'!S7+'JuicedOdds Week'!S27)</f>
        <v>0.57983193277310918</v>
      </c>
      <c r="U7">
        <v>0</v>
      </c>
    </row>
    <row r="8" spans="1:38">
      <c r="A8" t="s">
        <v>7</v>
      </c>
      <c r="B8" s="1">
        <f>'JuicedOdds Week'!B8/('JuicedOdds Week'!B8+'JuicedOdds Week'!B4)</f>
        <v>0.448558885283451</v>
      </c>
      <c r="C8" s="1">
        <f>'JuicedOdds Week'!C8/('JuicedOdds Week'!C8+'JuicedOdds Week'!C7)</f>
        <v>0.40036122817579772</v>
      </c>
      <c r="D8" s="1">
        <f>'JuicedOdds Week'!D8/('JuicedOdds Week'!D8+'JuicedOdds Week'!D23)</f>
        <v>0.64472917880023306</v>
      </c>
      <c r="E8" s="1">
        <f>'JuicedOdds Week'!E8/('JuicedOdds Week'!E8+'JuicedOdds Week'!E2)</f>
        <v>0.46753246753246752</v>
      </c>
      <c r="F8" s="1">
        <f>'JuicedOdds Week'!F8/('JuicedOdds Week'!F8+'JuicedOdds Week'!F18)</f>
        <v>0.51083423618634893</v>
      </c>
      <c r="G8" s="1">
        <f>'JuicedOdds Week'!G8/('JuicedOdds Week'!G8+'JuicedOdds Week'!G3)</f>
        <v>0.48916576381365112</v>
      </c>
      <c r="H8" s="1"/>
      <c r="I8" s="1">
        <f>'JuicedOdds Week'!I8/('JuicedOdds Week'!I8+'JuicedOdds Week'!I21)</f>
        <v>0.52173913043478259</v>
      </c>
      <c r="J8" s="1">
        <f>'JuicedOdds Week'!J8/('JuicedOdds Week'!J8+'JuicedOdds Week'!J11)</f>
        <v>0.53246753246753253</v>
      </c>
      <c r="K8" s="1">
        <f>'JuicedOdds Week'!K8/('JuicedOdds Week'!K8+'JuicedOdds Week'!K25)</f>
        <v>0.54274353876739567</v>
      </c>
      <c r="L8" s="1">
        <f>'JuicedOdds Week'!L8/('JuicedOdds Week'!L8+'JuicedOdds Week'!L4)</f>
        <v>0.38596491228070179</v>
      </c>
      <c r="M8" s="1">
        <f>'JuicedOdds Week'!M8/('JuicedOdds Week'!M8+'JuicedOdds Week'!M12)</f>
        <v>0.55259400285578297</v>
      </c>
      <c r="N8" s="1">
        <f>'JuicedOdds Week'!N8/('JuicedOdds Week'!N8+'JuicedOdds Week'!N24)</f>
        <v>0.70016207455429491</v>
      </c>
      <c r="O8" s="2">
        <f>'JuicedOdds Week'!O8/('JuicedOdds Week'!O8+'JuicedOdds Week'!O33)</f>
        <v>0.7508125677139762</v>
      </c>
      <c r="P8" s="1">
        <f>'JuicedOdds Week'!P8/('JuicedOdds Week'!P8+'JuicedOdds Week'!P12)</f>
        <v>0.47826086956521741</v>
      </c>
      <c r="Q8" s="1">
        <f>'JuicedOdds Week'!Q8/('JuicedOdds Week'!Q8+'JuicedOdds Week'!Q27)</f>
        <v>0.65747522619560528</v>
      </c>
      <c r="R8" s="1">
        <f>'JuicedOdds Week'!R8/('JuicedOdds Week'!R8+'JuicedOdds Week'!R15)</f>
        <v>0.51083423618634893</v>
      </c>
      <c r="S8" s="1">
        <f>'JuicedOdds Week'!S8/('JuicedOdds Week'!S8+'JuicedOdds Week'!S23)</f>
        <v>0.51083423618634893</v>
      </c>
      <c r="U8">
        <v>0</v>
      </c>
    </row>
    <row r="9" spans="1:38">
      <c r="A9" t="s">
        <v>8</v>
      </c>
      <c r="B9" s="3">
        <f>'JuicedOdds Week'!B9/('JuicedOdds Week'!B9+'JuicedOdds Week'!B33)</f>
        <v>0.79136163982430452</v>
      </c>
      <c r="C9" s="1">
        <f>'JuicedOdds Week'!C9/('JuicedOdds Week'!C9+'JuicedOdds Week'!C6)</f>
        <v>0.39076376554174075</v>
      </c>
      <c r="D9" s="1">
        <f>'JuicedOdds Week'!D9/('JuicedOdds Week'!D9+'JuicedOdds Week'!D31)</f>
        <v>0.73354231974921635</v>
      </c>
      <c r="E9" s="1">
        <f>'JuicedOdds Week'!E9/('JuicedOdds Week'!E9+'JuicedOdds Week'!E15)</f>
        <v>0.48916576381365112</v>
      </c>
      <c r="F9" s="1">
        <f>'JuicedOdds Week'!F9/('JuicedOdds Week'!F9+'JuicedOdds Week'!F22)</f>
        <v>0.51083423618634893</v>
      </c>
      <c r="G9" s="1">
        <f>'JuicedOdds Week'!G9/('JuicedOdds Week'!G9+'JuicedOdds Week'!G29)</f>
        <v>0.65747522619560528</v>
      </c>
      <c r="H9" s="1">
        <f>'JuicedOdds Week'!H9/('JuicedOdds Week'!H9+'JuicedOdds Week'!H10)</f>
        <v>0.57983193277310918</v>
      </c>
      <c r="I9" s="1">
        <f>'JuicedOdds Week'!I9/('JuicedOdds Week'!I9+'JuicedOdds Week'!I32)</f>
        <v>0.69079288305406805</v>
      </c>
      <c r="J9" s="1">
        <f>'JuicedOdds Week'!J9/('JuicedOdds Week'!J9+'JuicedOdds Week'!J14)</f>
        <v>0.57983193277310918</v>
      </c>
      <c r="K9" s="1">
        <f>'JuicedOdds Week'!K9/('JuicedOdds Week'!K9+'JuicedOdds Week'!K15)</f>
        <v>0.57983193277310918</v>
      </c>
      <c r="L9" s="1">
        <f>'JuicedOdds Week'!L9/('JuicedOdds Week'!L9+'JuicedOdds Week'!L6)</f>
        <v>0.48916576381365112</v>
      </c>
      <c r="M9" s="1">
        <f>'JuicedOdds Week'!M9/('JuicedOdds Week'!M9+'JuicedOdds Week'!M11)</f>
        <v>0.45725646123260438</v>
      </c>
      <c r="N9" s="1"/>
      <c r="O9" s="1">
        <f>'JuicedOdds Week'!O9/('JuicedOdds Week'!O9+'JuicedOdds Week'!O28)</f>
        <v>0.72575250836120397</v>
      </c>
      <c r="P9" s="1">
        <f>'JuicedOdds Week'!P9/('JuicedOdds Week'!P9+'JuicedOdds Week'!P13)</f>
        <v>0.48916576381365112</v>
      </c>
      <c r="Q9" s="1">
        <f>'JuicedOdds Week'!Q9/('JuicedOdds Week'!Q9+'JuicedOdds Week'!Q5)</f>
        <v>0.44843049327354256</v>
      </c>
      <c r="R9" s="1">
        <f>'JuicedOdds Week'!R9/('JuicedOdds Week'!R9+'JuicedOdds Week'!R12)</f>
        <v>0.5</v>
      </c>
      <c r="S9" s="1">
        <f>'JuicedOdds Week'!S9/('JuicedOdds Week'!S9+'JuicedOdds Week'!S22)</f>
        <v>0.61403508771929827</v>
      </c>
      <c r="U9">
        <v>25</v>
      </c>
    </row>
    <row r="10" spans="1:38">
      <c r="A10" t="s">
        <v>9</v>
      </c>
      <c r="B10" s="1">
        <f>'JuicedOdds Week'!B10/('JuicedOdds Week'!B10+'JuicedOdds Week'!B2)</f>
        <v>0.38356164383561653</v>
      </c>
      <c r="C10" s="1">
        <f>'JuicedOdds Week'!C10/('JuicedOdds Week'!C10+'JuicedOdds Week'!C14)</f>
        <v>0.56349206349206349</v>
      </c>
      <c r="D10" s="1">
        <f>'JuicedOdds Week'!D10/('JuicedOdds Week'!D10+'JuicedOdds Week'!D24)</f>
        <v>0.65747522619560528</v>
      </c>
      <c r="E10" s="1">
        <f>'JuicedOdds Week'!E10/('JuicedOdds Week'!E10+'JuicedOdds Week'!E20)</f>
        <v>0.5260865852617197</v>
      </c>
      <c r="F10" s="1">
        <f>'JuicedOdds Week'!F10/('JuicedOdds Week'!F10+'JuicedOdds Week'!F26)</f>
        <v>0.64472917880023306</v>
      </c>
      <c r="G10" s="1">
        <f>'JuicedOdds Week'!G10/('JuicedOdds Week'!G10+'JuicedOdds Week'!G30)</f>
        <v>0.62110960757780787</v>
      </c>
      <c r="H10" s="1">
        <f>'JuicedOdds Week'!H10/('JuicedOdds Week'!H10+'JuicedOdds Week'!H9)</f>
        <v>0.42016806722689076</v>
      </c>
      <c r="I10" s="1">
        <f>'JuicedOdds Week'!I10/('JuicedOdds Week'!I10+'JuicedOdds Week'!I25)</f>
        <v>0.63690418169412233</v>
      </c>
      <c r="J10" s="1"/>
      <c r="K10" s="1">
        <f>'JuicedOdds Week'!K10/('JuicedOdds Week'!K10+'JuicedOdds Week'!K11)</f>
        <v>0.42888402625820565</v>
      </c>
      <c r="L10" s="1">
        <f>'JuicedOdds Week'!L10/('JuicedOdds Week'!L10+'JuicedOdds Week'!L19)</f>
        <v>0.64472917880023306</v>
      </c>
      <c r="M10" s="1">
        <f>'JuicedOdds Week'!M10/('JuicedOdds Week'!M10+'JuicedOdds Week'!M20)</f>
        <v>0.63010204081632659</v>
      </c>
      <c r="N10" s="1">
        <f>'JuicedOdds Week'!N10/('JuicedOdds Week'!N10+'JuicedOdds Week'!N16)</f>
        <v>0.5</v>
      </c>
      <c r="O10" s="1">
        <f>'JuicedOdds Week'!O10/('JuicedOdds Week'!O10+'JuicedOdds Week'!O19)</f>
        <v>0.53246753246753253</v>
      </c>
      <c r="P10" s="1">
        <f>'JuicedOdds Week'!P10/('JuicedOdds Week'!P10+'JuicedOdds Week'!P18)</f>
        <v>0.54274353876739567</v>
      </c>
      <c r="Q10" s="1">
        <f>'JuicedOdds Week'!Q10/('JuicedOdds Week'!Q10+'JuicedOdds Week'!Q17)</f>
        <v>0.48916576381365112</v>
      </c>
      <c r="R10" s="1">
        <f>'JuicedOdds Week'!R10/('JuicedOdds Week'!R10+'JuicedOdds Week'!R7)</f>
        <v>0.42016806722689076</v>
      </c>
      <c r="S10" s="1">
        <f>'JuicedOdds Week'!S10/('JuicedOdds Week'!S10+'JuicedOdds Week'!S17)</f>
        <v>0.56204379562043794</v>
      </c>
      <c r="U10">
        <v>0</v>
      </c>
    </row>
    <row r="11" spans="1:38">
      <c r="A11" t="s">
        <v>10</v>
      </c>
      <c r="B11" s="1">
        <f>'JuicedOdds Week'!B11/('JuicedOdds Week'!B11+'JuicedOdds Week'!B12)</f>
        <v>0.59336975415942395</v>
      </c>
      <c r="C11" s="1">
        <f>'JuicedOdds Week'!C11/('JuicedOdds Week'!C11+'JuicedOdds Week'!C29)</f>
        <v>0.59963877182420233</v>
      </c>
      <c r="D11" s="1">
        <f>'JuicedOdds Week'!D11/('JuicedOdds Week'!D11+'JuicedOdds Week'!D17)</f>
        <v>0.52173913043478259</v>
      </c>
      <c r="E11" s="1">
        <f>'JuicedOdds Week'!E11/('JuicedOdds Week'!E11+'JuicedOdds Week'!E25)</f>
        <v>0.6636481241914618</v>
      </c>
      <c r="F11" s="1"/>
      <c r="G11" s="1">
        <f>'JuicedOdds Week'!G11/('JuicedOdds Week'!G11+'JuicedOdds Week'!G7)</f>
        <v>0.51083423618634893</v>
      </c>
      <c r="H11" s="1">
        <f>'JuicedOdds Week'!H11/('JuicedOdds Week'!H11+'JuicedOdds Week'!H2)</f>
        <v>0.34252477380439461</v>
      </c>
      <c r="I11" s="1">
        <f>'JuicedOdds Week'!I11/('JuicedOdds Week'!I11+'JuicedOdds Week'!I19)</f>
        <v>0.66900702106318954</v>
      </c>
      <c r="J11" s="1">
        <f>'JuicedOdds Week'!J11/('JuicedOdds Week'!J11+'JuicedOdds Week'!J8)</f>
        <v>0.46753246753246752</v>
      </c>
      <c r="K11" s="1">
        <f>'JuicedOdds Week'!K11/('JuicedOdds Week'!K11+'JuicedOdds Week'!K10)</f>
        <v>0.57111597374179435</v>
      </c>
      <c r="L11" s="1">
        <f>'JuicedOdds Week'!L11/('JuicedOdds Week'!L11+'JuicedOdds Week'!L20)</f>
        <v>0.54274353876739567</v>
      </c>
      <c r="M11" s="1">
        <f>'JuicedOdds Week'!M11/('JuicedOdds Week'!M11+'JuicedOdds Week'!M9)</f>
        <v>0.54274353876739567</v>
      </c>
      <c r="N11" s="1">
        <f>'JuicedOdds Week'!N11/('JuicedOdds Week'!N11+'JuicedOdds Week'!N23)</f>
        <v>0.52173913043478259</v>
      </c>
      <c r="O11" s="1">
        <f>'JuicedOdds Week'!O11/('JuicedOdds Week'!O11+'JuicedOdds Week'!O18)</f>
        <v>0.57983193277310918</v>
      </c>
      <c r="P11" s="1">
        <f>'JuicedOdds Week'!P11/('JuicedOdds Week'!P11+'JuicedOdds Week'!P25)</f>
        <v>0.52173913043478259</v>
      </c>
      <c r="Q11" s="1">
        <f>'JuicedOdds Week'!Q11/('JuicedOdds Week'!Q11+'JuicedOdds Week'!Q4)</f>
        <v>0.48916576381365112</v>
      </c>
      <c r="R11" s="1">
        <f>'JuicedOdds Week'!R11/('JuicedOdds Week'!R11+'JuicedOdds Week'!R18)</f>
        <v>0.48916576381365112</v>
      </c>
      <c r="S11" s="1">
        <f>'JuicedOdds Week'!S11/('JuicedOdds Week'!S11+'JuicedOdds Week'!S2)</f>
        <v>0.46753246753246752</v>
      </c>
      <c r="U11">
        <v>0</v>
      </c>
    </row>
    <row r="12" spans="1:38">
      <c r="A12" t="s">
        <v>11</v>
      </c>
      <c r="B12" s="1">
        <f>'JuicedOdds Week'!B12/('JuicedOdds Week'!B12+'JuicedOdds Week'!B11)</f>
        <v>0.40663024584057611</v>
      </c>
      <c r="C12" s="1">
        <f>'JuicedOdds Week'!C12/('JuicedOdds Week'!C12+'JuicedOdds Week'!C23)</f>
        <v>0.54274353876739567</v>
      </c>
      <c r="D12" s="1">
        <f>'JuicedOdds Week'!D12/('JuicedOdds Week'!D12+'JuicedOdds Week'!D18)</f>
        <v>0.60923623445825936</v>
      </c>
      <c r="E12" s="1">
        <f>'JuicedOdds Week'!E12/('JuicedOdds Week'!E12+'JuicedOdds Week'!E4)</f>
        <v>0.39076376554174075</v>
      </c>
      <c r="F12" s="1">
        <f>'JuicedOdds Week'!F12/('JuicedOdds Week'!F12+'JuicedOdds Week'!F21)</f>
        <v>0.63690418169412233</v>
      </c>
      <c r="G12" s="2">
        <f>'JuicedOdds Week'!G12/('JuicedOdds Week'!G12+'JuicedOdds Week'!G26)</f>
        <v>0.71355123026074185</v>
      </c>
      <c r="H12" s="1">
        <f>'JuicedOdds Week'!H12/('JuicedOdds Week'!H12+'JuicedOdds Week'!H3)</f>
        <v>0.36989795918367352</v>
      </c>
      <c r="I12" s="1">
        <f>'JuicedOdds Week'!I12/('JuicedOdds Week'!I12+'JuicedOdds Week'!I23)</f>
        <v>0.63010204081632659</v>
      </c>
      <c r="J12" s="1">
        <f>'JuicedOdds Week'!J12/('JuicedOdds Week'!J12+'JuicedOdds Week'!J2)</f>
        <v>0.35527082119976705</v>
      </c>
      <c r="K12" s="1"/>
      <c r="L12" s="1">
        <f>'JuicedOdds Week'!L12/('JuicedOdds Week'!L12+'JuicedOdds Week'!L25)</f>
        <v>0.6636481241914618</v>
      </c>
      <c r="M12" s="1">
        <f>'JuicedOdds Week'!M12/('JuicedOdds Week'!M12+'JuicedOdds Week'!M8)</f>
        <v>0.44740599714421703</v>
      </c>
      <c r="N12" s="1">
        <f>'JuicedOdds Week'!N12/('JuicedOdds Week'!N12+'JuicedOdds Week'!N27)</f>
        <v>0.60670065549890739</v>
      </c>
      <c r="O12" s="1">
        <f>'JuicedOdds Week'!O12/('JuicedOdds Week'!O12+'JuicedOdds Week'!O29)</f>
        <v>0.71797052154195007</v>
      </c>
      <c r="P12" s="1">
        <f>'JuicedOdds Week'!P12/('JuicedOdds Week'!P12+'JuicedOdds Week'!P8)</f>
        <v>0.52173913043478259</v>
      </c>
      <c r="Q12" s="1">
        <f>'JuicedOdds Week'!Q12/('JuicedOdds Week'!Q12+'JuicedOdds Week'!Q7)</f>
        <v>0.56097560975609762</v>
      </c>
      <c r="R12" s="1">
        <f>'JuicedOdds Week'!R12/('JuicedOdds Week'!R12+'JuicedOdds Week'!R9)</f>
        <v>0.5</v>
      </c>
      <c r="S12" s="1">
        <f>'JuicedOdds Week'!S12/('JuicedOdds Week'!S12+'JuicedOdds Week'!S4)</f>
        <v>0.52173913043478259</v>
      </c>
      <c r="U12">
        <v>0</v>
      </c>
    </row>
    <row r="13" spans="1:38">
      <c r="A13" t="s">
        <v>12</v>
      </c>
      <c r="B13" s="1">
        <f>'JuicedOdds Week'!B13/('JuicedOdds Week'!B13+'JuicedOdds Week'!B31)</f>
        <v>0.63690418169412233</v>
      </c>
      <c r="C13" s="1">
        <f>'JuicedOdds Week'!C13/('JuicedOdds Week'!C13+'JuicedOdds Week'!C2)</f>
        <v>0.4170073589533933</v>
      </c>
      <c r="D13" s="2">
        <f>'JuicedOdds Week'!D13/('JuicedOdds Week'!D13+'JuicedOdds Week'!D33)</f>
        <v>0.71355123026074185</v>
      </c>
      <c r="E13" s="1">
        <f>'JuicedOdds Week'!E13/('JuicedOdds Week'!E13+'JuicedOdds Week'!E24)</f>
        <v>0.62246655186117372</v>
      </c>
      <c r="F13" s="1">
        <f>'JuicedOdds Week'!F13/('JuicedOdds Week'!F13+'JuicedOdds Week'!F4)</f>
        <v>0.39329934450109244</v>
      </c>
      <c r="G13" s="1">
        <f>'JuicedOdds Week'!G13/('JuicedOdds Week'!G13+'JuicedOdds Week'!G31)</f>
        <v>0.69079288305406805</v>
      </c>
      <c r="H13" s="1">
        <f>'JuicedOdds Week'!H13/('JuicedOdds Week'!H13+'JuicedOdds Week'!H16)</f>
        <v>0.48916576381365112</v>
      </c>
      <c r="I13" s="1">
        <f>'JuicedOdds Week'!I13/('JuicedOdds Week'!I13+'JuicedOdds Week'!I22)</f>
        <v>0.48916576381365112</v>
      </c>
      <c r="J13" s="1"/>
      <c r="K13" s="1">
        <f>'JuicedOdds Week'!K13/('JuicedOdds Week'!K13+'JuicedOdds Week'!K5)</f>
        <v>0.48916576381365112</v>
      </c>
      <c r="L13" s="1">
        <f>'JuicedOdds Week'!L13/('JuicedOdds Week'!L13+'JuicedOdds Week'!L29)</f>
        <v>0.64472917880023306</v>
      </c>
      <c r="M13" s="1">
        <f>'JuicedOdds Week'!M13/('JuicedOdds Week'!M13+'JuicedOdds Week'!M33)</f>
        <v>0.63690418169412233</v>
      </c>
      <c r="N13" s="1">
        <f>'JuicedOdds Week'!N13/('JuicedOdds Week'!N13+'JuicedOdds Week'!N6)</f>
        <v>0.48916576381365112</v>
      </c>
      <c r="O13" s="1">
        <f>'JuicedOdds Week'!O13/('JuicedOdds Week'!O13+'JuicedOdds Week'!O15)</f>
        <v>0.48916576381365112</v>
      </c>
      <c r="P13" s="1">
        <f>'JuicedOdds Week'!P13/('JuicedOdds Week'!P13+'JuicedOdds Week'!P9)</f>
        <v>0.51083423618634893</v>
      </c>
      <c r="Q13" s="1">
        <f>'JuicedOdds Week'!Q13/('JuicedOdds Week'!Q13+'JuicedOdds Week'!Q30)</f>
        <v>0.62110960757780787</v>
      </c>
      <c r="R13" s="1">
        <f>'JuicedOdds Week'!R13/('JuicedOdds Week'!R13+'JuicedOdds Week'!R26)</f>
        <v>0.64472917880023306</v>
      </c>
      <c r="S13" s="1">
        <f>'JuicedOdds Week'!S13/('JuicedOdds Week'!S13+'JuicedOdds Week'!S29)</f>
        <v>0.55259400285578297</v>
      </c>
      <c r="U13">
        <v>0</v>
      </c>
    </row>
    <row r="14" spans="1:38">
      <c r="A14" t="s">
        <v>13</v>
      </c>
      <c r="B14" s="1">
        <f>'JuicedOdds Week'!B14/('JuicedOdds Week'!B14+'JuicedOdds Week'!B28)</f>
        <v>0.65747522619560528</v>
      </c>
      <c r="C14" s="1">
        <f>'JuicedOdds Week'!C14/('JuicedOdds Week'!C14+'JuicedOdds Week'!C10)</f>
        <v>0.43650793650793646</v>
      </c>
      <c r="D14" s="1">
        <f>'JuicedOdds Week'!D14/('JuicedOdds Week'!D14+'JuicedOdds Week'!D26)</f>
        <v>0.63094034378159758</v>
      </c>
      <c r="E14" s="1">
        <f>'JuicedOdds Week'!E14/('JuicedOdds Week'!E14+'JuicedOdds Week'!E21)</f>
        <v>0.48263587428372978</v>
      </c>
      <c r="F14" s="1"/>
      <c r="G14" s="1">
        <f>'JuicedOdds Week'!G14/('JuicedOdds Week'!G14+'JuicedOdds Week'!G6)</f>
        <v>0.36309581830587778</v>
      </c>
      <c r="H14" s="2">
        <f>'JuicedOdds Week'!H14/('JuicedOdds Week'!H14+'JuicedOdds Week'!H32)</f>
        <v>0.74087161366313303</v>
      </c>
      <c r="I14" s="1">
        <f>'JuicedOdds Week'!I14/('JuicedOdds Week'!I14+'JuicedOdds Week'!I15)</f>
        <v>0.53246753246753253</v>
      </c>
      <c r="J14" s="1">
        <f>'JuicedOdds Week'!J14/('JuicedOdds Week'!J14+'JuicedOdds Week'!J9)</f>
        <v>0.42016806722689076</v>
      </c>
      <c r="K14" s="1">
        <f>'JuicedOdds Week'!K14/('JuicedOdds Week'!K14+'JuicedOdds Week'!K27)</f>
        <v>0.63010204081632659</v>
      </c>
      <c r="L14" s="1">
        <f>'JuicedOdds Week'!L14/('JuicedOdds Week'!L14+'JuicedOdds Week'!L28)</f>
        <v>0.53246753246753253</v>
      </c>
      <c r="M14" s="1">
        <f>'JuicedOdds Week'!M14/('JuicedOdds Week'!M14+'JuicedOdds Week'!M5)</f>
        <v>0.47826086956521741</v>
      </c>
      <c r="N14" s="1">
        <f>'JuicedOdds Week'!N14/('JuicedOdds Week'!N14+'JuicedOdds Week'!N7)</f>
        <v>0.39329934450109244</v>
      </c>
      <c r="O14" s="1">
        <f>'JuicedOdds Week'!O14/('JuicedOdds Week'!O14+'JuicedOdds Week'!O5)</f>
        <v>0.38596491228070179</v>
      </c>
      <c r="P14" s="1">
        <f>'JuicedOdds Week'!P14/('JuicedOdds Week'!P14+'JuicedOdds Week'!P3)</f>
        <v>0.46753246753246752</v>
      </c>
      <c r="Q14" s="1">
        <f>'JuicedOdds Week'!Q14/('JuicedOdds Week'!Q14+'JuicedOdds Week'!Q29)</f>
        <v>0.53246753246753253</v>
      </c>
      <c r="R14" s="1">
        <f>'JuicedOdds Week'!R14/('JuicedOdds Week'!R14+'JuicedOdds Week'!R22)</f>
        <v>0.56204379562043794</v>
      </c>
      <c r="S14" s="1">
        <f>'JuicedOdds Week'!S14/('JuicedOdds Week'!S14+'JuicedOdds Week'!S32)</f>
        <v>0.63658761934093011</v>
      </c>
      <c r="U14">
        <v>0</v>
      </c>
    </row>
    <row r="15" spans="1:38">
      <c r="A15" t="s">
        <v>14</v>
      </c>
      <c r="B15" s="1">
        <f>'JuicedOdds Week'!B15/('JuicedOdds Week'!B15+'JuicedOdds Week'!B6)</f>
        <v>0.49567024593003117</v>
      </c>
      <c r="C15" s="1">
        <f>'JuicedOdds Week'!C15/('JuicedOdds Week'!C15+'JuicedOdds Week'!C22)</f>
        <v>0.48916576381365112</v>
      </c>
      <c r="D15" s="1">
        <f>'JuicedOdds Week'!D15/('JuicedOdds Week'!D15+'JuicedOdds Week'!D29)</f>
        <v>0.63690418169412233</v>
      </c>
      <c r="E15" s="1">
        <f>'JuicedOdds Week'!E15/('JuicedOdds Week'!E15+'JuicedOdds Week'!E9)</f>
        <v>0.51083423618634893</v>
      </c>
      <c r="F15" s="1"/>
      <c r="G15" s="1">
        <f>'JuicedOdds Week'!G15/('JuicedOdds Week'!G15+'JuicedOdds Week'!G5)</f>
        <v>0.48916576381365112</v>
      </c>
      <c r="H15" s="1">
        <f>'JuicedOdds Week'!H15/('JuicedOdds Week'!H15+'JuicedOdds Week'!H31)</f>
        <v>0.57983193277310918</v>
      </c>
      <c r="I15" s="1">
        <f>'JuicedOdds Week'!I15/('JuicedOdds Week'!I15+'JuicedOdds Week'!I14)</f>
        <v>0.46753246753246752</v>
      </c>
      <c r="J15" s="2">
        <f>'JuicedOdds Week'!J15/('JuicedOdds Week'!J15+'JuicedOdds Week'!J32)</f>
        <v>0.73354231974921635</v>
      </c>
      <c r="K15" s="1">
        <f>'JuicedOdds Week'!K15/('JuicedOdds Week'!K15+'JuicedOdds Week'!K9)</f>
        <v>0.42016806722689076</v>
      </c>
      <c r="L15" s="1">
        <f>'JuicedOdds Week'!L15/('JuicedOdds Week'!L15+'JuicedOdds Week'!L22)</f>
        <v>0.52173913043478259</v>
      </c>
      <c r="M15" s="1">
        <f>'JuicedOdds Week'!M15/('JuicedOdds Week'!M15+'JuicedOdds Week'!M18)</f>
        <v>0.48916576381365112</v>
      </c>
      <c r="N15" s="1">
        <f>'JuicedOdds Week'!N15/('JuicedOdds Week'!N15+'JuicedOdds Week'!N28)</f>
        <v>0.52173913043478259</v>
      </c>
      <c r="O15" s="1">
        <f>'JuicedOdds Week'!O15/('JuicedOdds Week'!O15+'JuicedOdds Week'!O13)</f>
        <v>0.51083423618634893</v>
      </c>
      <c r="P15" s="1">
        <f>'JuicedOdds Week'!P15/('JuicedOdds Week'!P15+'JuicedOdds Week'!P19)</f>
        <v>0.61403508771929827</v>
      </c>
      <c r="Q15" s="1">
        <f>'JuicedOdds Week'!Q15/('JuicedOdds Week'!Q15+'JuicedOdds Week'!Q33)</f>
        <v>0.63094034378159758</v>
      </c>
      <c r="R15" s="1">
        <f>'JuicedOdds Week'!R15/('JuicedOdds Week'!R15+'JuicedOdds Week'!R8)</f>
        <v>0.48916576381365112</v>
      </c>
      <c r="S15" s="1">
        <f>'JuicedOdds Week'!S15/('JuicedOdds Week'!S15+'JuicedOdds Week'!S6)</f>
        <v>0.38596491228070179</v>
      </c>
      <c r="U15">
        <v>0</v>
      </c>
    </row>
    <row r="16" spans="1:38">
      <c r="A16" t="s">
        <v>15</v>
      </c>
      <c r="B16" s="1">
        <f>'JuicedOdds Week'!B16/('JuicedOdds Week'!B16+'JuicedOdds Week'!B29)</f>
        <v>0.5720596355604638</v>
      </c>
      <c r="C16" s="1">
        <f>'JuicedOdds Week'!C16/('JuicedOdds Week'!C16+'JuicedOdds Week'!C26)</f>
        <v>0.51083423618634893</v>
      </c>
      <c r="D16" s="1">
        <f>'JuicedOdds Week'!D16/('JuicedOdds Week'!D16+'JuicedOdds Week'!D20)</f>
        <v>0.48263587428372978</v>
      </c>
      <c r="E16" s="1">
        <f>'JuicedOdds Week'!E16/('JuicedOdds Week'!E16+'JuicedOdds Week'!E30)</f>
        <v>0.66900702106318954</v>
      </c>
      <c r="F16" s="1">
        <f>'JuicedOdds Week'!F16/('JuicedOdds Week'!F16+'JuicedOdds Week'!F23)</f>
        <v>0.43795620437956206</v>
      </c>
      <c r="G16" s="1">
        <f>'JuicedOdds Week'!G16/('JuicedOdds Week'!G16+'JuicedOdds Week'!G33)</f>
        <v>0.57983193277310918</v>
      </c>
      <c r="H16" s="1">
        <f>'JuicedOdds Week'!H16/('JuicedOdds Week'!H16+'JuicedOdds Week'!H13)</f>
        <v>0.51083423618634893</v>
      </c>
      <c r="I16" s="1">
        <f>'JuicedOdds Week'!I16/('JuicedOdds Week'!I16+'JuicedOdds Week'!I31)</f>
        <v>0.52173913043478259</v>
      </c>
      <c r="J16" s="1">
        <f>'JuicedOdds Week'!J16/('JuicedOdds Week'!J16+'JuicedOdds Week'!J19)</f>
        <v>0.55259400285578297</v>
      </c>
      <c r="K16" s="1">
        <f>'JuicedOdds Week'!K16/('JuicedOdds Week'!K16+'JuicedOdds Week'!K17)</f>
        <v>0.45725646123260438</v>
      </c>
      <c r="L16" s="1"/>
      <c r="M16" s="1">
        <f>'JuicedOdds Week'!M16/('JuicedOdds Week'!M16+'JuicedOdds Week'!M24)</f>
        <v>0.48916576381365112</v>
      </c>
      <c r="N16" s="1">
        <f>'JuicedOdds Week'!N16/('JuicedOdds Week'!N16+'JuicedOdds Week'!N10)</f>
        <v>0.5</v>
      </c>
      <c r="O16" s="1">
        <f>'JuicedOdds Week'!O16/('JuicedOdds Week'!O16+'JuicedOdds Week'!O26)</f>
        <v>0.59909228441754914</v>
      </c>
      <c r="P16" s="1">
        <f>'JuicedOdds Week'!P16/('JuicedOdds Week'!P16+'JuicedOdds Week'!P21)</f>
        <v>0.53246753246753253</v>
      </c>
      <c r="Q16" s="1">
        <f>'JuicedOdds Week'!Q16/('JuicedOdds Week'!Q16+'JuicedOdds Week'!Q28)</f>
        <v>0.51083423618634893</v>
      </c>
      <c r="R16" s="1">
        <f>'JuicedOdds Week'!R16/('JuicedOdds Week'!R16+'JuicedOdds Week'!R30)</f>
        <v>0.52173913043478259</v>
      </c>
      <c r="S16" s="1">
        <f>'JuicedOdds Week'!S16/('JuicedOdds Week'!S16+'JuicedOdds Week'!S24)</f>
        <v>0.57111597374179435</v>
      </c>
      <c r="U16">
        <v>0</v>
      </c>
    </row>
    <row r="17" spans="1:21">
      <c r="A17" t="s">
        <v>16</v>
      </c>
      <c r="B17" s="1">
        <f>'JuicedOdds Week'!B17/('JuicedOdds Week'!B17+'JuicedOdds Week'!B30)</f>
        <v>0.65747522619560528</v>
      </c>
      <c r="C17" s="1">
        <f>'JuicedOdds Week'!C17/('JuicedOdds Week'!C17+'JuicedOdds Week'!C3)</f>
        <v>0.28202947845804988</v>
      </c>
      <c r="D17" s="1">
        <f>'JuicedOdds Week'!D17/('JuicedOdds Week'!D17+'JuicedOdds Week'!D11)</f>
        <v>0.47826086956521741</v>
      </c>
      <c r="E17" s="1">
        <f>'JuicedOdds Week'!E17/('JuicedOdds Week'!E17+'JuicedOdds Week'!E26)</f>
        <v>0.52173913043478259</v>
      </c>
      <c r="F17" s="1">
        <f>'JuicedOdds Week'!F17/('JuicedOdds Week'!F17+'JuicedOdds Week'!F2)</f>
        <v>0.36989795918367352</v>
      </c>
      <c r="G17" s="1">
        <f>'JuicedOdds Week'!G17/('JuicedOdds Week'!G17+'JuicedOdds Week'!G19)</f>
        <v>0.5</v>
      </c>
      <c r="H17" s="1">
        <f>'JuicedOdds Week'!H17/('JuicedOdds Week'!H17+'JuicedOdds Week'!H5)</f>
        <v>0.47826086956521741</v>
      </c>
      <c r="I17" s="1">
        <f>'JuicedOdds Week'!I17/('JuicedOdds Week'!I17+'JuicedOdds Week'!I20)</f>
        <v>0.51083423618634893</v>
      </c>
      <c r="J17" s="1">
        <f>'JuicedOdds Week'!J17/('JuicedOdds Week'!J17+'JuicedOdds Week'!J24)</f>
        <v>0.51083423618634893</v>
      </c>
      <c r="K17" s="1">
        <f>'JuicedOdds Week'!K17/('JuicedOdds Week'!K17+'JuicedOdds Week'!K16)</f>
        <v>0.54274353876739567</v>
      </c>
      <c r="L17" s="1">
        <f>'JuicedOdds Week'!L17/('JuicedOdds Week'!L17+'JuicedOdds Week'!L18)</f>
        <v>0.46753246753246752</v>
      </c>
      <c r="M17" s="1">
        <f>'JuicedOdds Week'!M17/('JuicedOdds Week'!M17+'JuicedOdds Week'!M19)</f>
        <v>0.62110960757780787</v>
      </c>
      <c r="N17" s="1"/>
      <c r="O17" s="1">
        <f>'JuicedOdds Week'!O17/('JuicedOdds Week'!O17+'JuicedOdds Week'!O25)</f>
        <v>0.51083423618634893</v>
      </c>
      <c r="P17" s="1">
        <f>'JuicedOdds Week'!P17/('JuicedOdds Week'!P17+'JuicedOdds Week'!P6)</f>
        <v>0.34252477380439461</v>
      </c>
      <c r="Q17" s="1">
        <f>'JuicedOdds Week'!Q17/('JuicedOdds Week'!Q17+'JuicedOdds Week'!Q10)</f>
        <v>0.51083423618634893</v>
      </c>
      <c r="R17" s="1">
        <f>'JuicedOdds Week'!R17/('JuicedOdds Week'!R17+'JuicedOdds Week'!R20)</f>
        <v>0.54274353876739567</v>
      </c>
      <c r="S17" s="1">
        <f>'JuicedOdds Week'!S17/('JuicedOdds Week'!S17+'JuicedOdds Week'!S10)</f>
        <v>0.43795620437956206</v>
      </c>
      <c r="U17">
        <v>0</v>
      </c>
    </row>
    <row r="18" spans="1:21">
      <c r="A18" t="s">
        <v>17</v>
      </c>
      <c r="B18" s="1">
        <f>'JuicedOdds Week'!B18/('JuicedOdds Week'!B18+'JuicedOdds Week'!B25)</f>
        <v>0.59963877182420233</v>
      </c>
      <c r="C18" s="1">
        <f>'JuicedOdds Week'!C18/('JuicedOdds Week'!C18+'JuicedOdds Week'!C27)</f>
        <v>0.63094034378159758</v>
      </c>
      <c r="D18" s="1">
        <f>'JuicedOdds Week'!D18/('JuicedOdds Week'!D18+'JuicedOdds Week'!D12)</f>
        <v>0.39076376554174075</v>
      </c>
      <c r="E18" s="1">
        <f>'JuicedOdds Week'!E18/('JuicedOdds Week'!E18+'JuicedOdds Week'!E19)</f>
        <v>0.52173913043478259</v>
      </c>
      <c r="F18" s="1">
        <f>'JuicedOdds Week'!F18/('JuicedOdds Week'!F18+'JuicedOdds Week'!F8)</f>
        <v>0.48916576381365112</v>
      </c>
      <c r="G18" s="1">
        <f>'JuicedOdds Week'!G18/('JuicedOdds Week'!G18+'JuicedOdds Week'!G2)</f>
        <v>0.26645768025078376</v>
      </c>
      <c r="H18" s="1">
        <f>'JuicedOdds Week'!H18/('JuicedOdds Week'!H18+'JuicedOdds Week'!H20)</f>
        <v>0.60670065549890739</v>
      </c>
      <c r="I18" s="1">
        <f>'JuicedOdds Week'!I18/('JuicedOdds Week'!I18+'JuicedOdds Week'!I2)</f>
        <v>0.38596491228070179</v>
      </c>
      <c r="J18" s="1"/>
      <c r="K18" s="1">
        <f>'JuicedOdds Week'!K18/('JuicedOdds Week'!K18+'JuicedOdds Week'!K4)</f>
        <v>0.31944444444444442</v>
      </c>
      <c r="L18" s="1">
        <f>'JuicedOdds Week'!L18/('JuicedOdds Week'!L18+'JuicedOdds Week'!L17)</f>
        <v>0.53246753246753253</v>
      </c>
      <c r="M18" s="1">
        <f>'JuicedOdds Week'!M18/('JuicedOdds Week'!M18+'JuicedOdds Week'!M15)</f>
        <v>0.51083423618634893</v>
      </c>
      <c r="N18" s="1">
        <f>'JuicedOdds Week'!N18/('JuicedOdds Week'!N18+'JuicedOdds Week'!N33)</f>
        <v>0.62110960757780787</v>
      </c>
      <c r="O18" s="1">
        <f>'JuicedOdds Week'!O18/('JuicedOdds Week'!O18+'JuicedOdds Week'!O11)</f>
        <v>0.42016806722689076</v>
      </c>
      <c r="P18" s="1">
        <f>'JuicedOdds Week'!P18/('JuicedOdds Week'!P18+'JuicedOdds Week'!P10)</f>
        <v>0.45725646123260438</v>
      </c>
      <c r="Q18" s="1">
        <f>'JuicedOdds Week'!Q18/('JuicedOdds Week'!Q18+'JuicedOdds Week'!Q23)</f>
        <v>0.53246753246753253</v>
      </c>
      <c r="R18" s="1">
        <f>'JuicedOdds Week'!R18/('JuicedOdds Week'!R18+'JuicedOdds Week'!R11)</f>
        <v>0.51083423618634893</v>
      </c>
      <c r="S18" s="1">
        <f>'JuicedOdds Week'!S18/('JuicedOdds Week'!S18+'JuicedOdds Week'!S25)</f>
        <v>0.51083423618634893</v>
      </c>
      <c r="U18">
        <v>0</v>
      </c>
    </row>
    <row r="19" spans="1:21">
      <c r="A19" t="s">
        <v>18</v>
      </c>
      <c r="B19" s="1">
        <f>'JuicedOdds Week'!B19/('JuicedOdds Week'!B19+'JuicedOdds Week'!B20)</f>
        <v>0.51736412571627011</v>
      </c>
      <c r="C19" s="1">
        <f>'JuicedOdds Week'!C19/('JuicedOdds Week'!C19+'JuicedOdds Week'!C30)</f>
        <v>0.5260865852617197</v>
      </c>
      <c r="D19" s="1">
        <f>'JuicedOdds Week'!D19/('JuicedOdds Week'!D19+'JuicedOdds Week'!D2)</f>
        <v>0.22849462365591394</v>
      </c>
      <c r="E19" s="1">
        <f>'JuicedOdds Week'!E19/('JuicedOdds Week'!E19+'JuicedOdds Week'!E18)</f>
        <v>0.47826086956521741</v>
      </c>
      <c r="F19" s="1">
        <f>'JuicedOdds Week'!F19/('JuicedOdds Week'!F19+'JuicedOdds Week'!F27)</f>
        <v>0.47391341473828025</v>
      </c>
      <c r="G19" s="1">
        <f>'JuicedOdds Week'!G19/('JuicedOdds Week'!G19+'JuicedOdds Week'!G17)</f>
        <v>0.5</v>
      </c>
      <c r="H19" s="1">
        <f>'JuicedOdds Week'!H19/('JuicedOdds Week'!H19+'JuicedOdds Week'!H25)</f>
        <v>0.51083423618634893</v>
      </c>
      <c r="I19" s="1">
        <f>'JuicedOdds Week'!I19/('JuicedOdds Week'!I19+'JuicedOdds Week'!I11)</f>
        <v>0.33099297893681046</v>
      </c>
      <c r="J19" s="1">
        <f>'JuicedOdds Week'!J19/('JuicedOdds Week'!J19+'JuicedOdds Week'!J16)</f>
        <v>0.44740599714421703</v>
      </c>
      <c r="K19" s="1">
        <f>'JuicedOdds Week'!K19/('JuicedOdds Week'!K19+'JuicedOdds Week'!K26)</f>
        <v>0.53246753246753253</v>
      </c>
      <c r="L19" s="1">
        <f>'JuicedOdds Week'!L19/('JuicedOdds Week'!L19+'JuicedOdds Week'!L10)</f>
        <v>0.35527082119976705</v>
      </c>
      <c r="M19" s="1">
        <f>'JuicedOdds Week'!M19/('JuicedOdds Week'!M19+'JuicedOdds Week'!M17)</f>
        <v>0.37889039242219219</v>
      </c>
      <c r="N19" s="1"/>
      <c r="O19" s="1">
        <f>'JuicedOdds Week'!O19/('JuicedOdds Week'!O19+'JuicedOdds Week'!O10)</f>
        <v>0.46753246753246752</v>
      </c>
      <c r="P19" s="1">
        <f>'JuicedOdds Week'!P19/('JuicedOdds Week'!P19+'JuicedOdds Week'!P15)</f>
        <v>0.38596491228070179</v>
      </c>
      <c r="Q19" s="1">
        <f>'JuicedOdds Week'!Q19/('JuicedOdds Week'!Q19+'JuicedOdds Week'!Q32)</f>
        <v>0.63658761934093011</v>
      </c>
      <c r="R19" s="1">
        <f>'JuicedOdds Week'!R19/('JuicedOdds Week'!R19+'JuicedOdds Week'!R24)</f>
        <v>0.53246753246753253</v>
      </c>
      <c r="S19" s="1">
        <f>'JuicedOdds Week'!S19/('JuicedOdds Week'!S19+'JuicedOdds Week'!S20)</f>
        <v>0.46753246753246752</v>
      </c>
      <c r="U19">
        <v>0</v>
      </c>
    </row>
    <row r="20" spans="1:21">
      <c r="A20" t="s">
        <v>19</v>
      </c>
      <c r="B20" s="1">
        <f>'JuicedOdds Week'!B20/('JuicedOdds Week'!B20+'JuicedOdds Week'!B19)</f>
        <v>0.48263587428372978</v>
      </c>
      <c r="C20" s="1">
        <f>'JuicedOdds Week'!C20/('JuicedOdds Week'!C20+'JuicedOdds Week'!C24)</f>
        <v>0.46753246753246752</v>
      </c>
      <c r="D20" s="1">
        <f>'JuicedOdds Week'!D20/('JuicedOdds Week'!D20+'JuicedOdds Week'!D16)</f>
        <v>0.51736412571627011</v>
      </c>
      <c r="E20" s="1">
        <f>'JuicedOdds Week'!E20/('JuicedOdds Week'!E20+'JuicedOdds Week'!E10)</f>
        <v>0.47391341473828025</v>
      </c>
      <c r="F20" s="1">
        <f>'JuicedOdds Week'!F20/('JuicedOdds Week'!F20+'JuicedOdds Week'!F25)</f>
        <v>0.47826086956521741</v>
      </c>
      <c r="G20" s="1"/>
      <c r="H20" s="1">
        <f>'JuicedOdds Week'!H20/('JuicedOdds Week'!H20+'JuicedOdds Week'!H18)</f>
        <v>0.39329934450109244</v>
      </c>
      <c r="I20" s="1">
        <f>'JuicedOdds Week'!I20/('JuicedOdds Week'!I20+'JuicedOdds Week'!I17)</f>
        <v>0.48916576381365112</v>
      </c>
      <c r="J20" s="1">
        <f>'JuicedOdds Week'!J20/('JuicedOdds Week'!J20+'JuicedOdds Week'!J28)</f>
        <v>0.55259400285578297</v>
      </c>
      <c r="K20" s="1">
        <f>'JuicedOdds Week'!K20/('JuicedOdds Week'!K20+'JuicedOdds Week'!K22)</f>
        <v>0.42016806722689076</v>
      </c>
      <c r="L20" s="1">
        <f>'JuicedOdds Week'!L20/('JuicedOdds Week'!L20+'JuicedOdds Week'!L11)</f>
        <v>0.45725646123260438</v>
      </c>
      <c r="M20" s="1">
        <f>'JuicedOdds Week'!M20/('JuicedOdds Week'!M20+'JuicedOdds Week'!M10)</f>
        <v>0.36989795918367352</v>
      </c>
      <c r="N20" s="1">
        <f>'JuicedOdds Week'!N20/('JuicedOdds Week'!N20+'JuicedOdds Week'!N2)</f>
        <v>0.34252477380439461</v>
      </c>
      <c r="O20" s="1">
        <f>'JuicedOdds Week'!O20/('JuicedOdds Week'!O20+'JuicedOdds Week'!O21)</f>
        <v>0.54274353876739567</v>
      </c>
      <c r="P20" s="1">
        <f>'JuicedOdds Week'!P20/('JuicedOdds Week'!P20+'JuicedOdds Week'!P30)</f>
        <v>0.60670065549890739</v>
      </c>
      <c r="Q20" s="1">
        <f>'JuicedOdds Week'!Q20/('JuicedOdds Week'!Q20+'JuicedOdds Week'!Q26)</f>
        <v>0.51083423618634893</v>
      </c>
      <c r="R20" s="1">
        <f>'JuicedOdds Week'!R20/('JuicedOdds Week'!R20+'JuicedOdds Week'!R17)</f>
        <v>0.45725646123260438</v>
      </c>
      <c r="S20" s="1">
        <f>'JuicedOdds Week'!S20/('JuicedOdds Week'!S20+'JuicedOdds Week'!S19)</f>
        <v>0.53246753246753253</v>
      </c>
      <c r="U20">
        <v>0</v>
      </c>
    </row>
    <row r="21" spans="1:21">
      <c r="A21" t="s">
        <v>20</v>
      </c>
      <c r="B21" s="1">
        <f>'JuicedOdds Week'!B21/('JuicedOdds Week'!B21+'JuicedOdds Week'!B7)</f>
        <v>0.3962430290578221</v>
      </c>
      <c r="C21" s="1">
        <f>'JuicedOdds Week'!C21/('JuicedOdds Week'!C21+'JuicedOdds Week'!C32)</f>
        <v>0.65747522619560528</v>
      </c>
      <c r="D21" s="1">
        <f>'JuicedOdds Week'!D21/('JuicedOdds Week'!D21+'JuicedOdds Week'!D5)</f>
        <v>0.32496875300451877</v>
      </c>
      <c r="E21" s="1">
        <f>'JuicedOdds Week'!E21/('JuicedOdds Week'!E21+'JuicedOdds Week'!E14)</f>
        <v>0.51736412571627011</v>
      </c>
      <c r="F21" s="1">
        <f>'JuicedOdds Week'!F21/('JuicedOdds Week'!F21+'JuicedOdds Week'!F12)</f>
        <v>0.36309581830587778</v>
      </c>
      <c r="G21" s="1">
        <f>'JuicedOdds Week'!G21/('JuicedOdds Week'!G21+'JuicedOdds Week'!G4)</f>
        <v>0.28202947845804988</v>
      </c>
      <c r="H21" s="1">
        <f>'JuicedOdds Week'!H21/('JuicedOdds Week'!H21+'JuicedOdds Week'!H27)</f>
        <v>0.55259400285578297</v>
      </c>
      <c r="I21" s="1">
        <f>'JuicedOdds Week'!I21/('JuicedOdds Week'!I21+'JuicedOdds Week'!I8)</f>
        <v>0.47826086956521741</v>
      </c>
      <c r="J21" s="1">
        <f>'JuicedOdds Week'!J21/('JuicedOdds Week'!J21+'JuicedOdds Week'!J25)</f>
        <v>0.47826086956521741</v>
      </c>
      <c r="K21" s="1">
        <f>'JuicedOdds Week'!K21/('JuicedOdds Week'!K21+'JuicedOdds Week'!K7)</f>
        <v>0.34252477380439461</v>
      </c>
      <c r="L21" s="1">
        <f>'JuicedOdds Week'!L21/('JuicedOdds Week'!L21+'JuicedOdds Week'!L27)</f>
        <v>0.52173913043478259</v>
      </c>
      <c r="M21" s="1">
        <f>'JuicedOdds Week'!M21/('JuicedOdds Week'!M21+'JuicedOdds Week'!M23)</f>
        <v>0.52173913043478259</v>
      </c>
      <c r="N21" s="1"/>
      <c r="O21" s="1">
        <f>'JuicedOdds Week'!O21/('JuicedOdds Week'!O21+'JuicedOdds Week'!O20)</f>
        <v>0.45725646123260438</v>
      </c>
      <c r="P21" s="1">
        <f>'JuicedOdds Week'!P21/('JuicedOdds Week'!P21+'JuicedOdds Week'!P16)</f>
        <v>0.46753246753246752</v>
      </c>
      <c r="Q21" s="1">
        <f>'JuicedOdds Week'!Q21/('JuicedOdds Week'!Q21+'JuicedOdds Week'!Q3)</f>
        <v>0.28202947845804988</v>
      </c>
      <c r="R21" s="1">
        <f>'JuicedOdds Week'!R21/('JuicedOdds Week'!R21+'JuicedOdds Week'!R28)</f>
        <v>0.59909228441754914</v>
      </c>
      <c r="S21" s="1">
        <f>'JuicedOdds Week'!S21/('JuicedOdds Week'!S21+'JuicedOdds Week'!S3)</f>
        <v>0.45725646123260438</v>
      </c>
      <c r="U21">
        <v>0</v>
      </c>
    </row>
    <row r="22" spans="1:21">
      <c r="A22" t="s">
        <v>21</v>
      </c>
      <c r="B22" s="1">
        <f>'JuicedOdds Week'!B22/('JuicedOdds Week'!B22+'JuicedOdds Week'!B5)</f>
        <v>0.47826086956521741</v>
      </c>
      <c r="C22" s="1">
        <f>'JuicedOdds Week'!C22/('JuicedOdds Week'!C22+'JuicedOdds Week'!C15)</f>
        <v>0.51083423618634893</v>
      </c>
      <c r="D22" s="1">
        <f>'JuicedOdds Week'!D22/('JuicedOdds Week'!D22+'JuicedOdds Week'!D25)</f>
        <v>0.53246753246753253</v>
      </c>
      <c r="E22" s="1">
        <f>'JuicedOdds Week'!E22/('JuicedOdds Week'!E22+'JuicedOdds Week'!E33)</f>
        <v>0.60923623445825936</v>
      </c>
      <c r="F22" s="1">
        <f>'JuicedOdds Week'!F22/('JuicedOdds Week'!F22+'JuicedOdds Week'!F9)</f>
        <v>0.48916576381365112</v>
      </c>
      <c r="G22" s="1"/>
      <c r="H22" s="1">
        <f>'JuicedOdds Week'!H22/('JuicedOdds Week'!H22+'JuicedOdds Week'!H28)</f>
        <v>0.54274353876739567</v>
      </c>
      <c r="I22" s="1">
        <f>'JuicedOdds Week'!I22/('JuicedOdds Week'!I22+'JuicedOdds Week'!I13)</f>
        <v>0.51083423618634893</v>
      </c>
      <c r="J22" s="1">
        <f>'JuicedOdds Week'!J22/('JuicedOdds Week'!J22+'JuicedOdds Week'!J29)</f>
        <v>0.62110960757780787</v>
      </c>
      <c r="K22" s="1">
        <f>'JuicedOdds Week'!K22/('JuicedOdds Week'!K22+'JuicedOdds Week'!K20)</f>
        <v>0.57983193277310918</v>
      </c>
      <c r="L22" s="1">
        <f>'JuicedOdds Week'!L22/('JuicedOdds Week'!L22+'JuicedOdds Week'!L15)</f>
        <v>0.47826086956521741</v>
      </c>
      <c r="M22" s="1">
        <f>'JuicedOdds Week'!M22/('JuicedOdds Week'!M22+'JuicedOdds Week'!M6)</f>
        <v>0.35714285714285704</v>
      </c>
      <c r="N22" s="2">
        <f>'JuicedOdds Week'!N22/('JuicedOdds Week'!N22+'JuicedOdds Week'!N32)</f>
        <v>0.69079288305406805</v>
      </c>
      <c r="O22" s="1">
        <f>'JuicedOdds Week'!O22/('JuicedOdds Week'!O22+'JuicedOdds Week'!O23)</f>
        <v>0.53246753246753253</v>
      </c>
      <c r="P22" s="1">
        <f>'JuicedOdds Week'!P22/('JuicedOdds Week'!P22+'JuicedOdds Week'!P31)</f>
        <v>0.54274353876739567</v>
      </c>
      <c r="Q22" s="1">
        <f>'JuicedOdds Week'!Q22/('JuicedOdds Week'!Q22+'JuicedOdds Week'!Q6)</f>
        <v>0.45725646123260438</v>
      </c>
      <c r="R22" s="1">
        <f>'JuicedOdds Week'!R22/('JuicedOdds Week'!R22+'JuicedOdds Week'!R14)</f>
        <v>0.43795620437956206</v>
      </c>
      <c r="S22" s="1">
        <f>'JuicedOdds Week'!S22/('JuicedOdds Week'!S22+'JuicedOdds Week'!S9)</f>
        <v>0.38596491228070179</v>
      </c>
      <c r="U22">
        <v>0</v>
      </c>
    </row>
    <row r="23" spans="1:21">
      <c r="A23" t="s">
        <v>22</v>
      </c>
      <c r="B23" s="1">
        <f>'JuicedOdds Week'!B23/('JuicedOdds Week'!B23+'JuicedOdds Week'!B3)</f>
        <v>0.37753344813882639</v>
      </c>
      <c r="C23" s="1">
        <f>'JuicedOdds Week'!C23/('JuicedOdds Week'!C23+'JuicedOdds Week'!C12)</f>
        <v>0.45725646123260438</v>
      </c>
      <c r="D23" s="1">
        <f>'JuicedOdds Week'!D23/('JuicedOdds Week'!D23+'JuicedOdds Week'!D8)</f>
        <v>0.35527082119976705</v>
      </c>
      <c r="E23" s="1">
        <f>'JuicedOdds Week'!E23/('JuicedOdds Week'!E23+'JuicedOdds Week'!E7)</f>
        <v>0.35527082119976705</v>
      </c>
      <c r="F23" s="1">
        <f>'JuicedOdds Week'!F23/('JuicedOdds Week'!F23+'JuicedOdds Week'!F16)</f>
        <v>0.56204379562043794</v>
      </c>
      <c r="G23" s="1">
        <f>'JuicedOdds Week'!G23/('JuicedOdds Week'!G23+'JuicedOdds Week'!G25)</f>
        <v>0.48916576381365112</v>
      </c>
      <c r="H23" s="1">
        <f>'JuicedOdds Week'!H23/('JuicedOdds Week'!H23+'JuicedOdds Week'!H4)</f>
        <v>0.38596491228070179</v>
      </c>
      <c r="I23" s="1">
        <f>'JuicedOdds Week'!I23/('JuicedOdds Week'!I23+'JuicedOdds Week'!I12)</f>
        <v>0.36989795918367352</v>
      </c>
      <c r="J23" s="1">
        <f>'JuicedOdds Week'!J23/('JuicedOdds Week'!J23+'JuicedOdds Week'!J27)</f>
        <v>0.60670065549890739</v>
      </c>
      <c r="K23" s="1">
        <f>'JuicedOdds Week'!K23/('JuicedOdds Week'!K23+'JuicedOdds Week'!K31)</f>
        <v>0.63658761934093011</v>
      </c>
      <c r="L23" s="1"/>
      <c r="M23" s="1">
        <f>'JuicedOdds Week'!M23/('JuicedOdds Week'!M23+'JuicedOdds Week'!M21)</f>
        <v>0.47826086956521741</v>
      </c>
      <c r="N23" s="1">
        <f>'JuicedOdds Week'!N23/('JuicedOdds Week'!N23+'JuicedOdds Week'!N11)</f>
        <v>0.47826086956521741</v>
      </c>
      <c r="O23" s="1">
        <f>'JuicedOdds Week'!O23/('JuicedOdds Week'!O23+'JuicedOdds Week'!O22)</f>
        <v>0.46753246753246752</v>
      </c>
      <c r="P23" s="1">
        <f>'JuicedOdds Week'!P23/('JuicedOdds Week'!P23+'JuicedOdds Week'!P2)</f>
        <v>0.36989795918367352</v>
      </c>
      <c r="Q23" s="1">
        <f>'JuicedOdds Week'!Q23/('JuicedOdds Week'!Q23+'JuicedOdds Week'!Q18)</f>
        <v>0.46753246753246752</v>
      </c>
      <c r="R23" s="1">
        <f>'JuicedOdds Week'!R23/('JuicedOdds Week'!R23+'JuicedOdds Week'!R4)</f>
        <v>0.29983792544570498</v>
      </c>
      <c r="S23" s="1">
        <f>'JuicedOdds Week'!S23/('JuicedOdds Week'!S23+'JuicedOdds Week'!S8)</f>
        <v>0.48916576381365112</v>
      </c>
      <c r="U23">
        <v>0</v>
      </c>
    </row>
    <row r="24" spans="1:21">
      <c r="A24" t="s">
        <v>23</v>
      </c>
      <c r="B24" s="1">
        <f>'JuicedOdds Week'!B24/('JuicedOdds Week'!B24+'JuicedOdds Week'!B26)</f>
        <v>0.62246655186117372</v>
      </c>
      <c r="C24" s="1">
        <f>'JuicedOdds Week'!C24/('JuicedOdds Week'!C24+'JuicedOdds Week'!C20)</f>
        <v>0.53246753246753253</v>
      </c>
      <c r="D24" s="1">
        <f>'JuicedOdds Week'!D24/('JuicedOdds Week'!D24+'JuicedOdds Week'!D10)</f>
        <v>0.34252477380439461</v>
      </c>
      <c r="E24" s="1">
        <f>'JuicedOdds Week'!E24/('JuicedOdds Week'!E24+'JuicedOdds Week'!E13)</f>
        <v>0.37753344813882639</v>
      </c>
      <c r="F24" s="1">
        <f>'JuicedOdds Week'!F24/('JuicedOdds Week'!F24+'JuicedOdds Week'!F33)</f>
        <v>0.59909228441754914</v>
      </c>
      <c r="G24" s="1">
        <f>'JuicedOdds Week'!G24/('JuicedOdds Week'!G24+'JuicedOdds Week'!G27)</f>
        <v>0.54274353876739567</v>
      </c>
      <c r="H24" s="1">
        <f>'JuicedOdds Week'!H24/('JuicedOdds Week'!H24+'JuicedOdds Week'!H30)</f>
        <v>0.51083423618634893</v>
      </c>
      <c r="I24" s="1">
        <f>'JuicedOdds Week'!I24/('JuicedOdds Week'!I24+'JuicedOdds Week'!I29)</f>
        <v>0.48916576381365112</v>
      </c>
      <c r="J24" s="1">
        <f>'JuicedOdds Week'!J24/('JuicedOdds Week'!J24+'JuicedOdds Week'!J17)</f>
        <v>0.48916576381365112</v>
      </c>
      <c r="K24" s="1">
        <f>'JuicedOdds Week'!K24/('JuicedOdds Week'!K24+'JuicedOdds Week'!K32)</f>
        <v>0.56204379562043794</v>
      </c>
      <c r="L24" s="1"/>
      <c r="M24" s="1">
        <f>'JuicedOdds Week'!M24/('JuicedOdds Week'!M24+'JuicedOdds Week'!M16)</f>
        <v>0.51083423618634893</v>
      </c>
      <c r="N24" s="1">
        <f>'JuicedOdds Week'!N24/('JuicedOdds Week'!N24+'JuicedOdds Week'!N8)</f>
        <v>0.29983792544570498</v>
      </c>
      <c r="O24" s="1">
        <f>'JuicedOdds Week'!O24/('JuicedOdds Week'!O24+'JuicedOdds Week'!O30)</f>
        <v>0.58821154622527261</v>
      </c>
      <c r="P24" s="1">
        <f>'JuicedOdds Week'!P24/('JuicedOdds Week'!P24+'JuicedOdds Week'!P26)</f>
        <v>0.48916576381365112</v>
      </c>
      <c r="Q24" s="1">
        <f>'JuicedOdds Week'!Q24/('JuicedOdds Week'!Q24+'JuicedOdds Week'!Q31)</f>
        <v>0.54274353876739567</v>
      </c>
      <c r="R24" s="1">
        <f>'JuicedOdds Week'!R24/('JuicedOdds Week'!R24+'JuicedOdds Week'!R19)</f>
        <v>0.46753246753246752</v>
      </c>
      <c r="S24" s="1">
        <f>'JuicedOdds Week'!S24/('JuicedOdds Week'!S24+'JuicedOdds Week'!S16)</f>
        <v>0.42888402625820565</v>
      </c>
      <c r="U24">
        <v>0</v>
      </c>
    </row>
    <row r="25" spans="1:21">
      <c r="A25" t="s">
        <v>24</v>
      </c>
      <c r="B25" s="1">
        <f>'JuicedOdds Week'!B25/('JuicedOdds Week'!B25+'JuicedOdds Week'!B18)</f>
        <v>0.40036122817579772</v>
      </c>
      <c r="C25" s="1">
        <f>'JuicedOdds Week'!C25/('JuicedOdds Week'!C25+'JuicedOdds Week'!C4)</f>
        <v>0.22316684378320936</v>
      </c>
      <c r="D25" s="1">
        <f>'JuicedOdds Week'!D25/('JuicedOdds Week'!D25+'JuicedOdds Week'!D22)</f>
        <v>0.46753246753246752</v>
      </c>
      <c r="E25" s="1">
        <f>'JuicedOdds Week'!E25/('JuicedOdds Week'!E25+'JuicedOdds Week'!E11)</f>
        <v>0.33635187580853815</v>
      </c>
      <c r="F25" s="1">
        <f>'JuicedOdds Week'!F25/('JuicedOdds Week'!F25+'JuicedOdds Week'!F20)</f>
        <v>0.52173913043478259</v>
      </c>
      <c r="G25" s="1">
        <f>'JuicedOdds Week'!G25/('JuicedOdds Week'!G25+'JuicedOdds Week'!G23)</f>
        <v>0.51083423618634893</v>
      </c>
      <c r="H25" s="1">
        <f>'JuicedOdds Week'!H25/('JuicedOdds Week'!H25+'JuicedOdds Week'!H19)</f>
        <v>0.48916576381365112</v>
      </c>
      <c r="I25" s="1">
        <f>'JuicedOdds Week'!I25/('JuicedOdds Week'!I25+'JuicedOdds Week'!I10)</f>
        <v>0.36309581830587778</v>
      </c>
      <c r="J25" s="1">
        <f>'JuicedOdds Week'!J25/('JuicedOdds Week'!J25+'JuicedOdds Week'!J21)</f>
        <v>0.52173913043478259</v>
      </c>
      <c r="K25" s="1">
        <f>'JuicedOdds Week'!K25/('JuicedOdds Week'!K25+'JuicedOdds Week'!K8)</f>
        <v>0.45725646123260438</v>
      </c>
      <c r="L25" s="1">
        <f>'JuicedOdds Week'!L25/('JuicedOdds Week'!L25+'JuicedOdds Week'!L12)</f>
        <v>0.33635187580853815</v>
      </c>
      <c r="M25" s="1">
        <f>'JuicedOdds Week'!M25/('JuicedOdds Week'!M25+'JuicedOdds Week'!M2)</f>
        <v>0.35527082119976705</v>
      </c>
      <c r="N25" s="1"/>
      <c r="O25" s="1">
        <f>'JuicedOdds Week'!O25/('JuicedOdds Week'!O25+'JuicedOdds Week'!O17)</f>
        <v>0.48916576381365112</v>
      </c>
      <c r="P25" s="1">
        <f>'JuicedOdds Week'!P25/('JuicedOdds Week'!P25+'JuicedOdds Week'!P11)</f>
        <v>0.47826086956521741</v>
      </c>
      <c r="Q25" s="1">
        <f>'JuicedOdds Week'!Q25/('JuicedOdds Week'!Q25+'JuicedOdds Week'!Q2)</f>
        <v>0.23409789548356585</v>
      </c>
      <c r="R25" s="1">
        <f>'JuicedOdds Week'!R25/('JuicedOdds Week'!R25+'JuicedOdds Week'!R31)</f>
        <v>0.53246753246753253</v>
      </c>
      <c r="S25" s="1">
        <f>'JuicedOdds Week'!S25/('JuicedOdds Week'!S25+'JuicedOdds Week'!S18)</f>
        <v>0.48916576381365112</v>
      </c>
      <c r="U25">
        <v>0</v>
      </c>
    </row>
    <row r="26" spans="1:21">
      <c r="A26" t="s">
        <v>25</v>
      </c>
      <c r="B26" s="1">
        <f>'JuicedOdds Week'!B26/('JuicedOdds Week'!B26+'JuicedOdds Week'!B24)</f>
        <v>0.37753344813882639</v>
      </c>
      <c r="C26" s="1">
        <f>'JuicedOdds Week'!C26/('JuicedOdds Week'!C26+'JuicedOdds Week'!C16)</f>
        <v>0.48916576381365112</v>
      </c>
      <c r="D26" s="1">
        <f>'JuicedOdds Week'!D26/('JuicedOdds Week'!D26+'JuicedOdds Week'!D14)</f>
        <v>0.36905965621840248</v>
      </c>
      <c r="E26" s="1">
        <f>'JuicedOdds Week'!E26/('JuicedOdds Week'!E26+'JuicedOdds Week'!E17)</f>
        <v>0.47826086956521741</v>
      </c>
      <c r="F26" s="1">
        <f>'JuicedOdds Week'!F26/('JuicedOdds Week'!F26+'JuicedOdds Week'!F10)</f>
        <v>0.35527082119976705</v>
      </c>
      <c r="G26" s="1">
        <f>'JuicedOdds Week'!G26/('JuicedOdds Week'!G26+'JuicedOdds Week'!G12)</f>
        <v>0.28644876973925815</v>
      </c>
      <c r="H26" s="1"/>
      <c r="I26" s="1">
        <f>'JuicedOdds Week'!I26/('JuicedOdds Week'!I26+'JuicedOdds Week'!I33)</f>
        <v>0.57983193277310918</v>
      </c>
      <c r="J26" s="1">
        <f>'JuicedOdds Week'!J26/('JuicedOdds Week'!J26+'JuicedOdds Week'!J31)</f>
        <v>0.54274353876739567</v>
      </c>
      <c r="K26" s="1">
        <f>'JuicedOdds Week'!K26/('JuicedOdds Week'!K26+'JuicedOdds Week'!K19)</f>
        <v>0.46753246753246752</v>
      </c>
      <c r="L26" s="1">
        <f>'JuicedOdds Week'!L26/('JuicedOdds Week'!L26+'JuicedOdds Week'!L7)</f>
        <v>0.38596491228070179</v>
      </c>
      <c r="M26" s="1">
        <f>'JuicedOdds Week'!M26/('JuicedOdds Week'!M26+'JuicedOdds Week'!M29)</f>
        <v>0.48916576381365112</v>
      </c>
      <c r="N26" s="1">
        <f>'JuicedOdds Week'!N26/('JuicedOdds Week'!N26+'JuicedOdds Week'!N30)</f>
        <v>0.48916576381365112</v>
      </c>
      <c r="O26" s="1">
        <f>'JuicedOdds Week'!O26/('JuicedOdds Week'!O26+'JuicedOdds Week'!O16)</f>
        <v>0.40090771558245086</v>
      </c>
      <c r="P26" s="1">
        <f>'JuicedOdds Week'!P26/('JuicedOdds Week'!P26+'JuicedOdds Week'!P24)</f>
        <v>0.51083423618634893</v>
      </c>
      <c r="Q26" s="1">
        <f>'JuicedOdds Week'!Q26/('JuicedOdds Week'!Q26+'JuicedOdds Week'!Q20)</f>
        <v>0.48916576381365112</v>
      </c>
      <c r="R26" s="1">
        <f>'JuicedOdds Week'!R26/('JuicedOdds Week'!R26+'JuicedOdds Week'!R13)</f>
        <v>0.35527082119976705</v>
      </c>
      <c r="S26" s="1">
        <f>'JuicedOdds Week'!S26/('JuicedOdds Week'!S26+'JuicedOdds Week'!S30)</f>
        <v>0.54274353876739567</v>
      </c>
      <c r="U26">
        <v>0</v>
      </c>
    </row>
    <row r="27" spans="1:21">
      <c r="A27" t="s">
        <v>26</v>
      </c>
      <c r="B27" s="1">
        <f>'JuicedOdds Week'!B27/('JuicedOdds Week'!B27+'JuicedOdds Week'!B32)</f>
        <v>0.73354231974921635</v>
      </c>
      <c r="C27" s="1">
        <f>'JuicedOdds Week'!C27/('JuicedOdds Week'!C27+'JuicedOdds Week'!C18)</f>
        <v>0.36905965621840248</v>
      </c>
      <c r="D27" s="1">
        <f>'JuicedOdds Week'!D27/('JuicedOdds Week'!D27+'JuicedOdds Week'!D4)</f>
        <v>0.36905965621840248</v>
      </c>
      <c r="E27" s="1">
        <f>'JuicedOdds Week'!E27/('JuicedOdds Week'!E27+'JuicedOdds Week'!E3)</f>
        <v>0.26645768025078376</v>
      </c>
      <c r="F27" s="1">
        <f>'JuicedOdds Week'!F27/('JuicedOdds Week'!F27+'JuicedOdds Week'!F19)</f>
        <v>0.5260865852617197</v>
      </c>
      <c r="G27" s="1">
        <f>'JuicedOdds Week'!G27/('JuicedOdds Week'!G27+'JuicedOdds Week'!G24)</f>
        <v>0.45725646123260438</v>
      </c>
      <c r="H27" s="1">
        <f>'JuicedOdds Week'!H27/('JuicedOdds Week'!H27+'JuicedOdds Week'!H21)</f>
        <v>0.44740599714421703</v>
      </c>
      <c r="I27" s="1">
        <f>'JuicedOdds Week'!I27/('JuicedOdds Week'!I27+'JuicedOdds Week'!I3)</f>
        <v>0.36341238065906994</v>
      </c>
      <c r="J27" s="1">
        <f>'JuicedOdds Week'!J27/('JuicedOdds Week'!J27+'JuicedOdds Week'!J23)</f>
        <v>0.39329934450109244</v>
      </c>
      <c r="K27" s="1">
        <f>'JuicedOdds Week'!K27/('JuicedOdds Week'!K27+'JuicedOdds Week'!K14)</f>
        <v>0.36989795918367352</v>
      </c>
      <c r="L27" s="1">
        <f>'JuicedOdds Week'!L27/('JuicedOdds Week'!L27+'JuicedOdds Week'!L21)</f>
        <v>0.47826086956521741</v>
      </c>
      <c r="M27" s="1">
        <f>'JuicedOdds Week'!M27/('JuicedOdds Week'!M27+'JuicedOdds Week'!M7)</f>
        <v>0.33099297893681046</v>
      </c>
      <c r="N27" s="1">
        <f>'JuicedOdds Week'!N27/('JuicedOdds Week'!N27+'JuicedOdds Week'!N12)</f>
        <v>0.39329934450109244</v>
      </c>
      <c r="O27" s="1"/>
      <c r="P27" s="1">
        <f>'JuicedOdds Week'!P27/('JuicedOdds Week'!P27+'JuicedOdds Week'!P28)</f>
        <v>0.48916576381365112</v>
      </c>
      <c r="Q27" s="1">
        <f>'JuicedOdds Week'!Q27/('JuicedOdds Week'!Q27+'JuicedOdds Week'!Q8)</f>
        <v>0.34252477380439461</v>
      </c>
      <c r="R27" s="1">
        <f>'JuicedOdds Week'!R27/('JuicedOdds Week'!R27+'JuicedOdds Week'!R5)</f>
        <v>0.42016806722689076</v>
      </c>
      <c r="S27" s="1">
        <f>'JuicedOdds Week'!S27/('JuicedOdds Week'!S27+'JuicedOdds Week'!S7)</f>
        <v>0.42016806722689076</v>
      </c>
      <c r="U27">
        <v>0</v>
      </c>
    </row>
    <row r="28" spans="1:21">
      <c r="A28" t="s">
        <v>27</v>
      </c>
      <c r="B28" s="1">
        <f>'JuicedOdds Week'!B28/('JuicedOdds Week'!B28+'JuicedOdds Week'!B14)</f>
        <v>0.34252477380439461</v>
      </c>
      <c r="C28" s="1">
        <f>'JuicedOdds Week'!C28/('JuicedOdds Week'!C28+'JuicedOdds Week'!C5)</f>
        <v>0.29983792544570498</v>
      </c>
      <c r="D28" s="1">
        <f>'JuicedOdds Week'!D28/('JuicedOdds Week'!D28+'JuicedOdds Week'!D6)</f>
        <v>0.25912838633686691</v>
      </c>
      <c r="E28" s="1">
        <f>'JuicedOdds Week'!E28/('JuicedOdds Week'!E28+'JuicedOdds Week'!E31)</f>
        <v>0.51083423618634893</v>
      </c>
      <c r="F28" s="1">
        <f>'JuicedOdds Week'!F28/('JuicedOdds Week'!F28+'JuicedOdds Week'!F3)</f>
        <v>0.33099297893681046</v>
      </c>
      <c r="G28" s="1">
        <f>'JuicedOdds Week'!G28/('JuicedOdds Week'!G28+'JuicedOdds Week'!G32)</f>
        <v>0.63010204081632659</v>
      </c>
      <c r="H28" s="1">
        <f>'JuicedOdds Week'!H28/('JuicedOdds Week'!H28+'JuicedOdds Week'!H22)</f>
        <v>0.45725646123260438</v>
      </c>
      <c r="I28" s="1">
        <f>'JuicedOdds Week'!I28/('JuicedOdds Week'!I28+'JuicedOdds Week'!I7)</f>
        <v>0.28202947845804988</v>
      </c>
      <c r="J28" s="1">
        <f>'JuicedOdds Week'!J28/('JuicedOdds Week'!J28+'JuicedOdds Week'!J20)</f>
        <v>0.44740599714421703</v>
      </c>
      <c r="K28" s="1"/>
      <c r="L28" s="1">
        <f>'JuicedOdds Week'!L28/('JuicedOdds Week'!L28+'JuicedOdds Week'!L14)</f>
        <v>0.46753246753246752</v>
      </c>
      <c r="M28" s="1">
        <f>'JuicedOdds Week'!M28/('JuicedOdds Week'!M28+'JuicedOdds Week'!M32)</f>
        <v>0.53246753246753253</v>
      </c>
      <c r="N28" s="1">
        <f>'JuicedOdds Week'!N28/('JuicedOdds Week'!N28+'JuicedOdds Week'!N15)</f>
        <v>0.47826086956521741</v>
      </c>
      <c r="O28" s="1">
        <f>'JuicedOdds Week'!O28/('JuicedOdds Week'!O28+'JuicedOdds Week'!O9)</f>
        <v>0.27424749163879597</v>
      </c>
      <c r="P28" s="1">
        <f>'JuicedOdds Week'!P28/('JuicedOdds Week'!P28+'JuicedOdds Week'!P27)</f>
        <v>0.51083423618634893</v>
      </c>
      <c r="Q28" s="1">
        <f>'JuicedOdds Week'!Q28/('JuicedOdds Week'!Q28+'JuicedOdds Week'!Q16)</f>
        <v>0.48916576381365112</v>
      </c>
      <c r="R28" s="1">
        <f>'JuicedOdds Week'!R28/('JuicedOdds Week'!R28+'JuicedOdds Week'!R21)</f>
        <v>0.40090771558245086</v>
      </c>
      <c r="S28" s="1">
        <f>'JuicedOdds Week'!S28/('JuicedOdds Week'!S28+'JuicedOdds Week'!S5)</f>
        <v>0.28202947845804988</v>
      </c>
      <c r="U28">
        <v>0</v>
      </c>
    </row>
    <row r="29" spans="1:21">
      <c r="A29" t="s">
        <v>28</v>
      </c>
      <c r="B29" s="1">
        <f>'JuicedOdds Week'!B29/('JuicedOdds Week'!B29+'JuicedOdds Week'!B16)</f>
        <v>0.42794036443953615</v>
      </c>
      <c r="C29" s="1">
        <f>'JuicedOdds Week'!C29/('JuicedOdds Week'!C29+'JuicedOdds Week'!C11)</f>
        <v>0.40036122817579772</v>
      </c>
      <c r="D29" s="1">
        <f>'JuicedOdds Week'!D29/('JuicedOdds Week'!D29+'JuicedOdds Week'!D15)</f>
        <v>0.36309581830587778</v>
      </c>
      <c r="E29" s="1">
        <f>'JuicedOdds Week'!E29/('JuicedOdds Week'!E29+'JuicedOdds Week'!E6)</f>
        <v>0.35527082119976705</v>
      </c>
      <c r="F29" s="1">
        <f>'JuicedOdds Week'!F29/('JuicedOdds Week'!F29+'JuicedOdds Week'!F31)</f>
        <v>0.48916576381365112</v>
      </c>
      <c r="G29" s="1">
        <f>'JuicedOdds Week'!G29/('JuicedOdds Week'!G29+'JuicedOdds Week'!G9)</f>
        <v>0.34252477380439461</v>
      </c>
      <c r="H29" s="1"/>
      <c r="I29" s="1">
        <f>'JuicedOdds Week'!I29/('JuicedOdds Week'!I29+'JuicedOdds Week'!I24)</f>
        <v>0.51083423618634893</v>
      </c>
      <c r="J29" s="1">
        <f>'JuicedOdds Week'!J29/('JuicedOdds Week'!J29+'JuicedOdds Week'!J22)</f>
        <v>0.37889039242219219</v>
      </c>
      <c r="K29" s="1">
        <f>'JuicedOdds Week'!K29/('JuicedOdds Week'!K29+'JuicedOdds Week'!K30)</f>
        <v>0.51083423618634893</v>
      </c>
      <c r="L29" s="1">
        <f>'JuicedOdds Week'!L29/('JuicedOdds Week'!L29+'JuicedOdds Week'!L13)</f>
        <v>0.35527082119976705</v>
      </c>
      <c r="M29" s="1">
        <f>'JuicedOdds Week'!M29/('JuicedOdds Week'!M29+'JuicedOdds Week'!M26)</f>
        <v>0.51083423618634893</v>
      </c>
      <c r="N29" s="1">
        <f>'JuicedOdds Week'!N29/('JuicedOdds Week'!N29+'JuicedOdds Week'!N31)</f>
        <v>0.54274353876739567</v>
      </c>
      <c r="O29" s="1">
        <f>'JuicedOdds Week'!O29/('JuicedOdds Week'!O29+'JuicedOdds Week'!O12)</f>
        <v>0.28202947845804988</v>
      </c>
      <c r="P29" s="1">
        <f>'JuicedOdds Week'!P29/('JuicedOdds Week'!P29+'JuicedOdds Week'!P33)</f>
        <v>0.57983193277310918</v>
      </c>
      <c r="Q29" s="1">
        <f>'JuicedOdds Week'!Q29/('JuicedOdds Week'!Q29+'JuicedOdds Week'!Q14)</f>
        <v>0.46753246753246752</v>
      </c>
      <c r="R29" s="1">
        <f>'JuicedOdds Week'!R29/('JuicedOdds Week'!R29+'JuicedOdds Week'!R33)</f>
        <v>0.51083423618634893</v>
      </c>
      <c r="S29" s="1">
        <f>'JuicedOdds Week'!S29/('JuicedOdds Week'!S29+'JuicedOdds Week'!S13)</f>
        <v>0.44740599714421703</v>
      </c>
      <c r="U29">
        <v>0</v>
      </c>
    </row>
    <row r="30" spans="1:21">
      <c r="A30" t="s">
        <v>29</v>
      </c>
      <c r="B30" s="1">
        <f>'JuicedOdds Week'!B30/('JuicedOdds Week'!B30+'JuicedOdds Week'!B17)</f>
        <v>0.34252477380439461</v>
      </c>
      <c r="C30" s="1">
        <f>'JuicedOdds Week'!C30/('JuicedOdds Week'!C30+'JuicedOdds Week'!C19)</f>
        <v>0.47391341473828025</v>
      </c>
      <c r="D30" s="1">
        <f>'JuicedOdds Week'!D30/('JuicedOdds Week'!D30+'JuicedOdds Week'!D3)</f>
        <v>0.26645768025078376</v>
      </c>
      <c r="E30" s="1">
        <f>'JuicedOdds Week'!E30/('JuicedOdds Week'!E30+'JuicedOdds Week'!E16)</f>
        <v>0.33099297893681046</v>
      </c>
      <c r="F30" s="1"/>
      <c r="G30" s="1">
        <f>'JuicedOdds Week'!G30/('JuicedOdds Week'!G30+'JuicedOdds Week'!G10)</f>
        <v>0.37889039242219219</v>
      </c>
      <c r="H30" s="1">
        <f>'JuicedOdds Week'!H30/('JuicedOdds Week'!H30+'JuicedOdds Week'!H24)</f>
        <v>0.48916576381365112</v>
      </c>
      <c r="I30" s="1">
        <f>'JuicedOdds Week'!I30/('JuicedOdds Week'!I30+'JuicedOdds Week'!I4)</f>
        <v>0.21809369951534732</v>
      </c>
      <c r="J30" s="1">
        <f>'JuicedOdds Week'!J30/('JuicedOdds Week'!J30+'JuicedOdds Week'!J33)</f>
        <v>0.48916576381365112</v>
      </c>
      <c r="K30" s="1">
        <f>'JuicedOdds Week'!K30/('JuicedOdds Week'!K30+'JuicedOdds Week'!K29)</f>
        <v>0.48916576381365112</v>
      </c>
      <c r="L30" s="1">
        <f>'JuicedOdds Week'!L30/('JuicedOdds Week'!L30+'JuicedOdds Week'!L5)</f>
        <v>0.25912838633686691</v>
      </c>
      <c r="M30" s="1">
        <f>'JuicedOdds Week'!M30/('JuicedOdds Week'!M30+'JuicedOdds Week'!M31)</f>
        <v>0.48916576381365112</v>
      </c>
      <c r="N30" s="1">
        <f>'JuicedOdds Week'!N30/('JuicedOdds Week'!N30+'JuicedOdds Week'!N26)</f>
        <v>0.51083423618634893</v>
      </c>
      <c r="O30" s="1">
        <f>'JuicedOdds Week'!O30/('JuicedOdds Week'!O30+'JuicedOdds Week'!O24)</f>
        <v>0.4117884537747275</v>
      </c>
      <c r="P30" s="1">
        <f>'JuicedOdds Week'!P30/('JuicedOdds Week'!P30+'JuicedOdds Week'!P20)</f>
        <v>0.39329934450109244</v>
      </c>
      <c r="Q30" s="1">
        <f>'JuicedOdds Week'!Q30/('JuicedOdds Week'!Q30+'JuicedOdds Week'!Q13)</f>
        <v>0.37889039242219219</v>
      </c>
      <c r="R30" s="1">
        <f>'JuicedOdds Week'!R30/('JuicedOdds Week'!R30+'JuicedOdds Week'!R16)</f>
        <v>0.47826086956521741</v>
      </c>
      <c r="S30" s="1">
        <f>'JuicedOdds Week'!S30/('JuicedOdds Week'!S30+'JuicedOdds Week'!S26)</f>
        <v>0.45725646123260438</v>
      </c>
      <c r="U30">
        <v>0</v>
      </c>
    </row>
    <row r="31" spans="1:21">
      <c r="A31" t="s">
        <v>30</v>
      </c>
      <c r="B31" s="1">
        <f>'JuicedOdds Week'!B31/('JuicedOdds Week'!B31+'JuicedOdds Week'!B13)</f>
        <v>0.36309581830587778</v>
      </c>
      <c r="C31" s="1">
        <f>'JuicedOdds Week'!C31/('JuicedOdds Week'!C31+'JuicedOdds Week'!C33)</f>
        <v>0.48916576381365112</v>
      </c>
      <c r="D31" s="1">
        <f>'JuicedOdds Week'!D31/('JuicedOdds Week'!D31+'JuicedOdds Week'!D9)</f>
        <v>0.26645768025078376</v>
      </c>
      <c r="E31" s="1">
        <f>'JuicedOdds Week'!E31/('JuicedOdds Week'!E31+'JuicedOdds Week'!E28)</f>
        <v>0.48916576381365112</v>
      </c>
      <c r="F31" s="1">
        <f>'JuicedOdds Week'!F31/('JuicedOdds Week'!F31+'JuicedOdds Week'!F29)</f>
        <v>0.51083423618634893</v>
      </c>
      <c r="G31" s="1">
        <f>'JuicedOdds Week'!G31/('JuicedOdds Week'!G31+'JuicedOdds Week'!G13)</f>
        <v>0.30920711694593195</v>
      </c>
      <c r="H31" s="1">
        <f>'JuicedOdds Week'!H31/('JuicedOdds Week'!H31+'JuicedOdds Week'!H15)</f>
        <v>0.42016806722689076</v>
      </c>
      <c r="I31" s="1">
        <f>'JuicedOdds Week'!I31/('JuicedOdds Week'!I31+'JuicedOdds Week'!I16)</f>
        <v>0.47826086956521741</v>
      </c>
      <c r="J31" s="1">
        <f>'JuicedOdds Week'!J31/('JuicedOdds Week'!J31+'JuicedOdds Week'!J26)</f>
        <v>0.45725646123260438</v>
      </c>
      <c r="K31" s="1">
        <f>'JuicedOdds Week'!K31/('JuicedOdds Week'!K31+'JuicedOdds Week'!K23)</f>
        <v>0.36341238065906994</v>
      </c>
      <c r="L31" s="1"/>
      <c r="M31" s="1">
        <f>'JuicedOdds Week'!M31/('JuicedOdds Week'!M31+'JuicedOdds Week'!M30)</f>
        <v>0.51083423618634893</v>
      </c>
      <c r="N31" s="1">
        <f>'JuicedOdds Week'!N31/('JuicedOdds Week'!N31+'JuicedOdds Week'!N29)</f>
        <v>0.45725646123260438</v>
      </c>
      <c r="O31" s="1">
        <f>'JuicedOdds Week'!O31/('JuicedOdds Week'!O31+'JuicedOdds Week'!O7)</f>
        <v>0.31318281136198101</v>
      </c>
      <c r="P31" s="1">
        <f>'JuicedOdds Week'!P31/('JuicedOdds Week'!P31+'JuicedOdds Week'!P22)</f>
        <v>0.45725646123260438</v>
      </c>
      <c r="Q31" s="1">
        <f>'JuicedOdds Week'!Q31/('JuicedOdds Week'!Q31+'JuicedOdds Week'!Q24)</f>
        <v>0.45725646123260438</v>
      </c>
      <c r="R31" s="1">
        <f>'JuicedOdds Week'!R31/('JuicedOdds Week'!R31+'JuicedOdds Week'!R25)</f>
        <v>0.46753246753246752</v>
      </c>
      <c r="S31" s="1">
        <f>'JuicedOdds Week'!S31/('JuicedOdds Week'!S31+'JuicedOdds Week'!S33)</f>
        <v>0.52173913043478259</v>
      </c>
      <c r="U31">
        <v>0</v>
      </c>
    </row>
    <row r="32" spans="1:21">
      <c r="A32" t="s">
        <v>31</v>
      </c>
      <c r="B32" s="1">
        <f>'JuicedOdds Week'!B32/('JuicedOdds Week'!B32+'JuicedOdds Week'!B27)</f>
        <v>0.26645768025078376</v>
      </c>
      <c r="C32" s="1">
        <f>'JuicedOdds Week'!C32/('JuicedOdds Week'!C32+'JuicedOdds Week'!C21)</f>
        <v>0.34252477380439461</v>
      </c>
      <c r="D32" s="1">
        <f>'JuicedOdds Week'!D32/('JuicedOdds Week'!D32+'JuicedOdds Week'!D7)</f>
        <v>0.28644876973925815</v>
      </c>
      <c r="E32" s="1">
        <f>'JuicedOdds Week'!E32/('JuicedOdds Week'!E32+'JuicedOdds Week'!E5)</f>
        <v>0.19570707070707072</v>
      </c>
      <c r="F32" s="1">
        <f>'JuicedOdds Week'!F32/('JuicedOdds Week'!F32+'JuicedOdds Week'!F6)</f>
        <v>0.26645768025078376</v>
      </c>
      <c r="G32" s="1">
        <f>'JuicedOdds Week'!G32/('JuicedOdds Week'!G32+'JuicedOdds Week'!G28)</f>
        <v>0.36989795918367352</v>
      </c>
      <c r="H32" s="1">
        <f>'JuicedOdds Week'!H32/('JuicedOdds Week'!H32+'JuicedOdds Week'!H14)</f>
        <v>0.25912838633686691</v>
      </c>
      <c r="I32" s="1">
        <f>'JuicedOdds Week'!I32/('JuicedOdds Week'!I32+'JuicedOdds Week'!I9)</f>
        <v>0.30920711694593195</v>
      </c>
      <c r="J32" s="1">
        <f>'JuicedOdds Week'!J32/('JuicedOdds Week'!J32+'JuicedOdds Week'!J15)</f>
        <v>0.26645768025078376</v>
      </c>
      <c r="K32" s="1">
        <f>'JuicedOdds Week'!K32/('JuicedOdds Week'!K32+'JuicedOdds Week'!K24)</f>
        <v>0.43795620437956206</v>
      </c>
      <c r="L32" s="1">
        <f>'JuicedOdds Week'!L32/('JuicedOdds Week'!L32+'JuicedOdds Week'!L33)</f>
        <v>0.46753246753246752</v>
      </c>
      <c r="M32" s="1">
        <f>'JuicedOdds Week'!M32/('JuicedOdds Week'!M32+'JuicedOdds Week'!M28)</f>
        <v>0.46753246753246752</v>
      </c>
      <c r="N32" s="1">
        <f>'JuicedOdds Week'!N32/('JuicedOdds Week'!N32+'JuicedOdds Week'!N22)</f>
        <v>0.30920711694593195</v>
      </c>
      <c r="O32" s="1"/>
      <c r="P32" s="1">
        <f>'JuicedOdds Week'!P32/('JuicedOdds Week'!P32+'JuicedOdds Week'!P5)</f>
        <v>0.30423004792665137</v>
      </c>
      <c r="Q32" s="1">
        <f>'JuicedOdds Week'!Q32/('JuicedOdds Week'!Q32+'JuicedOdds Week'!Q19)</f>
        <v>0.36341238065906994</v>
      </c>
      <c r="R32" s="1">
        <f>'JuicedOdds Week'!R32/('JuicedOdds Week'!R32+'JuicedOdds Week'!R3)</f>
        <v>0.19184290030211482</v>
      </c>
      <c r="S32" s="1">
        <f>'JuicedOdds Week'!S32/('JuicedOdds Week'!S32+'JuicedOdds Week'!S14)</f>
        <v>0.36341238065906994</v>
      </c>
      <c r="U32">
        <v>0</v>
      </c>
    </row>
    <row r="33" spans="1:38">
      <c r="A33" t="s">
        <v>32</v>
      </c>
      <c r="B33" s="1">
        <f>'JuicedOdds Week'!B33/('JuicedOdds Week'!B33+'JuicedOdds Week'!B9)</f>
        <v>0.20863836017569545</v>
      </c>
      <c r="C33" s="1">
        <f>'JuicedOdds Week'!C33/('JuicedOdds Week'!C33+'JuicedOdds Week'!C31)</f>
        <v>0.51083423618634893</v>
      </c>
      <c r="D33" s="1">
        <f>'JuicedOdds Week'!D33/('JuicedOdds Week'!D33+'JuicedOdds Week'!D13)</f>
        <v>0.28644876973925815</v>
      </c>
      <c r="E33" s="1">
        <f>'JuicedOdds Week'!E33/('JuicedOdds Week'!E33+'JuicedOdds Week'!E22)</f>
        <v>0.39076376554174075</v>
      </c>
      <c r="F33" s="1">
        <f>'JuicedOdds Week'!F33/('JuicedOdds Week'!F33+'JuicedOdds Week'!F24)</f>
        <v>0.40090771558245086</v>
      </c>
      <c r="G33" s="1">
        <f>'JuicedOdds Week'!G33/('JuicedOdds Week'!G33+'JuicedOdds Week'!G16)</f>
        <v>0.42016806722689076</v>
      </c>
      <c r="H33" s="1"/>
      <c r="I33" s="1">
        <f>'JuicedOdds Week'!I33/('JuicedOdds Week'!I33+'JuicedOdds Week'!I26)</f>
        <v>0.42016806722689076</v>
      </c>
      <c r="J33" s="1">
        <f>'JuicedOdds Week'!J33/('JuicedOdds Week'!J33+'JuicedOdds Week'!J30)</f>
        <v>0.51083423618634893</v>
      </c>
      <c r="K33" s="1">
        <f>'JuicedOdds Week'!K33/('JuicedOdds Week'!K33+'JuicedOdds Week'!K6)</f>
        <v>0.23409789548356585</v>
      </c>
      <c r="L33" s="1">
        <f>'JuicedOdds Week'!L33/('JuicedOdds Week'!L33+'JuicedOdds Week'!L32)</f>
        <v>0.53246753246753253</v>
      </c>
      <c r="M33" s="1">
        <f>'JuicedOdds Week'!M33/('JuicedOdds Week'!M33+'JuicedOdds Week'!M13)</f>
        <v>0.36309581830587778</v>
      </c>
      <c r="N33" s="1">
        <f>'JuicedOdds Week'!N33/('JuicedOdds Week'!N33+'JuicedOdds Week'!N18)</f>
        <v>0.37889039242219219</v>
      </c>
      <c r="O33" s="1">
        <f>'JuicedOdds Week'!O33/('JuicedOdds Week'!O33+'JuicedOdds Week'!O8)</f>
        <v>0.2491874322860238</v>
      </c>
      <c r="P33" s="1">
        <f>'JuicedOdds Week'!P33/('JuicedOdds Week'!P33+'JuicedOdds Week'!P29)</f>
        <v>0.42016806722689076</v>
      </c>
      <c r="Q33" s="1">
        <f>'JuicedOdds Week'!Q33/('JuicedOdds Week'!Q33+'JuicedOdds Week'!Q15)</f>
        <v>0.36905965621840248</v>
      </c>
      <c r="R33" s="1">
        <f>'JuicedOdds Week'!R33/('JuicedOdds Week'!R33+'JuicedOdds Week'!R29)</f>
        <v>0.48916576381365112</v>
      </c>
      <c r="S33" s="1">
        <f>'JuicedOdds Week'!S33/('JuicedOdds Week'!S33+'JuicedOdds Week'!S31)</f>
        <v>0.47826086956521741</v>
      </c>
      <c r="U33">
        <v>0</v>
      </c>
    </row>
    <row r="34" spans="1:38">
      <c r="U34">
        <f>SUM(U2:U33)</f>
        <v>25</v>
      </c>
      <c r="V34">
        <f t="shared" ref="V34:AL34" si="0">SUM(V2:V33)</f>
        <v>0</v>
      </c>
      <c r="W34">
        <f t="shared" si="0"/>
        <v>0</v>
      </c>
      <c r="X34">
        <f t="shared" si="0"/>
        <v>0</v>
      </c>
      <c r="Y34">
        <f t="shared" si="0"/>
        <v>0</v>
      </c>
      <c r="Z34">
        <f t="shared" si="0"/>
        <v>0</v>
      </c>
      <c r="AA34">
        <f t="shared" si="0"/>
        <v>0</v>
      </c>
      <c r="AB34">
        <f t="shared" si="0"/>
        <v>0</v>
      </c>
      <c r="AC34">
        <f t="shared" si="0"/>
        <v>0</v>
      </c>
      <c r="AD34">
        <f t="shared" si="0"/>
        <v>0</v>
      </c>
      <c r="AE34">
        <f t="shared" si="0"/>
        <v>0</v>
      </c>
      <c r="AF34">
        <f t="shared" si="0"/>
        <v>0</v>
      </c>
      <c r="AG34">
        <f t="shared" si="0"/>
        <v>0</v>
      </c>
      <c r="AH34">
        <f t="shared" si="0"/>
        <v>0</v>
      </c>
      <c r="AI34">
        <f t="shared" si="0"/>
        <v>0</v>
      </c>
      <c r="AJ34">
        <f t="shared" si="0"/>
        <v>0</v>
      </c>
      <c r="AK34">
        <f t="shared" si="0"/>
        <v>0</v>
      </c>
      <c r="AL34">
        <f t="shared" si="0"/>
        <v>0</v>
      </c>
    </row>
    <row r="35" spans="1:38">
      <c r="I35" s="1">
        <f>B9*C4*D13*E5*G12*H14*J15*I7*K6*L10*N22*O8*Q2*R3</f>
        <v>1.5571881583667509E-2</v>
      </c>
    </row>
    <row r="36" spans="1:38">
      <c r="I36" s="1">
        <f>B9*C4*D13*E5*G12*H14*J15*I7*K6*N22*O8*Q2*R3</f>
        <v>2.4152593206103985E-2</v>
      </c>
    </row>
  </sheetData>
  <conditionalFormatting sqref="B2:S33">
    <cfRule type="cellIs" dxfId="7" priority="3" operator="between">
      <formula>0.65</formula>
      <formula>0.7</formula>
    </cfRule>
    <cfRule type="cellIs" dxfId="6" priority="4" operator="greaterThanOrEqual">
      <formula>0.7</formula>
    </cfRule>
  </conditionalFormatting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workbookViewId="0">
      <selection activeCell="H8" sqref="H8"/>
    </sheetView>
  </sheetViews>
  <sheetFormatPr defaultRowHeight="14.45"/>
  <cols>
    <col min="2" max="19" width="7.140625" customWidth="1"/>
  </cols>
  <sheetData>
    <row r="1" spans="1:1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>
      <c r="A2" t="s">
        <v>1</v>
      </c>
      <c r="B2">
        <f>IF('BettingLines Week'!B2&lt;-100,1+100/('BettingLines Week'!B2-100),100/('BettingLines Week'!B2+100))</f>
        <v>0.64285714285714279</v>
      </c>
      <c r="C2">
        <f>IF('BettingLines Week'!C2&lt;-100,1+100/('BettingLines Week'!C2-100),100/('BettingLines Week'!C2+100))</f>
        <v>0.60784313725490202</v>
      </c>
      <c r="D2">
        <f>IF('BettingLines Week'!D2&lt;-100,1+100/('BettingLines Week'!D2-100),100/('BettingLines Week'!D2+100))</f>
        <v>0.80392156862745101</v>
      </c>
      <c r="E2">
        <f>IF('BettingLines Week'!E2&lt;-100,1+100/('BettingLines Week'!E2-100),100/('BettingLines Week'!E2+100))</f>
        <v>0.55555555555555558</v>
      </c>
      <c r="F2">
        <f>IF('BettingLines Week'!F2&lt;-100,1+100/('BettingLines Week'!F2-100),100/('BettingLines Week'!F2+100))</f>
        <v>0.65517241379310343</v>
      </c>
      <c r="G2">
        <f>IF('BettingLines Week'!G2&lt;-100,1+100/('BettingLines Week'!G2-100),100/('BettingLines Week'!G2+100))</f>
        <v>0.76470588235294112</v>
      </c>
      <c r="H2">
        <f>IF('BettingLines Week'!H2&lt;-100,1+100/('BettingLines Week'!H2-100),100/('BettingLines Week'!H2+100))</f>
        <v>0.68553459119496862</v>
      </c>
      <c r="I2">
        <f>IF('BettingLines Week'!I2&lt;-100,1+100/('BettingLines Week'!I2-100),100/('BettingLines Week'!I2+100))</f>
        <v>0.63636363636363635</v>
      </c>
      <c r="J2">
        <f>IF('BettingLines Week'!J2&lt;-100,1+100/('BettingLines Week'!J2-100),100/('BettingLines Week'!J2+100))</f>
        <v>0.67213114754098369</v>
      </c>
      <c r="K2">
        <f>IF('BettingLines Week'!K2&lt;-100,1+100/('BettingLines Week'!K2-100),100/('BettingLines Week'!K2+100))</f>
        <v>1</v>
      </c>
      <c r="L2">
        <f>IF('BettingLines Week'!L2&lt;-100,1+100/('BettingLines Week'!L2-100),100/('BettingLines Week'!L2+100))</f>
        <v>0.60784313725490202</v>
      </c>
      <c r="M2">
        <f>IF('BettingLines Week'!M2&lt;-100,1+100/('BettingLines Week'!M2-100),100/('BettingLines Week'!M2+100))</f>
        <v>0.67213114754098369</v>
      </c>
      <c r="N2">
        <f>IF('BettingLines Week'!N2&lt;-100,1+100/('BettingLines Week'!N2-100),100/('BettingLines Week'!N2+100))</f>
        <v>0.68553459119496862</v>
      </c>
      <c r="O2">
        <f>IF('BettingLines Week'!O2&lt;-100,1+100/('BettingLines Week'!O2-100),100/('BettingLines Week'!O2+100))</f>
        <v>0.64285714285714279</v>
      </c>
      <c r="P2">
        <f>IF('BettingLines Week'!P2&lt;-100,1+100/('BettingLines Week'!P2-100),100/('BettingLines Week'!P2+100))</f>
        <v>0.65517241379310343</v>
      </c>
      <c r="Q2">
        <f>IF('BettingLines Week'!Q2&lt;-100,1+100/('BettingLines Week'!Q2-100),100/('BettingLines Week'!Q2+100))</f>
        <v>0.79797979797979801</v>
      </c>
      <c r="R2">
        <f>IF('BettingLines Week'!R2&lt;-100,1+100/('BettingLines Week'!R2-100),100/('BettingLines Week'!R2+100))</f>
        <v>0.60784313725490202</v>
      </c>
      <c r="S2">
        <f>IF('BettingLines Week'!S2&lt;-100,1+100/('BettingLines Week'!S2-100),100/('BettingLines Week'!S2+100))</f>
        <v>0.55555555555555558</v>
      </c>
    </row>
    <row r="3" spans="1:19">
      <c r="A3" t="s">
        <v>2</v>
      </c>
      <c r="B3">
        <f>IF('BettingLines Week'!B3&lt;-100,1+100/('BettingLines Week'!B3-100),100/('BettingLines Week'!B3+100))</f>
        <v>0.64912280701754388</v>
      </c>
      <c r="C3">
        <f>IF('BettingLines Week'!C3&lt;-100,1+100/('BettingLines Week'!C3-100),100/('BettingLines Week'!C3+100))</f>
        <v>0.74874371859296485</v>
      </c>
      <c r="D3">
        <f>IF('BettingLines Week'!D3&lt;-100,1+100/('BettingLines Week'!D3-100),100/('BettingLines Week'!D3+100))</f>
        <v>0.76470588235294112</v>
      </c>
      <c r="E3">
        <f>IF('BettingLines Week'!E3&lt;-100,1+100/('BettingLines Week'!E3-100),100/('BettingLines Week'!E3+100))</f>
        <v>0.76470588235294112</v>
      </c>
      <c r="F3">
        <f>IF('BettingLines Week'!F3&lt;-100,1+100/('BettingLines Week'!F3-100),100/('BettingLines Week'!F3+100))</f>
        <v>0.69696969696969702</v>
      </c>
      <c r="G3">
        <f>IF('BettingLines Week'!G3&lt;-100,1+100/('BettingLines Week'!G3-100),100/('BettingLines Week'!G3+100))</f>
        <v>0.53488372093023262</v>
      </c>
      <c r="H3">
        <f>IF('BettingLines Week'!H3&lt;-100,1+100/('BettingLines Week'!H3-100),100/('BettingLines Week'!H3+100))</f>
        <v>0.65517241379310343</v>
      </c>
      <c r="I3">
        <f>IF('BettingLines Week'!I3&lt;-100,1+100/('BettingLines Week'!I3-100),100/('BettingLines Week'!I3+100))</f>
        <v>0.66101694915254239</v>
      </c>
      <c r="J3">
        <f>IF('BettingLines Week'!J3&lt;-100,1+100/('BettingLines Week'!J3-100),100/('BettingLines Week'!J3+100))</f>
        <v>0.60784313725490202</v>
      </c>
      <c r="K3">
        <f>IF('BettingLines Week'!K3&lt;-100,1+100/('BettingLines Week'!K3-100),100/('BettingLines Week'!K3+100))</f>
        <v>1</v>
      </c>
      <c r="L3">
        <f>IF('BettingLines Week'!L3&lt;-100,1+100/('BettingLines Week'!L3-100),100/('BettingLines Week'!L3+100))</f>
        <v>0.42553191489361702</v>
      </c>
      <c r="M3">
        <f>IF('BettingLines Week'!M3&lt;-100,1+100/('BettingLines Week'!M3-100),100/('BettingLines Week'!M3+100))</f>
        <v>0.54545454545454541</v>
      </c>
      <c r="N3">
        <f>IF('BettingLines Week'!N3&lt;-100,1+100/('BettingLines Week'!N3-100),100/('BettingLines Week'!N3+100))</f>
        <v>0.57446808510638303</v>
      </c>
      <c r="O3">
        <f>IF('BettingLines Week'!O3&lt;-100,1+100/('BettingLines Week'!O3-100),100/('BettingLines Week'!O3+100))</f>
        <v>0.51219512195121952</v>
      </c>
      <c r="P3">
        <f>IF('BettingLines Week'!P3&lt;-100,1+100/('BettingLines Week'!P3-100),100/('BettingLines Week'!P3+100))</f>
        <v>0.55555555555555558</v>
      </c>
      <c r="Q3">
        <f>IF('BettingLines Week'!Q3&lt;-100,1+100/('BettingLines Week'!Q3-100),100/('BettingLines Week'!Q3+100))</f>
        <v>0.74874371859296485</v>
      </c>
      <c r="R3">
        <f>IF('BettingLines Week'!R3&lt;-100,1+100/('BettingLines Week'!R3-100),100/('BettingLines Week'!R3+100))</f>
        <v>0.84251968503937014</v>
      </c>
      <c r="S3">
        <f>IF('BettingLines Week'!S3&lt;-100,1+100/('BettingLines Week'!S3-100),100/('BettingLines Week'!S3+100))</f>
        <v>0.56521739130434789</v>
      </c>
    </row>
    <row r="4" spans="1:19">
      <c r="A4" t="s">
        <v>3</v>
      </c>
      <c r="B4">
        <f>IF('BettingLines Week'!B4&lt;-100,1+100/('BettingLines Week'!B4-100),100/('BettingLines Week'!B4+100))</f>
        <v>0.57446808510638303</v>
      </c>
      <c r="C4">
        <f>IF('BettingLines Week'!C4&lt;-100,1+100/('BettingLines Week'!C4-100),100/('BettingLines Week'!C4+100))</f>
        <v>0.80952380952380953</v>
      </c>
      <c r="D4">
        <f>IF('BettingLines Week'!D4&lt;-100,1+100/('BettingLines Week'!D4-100),100/('BettingLines Week'!D4+100))</f>
        <v>0.65753424657534243</v>
      </c>
      <c r="E4">
        <f>IF('BettingLines Week'!E4&lt;-100,1+100/('BettingLines Week'!E4-100),100/('BettingLines Week'!E4+100))</f>
        <v>0.63636363636363635</v>
      </c>
      <c r="F4">
        <f>IF('BettingLines Week'!F4&lt;-100,1+100/('BettingLines Week'!F4-100),100/('BettingLines Week'!F4+100))</f>
        <v>0.62962962962962965</v>
      </c>
      <c r="G4">
        <f>IF('BettingLines Week'!G4&lt;-100,1+100/('BettingLines Week'!G4-100),100/('BettingLines Week'!G4+100))</f>
        <v>0.74874371859296485</v>
      </c>
      <c r="H4">
        <f>IF('BettingLines Week'!H4&lt;-100,1+100/('BettingLines Week'!H4-100),100/('BettingLines Week'!H4+100))</f>
        <v>0.63636363636363635</v>
      </c>
      <c r="I4">
        <f>IF('BettingLines Week'!I4&lt;-100,1+100/('BettingLines Week'!I4-100),100/('BettingLines Week'!I4+100))</f>
        <v>0.81481481481481488</v>
      </c>
      <c r="J4">
        <f>IF('BettingLines Week'!J4&lt;-100,1+100/('BettingLines Week'!J4-100),100/('BettingLines Week'!J4+100))</f>
        <v>0.51219512195121952</v>
      </c>
      <c r="K4">
        <f>IF('BettingLines Week'!K4&lt;-100,1+100/('BettingLines Week'!K4-100),100/('BettingLines Week'!K4+100))</f>
        <v>0.71014492753623193</v>
      </c>
      <c r="L4">
        <f>IF('BettingLines Week'!L4&lt;-100,1+100/('BettingLines Week'!L4-100),100/('BettingLines Week'!L4+100))</f>
        <v>0.63636363636363635</v>
      </c>
      <c r="M4">
        <f>IF('BettingLines Week'!M4&lt;-100,1+100/('BettingLines Week'!M4-100),100/('BettingLines Week'!M4+100))</f>
        <v>0.5</v>
      </c>
      <c r="N4">
        <f>IF('BettingLines Week'!N4&lt;-100,1+100/('BettingLines Week'!N4-100),100/('BettingLines Week'!N4+100))</f>
        <v>1</v>
      </c>
      <c r="O4">
        <f>IF('BettingLines Week'!O4&lt;-100,1+100/('BettingLines Week'!O4-100),100/('BettingLines Week'!O4+100))</f>
        <v>0.39215686274509803</v>
      </c>
      <c r="P4">
        <f>IF('BettingLines Week'!P4&lt;-100,1+100/('BettingLines Week'!P4-100),100/('BettingLines Week'!P4+100))</f>
        <v>0.65517241379310343</v>
      </c>
      <c r="Q4">
        <f>IF('BettingLines Week'!Q4&lt;-100,1+100/('BettingLines Week'!Q4-100),100/('BettingLines Week'!Q4+100))</f>
        <v>0.53488372093023262</v>
      </c>
      <c r="R4">
        <f>IF('BettingLines Week'!R4&lt;-100,1+100/('BettingLines Week'!R4-100),100/('BettingLines Week'!R4+100))</f>
        <v>0.72972972972972971</v>
      </c>
      <c r="S4">
        <f>IF('BettingLines Week'!S4&lt;-100,1+100/('BettingLines Week'!S4-100),100/('BettingLines Week'!S4+100))</f>
        <v>0.5</v>
      </c>
    </row>
    <row r="5" spans="1:19">
      <c r="A5" t="s">
        <v>4</v>
      </c>
      <c r="B5">
        <f>IF('BettingLines Week'!B5&lt;-100,1+100/('BettingLines Week'!B5-100),100/('BettingLines Week'!B5+100))</f>
        <v>0.54545454545454541</v>
      </c>
      <c r="C5">
        <f>IF('BettingLines Week'!C5&lt;-100,1+100/('BettingLines Week'!C5-100),100/('BettingLines Week'!C5+100))</f>
        <v>0.72972972972972971</v>
      </c>
      <c r="D5">
        <f>IF('BettingLines Week'!D5&lt;-100,1+100/('BettingLines Week'!D5-100),100/('BettingLines Week'!D5+100))</f>
        <v>0.70414201183431957</v>
      </c>
      <c r="E5">
        <f>IF('BettingLines Week'!E5&lt;-100,1+100/('BettingLines Week'!E5-100),100/('BettingLines Week'!E5+100))</f>
        <v>0.83870967741935487</v>
      </c>
      <c r="F5">
        <f>IF('BettingLines Week'!F5&lt;-100,1+100/('BettingLines Week'!F5-100),100/('BettingLines Week'!F5+100))</f>
        <v>0.56521739130434789</v>
      </c>
      <c r="G5">
        <f>IF('BettingLines Week'!G5&lt;-100,1+100/('BettingLines Week'!G5-100),100/('BettingLines Week'!G5+100))</f>
        <v>0.53488372093023262</v>
      </c>
      <c r="H5">
        <f>IF('BettingLines Week'!H5&lt;-100,1+100/('BettingLines Week'!H5-100),100/('BettingLines Week'!H5+100))</f>
        <v>0.54545454545454541</v>
      </c>
      <c r="I5">
        <f>IF('BettingLines Week'!I5&lt;-100,1+100/('BettingLines Week'!I5-100),100/('BettingLines Week'!I5+100))</f>
        <v>0.53488372093023262</v>
      </c>
      <c r="J5">
        <f>IF('BettingLines Week'!J5&lt;-100,1+100/('BettingLines Week'!J5-100),100/('BettingLines Week'!J5+100))</f>
        <v>1</v>
      </c>
      <c r="K5">
        <f>IF('BettingLines Week'!K5&lt;-100,1+100/('BettingLines Week'!K5-100),100/('BettingLines Week'!K5+100))</f>
        <v>0.53488372093023262</v>
      </c>
      <c r="L5">
        <f>IF('BettingLines Week'!L5&lt;-100,1+100/('BettingLines Week'!L5-100),100/('BettingLines Week'!L5+100))</f>
        <v>0.77272727272727271</v>
      </c>
      <c r="M5">
        <f>IF('BettingLines Week'!M5&lt;-100,1+100/('BettingLines Week'!M5-100),100/('BettingLines Week'!M5+100))</f>
        <v>0.54545454545454541</v>
      </c>
      <c r="N5">
        <f>IF('BettingLines Week'!N5&lt;-100,1+100/('BettingLines Week'!N5-100),100/('BettingLines Week'!N5+100))</f>
        <v>0.46511627906976744</v>
      </c>
      <c r="O5">
        <f>IF('BettingLines Week'!O5&lt;-100,1+100/('BettingLines Week'!O5-100),100/('BettingLines Week'!O5+100))</f>
        <v>0.63636363636363635</v>
      </c>
      <c r="P5">
        <f>IF('BettingLines Week'!P5&lt;-100,1+100/('BettingLines Week'!P5-100),100/('BettingLines Week'!P5+100))</f>
        <v>0.72602739726027399</v>
      </c>
      <c r="Q5">
        <f>IF('BettingLines Week'!Q5&lt;-100,1+100/('BettingLines Week'!Q5-100),100/('BettingLines Week'!Q5+100))</f>
        <v>0.6</v>
      </c>
      <c r="R5">
        <f>IF('BettingLines Week'!R5&lt;-100,1+100/('BettingLines Week'!R5-100),100/('BettingLines Week'!R5+100))</f>
        <v>0.6</v>
      </c>
      <c r="S5">
        <f>IF('BettingLines Week'!S5&lt;-100,1+100/('BettingLines Week'!S5-100),100/('BettingLines Week'!S5+100))</f>
        <v>0.74874371859296485</v>
      </c>
    </row>
    <row r="6" spans="1:19">
      <c r="A6" t="s">
        <v>5</v>
      </c>
      <c r="B6">
        <f>IF('BettingLines Week'!B6&lt;-100,1+100/('BettingLines Week'!B6-100),100/('BettingLines Week'!B6+100))</f>
        <v>0.52830188679245282</v>
      </c>
      <c r="C6">
        <f>IF('BettingLines Week'!C6&lt;-100,1+100/('BettingLines Week'!C6-100),100/('BettingLines Week'!C6+100))</f>
        <v>0.63636363636363635</v>
      </c>
      <c r="D6">
        <f>IF('BettingLines Week'!D6&lt;-100,1+100/('BettingLines Week'!D6-100),100/('BettingLines Week'!D6+100))</f>
        <v>0.77272727272727271</v>
      </c>
      <c r="E6">
        <f>IF('BettingLines Week'!E6&lt;-100,1+100/('BettingLines Week'!E6-100),100/('BettingLines Week'!E6+100))</f>
        <v>0.67213114754098369</v>
      </c>
      <c r="F6">
        <f>IF('BettingLines Week'!F6&lt;-100,1+100/('BettingLines Week'!F6-100),100/('BettingLines Week'!F6+100))</f>
        <v>0.76470588235294112</v>
      </c>
      <c r="G6">
        <f>IF('BettingLines Week'!G6&lt;-100,1+100/('BettingLines Week'!G6-100),100/('BettingLines Week'!G6+100))</f>
        <v>0.66442953020134232</v>
      </c>
      <c r="H6">
        <f>IF('BettingLines Week'!H6&lt;-100,1+100/('BettingLines Week'!H6-100),100/('BettingLines Week'!H6+100))</f>
        <v>1</v>
      </c>
      <c r="I6">
        <f>IF('BettingLines Week'!I6&lt;-100,1+100/('BettingLines Week'!I6-100),100/('BettingLines Week'!I6+100))</f>
        <v>0.51219512195121952</v>
      </c>
      <c r="J6">
        <f>IF('BettingLines Week'!J6&lt;-100,1+100/('BettingLines Week'!J6-100),100/('BettingLines Week'!J6+100))</f>
        <v>0.53488372093023262</v>
      </c>
      <c r="K6">
        <f>IF('BettingLines Week'!K6&lt;-100,1+100/('BettingLines Week'!K6-100),100/('BettingLines Week'!K6+100))</f>
        <v>0.79797979797979801</v>
      </c>
      <c r="L6">
        <f>IF('BettingLines Week'!L6&lt;-100,1+100/('BettingLines Week'!L6-100),100/('BettingLines Week'!L6+100))</f>
        <v>0.53488372093023262</v>
      </c>
      <c r="M6">
        <f>IF('BettingLines Week'!M6&lt;-100,1+100/('BettingLines Week'!M6-100),100/('BettingLines Week'!M6+100))</f>
        <v>0.66666666666666674</v>
      </c>
      <c r="N6">
        <f>IF('BettingLines Week'!N6&lt;-100,1+100/('BettingLines Week'!N6-100),100/('BettingLines Week'!N6+100))</f>
        <v>0.53488372093023262</v>
      </c>
      <c r="O6">
        <f>IF('BettingLines Week'!O6&lt;-100,1+100/('BettingLines Week'!O6-100),100/('BettingLines Week'!O6+100))</f>
        <v>0.79797979797979801</v>
      </c>
      <c r="P6">
        <f>IF('BettingLines Week'!P6&lt;-100,1+100/('BettingLines Week'!P6-100),100/('BettingLines Week'!P6+100))</f>
        <v>0.68553459119496862</v>
      </c>
      <c r="Q6">
        <f>IF('BettingLines Week'!Q6&lt;-100,1+100/('BettingLines Week'!Q6-100),100/('BettingLines Week'!Q6+100))</f>
        <v>0.56521739130434789</v>
      </c>
      <c r="R6">
        <f>IF('BettingLines Week'!R6&lt;-100,1+100/('BettingLines Week'!R6-100),100/('BettingLines Week'!R6+100))</f>
        <v>0.42553191489361702</v>
      </c>
      <c r="S6">
        <f>IF('BettingLines Week'!S6&lt;-100,1+100/('BettingLines Week'!S6-100),100/('BettingLines Week'!S6+100))</f>
        <v>0.63636363636363635</v>
      </c>
    </row>
    <row r="7" spans="1:19">
      <c r="A7" t="s">
        <v>6</v>
      </c>
      <c r="B7">
        <f>IF('BettingLines Week'!B7&lt;-100,1+100/('BettingLines Week'!B7-100),100/('BettingLines Week'!B7+100))</f>
        <v>0.62962962962962965</v>
      </c>
      <c r="C7">
        <f>IF('BettingLines Week'!C7&lt;-100,1+100/('BettingLines Week'!C7-100),100/('BettingLines Week'!C7+100))</f>
        <v>0.62406015037593987</v>
      </c>
      <c r="D7">
        <f>IF('BettingLines Week'!D7&lt;-100,1+100/('BettingLines Week'!D7-100),100/('BettingLines Week'!D7+100))</f>
        <v>0.74358974358974361</v>
      </c>
      <c r="E7">
        <f>IF('BettingLines Week'!E7&lt;-100,1+100/('BettingLines Week'!E7-100),100/('BettingLines Week'!E7+100))</f>
        <v>0.67213114754098369</v>
      </c>
      <c r="F7">
        <f>IF('BettingLines Week'!F7&lt;-100,1+100/('BettingLines Week'!F7-100),100/('BettingLines Week'!F7+100))</f>
        <v>0.47619047619047616</v>
      </c>
      <c r="G7">
        <f>IF('BettingLines Week'!G7&lt;-100,1+100/('BettingLines Week'!G7-100),100/('BettingLines Week'!G7+100))</f>
        <v>0.51219512195121952</v>
      </c>
      <c r="H7">
        <f>IF('BettingLines Week'!H7&lt;-100,1+100/('BettingLines Week'!H7-100),100/('BettingLines Week'!H7+100))</f>
        <v>1</v>
      </c>
      <c r="I7">
        <f>IF('BettingLines Week'!I7&lt;-100,1+100/('BettingLines Week'!I7-100),100/('BettingLines Week'!I7+100))</f>
        <v>0.74874371859296485</v>
      </c>
      <c r="J7">
        <f>IF('BettingLines Week'!J7&lt;-100,1+100/('BettingLines Week'!J7-100),100/('BettingLines Week'!J7+100))</f>
        <v>0.42553191489361702</v>
      </c>
      <c r="K7">
        <f>IF('BettingLines Week'!K7&lt;-100,1+100/('BettingLines Week'!K7-100),100/('BettingLines Week'!K7+100))</f>
        <v>0.68553459119496862</v>
      </c>
      <c r="L7">
        <f>IF('BettingLines Week'!L7&lt;-100,1+100/('BettingLines Week'!L7-100),100/('BettingLines Week'!L7+100))</f>
        <v>0.63636363636363635</v>
      </c>
      <c r="M7">
        <f>IF('BettingLines Week'!M7&lt;-100,1+100/('BettingLines Week'!M7-100),100/('BettingLines Week'!M7+100))</f>
        <v>0.69696969696969702</v>
      </c>
      <c r="N7">
        <f>IF('BettingLines Week'!N7&lt;-100,1+100/('BettingLines Week'!N7-100),100/('BettingLines Week'!N7+100))</f>
        <v>0.62962962962962965</v>
      </c>
      <c r="O7">
        <f>IF('BettingLines Week'!O7&lt;-100,1+100/('BettingLines Week'!O7-100),100/('BettingLines Week'!O7+100))</f>
        <v>0.53488372093023262</v>
      </c>
      <c r="P7">
        <f>IF('BettingLines Week'!P7&lt;-100,1+100/('BettingLines Week'!P7-100),100/('BettingLines Week'!P7+100))</f>
        <v>0.38461538461538464</v>
      </c>
      <c r="Q7">
        <f>IF('BettingLines Week'!Q7&lt;-100,1+100/('BettingLines Week'!Q7-100),100/('BettingLines Week'!Q7+100))</f>
        <v>0.43478260869565216</v>
      </c>
      <c r="R7">
        <f>IF('BettingLines Week'!R7&lt;-100,1+100/('BettingLines Week'!R7-100),100/('BettingLines Week'!R7+100))</f>
        <v>0.6</v>
      </c>
      <c r="S7">
        <f>IF('BettingLines Week'!S7&lt;-100,1+100/('BettingLines Week'!S7-100),100/('BettingLines Week'!S7+100))</f>
        <v>0.6</v>
      </c>
    </row>
    <row r="8" spans="1:19">
      <c r="A8" t="s">
        <v>7</v>
      </c>
      <c r="B8">
        <f>IF('BettingLines Week'!B8&lt;-100,1+100/('BettingLines Week'!B8-100),100/('BettingLines Week'!B8+100))</f>
        <v>0.46728971962616822</v>
      </c>
      <c r="C8">
        <f>IF('BettingLines Week'!C8&lt;-100,1+100/('BettingLines Week'!C8-100),100/('BettingLines Week'!C8+100))</f>
        <v>0.41666666666666669</v>
      </c>
      <c r="D8">
        <f>IF('BettingLines Week'!D8&lt;-100,1+100/('BettingLines Week'!D8-100),100/('BettingLines Week'!D8+100))</f>
        <v>0.67213114754098369</v>
      </c>
      <c r="E8">
        <f>IF('BettingLines Week'!E8&lt;-100,1+100/('BettingLines Week'!E8-100),100/('BettingLines Week'!E8+100))</f>
        <v>0.48780487804878048</v>
      </c>
      <c r="F8">
        <f>IF('BettingLines Week'!F8&lt;-100,1+100/('BettingLines Week'!F8-100),100/('BettingLines Week'!F8+100))</f>
        <v>0.53488372093023262</v>
      </c>
      <c r="G8">
        <f>IF('BettingLines Week'!G8&lt;-100,1+100/('BettingLines Week'!G8-100),100/('BettingLines Week'!G8+100))</f>
        <v>0.51219512195121952</v>
      </c>
      <c r="H8">
        <f>IF('BettingLines Week'!H8&lt;-100,1+100/('BettingLines Week'!H8-100),100/('BettingLines Week'!H8+100))</f>
        <v>1</v>
      </c>
      <c r="I8">
        <f>IF('BettingLines Week'!I8&lt;-100,1+100/('BettingLines Week'!I8-100),100/('BettingLines Week'!I8+100))</f>
        <v>0.54545454545454541</v>
      </c>
      <c r="J8">
        <f>IF('BettingLines Week'!J8&lt;-100,1+100/('BettingLines Week'!J8-100),100/('BettingLines Week'!J8+100))</f>
        <v>0.55555555555555558</v>
      </c>
      <c r="K8">
        <f>IF('BettingLines Week'!K8&lt;-100,1+100/('BettingLines Week'!K8-100),100/('BettingLines Week'!K8+100))</f>
        <v>0.56521739130434789</v>
      </c>
      <c r="L8">
        <f>IF('BettingLines Week'!L8&lt;-100,1+100/('BettingLines Week'!L8-100),100/('BettingLines Week'!L8+100))</f>
        <v>0.4</v>
      </c>
      <c r="M8">
        <f>IF('BettingLines Week'!M8&lt;-100,1+100/('BettingLines Week'!M8-100),100/('BettingLines Week'!M8+100))</f>
        <v>0.57446808510638303</v>
      </c>
      <c r="N8">
        <f>IF('BettingLines Week'!N8&lt;-100,1+100/('BettingLines Week'!N8-100),100/('BettingLines Week'!N8+100))</f>
        <v>0.72972972972972971</v>
      </c>
      <c r="O8">
        <f>IF('BettingLines Week'!O8&lt;-100,1+100/('BettingLines Week'!O8-100),100/('BettingLines Week'!O8+100))</f>
        <v>0.78260869565217395</v>
      </c>
      <c r="P8">
        <f>IF('BettingLines Week'!P8&lt;-100,1+100/('BettingLines Week'!P8-100),100/('BettingLines Week'!P8+100))</f>
        <v>0.5</v>
      </c>
      <c r="Q8">
        <f>IF('BettingLines Week'!Q8&lt;-100,1+100/('BettingLines Week'!Q8-100),100/('BettingLines Week'!Q8+100))</f>
        <v>0.68553459119496862</v>
      </c>
      <c r="R8">
        <f>IF('BettingLines Week'!R8&lt;-100,1+100/('BettingLines Week'!R8-100),100/('BettingLines Week'!R8+100))</f>
        <v>0.53488372093023262</v>
      </c>
      <c r="S8">
        <f>IF('BettingLines Week'!S8&lt;-100,1+100/('BettingLines Week'!S8-100),100/('BettingLines Week'!S8+100))</f>
        <v>0.53488372093023262</v>
      </c>
    </row>
    <row r="9" spans="1:19">
      <c r="A9" t="s">
        <v>8</v>
      </c>
      <c r="B9">
        <f>IF('BettingLines Week'!B9&lt;-100,1+100/('BettingLines Week'!B9-100),100/('BettingLines Week'!B9+100))</f>
        <v>0.82456140350877194</v>
      </c>
      <c r="C9">
        <f>IF('BettingLines Week'!C9&lt;-100,1+100/('BettingLines Week'!C9-100),100/('BettingLines Week'!C9+100))</f>
        <v>0.40816326530612246</v>
      </c>
      <c r="D9">
        <f>IF('BettingLines Week'!D9&lt;-100,1+100/('BettingLines Week'!D9-100),100/('BettingLines Week'!D9+100))</f>
        <v>0.76470588235294112</v>
      </c>
      <c r="E9">
        <f>IF('BettingLines Week'!E9&lt;-100,1+100/('BettingLines Week'!E9-100),100/('BettingLines Week'!E9+100))</f>
        <v>0.51219512195121952</v>
      </c>
      <c r="F9">
        <f>IF('BettingLines Week'!F9&lt;-100,1+100/('BettingLines Week'!F9-100),100/('BettingLines Week'!F9+100))</f>
        <v>0.53488372093023262</v>
      </c>
      <c r="G9">
        <f>IF('BettingLines Week'!G9&lt;-100,1+100/('BettingLines Week'!G9-100),100/('BettingLines Week'!G9+100))</f>
        <v>0.68553459119496862</v>
      </c>
      <c r="H9">
        <f>IF('BettingLines Week'!H9&lt;-100,1+100/('BettingLines Week'!H9-100),100/('BettingLines Week'!H9+100))</f>
        <v>0.6</v>
      </c>
      <c r="I9">
        <f>IF('BettingLines Week'!I9&lt;-100,1+100/('BettingLines Week'!I9-100),100/('BettingLines Week'!I9+100))</f>
        <v>0.72067039106145248</v>
      </c>
      <c r="J9">
        <f>IF('BettingLines Week'!J9&lt;-100,1+100/('BettingLines Week'!J9-100),100/('BettingLines Week'!J9+100))</f>
        <v>0.6</v>
      </c>
      <c r="K9">
        <f>IF('BettingLines Week'!K9&lt;-100,1+100/('BettingLines Week'!K9-100),100/('BettingLines Week'!K9+100))</f>
        <v>0.6</v>
      </c>
      <c r="L9">
        <f>IF('BettingLines Week'!L9&lt;-100,1+100/('BettingLines Week'!L9-100),100/('BettingLines Week'!L9+100))</f>
        <v>0.51219512195121952</v>
      </c>
      <c r="M9">
        <f>IF('BettingLines Week'!M9&lt;-100,1+100/('BettingLines Week'!M9-100),100/('BettingLines Week'!M9+100))</f>
        <v>0.47619047619047616</v>
      </c>
      <c r="N9">
        <f>IF('BettingLines Week'!N9&lt;-100,1+100/('BettingLines Week'!N9-100),100/('BettingLines Week'!N9+100))</f>
        <v>1</v>
      </c>
      <c r="O9">
        <f>IF('BettingLines Week'!O9&lt;-100,1+100/('BettingLines Week'!O9-100),100/('BettingLines Week'!O9+100))</f>
        <v>0.75609756097560976</v>
      </c>
      <c r="P9">
        <f>IF('BettingLines Week'!P9&lt;-100,1+100/('BettingLines Week'!P9-100),100/('BettingLines Week'!P9+100))</f>
        <v>0.51219512195121952</v>
      </c>
      <c r="Q9">
        <f>IF('BettingLines Week'!Q9&lt;-100,1+100/('BettingLines Week'!Q9-100),100/('BettingLines Week'!Q9+100))</f>
        <v>0.48780487804878048</v>
      </c>
      <c r="R9">
        <f>IF('BettingLines Week'!R9&lt;-100,1+100/('BettingLines Week'!R9-100),100/('BettingLines Week'!R9+100))</f>
        <v>0.52380952380952384</v>
      </c>
      <c r="S9">
        <f>IF('BettingLines Week'!S9&lt;-100,1+100/('BettingLines Week'!S9-100),100/('BettingLines Week'!S9+100))</f>
        <v>0.63636363636363635</v>
      </c>
    </row>
    <row r="10" spans="1:19">
      <c r="A10" t="s">
        <v>9</v>
      </c>
      <c r="B10">
        <f>IF('BettingLines Week'!B10&lt;-100,1+100/('BettingLines Week'!B10-100),100/('BettingLines Week'!B10+100))</f>
        <v>0.4</v>
      </c>
      <c r="C10">
        <f>IF('BettingLines Week'!C10&lt;-100,1+100/('BettingLines Week'!C10-100),100/('BettingLines Week'!C10+100))</f>
        <v>0.58677685950413228</v>
      </c>
      <c r="D10">
        <f>IF('BettingLines Week'!D10&lt;-100,1+100/('BettingLines Week'!D10-100),100/('BettingLines Week'!D10+100))</f>
        <v>0.68553459119496862</v>
      </c>
      <c r="E10">
        <f>IF('BettingLines Week'!E10&lt;-100,1+100/('BettingLines Week'!E10-100),100/('BettingLines Week'!E10+100))</f>
        <v>0.54954954954954949</v>
      </c>
      <c r="F10">
        <f>IF('BettingLines Week'!F10&lt;-100,1+100/('BettingLines Week'!F10-100),100/('BettingLines Week'!F10+100))</f>
        <v>0.67213114754098369</v>
      </c>
      <c r="G10">
        <f>IF('BettingLines Week'!G10&lt;-100,1+100/('BettingLines Week'!G10-100),100/('BettingLines Week'!G10+100))</f>
        <v>0.64285714285714279</v>
      </c>
      <c r="H10">
        <f>IF('BettingLines Week'!H10&lt;-100,1+100/('BettingLines Week'!H10-100),100/('BettingLines Week'!H10+100))</f>
        <v>0.43478260869565216</v>
      </c>
      <c r="I10">
        <f>IF('BettingLines Week'!I10&lt;-100,1+100/('BettingLines Week'!I10-100),100/('BettingLines Week'!I10+100))</f>
        <v>0.66442953020134232</v>
      </c>
      <c r="J10">
        <f>IF('BettingLines Week'!J10&lt;-100,1+100/('BettingLines Week'!J10-100),100/('BettingLines Week'!J10+100))</f>
        <v>1</v>
      </c>
      <c r="K10">
        <f>IF('BettingLines Week'!K10&lt;-100,1+100/('BettingLines Week'!K10-100),100/('BettingLines Week'!K10+100))</f>
        <v>0.44444444444444442</v>
      </c>
      <c r="L10">
        <f>IF('BettingLines Week'!L10&lt;-100,1+100/('BettingLines Week'!L10-100),100/('BettingLines Week'!L10+100))</f>
        <v>0.67213114754098369</v>
      </c>
      <c r="M10">
        <f>IF('BettingLines Week'!M10&lt;-100,1+100/('BettingLines Week'!M10-100),100/('BettingLines Week'!M10+100))</f>
        <v>0.65517241379310343</v>
      </c>
      <c r="N10">
        <f>IF('BettingLines Week'!N10&lt;-100,1+100/('BettingLines Week'!N10-100),100/('BettingLines Week'!N10+100))</f>
        <v>0.52380952380952384</v>
      </c>
      <c r="O10">
        <f>IF('BettingLines Week'!O10&lt;-100,1+100/('BettingLines Week'!O10-100),100/('BettingLines Week'!O10+100))</f>
        <v>0.55555555555555558</v>
      </c>
      <c r="P10">
        <f>IF('BettingLines Week'!P10&lt;-100,1+100/('BettingLines Week'!P10-100),100/('BettingLines Week'!P10+100))</f>
        <v>0.56521739130434789</v>
      </c>
      <c r="Q10">
        <f>IF('BettingLines Week'!Q10&lt;-100,1+100/('BettingLines Week'!Q10-100),100/('BettingLines Week'!Q10+100))</f>
        <v>0.51219512195121952</v>
      </c>
      <c r="R10">
        <f>IF('BettingLines Week'!R10&lt;-100,1+100/('BettingLines Week'!R10-100),100/('BettingLines Week'!R10+100))</f>
        <v>0.43478260869565216</v>
      </c>
      <c r="S10">
        <f>IF('BettingLines Week'!S10&lt;-100,1+100/('BettingLines Week'!S10-100),100/('BettingLines Week'!S10+100))</f>
        <v>0.58333333333333326</v>
      </c>
    </row>
    <row r="11" spans="1:19">
      <c r="A11" t="s">
        <v>10</v>
      </c>
      <c r="B11">
        <f>IF('BettingLines Week'!B11&lt;-100,1+100/('BettingLines Week'!B11-100),100/('BettingLines Week'!B11+100))</f>
        <v>0.61832061068702293</v>
      </c>
      <c r="C11">
        <f>IF('BettingLines Week'!C11&lt;-100,1+100/('BettingLines Week'!C11-100),100/('BettingLines Week'!C11+100))</f>
        <v>0.62406015037593987</v>
      </c>
      <c r="D11">
        <f>IF('BettingLines Week'!D11&lt;-100,1+100/('BettingLines Week'!D11-100),100/('BettingLines Week'!D11+100))</f>
        <v>0.54545454545454541</v>
      </c>
      <c r="E11">
        <f>IF('BettingLines Week'!E11&lt;-100,1+100/('BettingLines Week'!E11-100),100/('BettingLines Week'!E11+100))</f>
        <v>0.69230769230769229</v>
      </c>
      <c r="F11">
        <f>IF('BettingLines Week'!F11&lt;-100,1+100/('BettingLines Week'!F11-100),100/('BettingLines Week'!F11+100))</f>
        <v>1</v>
      </c>
      <c r="G11">
        <f>IF('BettingLines Week'!G11&lt;-100,1+100/('BettingLines Week'!G11-100),100/('BettingLines Week'!G11+100))</f>
        <v>0.53488372093023262</v>
      </c>
      <c r="H11">
        <f>IF('BettingLines Week'!H11&lt;-100,1+100/('BettingLines Week'!H11-100),100/('BettingLines Week'!H11+100))</f>
        <v>0.35714285714285715</v>
      </c>
      <c r="I11">
        <f>IF('BettingLines Week'!I11&lt;-100,1+100/('BettingLines Week'!I11-100),100/('BettingLines Week'!I11+100))</f>
        <v>0.69696969696969702</v>
      </c>
      <c r="J11">
        <f>IF('BettingLines Week'!J11&lt;-100,1+100/('BettingLines Week'!J11-100),100/('BettingLines Week'!J11+100))</f>
        <v>0.48780487804878048</v>
      </c>
      <c r="K11">
        <f>IF('BettingLines Week'!K11&lt;-100,1+100/('BettingLines Week'!K11-100),100/('BettingLines Week'!K11+100))</f>
        <v>0.59183673469387754</v>
      </c>
      <c r="L11">
        <f>IF('BettingLines Week'!L11&lt;-100,1+100/('BettingLines Week'!L11-100),100/('BettingLines Week'!L11+100))</f>
        <v>0.56521739130434789</v>
      </c>
      <c r="M11">
        <f>IF('BettingLines Week'!M11&lt;-100,1+100/('BettingLines Week'!M11-100),100/('BettingLines Week'!M11+100))</f>
        <v>0.56521739130434789</v>
      </c>
      <c r="N11">
        <f>IF('BettingLines Week'!N11&lt;-100,1+100/('BettingLines Week'!N11-100),100/('BettingLines Week'!N11+100))</f>
        <v>0.54545454545454541</v>
      </c>
      <c r="O11">
        <f>IF('BettingLines Week'!O11&lt;-100,1+100/('BettingLines Week'!O11-100),100/('BettingLines Week'!O11+100))</f>
        <v>0.6</v>
      </c>
      <c r="P11">
        <f>IF('BettingLines Week'!P11&lt;-100,1+100/('BettingLines Week'!P11-100),100/('BettingLines Week'!P11+100))</f>
        <v>0.54545454545454541</v>
      </c>
      <c r="Q11">
        <f>IF('BettingLines Week'!Q11&lt;-100,1+100/('BettingLines Week'!Q11-100),100/('BettingLines Week'!Q11+100))</f>
        <v>0.51219512195121952</v>
      </c>
      <c r="R11">
        <f>IF('BettingLines Week'!R11&lt;-100,1+100/('BettingLines Week'!R11-100),100/('BettingLines Week'!R11+100))</f>
        <v>0.51219512195121952</v>
      </c>
      <c r="S11">
        <f>IF('BettingLines Week'!S11&lt;-100,1+100/('BettingLines Week'!S11-100),100/('BettingLines Week'!S11+100))</f>
        <v>0.48780487804878048</v>
      </c>
    </row>
    <row r="12" spans="1:19">
      <c r="A12" t="s">
        <v>11</v>
      </c>
      <c r="B12">
        <f>IF('BettingLines Week'!B12&lt;-100,1+100/('BettingLines Week'!B12-100),100/('BettingLines Week'!B12+100))</f>
        <v>0.42372881355932202</v>
      </c>
      <c r="C12">
        <f>IF('BettingLines Week'!C12&lt;-100,1+100/('BettingLines Week'!C12-100),100/('BettingLines Week'!C12+100))</f>
        <v>0.56521739130434789</v>
      </c>
      <c r="D12">
        <f>IF('BettingLines Week'!D12&lt;-100,1+100/('BettingLines Week'!D12-100),100/('BettingLines Week'!D12+100))</f>
        <v>0.63636363636363635</v>
      </c>
      <c r="E12">
        <f>IF('BettingLines Week'!E12&lt;-100,1+100/('BettingLines Week'!E12-100),100/('BettingLines Week'!E12+100))</f>
        <v>0.40816326530612246</v>
      </c>
      <c r="F12">
        <f>IF('BettingLines Week'!F12&lt;-100,1+100/('BettingLines Week'!F12-100),100/('BettingLines Week'!F12+100))</f>
        <v>0.66442953020134232</v>
      </c>
      <c r="G12">
        <f>IF('BettingLines Week'!G12&lt;-100,1+100/('BettingLines Week'!G12-100),100/('BettingLines Week'!G12+100))</f>
        <v>0.74358974358974361</v>
      </c>
      <c r="H12">
        <f>IF('BettingLines Week'!H12&lt;-100,1+100/('BettingLines Week'!H12-100),100/('BettingLines Week'!H12+100))</f>
        <v>0.38461538461538464</v>
      </c>
      <c r="I12">
        <f>IF('BettingLines Week'!I12&lt;-100,1+100/('BettingLines Week'!I12-100),100/('BettingLines Week'!I12+100))</f>
        <v>0.65517241379310343</v>
      </c>
      <c r="J12">
        <f>IF('BettingLines Week'!J12&lt;-100,1+100/('BettingLines Week'!J12-100),100/('BettingLines Week'!J12+100))</f>
        <v>0.37037037037037035</v>
      </c>
      <c r="K12">
        <f>IF('BettingLines Week'!K12&lt;-100,1+100/('BettingLines Week'!K12-100),100/('BettingLines Week'!K12+100))</f>
        <v>1</v>
      </c>
      <c r="L12">
        <f>IF('BettingLines Week'!L12&lt;-100,1+100/('BettingLines Week'!L12-100),100/('BettingLines Week'!L12+100))</f>
        <v>0.69230769230769229</v>
      </c>
      <c r="M12">
        <f>IF('BettingLines Week'!M12&lt;-100,1+100/('BettingLines Week'!M12-100),100/('BettingLines Week'!M12+100))</f>
        <v>0.46511627906976744</v>
      </c>
      <c r="N12">
        <f>IF('BettingLines Week'!N12&lt;-100,1+100/('BettingLines Week'!N12-100),100/('BettingLines Week'!N12+100))</f>
        <v>0.62962962962962965</v>
      </c>
      <c r="O12">
        <f>IF('BettingLines Week'!O12&lt;-100,1+100/('BettingLines Week'!O12-100),100/('BettingLines Week'!O12+100))</f>
        <v>0.74874371859296485</v>
      </c>
      <c r="P12">
        <f>IF('BettingLines Week'!P12&lt;-100,1+100/('BettingLines Week'!P12-100),100/('BettingLines Week'!P12+100))</f>
        <v>0.54545454545454541</v>
      </c>
      <c r="Q12">
        <f>IF('BettingLines Week'!Q12&lt;-100,1+100/('BettingLines Week'!Q12-100),100/('BettingLines Week'!Q12+100))</f>
        <v>0.55555555555555558</v>
      </c>
      <c r="R12">
        <f>IF('BettingLines Week'!R12&lt;-100,1+100/('BettingLines Week'!R12-100),100/('BettingLines Week'!R12+100))</f>
        <v>0.52380952380952384</v>
      </c>
      <c r="S12">
        <f>IF('BettingLines Week'!S12&lt;-100,1+100/('BettingLines Week'!S12-100),100/('BettingLines Week'!S12+100))</f>
        <v>0.54545454545454541</v>
      </c>
    </row>
    <row r="13" spans="1:19">
      <c r="A13" t="s">
        <v>12</v>
      </c>
      <c r="B13">
        <f>IF('BettingLines Week'!B13&lt;-100,1+100/('BettingLines Week'!B13-100),100/('BettingLines Week'!B13+100))</f>
        <v>0.66442953020134232</v>
      </c>
      <c r="C13">
        <f>IF('BettingLines Week'!C13&lt;-100,1+100/('BettingLines Week'!C13-100),100/('BettingLines Week'!C13+100))</f>
        <v>0.43478260869565216</v>
      </c>
      <c r="D13">
        <f>IF('BettingLines Week'!D13&lt;-100,1+100/('BettingLines Week'!D13-100),100/('BettingLines Week'!D13+100))</f>
        <v>0.74358974358974361</v>
      </c>
      <c r="E13">
        <f>IF('BettingLines Week'!E13&lt;-100,1+100/('BettingLines Week'!E13-100),100/('BettingLines Week'!E13+100))</f>
        <v>0.64912280701754388</v>
      </c>
      <c r="F13">
        <f>IF('BettingLines Week'!F13&lt;-100,1+100/('BettingLines Week'!F13-100),100/('BettingLines Week'!F13+100))</f>
        <v>0.40816326530612246</v>
      </c>
      <c r="G13">
        <f>IF('BettingLines Week'!G13&lt;-100,1+100/('BettingLines Week'!G13-100),100/('BettingLines Week'!G13+100))</f>
        <v>0.72067039106145248</v>
      </c>
      <c r="H13">
        <f>IF('BettingLines Week'!H13&lt;-100,1+100/('BettingLines Week'!H13-100),100/('BettingLines Week'!H13+100))</f>
        <v>0.51219512195121952</v>
      </c>
      <c r="I13">
        <f>IF('BettingLines Week'!I13&lt;-100,1+100/('BettingLines Week'!I13-100),100/('BettingLines Week'!I13+100))</f>
        <v>0.51219512195121952</v>
      </c>
      <c r="J13">
        <f>IF('BettingLines Week'!J13&lt;-100,1+100/('BettingLines Week'!J13-100),100/('BettingLines Week'!J13+100))</f>
        <v>1</v>
      </c>
      <c r="K13">
        <f>IF('BettingLines Week'!K13&lt;-100,1+100/('BettingLines Week'!K13-100),100/('BettingLines Week'!K13+100))</f>
        <v>0.51219512195121952</v>
      </c>
      <c r="L13">
        <f>IF('BettingLines Week'!L13&lt;-100,1+100/('BettingLines Week'!L13-100),100/('BettingLines Week'!L13+100))</f>
        <v>0.67213114754098369</v>
      </c>
      <c r="M13">
        <f>IF('BettingLines Week'!M13&lt;-100,1+100/('BettingLines Week'!M13-100),100/('BettingLines Week'!M13+100))</f>
        <v>0.66442953020134232</v>
      </c>
      <c r="N13">
        <f>IF('BettingLines Week'!N13&lt;-100,1+100/('BettingLines Week'!N13-100),100/('BettingLines Week'!N13+100))</f>
        <v>0.51219512195121952</v>
      </c>
      <c r="O13">
        <f>IF('BettingLines Week'!O13&lt;-100,1+100/('BettingLines Week'!O13-100),100/('BettingLines Week'!O13+100))</f>
        <v>0.51219512195121952</v>
      </c>
      <c r="P13">
        <f>IF('BettingLines Week'!P13&lt;-100,1+100/('BettingLines Week'!P13-100),100/('BettingLines Week'!P13+100))</f>
        <v>0.53488372093023262</v>
      </c>
      <c r="Q13">
        <f>IF('BettingLines Week'!Q13&lt;-100,1+100/('BettingLines Week'!Q13-100),100/('BettingLines Week'!Q13+100))</f>
        <v>0.64285714285714279</v>
      </c>
      <c r="R13">
        <f>IF('BettingLines Week'!R13&lt;-100,1+100/('BettingLines Week'!R13-100),100/('BettingLines Week'!R13+100))</f>
        <v>0.67213114754098369</v>
      </c>
      <c r="S13">
        <f>IF('BettingLines Week'!S13&lt;-100,1+100/('BettingLines Week'!S13-100),100/('BettingLines Week'!S13+100))</f>
        <v>0.57446808510638303</v>
      </c>
    </row>
    <row r="14" spans="1:19">
      <c r="A14" t="s">
        <v>13</v>
      </c>
      <c r="B14">
        <f>IF('BettingLines Week'!B14&lt;-100,1+100/('BettingLines Week'!B14-100),100/('BettingLines Week'!B14+100))</f>
        <v>0.68553459119496862</v>
      </c>
      <c r="C14">
        <f>IF('BettingLines Week'!C14&lt;-100,1+100/('BettingLines Week'!C14-100),100/('BettingLines Week'!C14+100))</f>
        <v>0.45454545454545453</v>
      </c>
      <c r="D14">
        <f>IF('BettingLines Week'!D14&lt;-100,1+100/('BettingLines Week'!D14-100),100/('BettingLines Week'!D14+100))</f>
        <v>0.65753424657534243</v>
      </c>
      <c r="E14">
        <f>IF('BettingLines Week'!E14&lt;-100,1+100/('BettingLines Week'!E14-100),100/('BettingLines Week'!E14+100))</f>
        <v>0.50495049504950495</v>
      </c>
      <c r="F14">
        <f>IF('BettingLines Week'!F14&lt;-100,1+100/('BettingLines Week'!F14-100),100/('BettingLines Week'!F14+100))</f>
        <v>1</v>
      </c>
      <c r="G14">
        <f>IF('BettingLines Week'!G14&lt;-100,1+100/('BettingLines Week'!G14-100),100/('BettingLines Week'!G14+100))</f>
        <v>0.37878787878787878</v>
      </c>
      <c r="H14">
        <f>IF('BettingLines Week'!H14&lt;-100,1+100/('BettingLines Week'!H14-100),100/('BettingLines Week'!H14+100))</f>
        <v>0.77272727272727271</v>
      </c>
      <c r="I14">
        <f>IF('BettingLines Week'!I14&lt;-100,1+100/('BettingLines Week'!I14-100),100/('BettingLines Week'!I14+100))</f>
        <v>0.55555555555555558</v>
      </c>
      <c r="J14">
        <f>IF('BettingLines Week'!J14&lt;-100,1+100/('BettingLines Week'!J14-100),100/('BettingLines Week'!J14+100))</f>
        <v>0.43478260869565216</v>
      </c>
      <c r="K14">
        <f>IF('BettingLines Week'!K14&lt;-100,1+100/('BettingLines Week'!K14-100),100/('BettingLines Week'!K14+100))</f>
        <v>0.65517241379310343</v>
      </c>
      <c r="L14">
        <f>IF('BettingLines Week'!L14&lt;-100,1+100/('BettingLines Week'!L14-100),100/('BettingLines Week'!L14+100))</f>
        <v>0.55555555555555558</v>
      </c>
      <c r="M14">
        <f>IF('BettingLines Week'!M14&lt;-100,1+100/('BettingLines Week'!M14-100),100/('BettingLines Week'!M14+100))</f>
        <v>0.5</v>
      </c>
      <c r="N14">
        <f>IF('BettingLines Week'!N14&lt;-100,1+100/('BettingLines Week'!N14-100),100/('BettingLines Week'!N14+100))</f>
        <v>0.40816326530612246</v>
      </c>
      <c r="O14">
        <f>IF('BettingLines Week'!O14&lt;-100,1+100/('BettingLines Week'!O14-100),100/('BettingLines Week'!O14+100))</f>
        <v>0.4</v>
      </c>
      <c r="P14">
        <f>IF('BettingLines Week'!P14&lt;-100,1+100/('BettingLines Week'!P14-100),100/('BettingLines Week'!P14+100))</f>
        <v>0.48780487804878048</v>
      </c>
      <c r="Q14">
        <f>IF('BettingLines Week'!Q14&lt;-100,1+100/('BettingLines Week'!Q14-100),100/('BettingLines Week'!Q14+100))</f>
        <v>0.55555555555555558</v>
      </c>
      <c r="R14">
        <f>IF('BettingLines Week'!R14&lt;-100,1+100/('BettingLines Week'!R14-100),100/('BettingLines Week'!R14+100))</f>
        <v>0.58333333333333326</v>
      </c>
      <c r="S14">
        <f>IF('BettingLines Week'!S14&lt;-100,1+100/('BettingLines Week'!S14-100),100/('BettingLines Week'!S14+100))</f>
        <v>0.66101694915254239</v>
      </c>
    </row>
    <row r="15" spans="1:19">
      <c r="A15" t="s">
        <v>14</v>
      </c>
      <c r="B15">
        <f>IF('BettingLines Week'!B15&lt;-100,1+100/('BettingLines Week'!B15-100),100/('BettingLines Week'!B15+100))</f>
        <v>0.51923076923076916</v>
      </c>
      <c r="C15">
        <f>IF('BettingLines Week'!C15&lt;-100,1+100/('BettingLines Week'!C15-100),100/('BettingLines Week'!C15+100))</f>
        <v>0.51219512195121952</v>
      </c>
      <c r="D15">
        <f>IF('BettingLines Week'!D15&lt;-100,1+100/('BettingLines Week'!D15-100),100/('BettingLines Week'!D15+100))</f>
        <v>0.66442953020134232</v>
      </c>
      <c r="E15">
        <f>IF('BettingLines Week'!E15&lt;-100,1+100/('BettingLines Week'!E15-100),100/('BettingLines Week'!E15+100))</f>
        <v>0.53488372093023262</v>
      </c>
      <c r="F15">
        <f>IF('BettingLines Week'!F15&lt;-100,1+100/('BettingLines Week'!F15-100),100/('BettingLines Week'!F15+100))</f>
        <v>1</v>
      </c>
      <c r="G15">
        <f>IF('BettingLines Week'!G15&lt;-100,1+100/('BettingLines Week'!G15-100),100/('BettingLines Week'!G15+100))</f>
        <v>0.51219512195121952</v>
      </c>
      <c r="H15">
        <f>IF('BettingLines Week'!H15&lt;-100,1+100/('BettingLines Week'!H15-100),100/('BettingLines Week'!H15+100))</f>
        <v>0.6</v>
      </c>
      <c r="I15">
        <f>IF('BettingLines Week'!I15&lt;-100,1+100/('BettingLines Week'!I15-100),100/('BettingLines Week'!I15+100))</f>
        <v>0.48780487804878048</v>
      </c>
      <c r="J15">
        <f>IF('BettingLines Week'!J15&lt;-100,1+100/('BettingLines Week'!J15-100),100/('BettingLines Week'!J15+100))</f>
        <v>0.76470588235294112</v>
      </c>
      <c r="K15">
        <f>IF('BettingLines Week'!K15&lt;-100,1+100/('BettingLines Week'!K15-100),100/('BettingLines Week'!K15+100))</f>
        <v>0.43478260869565216</v>
      </c>
      <c r="L15">
        <f>IF('BettingLines Week'!L15&lt;-100,1+100/('BettingLines Week'!L15-100),100/('BettingLines Week'!L15+100))</f>
        <v>0.54545454545454541</v>
      </c>
      <c r="M15">
        <f>IF('BettingLines Week'!M15&lt;-100,1+100/('BettingLines Week'!M15-100),100/('BettingLines Week'!M15+100))</f>
        <v>0.51219512195121952</v>
      </c>
      <c r="N15">
        <f>IF('BettingLines Week'!N15&lt;-100,1+100/('BettingLines Week'!N15-100),100/('BettingLines Week'!N15+100))</f>
        <v>0.54545454545454541</v>
      </c>
      <c r="O15">
        <f>IF('BettingLines Week'!O15&lt;-100,1+100/('BettingLines Week'!O15-100),100/('BettingLines Week'!O15+100))</f>
        <v>0.53488372093023262</v>
      </c>
      <c r="P15">
        <f>IF('BettingLines Week'!P15&lt;-100,1+100/('BettingLines Week'!P15-100),100/('BettingLines Week'!P15+100))</f>
        <v>0.63636363636363635</v>
      </c>
      <c r="Q15">
        <f>IF('BettingLines Week'!Q15&lt;-100,1+100/('BettingLines Week'!Q15-100),100/('BettingLines Week'!Q15+100))</f>
        <v>0.65753424657534243</v>
      </c>
      <c r="R15">
        <f>IF('BettingLines Week'!R15&lt;-100,1+100/('BettingLines Week'!R15-100),100/('BettingLines Week'!R15+100))</f>
        <v>0.51219512195121952</v>
      </c>
      <c r="S15">
        <f>IF('BettingLines Week'!S15&lt;-100,1+100/('BettingLines Week'!S15-100),100/('BettingLines Week'!S15+100))</f>
        <v>0.4</v>
      </c>
    </row>
    <row r="16" spans="1:19">
      <c r="A16" t="s">
        <v>15</v>
      </c>
      <c r="B16">
        <f>IF('BettingLines Week'!B16&lt;-100,1+100/('BettingLines Week'!B16-100),100/('BettingLines Week'!B16+100))</f>
        <v>0.59677419354838712</v>
      </c>
      <c r="C16">
        <f>IF('BettingLines Week'!C16&lt;-100,1+100/('BettingLines Week'!C16-100),100/('BettingLines Week'!C16+100))</f>
        <v>0.53488372093023262</v>
      </c>
      <c r="D16">
        <f>IF('BettingLines Week'!D16&lt;-100,1+100/('BettingLines Week'!D16-100),100/('BettingLines Week'!D16+100))</f>
        <v>0.50495049504950495</v>
      </c>
      <c r="E16">
        <f>IF('BettingLines Week'!E16&lt;-100,1+100/('BettingLines Week'!E16-100),100/('BettingLines Week'!E16+100))</f>
        <v>0.69696969696969702</v>
      </c>
      <c r="F16">
        <f>IF('BettingLines Week'!F16&lt;-100,1+100/('BettingLines Week'!F16-100),100/('BettingLines Week'!F16+100))</f>
        <v>0.45454545454545453</v>
      </c>
      <c r="G16">
        <f>IF('BettingLines Week'!G16&lt;-100,1+100/('BettingLines Week'!G16-100),100/('BettingLines Week'!G16+100))</f>
        <v>0.6</v>
      </c>
      <c r="H16">
        <f>IF('BettingLines Week'!H16&lt;-100,1+100/('BettingLines Week'!H16-100),100/('BettingLines Week'!H16+100))</f>
        <v>0.53488372093023262</v>
      </c>
      <c r="I16">
        <f>IF('BettingLines Week'!I16&lt;-100,1+100/('BettingLines Week'!I16-100),100/('BettingLines Week'!I16+100))</f>
        <v>0.54545454545454541</v>
      </c>
      <c r="J16">
        <f>IF('BettingLines Week'!J16&lt;-100,1+100/('BettingLines Week'!J16-100),100/('BettingLines Week'!J16+100))</f>
        <v>0.57446808510638303</v>
      </c>
      <c r="K16">
        <f>IF('BettingLines Week'!K16&lt;-100,1+100/('BettingLines Week'!K16-100),100/('BettingLines Week'!K16+100))</f>
        <v>0.47619047619047616</v>
      </c>
      <c r="L16">
        <f>IF('BettingLines Week'!L16&lt;-100,1+100/('BettingLines Week'!L16-100),100/('BettingLines Week'!L16+100))</f>
        <v>1</v>
      </c>
      <c r="M16">
        <f>IF('BettingLines Week'!M16&lt;-100,1+100/('BettingLines Week'!M16-100),100/('BettingLines Week'!M16+100))</f>
        <v>0.51219512195121952</v>
      </c>
      <c r="N16">
        <f>IF('BettingLines Week'!N16&lt;-100,1+100/('BettingLines Week'!N16-100),100/('BettingLines Week'!N16+100))</f>
        <v>0.52380952380952384</v>
      </c>
      <c r="O16">
        <f>IF('BettingLines Week'!O16&lt;-100,1+100/('BettingLines Week'!O16-100),100/('BettingLines Week'!O16+100))</f>
        <v>0.62264150943396224</v>
      </c>
      <c r="P16">
        <f>IF('BettingLines Week'!P16&lt;-100,1+100/('BettingLines Week'!P16-100),100/('BettingLines Week'!P16+100))</f>
        <v>0.55555555555555558</v>
      </c>
      <c r="Q16">
        <f>IF('BettingLines Week'!Q16&lt;-100,1+100/('BettingLines Week'!Q16-100),100/('BettingLines Week'!Q16+100))</f>
        <v>0.53488372093023262</v>
      </c>
      <c r="R16">
        <f>IF('BettingLines Week'!R16&lt;-100,1+100/('BettingLines Week'!R16-100),100/('BettingLines Week'!R16+100))</f>
        <v>0.54545454545454541</v>
      </c>
      <c r="S16">
        <f>IF('BettingLines Week'!S16&lt;-100,1+100/('BettingLines Week'!S16-100),100/('BettingLines Week'!S16+100))</f>
        <v>0.59183673469387754</v>
      </c>
    </row>
    <row r="17" spans="1:19">
      <c r="A17" t="s">
        <v>16</v>
      </c>
      <c r="B17">
        <f>IF('BettingLines Week'!B17&lt;-100,1+100/('BettingLines Week'!B17-100),100/('BettingLines Week'!B17+100))</f>
        <v>0.68553459119496862</v>
      </c>
      <c r="C17">
        <f>IF('BettingLines Week'!C17&lt;-100,1+100/('BettingLines Week'!C17-100),100/('BettingLines Week'!C17+100))</f>
        <v>0.29411764705882354</v>
      </c>
      <c r="D17">
        <f>IF('BettingLines Week'!D17&lt;-100,1+100/('BettingLines Week'!D17-100),100/('BettingLines Week'!D17+100))</f>
        <v>0.5</v>
      </c>
      <c r="E17">
        <f>IF('BettingLines Week'!E17&lt;-100,1+100/('BettingLines Week'!E17-100),100/('BettingLines Week'!E17+100))</f>
        <v>0.54545454545454541</v>
      </c>
      <c r="F17">
        <f>IF('BettingLines Week'!F17&lt;-100,1+100/('BettingLines Week'!F17-100),100/('BettingLines Week'!F17+100))</f>
        <v>0.38461538461538464</v>
      </c>
      <c r="G17">
        <f>IF('BettingLines Week'!G17&lt;-100,1+100/('BettingLines Week'!G17-100),100/('BettingLines Week'!G17+100))</f>
        <v>0.52380952380952384</v>
      </c>
      <c r="H17">
        <f>IF('BettingLines Week'!H17&lt;-100,1+100/('BettingLines Week'!H17-100),100/('BettingLines Week'!H17+100))</f>
        <v>0.5</v>
      </c>
      <c r="I17">
        <f>IF('BettingLines Week'!I17&lt;-100,1+100/('BettingLines Week'!I17-100),100/('BettingLines Week'!I17+100))</f>
        <v>0.53488372093023262</v>
      </c>
      <c r="J17">
        <f>IF('BettingLines Week'!J17&lt;-100,1+100/('BettingLines Week'!J17-100),100/('BettingLines Week'!J17+100))</f>
        <v>0.53488372093023262</v>
      </c>
      <c r="K17">
        <f>IF('BettingLines Week'!K17&lt;-100,1+100/('BettingLines Week'!K17-100),100/('BettingLines Week'!K17+100))</f>
        <v>0.56521739130434789</v>
      </c>
      <c r="L17">
        <f>IF('BettingLines Week'!L17&lt;-100,1+100/('BettingLines Week'!L17-100),100/('BettingLines Week'!L17+100))</f>
        <v>0.48780487804878048</v>
      </c>
      <c r="M17">
        <f>IF('BettingLines Week'!M17&lt;-100,1+100/('BettingLines Week'!M17-100),100/('BettingLines Week'!M17+100))</f>
        <v>0.64285714285714279</v>
      </c>
      <c r="N17">
        <f>IF('BettingLines Week'!N17&lt;-100,1+100/('BettingLines Week'!N17-100),100/('BettingLines Week'!N17+100))</f>
        <v>1</v>
      </c>
      <c r="O17">
        <f>IF('BettingLines Week'!O17&lt;-100,1+100/('BettingLines Week'!O17-100),100/('BettingLines Week'!O17+100))</f>
        <v>0.53488372093023262</v>
      </c>
      <c r="P17">
        <f>IF('BettingLines Week'!P17&lt;-100,1+100/('BettingLines Week'!P17-100),100/('BettingLines Week'!P17+100))</f>
        <v>0.35714285714285715</v>
      </c>
      <c r="Q17">
        <f>IF('BettingLines Week'!Q17&lt;-100,1+100/('BettingLines Week'!Q17-100),100/('BettingLines Week'!Q17+100))</f>
        <v>0.53488372093023262</v>
      </c>
      <c r="R17">
        <f>IF('BettingLines Week'!R17&lt;-100,1+100/('BettingLines Week'!R17-100),100/('BettingLines Week'!R17+100))</f>
        <v>0.56521739130434789</v>
      </c>
      <c r="S17">
        <f>IF('BettingLines Week'!S17&lt;-100,1+100/('BettingLines Week'!S17-100),100/('BettingLines Week'!S17+100))</f>
        <v>0.45454545454545453</v>
      </c>
    </row>
    <row r="18" spans="1:19">
      <c r="A18" t="s">
        <v>17</v>
      </c>
      <c r="B18">
        <f>IF('BettingLines Week'!B18&lt;-100,1+100/('BettingLines Week'!B18-100),100/('BettingLines Week'!B18+100))</f>
        <v>0.62406015037593987</v>
      </c>
      <c r="C18">
        <f>IF('BettingLines Week'!C18&lt;-100,1+100/('BettingLines Week'!C18-100),100/('BettingLines Week'!C18+100))</f>
        <v>0.65753424657534243</v>
      </c>
      <c r="D18">
        <f>IF('BettingLines Week'!D18&lt;-100,1+100/('BettingLines Week'!D18-100),100/('BettingLines Week'!D18+100))</f>
        <v>0.40816326530612246</v>
      </c>
      <c r="E18">
        <f>IF('BettingLines Week'!E18&lt;-100,1+100/('BettingLines Week'!E18-100),100/('BettingLines Week'!E18+100))</f>
        <v>0.54545454545454541</v>
      </c>
      <c r="F18">
        <f>IF('BettingLines Week'!F18&lt;-100,1+100/('BettingLines Week'!F18-100),100/('BettingLines Week'!F18+100))</f>
        <v>0.51219512195121952</v>
      </c>
      <c r="G18">
        <f>IF('BettingLines Week'!G18&lt;-100,1+100/('BettingLines Week'!G18-100),100/('BettingLines Week'!G18+100))</f>
        <v>0.27777777777777779</v>
      </c>
      <c r="H18">
        <f>IF('BettingLines Week'!H18&lt;-100,1+100/('BettingLines Week'!H18-100),100/('BettingLines Week'!H18+100))</f>
        <v>0.62962962962962965</v>
      </c>
      <c r="I18">
        <f>IF('BettingLines Week'!I18&lt;-100,1+100/('BettingLines Week'!I18-100),100/('BettingLines Week'!I18+100))</f>
        <v>0.4</v>
      </c>
      <c r="J18">
        <f>IF('BettingLines Week'!J18&lt;-100,1+100/('BettingLines Week'!J18-100),100/('BettingLines Week'!J18+100))</f>
        <v>1</v>
      </c>
      <c r="K18">
        <f>IF('BettingLines Week'!K18&lt;-100,1+100/('BettingLines Week'!K18-100),100/('BettingLines Week'!K18+100))</f>
        <v>0.33333333333333331</v>
      </c>
      <c r="L18">
        <f>IF('BettingLines Week'!L18&lt;-100,1+100/('BettingLines Week'!L18-100),100/('BettingLines Week'!L18+100))</f>
        <v>0.55555555555555558</v>
      </c>
      <c r="M18">
        <f>IF('BettingLines Week'!M18&lt;-100,1+100/('BettingLines Week'!M18-100),100/('BettingLines Week'!M18+100))</f>
        <v>0.53488372093023262</v>
      </c>
      <c r="N18">
        <f>IF('BettingLines Week'!N18&lt;-100,1+100/('BettingLines Week'!N18-100),100/('BettingLines Week'!N18+100))</f>
        <v>0.64285714285714279</v>
      </c>
      <c r="O18">
        <f>IF('BettingLines Week'!O18&lt;-100,1+100/('BettingLines Week'!O18-100),100/('BettingLines Week'!O18+100))</f>
        <v>0.43478260869565216</v>
      </c>
      <c r="P18">
        <f>IF('BettingLines Week'!P18&lt;-100,1+100/('BettingLines Week'!P18-100),100/('BettingLines Week'!P18+100))</f>
        <v>0.47619047619047616</v>
      </c>
      <c r="Q18">
        <f>IF('BettingLines Week'!Q18&lt;-100,1+100/('BettingLines Week'!Q18-100),100/('BettingLines Week'!Q18+100))</f>
        <v>0.55555555555555558</v>
      </c>
      <c r="R18">
        <f>IF('BettingLines Week'!R18&lt;-100,1+100/('BettingLines Week'!R18-100),100/('BettingLines Week'!R18+100))</f>
        <v>0.53488372093023262</v>
      </c>
      <c r="S18">
        <f>IF('BettingLines Week'!S18&lt;-100,1+100/('BettingLines Week'!S18-100),100/('BettingLines Week'!S18+100))</f>
        <v>0.53488372093023262</v>
      </c>
    </row>
    <row r="19" spans="1:19">
      <c r="A19" t="s">
        <v>18</v>
      </c>
      <c r="B19">
        <f>IF('BettingLines Week'!B19&lt;-100,1+100/('BettingLines Week'!B19-100),100/('BettingLines Week'!B19+100))</f>
        <v>0.54128440366972475</v>
      </c>
      <c r="C19">
        <f>IF('BettingLines Week'!C19&lt;-100,1+100/('BettingLines Week'!C19-100),100/('BettingLines Week'!C19+100))</f>
        <v>0.54954954954954949</v>
      </c>
      <c r="D19">
        <f>IF('BettingLines Week'!D19&lt;-100,1+100/('BettingLines Week'!D19-100),100/('BettingLines Week'!D19+100))</f>
        <v>0.23809523809523808</v>
      </c>
      <c r="E19">
        <f>IF('BettingLines Week'!E19&lt;-100,1+100/('BettingLines Week'!E19-100),100/('BettingLines Week'!E19+100))</f>
        <v>0.5</v>
      </c>
      <c r="F19">
        <f>IF('BettingLines Week'!F19&lt;-100,1+100/('BettingLines Week'!F19-100),100/('BettingLines Week'!F19+100))</f>
        <v>0.49504950495049505</v>
      </c>
      <c r="G19">
        <f>IF('BettingLines Week'!G19&lt;-100,1+100/('BettingLines Week'!G19-100),100/('BettingLines Week'!G19+100))</f>
        <v>0.52380952380952384</v>
      </c>
      <c r="H19">
        <f>IF('BettingLines Week'!H19&lt;-100,1+100/('BettingLines Week'!H19-100),100/('BettingLines Week'!H19+100))</f>
        <v>0.53488372093023262</v>
      </c>
      <c r="I19">
        <f>IF('BettingLines Week'!I19&lt;-100,1+100/('BettingLines Week'!I19-100),100/('BettingLines Week'!I19+100))</f>
        <v>0.34482758620689657</v>
      </c>
      <c r="J19">
        <f>IF('BettingLines Week'!J19&lt;-100,1+100/('BettingLines Week'!J19-100),100/('BettingLines Week'!J19+100))</f>
        <v>0.46511627906976744</v>
      </c>
      <c r="K19">
        <f>IF('BettingLines Week'!K19&lt;-100,1+100/('BettingLines Week'!K19-100),100/('BettingLines Week'!K19+100))</f>
        <v>0.55555555555555558</v>
      </c>
      <c r="L19">
        <f>IF('BettingLines Week'!L19&lt;-100,1+100/('BettingLines Week'!L19-100),100/('BettingLines Week'!L19+100))</f>
        <v>0.37037037037037035</v>
      </c>
      <c r="M19">
        <f>IF('BettingLines Week'!M19&lt;-100,1+100/('BettingLines Week'!M19-100),100/('BettingLines Week'!M19+100))</f>
        <v>0.39215686274509803</v>
      </c>
      <c r="N19">
        <f>IF('BettingLines Week'!N19&lt;-100,1+100/('BettingLines Week'!N19-100),100/('BettingLines Week'!N19+100))</f>
        <v>1</v>
      </c>
      <c r="O19">
        <f>IF('BettingLines Week'!O19&lt;-100,1+100/('BettingLines Week'!O19-100),100/('BettingLines Week'!O19+100))</f>
        <v>0.48780487804878048</v>
      </c>
      <c r="P19">
        <f>IF('BettingLines Week'!P19&lt;-100,1+100/('BettingLines Week'!P19-100),100/('BettingLines Week'!P19+100))</f>
        <v>0.4</v>
      </c>
      <c r="Q19">
        <f>IF('BettingLines Week'!Q19&lt;-100,1+100/('BettingLines Week'!Q19-100),100/('BettingLines Week'!Q19+100))</f>
        <v>0.66101694915254239</v>
      </c>
      <c r="R19">
        <f>IF('BettingLines Week'!R19&lt;-100,1+100/('BettingLines Week'!R19-100),100/('BettingLines Week'!R19+100))</f>
        <v>0.55555555555555558</v>
      </c>
      <c r="S19">
        <f>IF('BettingLines Week'!S19&lt;-100,1+100/('BettingLines Week'!S19-100),100/('BettingLines Week'!S19+100))</f>
        <v>0.48780487804878048</v>
      </c>
    </row>
    <row r="20" spans="1:19">
      <c r="A20" t="s">
        <v>19</v>
      </c>
      <c r="B20">
        <f>IF('BettingLines Week'!B20&lt;-100,1+100/('BettingLines Week'!B20-100),100/('BettingLines Week'!B20+100))</f>
        <v>0.50495049504950495</v>
      </c>
      <c r="C20">
        <f>IF('BettingLines Week'!C20&lt;-100,1+100/('BettingLines Week'!C20-100),100/('BettingLines Week'!C20+100))</f>
        <v>0.48780487804878048</v>
      </c>
      <c r="D20">
        <f>IF('BettingLines Week'!D20&lt;-100,1+100/('BettingLines Week'!D20-100),100/('BettingLines Week'!D20+100))</f>
        <v>0.54128440366972475</v>
      </c>
      <c r="E20">
        <f>IF('BettingLines Week'!E20&lt;-100,1+100/('BettingLines Week'!E20-100),100/('BettingLines Week'!E20+100))</f>
        <v>0.49504950495049505</v>
      </c>
      <c r="F20">
        <f>IF('BettingLines Week'!F20&lt;-100,1+100/('BettingLines Week'!F20-100),100/('BettingLines Week'!F20+100))</f>
        <v>0.5</v>
      </c>
      <c r="G20">
        <f>IF('BettingLines Week'!G20&lt;-100,1+100/('BettingLines Week'!G20-100),100/('BettingLines Week'!G20+100))</f>
        <v>1</v>
      </c>
      <c r="H20">
        <f>IF('BettingLines Week'!H20&lt;-100,1+100/('BettingLines Week'!H20-100),100/('BettingLines Week'!H20+100))</f>
        <v>0.40816326530612246</v>
      </c>
      <c r="I20">
        <f>IF('BettingLines Week'!I20&lt;-100,1+100/('BettingLines Week'!I20-100),100/('BettingLines Week'!I20+100))</f>
        <v>0.51219512195121952</v>
      </c>
      <c r="J20">
        <f>IF('BettingLines Week'!J20&lt;-100,1+100/('BettingLines Week'!J20-100),100/('BettingLines Week'!J20+100))</f>
        <v>0.57446808510638303</v>
      </c>
      <c r="K20">
        <f>IF('BettingLines Week'!K20&lt;-100,1+100/('BettingLines Week'!K20-100),100/('BettingLines Week'!K20+100))</f>
        <v>0.43478260869565216</v>
      </c>
      <c r="L20">
        <f>IF('BettingLines Week'!L20&lt;-100,1+100/('BettingLines Week'!L20-100),100/('BettingLines Week'!L20+100))</f>
        <v>0.47619047619047616</v>
      </c>
      <c r="M20">
        <f>IF('BettingLines Week'!M20&lt;-100,1+100/('BettingLines Week'!M20-100),100/('BettingLines Week'!M20+100))</f>
        <v>0.38461538461538464</v>
      </c>
      <c r="N20">
        <f>IF('BettingLines Week'!N20&lt;-100,1+100/('BettingLines Week'!N20-100),100/('BettingLines Week'!N20+100))</f>
        <v>0.35714285714285715</v>
      </c>
      <c r="O20">
        <f>IF('BettingLines Week'!O20&lt;-100,1+100/('BettingLines Week'!O20-100),100/('BettingLines Week'!O20+100))</f>
        <v>0.56521739130434789</v>
      </c>
      <c r="P20">
        <f>IF('BettingLines Week'!P20&lt;-100,1+100/('BettingLines Week'!P20-100),100/('BettingLines Week'!P20+100))</f>
        <v>0.62962962962962965</v>
      </c>
      <c r="Q20">
        <f>IF('BettingLines Week'!Q20&lt;-100,1+100/('BettingLines Week'!Q20-100),100/('BettingLines Week'!Q20+100))</f>
        <v>0.53488372093023262</v>
      </c>
      <c r="R20">
        <f>IF('BettingLines Week'!R20&lt;-100,1+100/('BettingLines Week'!R20-100),100/('BettingLines Week'!R20+100))</f>
        <v>0.47619047619047616</v>
      </c>
      <c r="S20">
        <f>IF('BettingLines Week'!S20&lt;-100,1+100/('BettingLines Week'!S20-100),100/('BettingLines Week'!S20+100))</f>
        <v>0.55555555555555558</v>
      </c>
    </row>
    <row r="21" spans="1:19">
      <c r="A21" t="s">
        <v>20</v>
      </c>
      <c r="B21">
        <f>IF('BettingLines Week'!B21&lt;-100,1+100/('BettingLines Week'!B21-100),100/('BettingLines Week'!B21+100))</f>
        <v>0.41322314049586778</v>
      </c>
      <c r="C21">
        <f>IF('BettingLines Week'!C21&lt;-100,1+100/('BettingLines Week'!C21-100),100/('BettingLines Week'!C21+100))</f>
        <v>0.68553459119496862</v>
      </c>
      <c r="D21">
        <f>IF('BettingLines Week'!D21&lt;-100,1+100/('BettingLines Week'!D21-100),100/('BettingLines Week'!D21+100))</f>
        <v>0.33898305084745761</v>
      </c>
      <c r="E21">
        <f>IF('BettingLines Week'!E21&lt;-100,1+100/('BettingLines Week'!E21-100),100/('BettingLines Week'!E21+100))</f>
        <v>0.54128440366972475</v>
      </c>
      <c r="F21">
        <f>IF('BettingLines Week'!F21&lt;-100,1+100/('BettingLines Week'!F21-100),100/('BettingLines Week'!F21+100))</f>
        <v>0.37878787878787878</v>
      </c>
      <c r="G21">
        <f>IF('BettingLines Week'!G21&lt;-100,1+100/('BettingLines Week'!G21-100),100/('BettingLines Week'!G21+100))</f>
        <v>0.29411764705882354</v>
      </c>
      <c r="H21">
        <f>IF('BettingLines Week'!H21&lt;-100,1+100/('BettingLines Week'!H21-100),100/('BettingLines Week'!H21+100))</f>
        <v>0.57446808510638303</v>
      </c>
      <c r="I21">
        <f>IF('BettingLines Week'!I21&lt;-100,1+100/('BettingLines Week'!I21-100),100/('BettingLines Week'!I21+100))</f>
        <v>0.5</v>
      </c>
      <c r="J21">
        <f>IF('BettingLines Week'!J21&lt;-100,1+100/('BettingLines Week'!J21-100),100/('BettingLines Week'!J21+100))</f>
        <v>0.5</v>
      </c>
      <c r="K21">
        <f>IF('BettingLines Week'!K21&lt;-100,1+100/('BettingLines Week'!K21-100),100/('BettingLines Week'!K21+100))</f>
        <v>0.35714285714285715</v>
      </c>
      <c r="L21">
        <f>IF('BettingLines Week'!L21&lt;-100,1+100/('BettingLines Week'!L21-100),100/('BettingLines Week'!L21+100))</f>
        <v>0.54545454545454541</v>
      </c>
      <c r="M21">
        <f>IF('BettingLines Week'!M21&lt;-100,1+100/('BettingLines Week'!M21-100),100/('BettingLines Week'!M21+100))</f>
        <v>0.54545454545454541</v>
      </c>
      <c r="N21">
        <f>IF('BettingLines Week'!N21&lt;-100,1+100/('BettingLines Week'!N21-100),100/('BettingLines Week'!N21+100))</f>
        <v>1</v>
      </c>
      <c r="O21">
        <f>IF('BettingLines Week'!O21&lt;-100,1+100/('BettingLines Week'!O21-100),100/('BettingLines Week'!O21+100))</f>
        <v>0.47619047619047616</v>
      </c>
      <c r="P21">
        <f>IF('BettingLines Week'!P21&lt;-100,1+100/('BettingLines Week'!P21-100),100/('BettingLines Week'!P21+100))</f>
        <v>0.48780487804878048</v>
      </c>
      <c r="Q21">
        <f>IF('BettingLines Week'!Q21&lt;-100,1+100/('BettingLines Week'!Q21-100),100/('BettingLines Week'!Q21+100))</f>
        <v>0.29411764705882354</v>
      </c>
      <c r="R21">
        <f>IF('BettingLines Week'!R21&lt;-100,1+100/('BettingLines Week'!R21-100),100/('BettingLines Week'!R21+100))</f>
        <v>0.62264150943396224</v>
      </c>
      <c r="S21">
        <f>IF('BettingLines Week'!S21&lt;-100,1+100/('BettingLines Week'!S21-100),100/('BettingLines Week'!S21+100))</f>
        <v>0.47619047619047616</v>
      </c>
    </row>
    <row r="22" spans="1:19">
      <c r="A22" t="s">
        <v>21</v>
      </c>
      <c r="B22">
        <f>IF('BettingLines Week'!B22&lt;-100,1+100/('BettingLines Week'!B22-100),100/('BettingLines Week'!B22+100))</f>
        <v>0.5</v>
      </c>
      <c r="C22">
        <f>IF('BettingLines Week'!C22&lt;-100,1+100/('BettingLines Week'!C22-100),100/('BettingLines Week'!C22+100))</f>
        <v>0.53488372093023262</v>
      </c>
      <c r="D22">
        <f>IF('BettingLines Week'!D22&lt;-100,1+100/('BettingLines Week'!D22-100),100/('BettingLines Week'!D22+100))</f>
        <v>0.55555555555555558</v>
      </c>
      <c r="E22">
        <f>IF('BettingLines Week'!E22&lt;-100,1+100/('BettingLines Week'!E22-100),100/('BettingLines Week'!E22+100))</f>
        <v>0.63636363636363635</v>
      </c>
      <c r="F22">
        <f>IF('BettingLines Week'!F22&lt;-100,1+100/('BettingLines Week'!F22-100),100/('BettingLines Week'!F22+100))</f>
        <v>0.51219512195121952</v>
      </c>
      <c r="G22">
        <f>IF('BettingLines Week'!G22&lt;-100,1+100/('BettingLines Week'!G22-100),100/('BettingLines Week'!G22+100))</f>
        <v>1</v>
      </c>
      <c r="H22">
        <f>IF('BettingLines Week'!H22&lt;-100,1+100/('BettingLines Week'!H22-100),100/('BettingLines Week'!H22+100))</f>
        <v>0.56521739130434789</v>
      </c>
      <c r="I22">
        <f>IF('BettingLines Week'!I22&lt;-100,1+100/('BettingLines Week'!I22-100),100/('BettingLines Week'!I22+100))</f>
        <v>0.53488372093023262</v>
      </c>
      <c r="J22">
        <f>IF('BettingLines Week'!J22&lt;-100,1+100/('BettingLines Week'!J22-100),100/('BettingLines Week'!J22+100))</f>
        <v>0.64285714285714279</v>
      </c>
      <c r="K22">
        <f>IF('BettingLines Week'!K22&lt;-100,1+100/('BettingLines Week'!K22-100),100/('BettingLines Week'!K22+100))</f>
        <v>0.6</v>
      </c>
      <c r="L22">
        <f>IF('BettingLines Week'!L22&lt;-100,1+100/('BettingLines Week'!L22-100),100/('BettingLines Week'!L22+100))</f>
        <v>0.5</v>
      </c>
      <c r="M22">
        <f>IF('BettingLines Week'!M22&lt;-100,1+100/('BettingLines Week'!M22-100),100/('BettingLines Week'!M22+100))</f>
        <v>0.37037037037037035</v>
      </c>
      <c r="N22">
        <f>IF('BettingLines Week'!N22&lt;-100,1+100/('BettingLines Week'!N22-100),100/('BettingLines Week'!N22+100))</f>
        <v>0.72067039106145248</v>
      </c>
      <c r="O22">
        <f>IF('BettingLines Week'!O22&lt;-100,1+100/('BettingLines Week'!O22-100),100/('BettingLines Week'!O22+100))</f>
        <v>0.55555555555555558</v>
      </c>
      <c r="P22">
        <f>IF('BettingLines Week'!P22&lt;-100,1+100/('BettingLines Week'!P22-100),100/('BettingLines Week'!P22+100))</f>
        <v>0.56521739130434789</v>
      </c>
      <c r="Q22">
        <f>IF('BettingLines Week'!Q22&lt;-100,1+100/('BettingLines Week'!Q22-100),100/('BettingLines Week'!Q22+100))</f>
        <v>0.47619047619047616</v>
      </c>
      <c r="R22">
        <f>IF('BettingLines Week'!R22&lt;-100,1+100/('BettingLines Week'!R22-100),100/('BettingLines Week'!R22+100))</f>
        <v>0.45454545454545453</v>
      </c>
      <c r="S22">
        <f>IF('BettingLines Week'!S22&lt;-100,1+100/('BettingLines Week'!S22-100),100/('BettingLines Week'!S22+100))</f>
        <v>0.4</v>
      </c>
    </row>
    <row r="23" spans="1:19">
      <c r="A23" t="s">
        <v>22</v>
      </c>
      <c r="B23">
        <f>IF('BettingLines Week'!B23&lt;-100,1+100/('BettingLines Week'!B23-100),100/('BettingLines Week'!B23+100))</f>
        <v>0.39370078740157483</v>
      </c>
      <c r="C23">
        <f>IF('BettingLines Week'!C23&lt;-100,1+100/('BettingLines Week'!C23-100),100/('BettingLines Week'!C23+100))</f>
        <v>0.47619047619047616</v>
      </c>
      <c r="D23">
        <f>IF('BettingLines Week'!D23&lt;-100,1+100/('BettingLines Week'!D23-100),100/('BettingLines Week'!D23+100))</f>
        <v>0.37037037037037035</v>
      </c>
      <c r="E23">
        <f>IF('BettingLines Week'!E23&lt;-100,1+100/('BettingLines Week'!E23-100),100/('BettingLines Week'!E23+100))</f>
        <v>0.37037037037037035</v>
      </c>
      <c r="F23">
        <f>IF('BettingLines Week'!F23&lt;-100,1+100/('BettingLines Week'!F23-100),100/('BettingLines Week'!F23+100))</f>
        <v>0.58333333333333326</v>
      </c>
      <c r="G23">
        <f>IF('BettingLines Week'!G23&lt;-100,1+100/('BettingLines Week'!G23-100),100/('BettingLines Week'!G23+100))</f>
        <v>0.51219512195121952</v>
      </c>
      <c r="H23">
        <f>IF('BettingLines Week'!H23&lt;-100,1+100/('BettingLines Week'!H23-100),100/('BettingLines Week'!H23+100))</f>
        <v>0.4</v>
      </c>
      <c r="I23">
        <f>IF('BettingLines Week'!I23&lt;-100,1+100/('BettingLines Week'!I23-100),100/('BettingLines Week'!I23+100))</f>
        <v>0.38461538461538464</v>
      </c>
      <c r="J23">
        <f>IF('BettingLines Week'!J23&lt;-100,1+100/('BettingLines Week'!J23-100),100/('BettingLines Week'!J23+100))</f>
        <v>0.62962962962962965</v>
      </c>
      <c r="K23">
        <f>IF('BettingLines Week'!K23&lt;-100,1+100/('BettingLines Week'!K23-100),100/('BettingLines Week'!K23+100))</f>
        <v>0.66101694915254239</v>
      </c>
      <c r="L23">
        <f>IF('BettingLines Week'!L23&lt;-100,1+100/('BettingLines Week'!L23-100),100/('BettingLines Week'!L23+100))</f>
        <v>1</v>
      </c>
      <c r="M23">
        <f>IF('BettingLines Week'!M23&lt;-100,1+100/('BettingLines Week'!M23-100),100/('BettingLines Week'!M23+100))</f>
        <v>0.5</v>
      </c>
      <c r="N23">
        <f>IF('BettingLines Week'!N23&lt;-100,1+100/('BettingLines Week'!N23-100),100/('BettingLines Week'!N23+100))</f>
        <v>0.5</v>
      </c>
      <c r="O23">
        <f>IF('BettingLines Week'!O23&lt;-100,1+100/('BettingLines Week'!O23-100),100/('BettingLines Week'!O23+100))</f>
        <v>0.48780487804878048</v>
      </c>
      <c r="P23">
        <f>IF('BettingLines Week'!P23&lt;-100,1+100/('BettingLines Week'!P23-100),100/('BettingLines Week'!P23+100))</f>
        <v>0.38461538461538464</v>
      </c>
      <c r="Q23">
        <f>IF('BettingLines Week'!Q23&lt;-100,1+100/('BettingLines Week'!Q23-100),100/('BettingLines Week'!Q23+100))</f>
        <v>0.48780487804878048</v>
      </c>
      <c r="R23">
        <f>IF('BettingLines Week'!R23&lt;-100,1+100/('BettingLines Week'!R23-100),100/('BettingLines Week'!R23+100))</f>
        <v>0.3125</v>
      </c>
      <c r="S23">
        <f>IF('BettingLines Week'!S23&lt;-100,1+100/('BettingLines Week'!S23-100),100/('BettingLines Week'!S23+100))</f>
        <v>0.51219512195121952</v>
      </c>
    </row>
    <row r="24" spans="1:19">
      <c r="A24" t="s">
        <v>23</v>
      </c>
      <c r="B24">
        <f>IF('BettingLines Week'!B24&lt;-100,1+100/('BettingLines Week'!B24-100),100/('BettingLines Week'!B24+100))</f>
        <v>0.64912280701754388</v>
      </c>
      <c r="C24">
        <f>IF('BettingLines Week'!C24&lt;-100,1+100/('BettingLines Week'!C24-100),100/('BettingLines Week'!C24+100))</f>
        <v>0.55555555555555558</v>
      </c>
      <c r="D24">
        <f>IF('BettingLines Week'!D24&lt;-100,1+100/('BettingLines Week'!D24-100),100/('BettingLines Week'!D24+100))</f>
        <v>0.35714285714285715</v>
      </c>
      <c r="E24">
        <f>IF('BettingLines Week'!E24&lt;-100,1+100/('BettingLines Week'!E24-100),100/('BettingLines Week'!E24+100))</f>
        <v>0.39370078740157483</v>
      </c>
      <c r="F24">
        <f>IF('BettingLines Week'!F24&lt;-100,1+100/('BettingLines Week'!F24-100),100/('BettingLines Week'!F24+100))</f>
        <v>0.62264150943396224</v>
      </c>
      <c r="G24">
        <f>IF('BettingLines Week'!G24&lt;-100,1+100/('BettingLines Week'!G24-100),100/('BettingLines Week'!G24+100))</f>
        <v>0.56521739130434789</v>
      </c>
      <c r="H24">
        <f>IF('BettingLines Week'!H24&lt;-100,1+100/('BettingLines Week'!H24-100),100/('BettingLines Week'!H24+100))</f>
        <v>0.53488372093023262</v>
      </c>
      <c r="I24">
        <f>IF('BettingLines Week'!I24&lt;-100,1+100/('BettingLines Week'!I24-100),100/('BettingLines Week'!I24+100))</f>
        <v>0.51219512195121952</v>
      </c>
      <c r="J24">
        <f>IF('BettingLines Week'!J24&lt;-100,1+100/('BettingLines Week'!J24-100),100/('BettingLines Week'!J24+100))</f>
        <v>0.51219512195121952</v>
      </c>
      <c r="K24">
        <f>IF('BettingLines Week'!K24&lt;-100,1+100/('BettingLines Week'!K24-100),100/('BettingLines Week'!K24+100))</f>
        <v>0.58333333333333326</v>
      </c>
      <c r="L24">
        <f>IF('BettingLines Week'!L24&lt;-100,1+100/('BettingLines Week'!L24-100),100/('BettingLines Week'!L24+100))</f>
        <v>1</v>
      </c>
      <c r="M24">
        <f>IF('BettingLines Week'!M24&lt;-100,1+100/('BettingLines Week'!M24-100),100/('BettingLines Week'!M24+100))</f>
        <v>0.53488372093023262</v>
      </c>
      <c r="N24">
        <f>IF('BettingLines Week'!N24&lt;-100,1+100/('BettingLines Week'!N24-100),100/('BettingLines Week'!N24+100))</f>
        <v>0.3125</v>
      </c>
      <c r="O24">
        <f>IF('BettingLines Week'!O24&lt;-100,1+100/('BettingLines Week'!O24-100),100/('BettingLines Week'!O24+100))</f>
        <v>0.60784313725490202</v>
      </c>
      <c r="P24">
        <f>IF('BettingLines Week'!P24&lt;-100,1+100/('BettingLines Week'!P24-100),100/('BettingLines Week'!P24+100))</f>
        <v>0.51219512195121952</v>
      </c>
      <c r="Q24">
        <f>IF('BettingLines Week'!Q24&lt;-100,1+100/('BettingLines Week'!Q24-100),100/('BettingLines Week'!Q24+100))</f>
        <v>0.56521739130434789</v>
      </c>
      <c r="R24">
        <f>IF('BettingLines Week'!R24&lt;-100,1+100/('BettingLines Week'!R24-100),100/('BettingLines Week'!R24+100))</f>
        <v>0.48780487804878048</v>
      </c>
      <c r="S24">
        <f>IF('BettingLines Week'!S24&lt;-100,1+100/('BettingLines Week'!S24-100),100/('BettingLines Week'!S24+100))</f>
        <v>0.44444444444444442</v>
      </c>
    </row>
    <row r="25" spans="1:19">
      <c r="A25" t="s">
        <v>24</v>
      </c>
      <c r="B25">
        <f>IF('BettingLines Week'!B25&lt;-100,1+100/('BettingLines Week'!B25-100),100/('BettingLines Week'!B25+100))</f>
        <v>0.41666666666666669</v>
      </c>
      <c r="C25">
        <f>IF('BettingLines Week'!C25&lt;-100,1+100/('BettingLines Week'!C25-100),100/('BettingLines Week'!C25+100))</f>
        <v>0.23255813953488372</v>
      </c>
      <c r="D25">
        <f>IF('BettingLines Week'!D25&lt;-100,1+100/('BettingLines Week'!D25-100),100/('BettingLines Week'!D25+100))</f>
        <v>0.48780487804878048</v>
      </c>
      <c r="E25">
        <f>IF('BettingLines Week'!E25&lt;-100,1+100/('BettingLines Week'!E25-100),100/('BettingLines Week'!E25+100))</f>
        <v>0.35087719298245612</v>
      </c>
      <c r="F25">
        <f>IF('BettingLines Week'!F25&lt;-100,1+100/('BettingLines Week'!F25-100),100/('BettingLines Week'!F25+100))</f>
        <v>0.54545454545454541</v>
      </c>
      <c r="G25">
        <f>IF('BettingLines Week'!G25&lt;-100,1+100/('BettingLines Week'!G25-100),100/('BettingLines Week'!G25+100))</f>
        <v>0.53488372093023262</v>
      </c>
      <c r="H25">
        <f>IF('BettingLines Week'!H25&lt;-100,1+100/('BettingLines Week'!H25-100),100/('BettingLines Week'!H25+100))</f>
        <v>0.51219512195121952</v>
      </c>
      <c r="I25">
        <f>IF('BettingLines Week'!I25&lt;-100,1+100/('BettingLines Week'!I25-100),100/('BettingLines Week'!I25+100))</f>
        <v>0.37878787878787878</v>
      </c>
      <c r="J25">
        <f>IF('BettingLines Week'!J25&lt;-100,1+100/('BettingLines Week'!J25-100),100/('BettingLines Week'!J25+100))</f>
        <v>0.54545454545454541</v>
      </c>
      <c r="K25">
        <f>IF('BettingLines Week'!K25&lt;-100,1+100/('BettingLines Week'!K25-100),100/('BettingLines Week'!K25+100))</f>
        <v>0.47619047619047616</v>
      </c>
      <c r="L25">
        <f>IF('BettingLines Week'!L25&lt;-100,1+100/('BettingLines Week'!L25-100),100/('BettingLines Week'!L25+100))</f>
        <v>0.35087719298245612</v>
      </c>
      <c r="M25">
        <f>IF('BettingLines Week'!M25&lt;-100,1+100/('BettingLines Week'!M25-100),100/('BettingLines Week'!M25+100))</f>
        <v>0.37037037037037035</v>
      </c>
      <c r="N25">
        <f>IF('BettingLines Week'!N25&lt;-100,1+100/('BettingLines Week'!N25-100),100/('BettingLines Week'!N25+100))</f>
        <v>1</v>
      </c>
      <c r="O25">
        <f>IF('BettingLines Week'!O25&lt;-100,1+100/('BettingLines Week'!O25-100),100/('BettingLines Week'!O25+100))</f>
        <v>0.51219512195121952</v>
      </c>
      <c r="P25">
        <f>IF('BettingLines Week'!P25&lt;-100,1+100/('BettingLines Week'!P25-100),100/('BettingLines Week'!P25+100))</f>
        <v>0.5</v>
      </c>
      <c r="Q25">
        <f>IF('BettingLines Week'!Q25&lt;-100,1+100/('BettingLines Week'!Q25-100),100/('BettingLines Week'!Q25+100))</f>
        <v>0.24390243902439024</v>
      </c>
      <c r="R25">
        <f>IF('BettingLines Week'!R25&lt;-100,1+100/('BettingLines Week'!R25-100),100/('BettingLines Week'!R25+100))</f>
        <v>0.55555555555555558</v>
      </c>
      <c r="S25">
        <f>IF('BettingLines Week'!S25&lt;-100,1+100/('BettingLines Week'!S25-100),100/('BettingLines Week'!S25+100))</f>
        <v>0.51219512195121952</v>
      </c>
    </row>
    <row r="26" spans="1:19">
      <c r="A26" t="s">
        <v>25</v>
      </c>
      <c r="B26">
        <f>IF('BettingLines Week'!B26&lt;-100,1+100/('BettingLines Week'!B26-100),100/('BettingLines Week'!B26+100))</f>
        <v>0.39370078740157483</v>
      </c>
      <c r="C26">
        <f>IF('BettingLines Week'!C26&lt;-100,1+100/('BettingLines Week'!C26-100),100/('BettingLines Week'!C26+100))</f>
        <v>0.51219512195121952</v>
      </c>
      <c r="D26">
        <f>IF('BettingLines Week'!D26&lt;-100,1+100/('BettingLines Week'!D26-100),100/('BettingLines Week'!D26+100))</f>
        <v>0.38461538461538464</v>
      </c>
      <c r="E26">
        <f>IF('BettingLines Week'!E26&lt;-100,1+100/('BettingLines Week'!E26-100),100/('BettingLines Week'!E26+100))</f>
        <v>0.5</v>
      </c>
      <c r="F26">
        <f>IF('BettingLines Week'!F26&lt;-100,1+100/('BettingLines Week'!F26-100),100/('BettingLines Week'!F26+100))</f>
        <v>0.37037037037037035</v>
      </c>
      <c r="G26">
        <f>IF('BettingLines Week'!G26&lt;-100,1+100/('BettingLines Week'!G26-100),100/('BettingLines Week'!G26+100))</f>
        <v>0.29850746268656714</v>
      </c>
      <c r="H26">
        <f>IF('BettingLines Week'!H26&lt;-100,1+100/('BettingLines Week'!H26-100),100/('BettingLines Week'!H26+100))</f>
        <v>1</v>
      </c>
      <c r="I26">
        <f>IF('BettingLines Week'!I26&lt;-100,1+100/('BettingLines Week'!I26-100),100/('BettingLines Week'!I26+100))</f>
        <v>0.6</v>
      </c>
      <c r="J26">
        <f>IF('BettingLines Week'!J26&lt;-100,1+100/('BettingLines Week'!J26-100),100/('BettingLines Week'!J26+100))</f>
        <v>0.56521739130434789</v>
      </c>
      <c r="K26">
        <f>IF('BettingLines Week'!K26&lt;-100,1+100/('BettingLines Week'!K26-100),100/('BettingLines Week'!K26+100))</f>
        <v>0.48780487804878048</v>
      </c>
      <c r="L26">
        <f>IF('BettingLines Week'!L26&lt;-100,1+100/('BettingLines Week'!L26-100),100/('BettingLines Week'!L26+100))</f>
        <v>0.4</v>
      </c>
      <c r="M26">
        <f>IF('BettingLines Week'!M26&lt;-100,1+100/('BettingLines Week'!M26-100),100/('BettingLines Week'!M26+100))</f>
        <v>0.51219512195121952</v>
      </c>
      <c r="N26">
        <f>IF('BettingLines Week'!N26&lt;-100,1+100/('BettingLines Week'!N26-100),100/('BettingLines Week'!N26+100))</f>
        <v>0.51219512195121952</v>
      </c>
      <c r="O26">
        <f>IF('BettingLines Week'!O26&lt;-100,1+100/('BettingLines Week'!O26-100),100/('BettingLines Week'!O26+100))</f>
        <v>0.41666666666666669</v>
      </c>
      <c r="P26">
        <f>IF('BettingLines Week'!P26&lt;-100,1+100/('BettingLines Week'!P26-100),100/('BettingLines Week'!P26+100))</f>
        <v>0.53488372093023262</v>
      </c>
      <c r="Q26">
        <f>IF('BettingLines Week'!Q26&lt;-100,1+100/('BettingLines Week'!Q26-100),100/('BettingLines Week'!Q26+100))</f>
        <v>0.51219512195121952</v>
      </c>
      <c r="R26">
        <f>IF('BettingLines Week'!R26&lt;-100,1+100/('BettingLines Week'!R26-100),100/('BettingLines Week'!R26+100))</f>
        <v>0.37037037037037035</v>
      </c>
      <c r="S26">
        <f>IF('BettingLines Week'!S26&lt;-100,1+100/('BettingLines Week'!S26-100),100/('BettingLines Week'!S26+100))</f>
        <v>0.56521739130434789</v>
      </c>
    </row>
    <row r="27" spans="1:19">
      <c r="A27" t="s">
        <v>26</v>
      </c>
      <c r="B27">
        <f>IF('BettingLines Week'!B27&lt;-100,1+100/('BettingLines Week'!B27-100),100/('BettingLines Week'!B27+100))</f>
        <v>0.76470588235294112</v>
      </c>
      <c r="C27">
        <f>IF('BettingLines Week'!C27&lt;-100,1+100/('BettingLines Week'!C27-100),100/('BettingLines Week'!C27+100))</f>
        <v>0.38461538461538464</v>
      </c>
      <c r="D27">
        <f>IF('BettingLines Week'!D27&lt;-100,1+100/('BettingLines Week'!D27-100),100/('BettingLines Week'!D27+100))</f>
        <v>0.38461538461538464</v>
      </c>
      <c r="E27">
        <f>IF('BettingLines Week'!E27&lt;-100,1+100/('BettingLines Week'!E27-100),100/('BettingLines Week'!E27+100))</f>
        <v>0.27777777777777779</v>
      </c>
      <c r="F27">
        <f>IF('BettingLines Week'!F27&lt;-100,1+100/('BettingLines Week'!F27-100),100/('BettingLines Week'!F27+100))</f>
        <v>0.54954954954954949</v>
      </c>
      <c r="G27">
        <f>IF('BettingLines Week'!G27&lt;-100,1+100/('BettingLines Week'!G27-100),100/('BettingLines Week'!G27+100))</f>
        <v>0.47619047619047616</v>
      </c>
      <c r="H27">
        <f>IF('BettingLines Week'!H27&lt;-100,1+100/('BettingLines Week'!H27-100),100/('BettingLines Week'!H27+100))</f>
        <v>0.46511627906976744</v>
      </c>
      <c r="I27">
        <f>IF('BettingLines Week'!I27&lt;-100,1+100/('BettingLines Week'!I27-100),100/('BettingLines Week'!I27+100))</f>
        <v>0.37735849056603776</v>
      </c>
      <c r="J27">
        <f>IF('BettingLines Week'!J27&lt;-100,1+100/('BettingLines Week'!J27-100),100/('BettingLines Week'!J27+100))</f>
        <v>0.40816326530612246</v>
      </c>
      <c r="K27">
        <f>IF('BettingLines Week'!K27&lt;-100,1+100/('BettingLines Week'!K27-100),100/('BettingLines Week'!K27+100))</f>
        <v>0.38461538461538464</v>
      </c>
      <c r="L27">
        <f>IF('BettingLines Week'!L27&lt;-100,1+100/('BettingLines Week'!L27-100),100/('BettingLines Week'!L27+100))</f>
        <v>0.5</v>
      </c>
      <c r="M27">
        <f>IF('BettingLines Week'!M27&lt;-100,1+100/('BettingLines Week'!M27-100),100/('BettingLines Week'!M27+100))</f>
        <v>0.34482758620689657</v>
      </c>
      <c r="N27">
        <f>IF('BettingLines Week'!N27&lt;-100,1+100/('BettingLines Week'!N27-100),100/('BettingLines Week'!N27+100))</f>
        <v>0.40816326530612246</v>
      </c>
      <c r="O27">
        <f>IF('BettingLines Week'!O27&lt;-100,1+100/('BettingLines Week'!O27-100),100/('BettingLines Week'!O27+100))</f>
        <v>1</v>
      </c>
      <c r="P27">
        <f>IF('BettingLines Week'!P27&lt;-100,1+100/('BettingLines Week'!P27-100),100/('BettingLines Week'!P27+100))</f>
        <v>0.51219512195121952</v>
      </c>
      <c r="Q27">
        <f>IF('BettingLines Week'!Q27&lt;-100,1+100/('BettingLines Week'!Q27-100),100/('BettingLines Week'!Q27+100))</f>
        <v>0.35714285714285715</v>
      </c>
      <c r="R27">
        <f>IF('BettingLines Week'!R27&lt;-100,1+100/('BettingLines Week'!R27-100),100/('BettingLines Week'!R27+100))</f>
        <v>0.43478260869565216</v>
      </c>
      <c r="S27">
        <f>IF('BettingLines Week'!S27&lt;-100,1+100/('BettingLines Week'!S27-100),100/('BettingLines Week'!S27+100))</f>
        <v>0.43478260869565216</v>
      </c>
    </row>
    <row r="28" spans="1:19">
      <c r="A28" t="s">
        <v>27</v>
      </c>
      <c r="B28">
        <f>IF('BettingLines Week'!B28&lt;-100,1+100/('BettingLines Week'!B28-100),100/('BettingLines Week'!B28+100))</f>
        <v>0.35714285714285715</v>
      </c>
      <c r="C28">
        <f>IF('BettingLines Week'!C28&lt;-100,1+100/('BettingLines Week'!C28-100),100/('BettingLines Week'!C28+100))</f>
        <v>0.3125</v>
      </c>
      <c r="D28">
        <f>IF('BettingLines Week'!D28&lt;-100,1+100/('BettingLines Week'!D28-100),100/('BettingLines Week'!D28+100))</f>
        <v>0.27027027027027029</v>
      </c>
      <c r="E28">
        <f>IF('BettingLines Week'!E28&lt;-100,1+100/('BettingLines Week'!E28-100),100/('BettingLines Week'!E28+100))</f>
        <v>0.53488372093023262</v>
      </c>
      <c r="F28">
        <f>IF('BettingLines Week'!F28&lt;-100,1+100/('BettingLines Week'!F28-100),100/('BettingLines Week'!F28+100))</f>
        <v>0.34482758620689657</v>
      </c>
      <c r="G28">
        <f>IF('BettingLines Week'!G28&lt;-100,1+100/('BettingLines Week'!G28-100),100/('BettingLines Week'!G28+100))</f>
        <v>0.65517241379310343</v>
      </c>
      <c r="H28">
        <f>IF('BettingLines Week'!H28&lt;-100,1+100/('BettingLines Week'!H28-100),100/('BettingLines Week'!H28+100))</f>
        <v>0.47619047619047616</v>
      </c>
      <c r="I28">
        <f>IF('BettingLines Week'!I28&lt;-100,1+100/('BettingLines Week'!I28-100),100/('BettingLines Week'!I28+100))</f>
        <v>0.29411764705882354</v>
      </c>
      <c r="J28">
        <f>IF('BettingLines Week'!J28&lt;-100,1+100/('BettingLines Week'!J28-100),100/('BettingLines Week'!J28+100))</f>
        <v>0.46511627906976744</v>
      </c>
      <c r="K28">
        <f>IF('BettingLines Week'!K28&lt;-100,1+100/('BettingLines Week'!K28-100),100/('BettingLines Week'!K28+100))</f>
        <v>1</v>
      </c>
      <c r="L28">
        <f>IF('BettingLines Week'!L28&lt;-100,1+100/('BettingLines Week'!L28-100),100/('BettingLines Week'!L28+100))</f>
        <v>0.48780487804878048</v>
      </c>
      <c r="M28">
        <f>IF('BettingLines Week'!M28&lt;-100,1+100/('BettingLines Week'!M28-100),100/('BettingLines Week'!M28+100))</f>
        <v>0.55555555555555558</v>
      </c>
      <c r="N28">
        <f>IF('BettingLines Week'!N28&lt;-100,1+100/('BettingLines Week'!N28-100),100/('BettingLines Week'!N28+100))</f>
        <v>0.5</v>
      </c>
      <c r="O28">
        <f>IF('BettingLines Week'!O28&lt;-100,1+100/('BettingLines Week'!O28-100),100/('BettingLines Week'!O28+100))</f>
        <v>0.2857142857142857</v>
      </c>
      <c r="P28">
        <f>IF('BettingLines Week'!P28&lt;-100,1+100/('BettingLines Week'!P28-100),100/('BettingLines Week'!P28+100))</f>
        <v>0.53488372093023262</v>
      </c>
      <c r="Q28">
        <f>IF('BettingLines Week'!Q28&lt;-100,1+100/('BettingLines Week'!Q28-100),100/('BettingLines Week'!Q28+100))</f>
        <v>0.51219512195121952</v>
      </c>
      <c r="R28">
        <f>IF('BettingLines Week'!R28&lt;-100,1+100/('BettingLines Week'!R28-100),100/('BettingLines Week'!R28+100))</f>
        <v>0.41666666666666669</v>
      </c>
      <c r="S28">
        <f>IF('BettingLines Week'!S28&lt;-100,1+100/('BettingLines Week'!S28-100),100/('BettingLines Week'!S28+100))</f>
        <v>0.29411764705882354</v>
      </c>
    </row>
    <row r="29" spans="1:19">
      <c r="A29" t="s">
        <v>28</v>
      </c>
      <c r="B29">
        <f>IF('BettingLines Week'!B29&lt;-100,1+100/('BettingLines Week'!B29-100),100/('BettingLines Week'!B29+100))</f>
        <v>0.44642857142857145</v>
      </c>
      <c r="C29">
        <f>IF('BettingLines Week'!C29&lt;-100,1+100/('BettingLines Week'!C29-100),100/('BettingLines Week'!C29+100))</f>
        <v>0.41666666666666669</v>
      </c>
      <c r="D29">
        <f>IF('BettingLines Week'!D29&lt;-100,1+100/('BettingLines Week'!D29-100),100/('BettingLines Week'!D29+100))</f>
        <v>0.37878787878787878</v>
      </c>
      <c r="E29">
        <f>IF('BettingLines Week'!E29&lt;-100,1+100/('BettingLines Week'!E29-100),100/('BettingLines Week'!E29+100))</f>
        <v>0.37037037037037035</v>
      </c>
      <c r="F29">
        <f>IF('BettingLines Week'!F29&lt;-100,1+100/('BettingLines Week'!F29-100),100/('BettingLines Week'!F29+100))</f>
        <v>0.51219512195121952</v>
      </c>
      <c r="G29">
        <f>IF('BettingLines Week'!G29&lt;-100,1+100/('BettingLines Week'!G29-100),100/('BettingLines Week'!G29+100))</f>
        <v>0.35714285714285715</v>
      </c>
      <c r="H29">
        <f>IF('BettingLines Week'!H29&lt;-100,1+100/('BettingLines Week'!H29-100),100/('BettingLines Week'!H29+100))</f>
        <v>1</v>
      </c>
      <c r="I29">
        <f>IF('BettingLines Week'!I29&lt;-100,1+100/('BettingLines Week'!I29-100),100/('BettingLines Week'!I29+100))</f>
        <v>0.53488372093023262</v>
      </c>
      <c r="J29">
        <f>IF('BettingLines Week'!J29&lt;-100,1+100/('BettingLines Week'!J29-100),100/('BettingLines Week'!J29+100))</f>
        <v>0.39215686274509803</v>
      </c>
      <c r="K29">
        <f>IF('BettingLines Week'!K29&lt;-100,1+100/('BettingLines Week'!K29-100),100/('BettingLines Week'!K29+100))</f>
        <v>0.53488372093023262</v>
      </c>
      <c r="L29">
        <f>IF('BettingLines Week'!L29&lt;-100,1+100/('BettingLines Week'!L29-100),100/('BettingLines Week'!L29+100))</f>
        <v>0.37037037037037035</v>
      </c>
      <c r="M29">
        <f>IF('BettingLines Week'!M29&lt;-100,1+100/('BettingLines Week'!M29-100),100/('BettingLines Week'!M29+100))</f>
        <v>0.53488372093023262</v>
      </c>
      <c r="N29">
        <f>IF('BettingLines Week'!N29&lt;-100,1+100/('BettingLines Week'!N29-100),100/('BettingLines Week'!N29+100))</f>
        <v>0.56521739130434789</v>
      </c>
      <c r="O29">
        <f>IF('BettingLines Week'!O29&lt;-100,1+100/('BettingLines Week'!O29-100),100/('BettingLines Week'!O29+100))</f>
        <v>0.29411764705882354</v>
      </c>
      <c r="P29">
        <f>IF('BettingLines Week'!P29&lt;-100,1+100/('BettingLines Week'!P29-100),100/('BettingLines Week'!P29+100))</f>
        <v>0.6</v>
      </c>
      <c r="Q29">
        <f>IF('BettingLines Week'!Q29&lt;-100,1+100/('BettingLines Week'!Q29-100),100/('BettingLines Week'!Q29+100))</f>
        <v>0.48780487804878048</v>
      </c>
      <c r="R29">
        <f>IF('BettingLines Week'!R29&lt;-100,1+100/('BettingLines Week'!R29-100),100/('BettingLines Week'!R29+100))</f>
        <v>0.53488372093023262</v>
      </c>
      <c r="S29">
        <f>IF('BettingLines Week'!S29&lt;-100,1+100/('BettingLines Week'!S29-100),100/('BettingLines Week'!S29+100))</f>
        <v>0.46511627906976744</v>
      </c>
    </row>
    <row r="30" spans="1:19">
      <c r="A30" t="s">
        <v>29</v>
      </c>
      <c r="B30">
        <f>IF('BettingLines Week'!B30&lt;-100,1+100/('BettingLines Week'!B30-100),100/('BettingLines Week'!B30+100))</f>
        <v>0.35714285714285715</v>
      </c>
      <c r="C30">
        <f>IF('BettingLines Week'!C30&lt;-100,1+100/('BettingLines Week'!C30-100),100/('BettingLines Week'!C30+100))</f>
        <v>0.49504950495049505</v>
      </c>
      <c r="D30">
        <f>IF('BettingLines Week'!D30&lt;-100,1+100/('BettingLines Week'!D30-100),100/('BettingLines Week'!D30+100))</f>
        <v>0.27777777777777779</v>
      </c>
      <c r="E30">
        <f>IF('BettingLines Week'!E30&lt;-100,1+100/('BettingLines Week'!E30-100),100/('BettingLines Week'!E30+100))</f>
        <v>0.34482758620689657</v>
      </c>
      <c r="F30">
        <f>IF('BettingLines Week'!F30&lt;-100,1+100/('BettingLines Week'!F30-100),100/('BettingLines Week'!F30+100))</f>
        <v>1</v>
      </c>
      <c r="G30">
        <f>IF('BettingLines Week'!G30&lt;-100,1+100/('BettingLines Week'!G30-100),100/('BettingLines Week'!G30+100))</f>
        <v>0.39215686274509803</v>
      </c>
      <c r="H30">
        <f>IF('BettingLines Week'!H30&lt;-100,1+100/('BettingLines Week'!H30-100),100/('BettingLines Week'!H30+100))</f>
        <v>0.51219512195121952</v>
      </c>
      <c r="I30">
        <f>IF('BettingLines Week'!I30&lt;-100,1+100/('BettingLines Week'!I30-100),100/('BettingLines Week'!I30+100))</f>
        <v>0.22727272727272727</v>
      </c>
      <c r="J30">
        <f>IF('BettingLines Week'!J30&lt;-100,1+100/('BettingLines Week'!J30-100),100/('BettingLines Week'!J30+100))</f>
        <v>0.51219512195121952</v>
      </c>
      <c r="K30">
        <f>IF('BettingLines Week'!K30&lt;-100,1+100/('BettingLines Week'!K30-100),100/('BettingLines Week'!K30+100))</f>
        <v>0.51219512195121952</v>
      </c>
      <c r="L30">
        <f>IF('BettingLines Week'!L30&lt;-100,1+100/('BettingLines Week'!L30-100),100/('BettingLines Week'!L30+100))</f>
        <v>0.27027027027027029</v>
      </c>
      <c r="M30">
        <f>IF('BettingLines Week'!M30&lt;-100,1+100/('BettingLines Week'!M30-100),100/('BettingLines Week'!M30+100))</f>
        <v>0.51219512195121952</v>
      </c>
      <c r="N30">
        <f>IF('BettingLines Week'!N30&lt;-100,1+100/('BettingLines Week'!N30-100),100/('BettingLines Week'!N30+100))</f>
        <v>0.53488372093023262</v>
      </c>
      <c r="O30">
        <f>IF('BettingLines Week'!O30&lt;-100,1+100/('BettingLines Week'!O30-100),100/('BettingLines Week'!O30+100))</f>
        <v>0.42553191489361702</v>
      </c>
      <c r="P30">
        <f>IF('BettingLines Week'!P30&lt;-100,1+100/('BettingLines Week'!P30-100),100/('BettingLines Week'!P30+100))</f>
        <v>0.40816326530612246</v>
      </c>
      <c r="Q30">
        <f>IF('BettingLines Week'!Q30&lt;-100,1+100/('BettingLines Week'!Q30-100),100/('BettingLines Week'!Q30+100))</f>
        <v>0.39215686274509803</v>
      </c>
      <c r="R30">
        <f>IF('BettingLines Week'!R30&lt;-100,1+100/('BettingLines Week'!R30-100),100/('BettingLines Week'!R30+100))</f>
        <v>0.5</v>
      </c>
      <c r="S30">
        <f>IF('BettingLines Week'!S30&lt;-100,1+100/('BettingLines Week'!S30-100),100/('BettingLines Week'!S30+100))</f>
        <v>0.47619047619047616</v>
      </c>
    </row>
    <row r="31" spans="1:19">
      <c r="A31" t="s">
        <v>30</v>
      </c>
      <c r="B31">
        <f>IF('BettingLines Week'!B31&lt;-100,1+100/('BettingLines Week'!B31-100),100/('BettingLines Week'!B31+100))</f>
        <v>0.37878787878787878</v>
      </c>
      <c r="C31">
        <f>IF('BettingLines Week'!C31&lt;-100,1+100/('BettingLines Week'!C31-100),100/('BettingLines Week'!C31+100))</f>
        <v>0.51219512195121952</v>
      </c>
      <c r="D31">
        <f>IF('BettingLines Week'!D31&lt;-100,1+100/('BettingLines Week'!D31-100),100/('BettingLines Week'!D31+100))</f>
        <v>0.27777777777777779</v>
      </c>
      <c r="E31">
        <f>IF('BettingLines Week'!E31&lt;-100,1+100/('BettingLines Week'!E31-100),100/('BettingLines Week'!E31+100))</f>
        <v>0.51219512195121952</v>
      </c>
      <c r="F31">
        <f>IF('BettingLines Week'!F31&lt;-100,1+100/('BettingLines Week'!F31-100),100/('BettingLines Week'!F31+100))</f>
        <v>0.53488372093023262</v>
      </c>
      <c r="G31">
        <f>IF('BettingLines Week'!G31&lt;-100,1+100/('BettingLines Week'!G31-100),100/('BettingLines Week'!G31+100))</f>
        <v>0.32258064516129031</v>
      </c>
      <c r="H31">
        <f>IF('BettingLines Week'!H31&lt;-100,1+100/('BettingLines Week'!H31-100),100/('BettingLines Week'!H31+100))</f>
        <v>0.43478260869565216</v>
      </c>
      <c r="I31">
        <f>IF('BettingLines Week'!I31&lt;-100,1+100/('BettingLines Week'!I31-100),100/('BettingLines Week'!I31+100))</f>
        <v>0.5</v>
      </c>
      <c r="J31">
        <f>IF('BettingLines Week'!J31&lt;-100,1+100/('BettingLines Week'!J31-100),100/('BettingLines Week'!J31+100))</f>
        <v>0.47619047619047616</v>
      </c>
      <c r="K31">
        <f>IF('BettingLines Week'!K31&lt;-100,1+100/('BettingLines Week'!K31-100),100/('BettingLines Week'!K31+100))</f>
        <v>0.37735849056603776</v>
      </c>
      <c r="L31">
        <f>IF('BettingLines Week'!L31&lt;-100,1+100/('BettingLines Week'!L31-100),100/('BettingLines Week'!L31+100))</f>
        <v>1</v>
      </c>
      <c r="M31">
        <f>IF('BettingLines Week'!M31&lt;-100,1+100/('BettingLines Week'!M31-100),100/('BettingLines Week'!M31+100))</f>
        <v>0.53488372093023262</v>
      </c>
      <c r="N31">
        <f>IF('BettingLines Week'!N31&lt;-100,1+100/('BettingLines Week'!N31-100),100/('BettingLines Week'!N31+100))</f>
        <v>0.47619047619047616</v>
      </c>
      <c r="O31">
        <f>IF('BettingLines Week'!O31&lt;-100,1+100/('BettingLines Week'!O31-100),100/('BettingLines Week'!O31+100))</f>
        <v>0.24390243902439024</v>
      </c>
      <c r="P31">
        <f>IF('BettingLines Week'!P31&lt;-100,1+100/('BettingLines Week'!P31-100),100/('BettingLines Week'!P31+100))</f>
        <v>0.47619047619047616</v>
      </c>
      <c r="Q31">
        <f>IF('BettingLines Week'!Q31&lt;-100,1+100/('BettingLines Week'!Q31-100),100/('BettingLines Week'!Q31+100))</f>
        <v>0.47619047619047616</v>
      </c>
      <c r="R31">
        <f>IF('BettingLines Week'!R31&lt;-100,1+100/('BettingLines Week'!R31-100),100/('BettingLines Week'!R31+100))</f>
        <v>0.48780487804878048</v>
      </c>
      <c r="S31">
        <f>IF('BettingLines Week'!S31&lt;-100,1+100/('BettingLines Week'!S31-100),100/('BettingLines Week'!S31+100))</f>
        <v>0.54545454545454541</v>
      </c>
    </row>
    <row r="32" spans="1:19">
      <c r="A32" t="s">
        <v>31</v>
      </c>
      <c r="B32">
        <f>IF('BettingLines Week'!B32&lt;-100,1+100/('BettingLines Week'!B32-100),100/('BettingLines Week'!B32+100))</f>
        <v>0.27777777777777779</v>
      </c>
      <c r="C32">
        <f>IF('BettingLines Week'!C32&lt;-100,1+100/('BettingLines Week'!C32-100),100/('BettingLines Week'!C32+100))</f>
        <v>0.35714285714285715</v>
      </c>
      <c r="D32">
        <f>IF('BettingLines Week'!D32&lt;-100,1+100/('BettingLines Week'!D32-100),100/('BettingLines Week'!D32+100))</f>
        <v>0.29850746268656714</v>
      </c>
      <c r="E32">
        <f>IF('BettingLines Week'!E32&lt;-100,1+100/('BettingLines Week'!E32-100),100/('BettingLines Week'!E32+100))</f>
        <v>0.20408163265306123</v>
      </c>
      <c r="F32">
        <f>IF('BettingLines Week'!F32&lt;-100,1+100/('BettingLines Week'!F32-100),100/('BettingLines Week'!F32+100))</f>
        <v>0.27777777777777779</v>
      </c>
      <c r="G32">
        <f>IF('BettingLines Week'!G32&lt;-100,1+100/('BettingLines Week'!G32-100),100/('BettingLines Week'!G32+100))</f>
        <v>0.38461538461538464</v>
      </c>
      <c r="H32">
        <f>IF('BettingLines Week'!H32&lt;-100,1+100/('BettingLines Week'!H32-100),100/('BettingLines Week'!H32+100))</f>
        <v>0.27027027027027029</v>
      </c>
      <c r="I32">
        <f>IF('BettingLines Week'!I32&lt;-100,1+100/('BettingLines Week'!I32-100),100/('BettingLines Week'!I32+100))</f>
        <v>0.32258064516129031</v>
      </c>
      <c r="J32">
        <f>IF('BettingLines Week'!J32&lt;-100,1+100/('BettingLines Week'!J32-100),100/('BettingLines Week'!J32+100))</f>
        <v>0.27777777777777779</v>
      </c>
      <c r="K32">
        <f>IF('BettingLines Week'!K32&lt;-100,1+100/('BettingLines Week'!K32-100),100/('BettingLines Week'!K32+100))</f>
        <v>0.45454545454545453</v>
      </c>
      <c r="L32">
        <f>IF('BettingLines Week'!L32&lt;-100,1+100/('BettingLines Week'!L32-100),100/('BettingLines Week'!L32+100))</f>
        <v>0.48780487804878048</v>
      </c>
      <c r="M32">
        <f>IF('BettingLines Week'!M32&lt;-100,1+100/('BettingLines Week'!M32-100),100/('BettingLines Week'!M32+100))</f>
        <v>0.48780487804878048</v>
      </c>
      <c r="N32">
        <f>IF('BettingLines Week'!N32&lt;-100,1+100/('BettingLines Week'!N32-100),100/('BettingLines Week'!N32+100))</f>
        <v>0.32258064516129031</v>
      </c>
      <c r="O32">
        <f>IF('BettingLines Week'!O32&lt;-100,1+100/('BettingLines Week'!O32-100),100/('BettingLines Week'!O32+100))</f>
        <v>1</v>
      </c>
      <c r="P32">
        <f>IF('BettingLines Week'!P32&lt;-100,1+100/('BettingLines Week'!P32-100),100/('BettingLines Week'!P32+100))</f>
        <v>0.31746031746031744</v>
      </c>
      <c r="Q32">
        <f>IF('BettingLines Week'!Q32&lt;-100,1+100/('BettingLines Week'!Q32-100),100/('BettingLines Week'!Q32+100))</f>
        <v>0.37735849056603776</v>
      </c>
      <c r="R32">
        <f>IF('BettingLines Week'!R32&lt;-100,1+100/('BettingLines Week'!R32-100),100/('BettingLines Week'!R32+100))</f>
        <v>0.2</v>
      </c>
      <c r="S32">
        <f>IF('BettingLines Week'!S32&lt;-100,1+100/('BettingLines Week'!S32-100),100/('BettingLines Week'!S32+100))</f>
        <v>0.37735849056603776</v>
      </c>
    </row>
    <row r="33" spans="1:19">
      <c r="A33" t="s">
        <v>32</v>
      </c>
      <c r="B33">
        <f>IF('BettingLines Week'!B33&lt;-100,1+100/('BettingLines Week'!B33-100),100/('BettingLines Week'!B33+100))</f>
        <v>0.21739130434782608</v>
      </c>
      <c r="C33">
        <f>IF('BettingLines Week'!C33&lt;-100,1+100/('BettingLines Week'!C33-100),100/('BettingLines Week'!C33+100))</f>
        <v>0.53488372093023262</v>
      </c>
      <c r="D33">
        <f>IF('BettingLines Week'!D33&lt;-100,1+100/('BettingLines Week'!D33-100),100/('BettingLines Week'!D33+100))</f>
        <v>0.29850746268656714</v>
      </c>
      <c r="E33">
        <f>IF('BettingLines Week'!E33&lt;-100,1+100/('BettingLines Week'!E33-100),100/('BettingLines Week'!E33+100))</f>
        <v>0.40816326530612246</v>
      </c>
      <c r="F33">
        <f>IF('BettingLines Week'!F33&lt;-100,1+100/('BettingLines Week'!F33-100),100/('BettingLines Week'!F33+100))</f>
        <v>0.41666666666666669</v>
      </c>
      <c r="G33">
        <f>IF('BettingLines Week'!G33&lt;-100,1+100/('BettingLines Week'!G33-100),100/('BettingLines Week'!G33+100))</f>
        <v>0.43478260869565216</v>
      </c>
      <c r="H33">
        <f>IF('BettingLines Week'!H33&lt;-100,1+100/('BettingLines Week'!H33-100),100/('BettingLines Week'!H33+100))</f>
        <v>1</v>
      </c>
      <c r="I33">
        <f>IF('BettingLines Week'!I33&lt;-100,1+100/('BettingLines Week'!I33-100),100/('BettingLines Week'!I33+100))</f>
        <v>0.43478260869565216</v>
      </c>
      <c r="J33">
        <f>IF('BettingLines Week'!J33&lt;-100,1+100/('BettingLines Week'!J33-100),100/('BettingLines Week'!J33+100))</f>
        <v>0.53488372093023262</v>
      </c>
      <c r="K33">
        <f>IF('BettingLines Week'!K33&lt;-100,1+100/('BettingLines Week'!K33-100),100/('BettingLines Week'!K33+100))</f>
        <v>0.24390243902439024</v>
      </c>
      <c r="L33">
        <f>IF('BettingLines Week'!L33&lt;-100,1+100/('BettingLines Week'!L33-100),100/('BettingLines Week'!L33+100))</f>
        <v>0.55555555555555558</v>
      </c>
      <c r="M33">
        <f>IF('BettingLines Week'!M33&lt;-100,1+100/('BettingLines Week'!M33-100),100/('BettingLines Week'!M33+100))</f>
        <v>0.37878787878787878</v>
      </c>
      <c r="N33">
        <f>IF('BettingLines Week'!N33&lt;-100,1+100/('BettingLines Week'!N33-100),100/('BettingLines Week'!N33+100))</f>
        <v>0.39215686274509803</v>
      </c>
      <c r="O33">
        <f>IF('BettingLines Week'!O33&lt;-100,1+100/('BettingLines Week'!O33-100),100/('BettingLines Week'!O33+100))</f>
        <v>0.25974025974025972</v>
      </c>
      <c r="P33">
        <f>IF('BettingLines Week'!P33&lt;-100,1+100/('BettingLines Week'!P33-100),100/('BettingLines Week'!P33+100))</f>
        <v>0.43478260869565216</v>
      </c>
      <c r="Q33">
        <f>IF('BettingLines Week'!Q33&lt;-100,1+100/('BettingLines Week'!Q33-100),100/('BettingLines Week'!Q33+100))</f>
        <v>0.38461538461538464</v>
      </c>
      <c r="R33">
        <f>IF('BettingLines Week'!R33&lt;-100,1+100/('BettingLines Week'!R33-100),100/('BettingLines Week'!R33+100))</f>
        <v>0.51219512195121952</v>
      </c>
      <c r="S33">
        <f>IF('BettingLines Week'!S33&lt;-100,1+100/('BettingLines Week'!S33-100),100/('BettingLines Week'!S33+100))</f>
        <v>0.5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5462-0FE0-423F-B587-8834BCBAE8BE}">
  <dimension ref="A1:S33"/>
  <sheetViews>
    <sheetView workbookViewId="0">
      <selection activeCell="B2" sqref="B2"/>
    </sheetView>
  </sheetViews>
  <sheetFormatPr defaultColWidth="5" defaultRowHeight="14.45"/>
  <cols>
    <col min="2" max="19" width="7.140625" customWidth="1"/>
  </cols>
  <sheetData>
    <row r="1" spans="1:1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>
      <c r="A2" t="s">
        <v>1</v>
      </c>
      <c r="B2">
        <v>-180</v>
      </c>
      <c r="C2">
        <v>-155</v>
      </c>
      <c r="D2">
        <v>-410</v>
      </c>
      <c r="E2">
        <v>-125</v>
      </c>
      <c r="F2">
        <v>-190</v>
      </c>
      <c r="G2">
        <v>-325</v>
      </c>
      <c r="H2">
        <v>-218</v>
      </c>
      <c r="I2">
        <v>-175</v>
      </c>
      <c r="J2">
        <v>-205</v>
      </c>
      <c r="L2">
        <v>-155</v>
      </c>
      <c r="M2">
        <v>-205</v>
      </c>
      <c r="N2">
        <v>-218</v>
      </c>
      <c r="O2">
        <v>-180</v>
      </c>
      <c r="P2">
        <v>-190</v>
      </c>
      <c r="Q2">
        <v>-395</v>
      </c>
      <c r="R2">
        <v>-155</v>
      </c>
      <c r="S2">
        <v>-125</v>
      </c>
    </row>
    <row r="3" spans="1:19">
      <c r="A3" t="s">
        <v>2</v>
      </c>
      <c r="B3">
        <v>-185</v>
      </c>
      <c r="C3">
        <v>-298</v>
      </c>
      <c r="D3">
        <v>-325</v>
      </c>
      <c r="E3">
        <v>-325</v>
      </c>
      <c r="F3">
        <v>-230</v>
      </c>
      <c r="G3">
        <v>-115</v>
      </c>
      <c r="H3">
        <v>-190</v>
      </c>
      <c r="I3">
        <v>-195</v>
      </c>
      <c r="J3">
        <v>-155</v>
      </c>
      <c r="L3">
        <v>135</v>
      </c>
      <c r="M3">
        <v>-120</v>
      </c>
      <c r="N3">
        <v>-135</v>
      </c>
      <c r="O3">
        <v>-105</v>
      </c>
      <c r="P3">
        <v>-125</v>
      </c>
      <c r="Q3">
        <v>-298</v>
      </c>
      <c r="R3">
        <v>-535</v>
      </c>
      <c r="S3">
        <v>-130</v>
      </c>
    </row>
    <row r="4" spans="1:19">
      <c r="A4" t="s">
        <v>3</v>
      </c>
      <c r="B4">
        <v>-135</v>
      </c>
      <c r="C4">
        <v>-425</v>
      </c>
      <c r="D4">
        <v>-192</v>
      </c>
      <c r="E4">
        <v>-175</v>
      </c>
      <c r="F4">
        <v>-170</v>
      </c>
      <c r="G4">
        <v>-298</v>
      </c>
      <c r="H4">
        <v>-175</v>
      </c>
      <c r="I4">
        <v>-440</v>
      </c>
      <c r="J4">
        <v>-105</v>
      </c>
      <c r="K4">
        <v>-245</v>
      </c>
      <c r="L4">
        <v>-175</v>
      </c>
      <c r="M4">
        <v>100</v>
      </c>
      <c r="O4">
        <v>155</v>
      </c>
      <c r="P4">
        <v>-190</v>
      </c>
      <c r="Q4">
        <v>-115</v>
      </c>
      <c r="R4">
        <v>-270</v>
      </c>
      <c r="S4">
        <v>100</v>
      </c>
    </row>
    <row r="5" spans="1:19">
      <c r="A5" t="s">
        <v>4</v>
      </c>
      <c r="B5">
        <v>-120</v>
      </c>
      <c r="C5">
        <v>-270</v>
      </c>
      <c r="D5">
        <v>-238</v>
      </c>
      <c r="E5">
        <v>-520</v>
      </c>
      <c r="F5">
        <v>-130</v>
      </c>
      <c r="G5">
        <v>-115</v>
      </c>
      <c r="H5">
        <v>-120</v>
      </c>
      <c r="I5">
        <v>-115</v>
      </c>
      <c r="K5">
        <v>-115</v>
      </c>
      <c r="L5">
        <v>-340</v>
      </c>
      <c r="M5">
        <v>-120</v>
      </c>
      <c r="N5">
        <v>115</v>
      </c>
      <c r="O5">
        <v>-175</v>
      </c>
      <c r="P5">
        <v>-265</v>
      </c>
      <c r="Q5">
        <v>-150</v>
      </c>
      <c r="R5">
        <v>-150</v>
      </c>
      <c r="S5">
        <v>-298</v>
      </c>
    </row>
    <row r="6" spans="1:19">
      <c r="A6" t="s">
        <v>5</v>
      </c>
      <c r="B6">
        <v>-112</v>
      </c>
      <c r="C6">
        <v>-175</v>
      </c>
      <c r="D6">
        <v>-340</v>
      </c>
      <c r="E6">
        <v>-205</v>
      </c>
      <c r="F6">
        <v>-325</v>
      </c>
      <c r="G6">
        <v>-198</v>
      </c>
      <c r="I6">
        <v>-105</v>
      </c>
      <c r="J6">
        <v>-115</v>
      </c>
      <c r="K6">
        <v>-395</v>
      </c>
      <c r="L6">
        <v>-115</v>
      </c>
      <c r="M6">
        <v>-200</v>
      </c>
      <c r="N6">
        <v>-115</v>
      </c>
      <c r="O6">
        <v>-395</v>
      </c>
      <c r="P6">
        <v>-218</v>
      </c>
      <c r="Q6">
        <v>-130</v>
      </c>
      <c r="R6">
        <v>135</v>
      </c>
      <c r="S6">
        <v>-175</v>
      </c>
    </row>
    <row r="7" spans="1:19">
      <c r="A7" t="s">
        <v>6</v>
      </c>
      <c r="B7">
        <v>-170</v>
      </c>
      <c r="C7">
        <v>-166</v>
      </c>
      <c r="D7">
        <v>-290</v>
      </c>
      <c r="E7">
        <v>-205</v>
      </c>
      <c r="F7">
        <v>110</v>
      </c>
      <c r="G7">
        <v>-105</v>
      </c>
      <c r="I7">
        <v>-298</v>
      </c>
      <c r="J7">
        <v>135</v>
      </c>
      <c r="K7">
        <v>-218</v>
      </c>
      <c r="L7">
        <v>-175</v>
      </c>
      <c r="M7">
        <v>-230</v>
      </c>
      <c r="N7">
        <v>-170</v>
      </c>
      <c r="O7">
        <v>-115</v>
      </c>
      <c r="P7">
        <v>160</v>
      </c>
      <c r="Q7">
        <v>130</v>
      </c>
      <c r="R7">
        <v>-150</v>
      </c>
      <c r="S7">
        <v>-150</v>
      </c>
    </row>
    <row r="8" spans="1:19">
      <c r="A8" t="s">
        <v>7</v>
      </c>
      <c r="B8">
        <v>114</v>
      </c>
      <c r="C8">
        <v>140</v>
      </c>
      <c r="D8">
        <v>-205</v>
      </c>
      <c r="E8">
        <v>105</v>
      </c>
      <c r="F8">
        <v>-115</v>
      </c>
      <c r="G8">
        <v>-105</v>
      </c>
      <c r="I8">
        <v>-120</v>
      </c>
      <c r="J8">
        <v>-125</v>
      </c>
      <c r="K8">
        <v>-130</v>
      </c>
      <c r="L8">
        <v>150</v>
      </c>
      <c r="M8">
        <v>-135</v>
      </c>
      <c r="N8">
        <v>-270</v>
      </c>
      <c r="O8">
        <v>-360</v>
      </c>
      <c r="P8">
        <v>100</v>
      </c>
      <c r="Q8">
        <v>-218</v>
      </c>
      <c r="R8">
        <v>-115</v>
      </c>
      <c r="S8">
        <v>-115</v>
      </c>
    </row>
    <row r="9" spans="1:19">
      <c r="A9" t="s">
        <v>8</v>
      </c>
      <c r="B9">
        <v>-470</v>
      </c>
      <c r="C9">
        <v>145</v>
      </c>
      <c r="D9">
        <v>-325</v>
      </c>
      <c r="E9">
        <v>-105</v>
      </c>
      <c r="F9">
        <v>-115</v>
      </c>
      <c r="G9">
        <v>-218</v>
      </c>
      <c r="H9">
        <v>-150</v>
      </c>
      <c r="I9">
        <v>-258</v>
      </c>
      <c r="J9">
        <v>-150</v>
      </c>
      <c r="K9">
        <v>-150</v>
      </c>
      <c r="L9">
        <v>-105</v>
      </c>
      <c r="M9">
        <v>110</v>
      </c>
      <c r="O9">
        <v>-310</v>
      </c>
      <c r="P9">
        <v>-105</v>
      </c>
      <c r="Q9">
        <v>105</v>
      </c>
      <c r="R9">
        <v>-110</v>
      </c>
      <c r="S9">
        <v>-175</v>
      </c>
    </row>
    <row r="10" spans="1:19">
      <c r="A10" t="s">
        <v>9</v>
      </c>
      <c r="B10">
        <v>150</v>
      </c>
      <c r="C10">
        <v>-142</v>
      </c>
      <c r="D10">
        <v>-218</v>
      </c>
      <c r="E10">
        <v>-122</v>
      </c>
      <c r="F10">
        <v>-205</v>
      </c>
      <c r="G10">
        <v>-180</v>
      </c>
      <c r="H10">
        <v>130</v>
      </c>
      <c r="I10">
        <v>-198</v>
      </c>
      <c r="K10">
        <v>125</v>
      </c>
      <c r="L10">
        <v>-205</v>
      </c>
      <c r="M10">
        <v>-190</v>
      </c>
      <c r="N10">
        <v>-110</v>
      </c>
      <c r="O10">
        <v>-125</v>
      </c>
      <c r="P10">
        <v>-130</v>
      </c>
      <c r="Q10">
        <v>-105</v>
      </c>
      <c r="R10">
        <v>130</v>
      </c>
      <c r="S10">
        <v>-140</v>
      </c>
    </row>
    <row r="11" spans="1:19">
      <c r="A11" t="s">
        <v>10</v>
      </c>
      <c r="B11">
        <v>-162</v>
      </c>
      <c r="C11">
        <v>-166</v>
      </c>
      <c r="D11">
        <v>-120</v>
      </c>
      <c r="E11">
        <v>-225</v>
      </c>
      <c r="G11">
        <v>-115</v>
      </c>
      <c r="H11">
        <v>180</v>
      </c>
      <c r="I11">
        <v>-230</v>
      </c>
      <c r="J11">
        <v>105</v>
      </c>
      <c r="K11">
        <v>-145</v>
      </c>
      <c r="L11">
        <v>-130</v>
      </c>
      <c r="M11">
        <v>-130</v>
      </c>
      <c r="N11">
        <v>-120</v>
      </c>
      <c r="O11">
        <v>-150</v>
      </c>
      <c r="P11">
        <v>-120</v>
      </c>
      <c r="Q11">
        <v>-105</v>
      </c>
      <c r="R11">
        <v>-105</v>
      </c>
      <c r="S11">
        <v>105</v>
      </c>
    </row>
    <row r="12" spans="1:19">
      <c r="A12" t="s">
        <v>11</v>
      </c>
      <c r="B12">
        <v>136</v>
      </c>
      <c r="C12">
        <v>-130</v>
      </c>
      <c r="D12">
        <v>-175</v>
      </c>
      <c r="E12">
        <v>145</v>
      </c>
      <c r="F12">
        <v>-198</v>
      </c>
      <c r="G12">
        <v>-290</v>
      </c>
      <c r="H12">
        <v>160</v>
      </c>
      <c r="I12">
        <v>-190</v>
      </c>
      <c r="J12">
        <v>170</v>
      </c>
      <c r="L12">
        <v>-225</v>
      </c>
      <c r="M12">
        <v>115</v>
      </c>
      <c r="N12">
        <v>-170</v>
      </c>
      <c r="O12">
        <v>-298</v>
      </c>
      <c r="P12">
        <v>-120</v>
      </c>
      <c r="Q12">
        <v>-125</v>
      </c>
      <c r="R12">
        <v>-110</v>
      </c>
      <c r="S12">
        <v>-120</v>
      </c>
    </row>
    <row r="13" spans="1:19">
      <c r="A13" t="s">
        <v>12</v>
      </c>
      <c r="B13">
        <v>-198</v>
      </c>
      <c r="C13">
        <v>130</v>
      </c>
      <c r="D13">
        <v>-290</v>
      </c>
      <c r="E13">
        <v>-185</v>
      </c>
      <c r="F13">
        <v>145</v>
      </c>
      <c r="G13">
        <v>-258</v>
      </c>
      <c r="H13">
        <v>-105</v>
      </c>
      <c r="I13">
        <v>-105</v>
      </c>
      <c r="K13">
        <v>-105</v>
      </c>
      <c r="L13">
        <v>-205</v>
      </c>
      <c r="M13">
        <v>-198</v>
      </c>
      <c r="N13">
        <v>-105</v>
      </c>
      <c r="O13">
        <v>-105</v>
      </c>
      <c r="P13">
        <v>-115</v>
      </c>
      <c r="Q13">
        <v>-180</v>
      </c>
      <c r="R13">
        <v>-205</v>
      </c>
      <c r="S13">
        <v>-135</v>
      </c>
    </row>
    <row r="14" spans="1:19">
      <c r="A14" t="s">
        <v>13</v>
      </c>
      <c r="B14">
        <v>-218</v>
      </c>
      <c r="C14">
        <v>120</v>
      </c>
      <c r="D14">
        <v>-192</v>
      </c>
      <c r="E14">
        <v>-102</v>
      </c>
      <c r="G14">
        <v>164</v>
      </c>
      <c r="H14">
        <v>-340</v>
      </c>
      <c r="I14">
        <v>-125</v>
      </c>
      <c r="J14">
        <v>130</v>
      </c>
      <c r="K14">
        <v>-190</v>
      </c>
      <c r="L14">
        <v>-125</v>
      </c>
      <c r="M14">
        <v>100</v>
      </c>
      <c r="N14">
        <v>145</v>
      </c>
      <c r="O14">
        <v>150</v>
      </c>
      <c r="P14">
        <v>105</v>
      </c>
      <c r="Q14">
        <v>-125</v>
      </c>
      <c r="R14">
        <v>-140</v>
      </c>
      <c r="S14">
        <v>-195</v>
      </c>
    </row>
    <row r="15" spans="1:19">
      <c r="A15" t="s">
        <v>14</v>
      </c>
      <c r="B15">
        <v>-108</v>
      </c>
      <c r="C15">
        <v>-105</v>
      </c>
      <c r="D15">
        <v>-198</v>
      </c>
      <c r="E15">
        <v>-115</v>
      </c>
      <c r="G15">
        <v>-105</v>
      </c>
      <c r="H15">
        <v>-150</v>
      </c>
      <c r="I15">
        <v>105</v>
      </c>
      <c r="J15">
        <v>-325</v>
      </c>
      <c r="K15">
        <v>130</v>
      </c>
      <c r="L15">
        <v>-120</v>
      </c>
      <c r="M15">
        <v>-105</v>
      </c>
      <c r="N15">
        <v>-120</v>
      </c>
      <c r="O15">
        <v>-115</v>
      </c>
      <c r="P15">
        <v>-175</v>
      </c>
      <c r="Q15">
        <v>-192</v>
      </c>
      <c r="R15">
        <v>-105</v>
      </c>
      <c r="S15">
        <v>150</v>
      </c>
    </row>
    <row r="16" spans="1:19">
      <c r="A16" t="s">
        <v>15</v>
      </c>
      <c r="B16">
        <v>-148</v>
      </c>
      <c r="C16">
        <v>-115</v>
      </c>
      <c r="D16">
        <v>-102</v>
      </c>
      <c r="E16">
        <v>-230</v>
      </c>
      <c r="F16">
        <v>120</v>
      </c>
      <c r="G16">
        <v>-150</v>
      </c>
      <c r="H16">
        <v>-115</v>
      </c>
      <c r="I16">
        <v>-120</v>
      </c>
      <c r="J16">
        <v>-135</v>
      </c>
      <c r="K16">
        <v>110</v>
      </c>
      <c r="M16">
        <v>-105</v>
      </c>
      <c r="N16">
        <v>-110</v>
      </c>
      <c r="O16">
        <v>-165</v>
      </c>
      <c r="P16">
        <v>-125</v>
      </c>
      <c r="Q16">
        <v>-115</v>
      </c>
      <c r="R16">
        <v>-120</v>
      </c>
      <c r="S16">
        <v>-145</v>
      </c>
    </row>
    <row r="17" spans="1:19">
      <c r="A17" t="s">
        <v>16</v>
      </c>
      <c r="B17">
        <v>-218</v>
      </c>
      <c r="C17">
        <v>240</v>
      </c>
      <c r="D17">
        <v>100</v>
      </c>
      <c r="E17">
        <v>-120</v>
      </c>
      <c r="F17">
        <v>160</v>
      </c>
      <c r="G17">
        <v>-110</v>
      </c>
      <c r="H17">
        <v>100</v>
      </c>
      <c r="I17">
        <v>-115</v>
      </c>
      <c r="J17">
        <v>-115</v>
      </c>
      <c r="K17">
        <v>-130</v>
      </c>
      <c r="L17">
        <v>105</v>
      </c>
      <c r="M17">
        <v>-180</v>
      </c>
      <c r="O17">
        <v>-115</v>
      </c>
      <c r="P17">
        <v>180</v>
      </c>
      <c r="Q17">
        <v>-115</v>
      </c>
      <c r="R17">
        <v>-130</v>
      </c>
      <c r="S17">
        <v>120</v>
      </c>
    </row>
    <row r="18" spans="1:19">
      <c r="A18" t="s">
        <v>17</v>
      </c>
      <c r="B18">
        <v>-166</v>
      </c>
      <c r="C18">
        <v>-192</v>
      </c>
      <c r="D18">
        <v>145</v>
      </c>
      <c r="E18">
        <v>-120</v>
      </c>
      <c r="F18">
        <v>-105</v>
      </c>
      <c r="G18">
        <v>260</v>
      </c>
      <c r="H18">
        <v>-170</v>
      </c>
      <c r="I18">
        <v>150</v>
      </c>
      <c r="K18">
        <v>200</v>
      </c>
      <c r="L18">
        <v>-125</v>
      </c>
      <c r="M18">
        <v>-115</v>
      </c>
      <c r="N18">
        <v>-180</v>
      </c>
      <c r="O18">
        <v>130</v>
      </c>
      <c r="P18">
        <v>110</v>
      </c>
      <c r="Q18">
        <v>-125</v>
      </c>
      <c r="R18">
        <v>-115</v>
      </c>
      <c r="S18">
        <v>-115</v>
      </c>
    </row>
    <row r="19" spans="1:19">
      <c r="A19" t="s">
        <v>18</v>
      </c>
      <c r="B19">
        <v>-118</v>
      </c>
      <c r="C19">
        <v>-122</v>
      </c>
      <c r="D19">
        <v>320</v>
      </c>
      <c r="E19">
        <v>100</v>
      </c>
      <c r="F19">
        <v>102</v>
      </c>
      <c r="G19">
        <v>-110</v>
      </c>
      <c r="H19">
        <v>-115</v>
      </c>
      <c r="I19">
        <v>190</v>
      </c>
      <c r="J19">
        <v>115</v>
      </c>
      <c r="K19">
        <v>-125</v>
      </c>
      <c r="L19">
        <v>170</v>
      </c>
      <c r="M19">
        <v>155</v>
      </c>
      <c r="O19">
        <v>105</v>
      </c>
      <c r="P19">
        <v>150</v>
      </c>
      <c r="Q19">
        <v>-195</v>
      </c>
      <c r="R19">
        <v>-125</v>
      </c>
      <c r="S19">
        <v>105</v>
      </c>
    </row>
    <row r="20" spans="1:19">
      <c r="A20" t="s">
        <v>19</v>
      </c>
      <c r="B20">
        <v>-102</v>
      </c>
      <c r="C20">
        <v>105</v>
      </c>
      <c r="D20">
        <v>-118</v>
      </c>
      <c r="E20">
        <v>102</v>
      </c>
      <c r="F20">
        <v>100</v>
      </c>
      <c r="H20">
        <v>145</v>
      </c>
      <c r="I20">
        <v>-105</v>
      </c>
      <c r="J20">
        <v>-135</v>
      </c>
      <c r="K20">
        <v>130</v>
      </c>
      <c r="L20">
        <v>110</v>
      </c>
      <c r="M20">
        <v>160</v>
      </c>
      <c r="N20">
        <v>180</v>
      </c>
      <c r="O20">
        <v>-130</v>
      </c>
      <c r="P20">
        <v>-170</v>
      </c>
      <c r="Q20">
        <v>-115</v>
      </c>
      <c r="R20">
        <v>110</v>
      </c>
      <c r="S20">
        <v>-125</v>
      </c>
    </row>
    <row r="21" spans="1:19">
      <c r="A21" t="s">
        <v>20</v>
      </c>
      <c r="B21">
        <v>142</v>
      </c>
      <c r="C21">
        <v>-218</v>
      </c>
      <c r="D21">
        <v>195</v>
      </c>
      <c r="E21">
        <v>-118</v>
      </c>
      <c r="F21">
        <v>164</v>
      </c>
      <c r="G21">
        <v>240</v>
      </c>
      <c r="H21">
        <v>-135</v>
      </c>
      <c r="I21">
        <v>100</v>
      </c>
      <c r="J21">
        <v>100</v>
      </c>
      <c r="K21">
        <v>180</v>
      </c>
      <c r="L21">
        <v>-120</v>
      </c>
      <c r="M21">
        <v>-120</v>
      </c>
      <c r="O21">
        <v>110</v>
      </c>
      <c r="P21">
        <v>105</v>
      </c>
      <c r="Q21">
        <v>240</v>
      </c>
      <c r="R21">
        <v>-165</v>
      </c>
      <c r="S21">
        <v>110</v>
      </c>
    </row>
    <row r="22" spans="1:19">
      <c r="A22" t="s">
        <v>21</v>
      </c>
      <c r="B22">
        <v>100</v>
      </c>
      <c r="C22">
        <v>-115</v>
      </c>
      <c r="D22">
        <v>-125</v>
      </c>
      <c r="E22">
        <v>-175</v>
      </c>
      <c r="F22">
        <v>-105</v>
      </c>
      <c r="H22">
        <v>-130</v>
      </c>
      <c r="I22">
        <v>-115</v>
      </c>
      <c r="J22">
        <v>-180</v>
      </c>
      <c r="K22">
        <v>-150</v>
      </c>
      <c r="L22">
        <v>100</v>
      </c>
      <c r="M22">
        <v>170</v>
      </c>
      <c r="N22">
        <v>-258</v>
      </c>
      <c r="O22">
        <v>-125</v>
      </c>
      <c r="P22">
        <v>-130</v>
      </c>
      <c r="Q22">
        <v>110</v>
      </c>
      <c r="R22">
        <v>120</v>
      </c>
      <c r="S22">
        <v>150</v>
      </c>
    </row>
    <row r="23" spans="1:19">
      <c r="A23" t="s">
        <v>22</v>
      </c>
      <c r="B23">
        <v>154</v>
      </c>
      <c r="C23">
        <v>110</v>
      </c>
      <c r="D23">
        <v>170</v>
      </c>
      <c r="E23">
        <v>170</v>
      </c>
      <c r="F23">
        <v>-140</v>
      </c>
      <c r="G23">
        <v>-105</v>
      </c>
      <c r="H23">
        <v>150</v>
      </c>
      <c r="I23">
        <v>160</v>
      </c>
      <c r="J23">
        <v>-170</v>
      </c>
      <c r="K23">
        <v>-195</v>
      </c>
      <c r="M23">
        <v>100</v>
      </c>
      <c r="N23">
        <v>100</v>
      </c>
      <c r="O23">
        <v>105</v>
      </c>
      <c r="P23">
        <v>160</v>
      </c>
      <c r="Q23">
        <v>105</v>
      </c>
      <c r="R23">
        <v>220</v>
      </c>
      <c r="S23">
        <v>-105</v>
      </c>
    </row>
    <row r="24" spans="1:19">
      <c r="A24" t="s">
        <v>23</v>
      </c>
      <c r="B24">
        <v>-185</v>
      </c>
      <c r="C24">
        <v>-125</v>
      </c>
      <c r="D24">
        <v>180</v>
      </c>
      <c r="E24">
        <v>154</v>
      </c>
      <c r="F24">
        <v>-165</v>
      </c>
      <c r="G24">
        <v>-130</v>
      </c>
      <c r="H24">
        <v>-115</v>
      </c>
      <c r="I24">
        <v>-105</v>
      </c>
      <c r="J24">
        <v>-105</v>
      </c>
      <c r="K24">
        <v>-140</v>
      </c>
      <c r="M24">
        <v>-115</v>
      </c>
      <c r="N24">
        <v>220</v>
      </c>
      <c r="O24">
        <v>-155</v>
      </c>
      <c r="P24">
        <v>-105</v>
      </c>
      <c r="Q24">
        <v>-130</v>
      </c>
      <c r="R24">
        <v>105</v>
      </c>
      <c r="S24">
        <v>125</v>
      </c>
    </row>
    <row r="25" spans="1:19">
      <c r="A25" t="s">
        <v>24</v>
      </c>
      <c r="B25">
        <v>140</v>
      </c>
      <c r="C25">
        <v>330</v>
      </c>
      <c r="D25">
        <v>105</v>
      </c>
      <c r="E25">
        <v>185</v>
      </c>
      <c r="F25">
        <v>-120</v>
      </c>
      <c r="G25">
        <v>-115</v>
      </c>
      <c r="H25">
        <v>-105</v>
      </c>
      <c r="I25">
        <v>164</v>
      </c>
      <c r="J25">
        <v>-120</v>
      </c>
      <c r="K25">
        <v>110</v>
      </c>
      <c r="L25">
        <v>185</v>
      </c>
      <c r="M25">
        <v>170</v>
      </c>
      <c r="O25">
        <v>-105</v>
      </c>
      <c r="P25">
        <v>100</v>
      </c>
      <c r="Q25">
        <v>310</v>
      </c>
      <c r="R25">
        <v>-125</v>
      </c>
      <c r="S25">
        <v>-105</v>
      </c>
    </row>
    <row r="26" spans="1:19">
      <c r="A26" t="s">
        <v>25</v>
      </c>
      <c r="B26">
        <v>154</v>
      </c>
      <c r="C26">
        <v>-105</v>
      </c>
      <c r="D26">
        <v>160</v>
      </c>
      <c r="E26">
        <v>100</v>
      </c>
      <c r="F26">
        <v>170</v>
      </c>
      <c r="G26">
        <v>235</v>
      </c>
      <c r="I26">
        <v>-150</v>
      </c>
      <c r="J26">
        <v>-130</v>
      </c>
      <c r="K26">
        <v>105</v>
      </c>
      <c r="L26">
        <v>150</v>
      </c>
      <c r="M26">
        <v>-105</v>
      </c>
      <c r="N26">
        <v>-105</v>
      </c>
      <c r="O26">
        <v>140</v>
      </c>
      <c r="P26">
        <v>-115</v>
      </c>
      <c r="Q26">
        <v>-105</v>
      </c>
      <c r="R26">
        <v>170</v>
      </c>
      <c r="S26">
        <v>-130</v>
      </c>
    </row>
    <row r="27" spans="1:19">
      <c r="A27" t="s">
        <v>26</v>
      </c>
      <c r="B27">
        <v>-325</v>
      </c>
      <c r="C27">
        <v>160</v>
      </c>
      <c r="D27">
        <v>160</v>
      </c>
      <c r="E27">
        <v>260</v>
      </c>
      <c r="F27">
        <v>-122</v>
      </c>
      <c r="G27">
        <v>110</v>
      </c>
      <c r="H27">
        <v>115</v>
      </c>
      <c r="I27">
        <v>165</v>
      </c>
      <c r="J27">
        <v>145</v>
      </c>
      <c r="K27">
        <v>160</v>
      </c>
      <c r="L27">
        <v>100</v>
      </c>
      <c r="M27">
        <v>190</v>
      </c>
      <c r="N27">
        <v>145</v>
      </c>
      <c r="P27">
        <v>-105</v>
      </c>
      <c r="Q27">
        <v>180</v>
      </c>
      <c r="R27">
        <v>130</v>
      </c>
      <c r="S27">
        <v>130</v>
      </c>
    </row>
    <row r="28" spans="1:19">
      <c r="A28" t="s">
        <v>27</v>
      </c>
      <c r="B28">
        <v>180</v>
      </c>
      <c r="C28">
        <v>220</v>
      </c>
      <c r="D28">
        <v>270</v>
      </c>
      <c r="E28">
        <v>-115</v>
      </c>
      <c r="F28">
        <v>190</v>
      </c>
      <c r="G28">
        <v>-190</v>
      </c>
      <c r="H28">
        <v>110</v>
      </c>
      <c r="I28">
        <v>240</v>
      </c>
      <c r="J28">
        <v>115</v>
      </c>
      <c r="L28">
        <v>105</v>
      </c>
      <c r="M28">
        <v>-125</v>
      </c>
      <c r="N28">
        <v>100</v>
      </c>
      <c r="O28">
        <v>250</v>
      </c>
      <c r="P28">
        <v>-115</v>
      </c>
      <c r="Q28">
        <v>-105</v>
      </c>
      <c r="R28">
        <v>140</v>
      </c>
      <c r="S28">
        <v>240</v>
      </c>
    </row>
    <row r="29" spans="1:19">
      <c r="A29" t="s">
        <v>28</v>
      </c>
      <c r="B29">
        <v>124</v>
      </c>
      <c r="C29">
        <v>140</v>
      </c>
      <c r="D29">
        <v>164</v>
      </c>
      <c r="E29">
        <v>170</v>
      </c>
      <c r="F29">
        <v>-105</v>
      </c>
      <c r="G29">
        <v>180</v>
      </c>
      <c r="I29">
        <v>-115</v>
      </c>
      <c r="J29">
        <v>155</v>
      </c>
      <c r="K29">
        <v>-115</v>
      </c>
      <c r="L29">
        <v>170</v>
      </c>
      <c r="M29">
        <v>-115</v>
      </c>
      <c r="N29">
        <v>-130</v>
      </c>
      <c r="O29">
        <v>240</v>
      </c>
      <c r="P29">
        <v>-150</v>
      </c>
      <c r="Q29">
        <v>105</v>
      </c>
      <c r="R29">
        <v>-115</v>
      </c>
      <c r="S29">
        <v>115</v>
      </c>
    </row>
    <row r="30" spans="1:19">
      <c r="A30" t="s">
        <v>29</v>
      </c>
      <c r="B30">
        <v>180</v>
      </c>
      <c r="C30">
        <v>102</v>
      </c>
      <c r="D30">
        <v>260</v>
      </c>
      <c r="E30">
        <v>190</v>
      </c>
      <c r="G30">
        <v>155</v>
      </c>
      <c r="H30">
        <v>-105</v>
      </c>
      <c r="I30">
        <v>340</v>
      </c>
      <c r="J30">
        <v>-105</v>
      </c>
      <c r="K30">
        <v>-105</v>
      </c>
      <c r="L30">
        <v>270</v>
      </c>
      <c r="M30">
        <v>-105</v>
      </c>
      <c r="N30">
        <v>-115</v>
      </c>
      <c r="O30">
        <v>135</v>
      </c>
      <c r="P30">
        <v>145</v>
      </c>
      <c r="Q30">
        <v>155</v>
      </c>
      <c r="R30">
        <v>100</v>
      </c>
      <c r="S30">
        <v>110</v>
      </c>
    </row>
    <row r="31" spans="1:19">
      <c r="A31" t="s">
        <v>30</v>
      </c>
      <c r="B31">
        <v>164</v>
      </c>
      <c r="C31">
        <v>-105</v>
      </c>
      <c r="D31">
        <v>260</v>
      </c>
      <c r="E31">
        <v>-105</v>
      </c>
      <c r="F31">
        <v>-115</v>
      </c>
      <c r="G31">
        <v>210</v>
      </c>
      <c r="H31">
        <v>130</v>
      </c>
      <c r="I31">
        <v>100</v>
      </c>
      <c r="J31">
        <v>110</v>
      </c>
      <c r="K31">
        <v>165</v>
      </c>
      <c r="M31">
        <v>-115</v>
      </c>
      <c r="N31">
        <v>110</v>
      </c>
      <c r="O31">
        <v>310</v>
      </c>
      <c r="P31">
        <v>110</v>
      </c>
      <c r="Q31">
        <v>110</v>
      </c>
      <c r="R31">
        <v>105</v>
      </c>
      <c r="S31">
        <v>-120</v>
      </c>
    </row>
    <row r="32" spans="1:19">
      <c r="A32" t="s">
        <v>31</v>
      </c>
      <c r="B32">
        <v>260</v>
      </c>
      <c r="C32">
        <v>180</v>
      </c>
      <c r="D32">
        <v>235</v>
      </c>
      <c r="E32">
        <v>390</v>
      </c>
      <c r="F32">
        <v>260</v>
      </c>
      <c r="G32">
        <v>160</v>
      </c>
      <c r="H32">
        <v>270</v>
      </c>
      <c r="I32">
        <v>210</v>
      </c>
      <c r="J32">
        <v>260</v>
      </c>
      <c r="K32">
        <v>120</v>
      </c>
      <c r="L32">
        <v>105</v>
      </c>
      <c r="M32">
        <v>105</v>
      </c>
      <c r="N32">
        <v>210</v>
      </c>
      <c r="P32">
        <v>215</v>
      </c>
      <c r="Q32">
        <v>165</v>
      </c>
      <c r="R32">
        <v>400</v>
      </c>
      <c r="S32">
        <v>165</v>
      </c>
    </row>
    <row r="33" spans="1:19">
      <c r="A33" t="s">
        <v>32</v>
      </c>
      <c r="B33">
        <v>360</v>
      </c>
      <c r="C33">
        <v>-115</v>
      </c>
      <c r="D33">
        <v>235</v>
      </c>
      <c r="E33">
        <v>145</v>
      </c>
      <c r="F33">
        <v>140</v>
      </c>
      <c r="G33">
        <v>130</v>
      </c>
      <c r="I33">
        <v>130</v>
      </c>
      <c r="J33">
        <v>-115</v>
      </c>
      <c r="K33">
        <v>310</v>
      </c>
      <c r="L33">
        <v>-125</v>
      </c>
      <c r="M33">
        <v>164</v>
      </c>
      <c r="N33">
        <v>155</v>
      </c>
      <c r="O33">
        <v>285</v>
      </c>
      <c r="P33">
        <v>130</v>
      </c>
      <c r="Q33">
        <v>160</v>
      </c>
      <c r="R33">
        <v>-105</v>
      </c>
      <c r="S33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A37F-2B8C-41E0-803F-099867922B97}">
  <dimension ref="A1:S33"/>
  <sheetViews>
    <sheetView topLeftCell="A5" workbookViewId="0">
      <selection activeCell="R34" sqref="R34"/>
    </sheetView>
  </sheetViews>
  <sheetFormatPr defaultColWidth="7.140625" defaultRowHeight="15"/>
  <sheetData>
    <row r="1" spans="1:1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>
      <c r="A2" t="s">
        <v>1</v>
      </c>
      <c r="B2" t="s">
        <v>46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46</v>
      </c>
      <c r="J2" t="s">
        <v>47</v>
      </c>
      <c r="L2" t="s">
        <v>46</v>
      </c>
      <c r="M2" t="s">
        <v>47</v>
      </c>
      <c r="N2" t="s">
        <v>46</v>
      </c>
      <c r="O2" t="s">
        <v>46</v>
      </c>
      <c r="P2" t="s">
        <v>47</v>
      </c>
      <c r="Q2" t="s">
        <v>46</v>
      </c>
      <c r="R2" t="s">
        <v>47</v>
      </c>
    </row>
    <row r="3" spans="1:19">
      <c r="A3" t="s">
        <v>2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46</v>
      </c>
      <c r="H3" t="s">
        <v>47</v>
      </c>
      <c r="I3" t="s">
        <v>47</v>
      </c>
      <c r="J3" t="s">
        <v>47</v>
      </c>
      <c r="L3" t="s">
        <v>47</v>
      </c>
      <c r="M3" t="s">
        <v>47</v>
      </c>
      <c r="N3" t="s">
        <v>46</v>
      </c>
      <c r="O3" t="s">
        <v>46</v>
      </c>
      <c r="P3" t="s">
        <v>46</v>
      </c>
      <c r="Q3" t="s">
        <v>47</v>
      </c>
      <c r="R3" t="s">
        <v>46</v>
      </c>
    </row>
    <row r="4" spans="1:19">
      <c r="A4" t="s">
        <v>3</v>
      </c>
      <c r="B4" t="s">
        <v>46</v>
      </c>
      <c r="C4" t="s">
        <v>47</v>
      </c>
      <c r="D4" t="s">
        <v>47</v>
      </c>
      <c r="E4" t="s">
        <v>47</v>
      </c>
      <c r="F4" t="s">
        <v>46</v>
      </c>
      <c r="G4" t="s">
        <v>47</v>
      </c>
      <c r="H4" t="s">
        <v>46</v>
      </c>
      <c r="I4" t="s">
        <v>47</v>
      </c>
      <c r="J4" t="s">
        <v>46</v>
      </c>
      <c r="K4" t="s">
        <v>46</v>
      </c>
      <c r="L4" t="s">
        <v>47</v>
      </c>
      <c r="M4" t="s">
        <v>46</v>
      </c>
      <c r="O4" t="s">
        <v>47</v>
      </c>
      <c r="P4" t="s">
        <v>47</v>
      </c>
      <c r="Q4" t="s">
        <v>47</v>
      </c>
      <c r="R4" t="s">
        <v>47</v>
      </c>
    </row>
    <row r="5" spans="1:19">
      <c r="A5" t="s">
        <v>4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46</v>
      </c>
      <c r="H5" t="s">
        <v>46</v>
      </c>
      <c r="I5" t="s">
        <v>46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46</v>
      </c>
      <c r="R5" t="s">
        <v>47</v>
      </c>
    </row>
    <row r="6" spans="1:19">
      <c r="A6" t="s">
        <v>5</v>
      </c>
      <c r="B6" t="s">
        <v>46</v>
      </c>
      <c r="C6" t="s">
        <v>46</v>
      </c>
      <c r="D6" t="s">
        <v>47</v>
      </c>
      <c r="E6" t="s">
        <v>46</v>
      </c>
      <c r="F6" t="s">
        <v>47</v>
      </c>
      <c r="G6" t="s">
        <v>47</v>
      </c>
      <c r="I6" t="s">
        <v>47</v>
      </c>
      <c r="J6" t="s">
        <v>47</v>
      </c>
      <c r="K6" t="s">
        <v>46</v>
      </c>
      <c r="L6" t="s">
        <v>46</v>
      </c>
      <c r="M6" t="s">
        <v>46</v>
      </c>
      <c r="N6" t="s">
        <v>47</v>
      </c>
      <c r="O6" t="s">
        <v>47</v>
      </c>
      <c r="P6" t="s">
        <v>47</v>
      </c>
      <c r="Q6" t="s">
        <v>46</v>
      </c>
      <c r="R6" t="s">
        <v>46</v>
      </c>
    </row>
    <row r="7" spans="1:19">
      <c r="A7" t="s">
        <v>6</v>
      </c>
      <c r="B7" t="s">
        <v>47</v>
      </c>
      <c r="C7" t="s">
        <v>47</v>
      </c>
      <c r="D7" t="s">
        <v>46</v>
      </c>
      <c r="E7" t="s">
        <v>47</v>
      </c>
      <c r="F7" t="s">
        <v>46</v>
      </c>
      <c r="G7" t="s">
        <v>47</v>
      </c>
      <c r="I7" t="s">
        <v>47</v>
      </c>
      <c r="J7" t="s">
        <v>46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46</v>
      </c>
      <c r="Q7" t="s">
        <v>46</v>
      </c>
      <c r="R7" t="s">
        <v>47</v>
      </c>
    </row>
    <row r="8" spans="1:19">
      <c r="A8" t="s">
        <v>7</v>
      </c>
      <c r="B8" t="s">
        <v>47</v>
      </c>
      <c r="C8" t="s">
        <v>46</v>
      </c>
      <c r="D8" t="s">
        <v>46</v>
      </c>
      <c r="E8" t="s">
        <v>46</v>
      </c>
      <c r="F8" t="s">
        <v>47</v>
      </c>
      <c r="G8" t="s">
        <v>47</v>
      </c>
      <c r="I8" t="s">
        <v>47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47</v>
      </c>
      <c r="P8" t="s">
        <v>46</v>
      </c>
      <c r="Q8" t="s">
        <v>47</v>
      </c>
      <c r="R8" t="s">
        <v>46</v>
      </c>
    </row>
    <row r="9" spans="1:19">
      <c r="A9" t="s">
        <v>8</v>
      </c>
      <c r="B9" t="s">
        <v>47</v>
      </c>
      <c r="C9" t="s">
        <v>47</v>
      </c>
      <c r="D9" t="s">
        <v>46</v>
      </c>
      <c r="E9" t="s">
        <v>47</v>
      </c>
      <c r="F9" t="s">
        <v>46</v>
      </c>
      <c r="G9" t="s">
        <v>47</v>
      </c>
      <c r="H9" t="s">
        <v>47</v>
      </c>
      <c r="I9" t="s">
        <v>47</v>
      </c>
      <c r="J9" t="s">
        <v>47</v>
      </c>
      <c r="K9" t="s">
        <v>46</v>
      </c>
      <c r="L9" t="s">
        <v>47</v>
      </c>
      <c r="M9" t="s">
        <v>47</v>
      </c>
      <c r="O9" t="s">
        <v>47</v>
      </c>
      <c r="P9" t="s">
        <v>47</v>
      </c>
      <c r="Q9" t="s">
        <v>47</v>
      </c>
      <c r="R9" t="s">
        <v>47</v>
      </c>
    </row>
    <row r="10" spans="1:19">
      <c r="A10" t="s">
        <v>9</v>
      </c>
      <c r="B10" t="s">
        <v>47</v>
      </c>
      <c r="C10" t="s">
        <v>46</v>
      </c>
      <c r="D10" t="s">
        <v>47</v>
      </c>
      <c r="E10" t="s">
        <v>47</v>
      </c>
      <c r="F10" t="s">
        <v>47</v>
      </c>
      <c r="G10" t="s">
        <v>47</v>
      </c>
      <c r="H10" t="s">
        <v>46</v>
      </c>
      <c r="I10" t="s">
        <v>47</v>
      </c>
      <c r="K10" t="s">
        <v>47</v>
      </c>
      <c r="L10" t="s">
        <v>47</v>
      </c>
      <c r="M10" t="s">
        <v>46</v>
      </c>
      <c r="N10" t="s">
        <v>47</v>
      </c>
      <c r="O10" t="s">
        <v>46</v>
      </c>
      <c r="P10" t="s">
        <v>47</v>
      </c>
      <c r="Q10" t="s">
        <v>47</v>
      </c>
      <c r="R10" t="s">
        <v>46</v>
      </c>
    </row>
    <row r="11" spans="1:19">
      <c r="A11" t="s">
        <v>10</v>
      </c>
      <c r="B11" t="s">
        <v>46</v>
      </c>
      <c r="C11" t="s">
        <v>46</v>
      </c>
      <c r="D11" t="s">
        <v>47</v>
      </c>
      <c r="E11" t="s">
        <v>47</v>
      </c>
      <c r="G11" t="s">
        <v>46</v>
      </c>
      <c r="H11" t="s">
        <v>46</v>
      </c>
      <c r="I11" t="s">
        <v>47</v>
      </c>
      <c r="J11" t="s">
        <v>47</v>
      </c>
      <c r="K11" t="s">
        <v>46</v>
      </c>
      <c r="L11" t="s">
        <v>46</v>
      </c>
      <c r="M11" t="s">
        <v>46</v>
      </c>
      <c r="N11" t="s">
        <v>47</v>
      </c>
      <c r="O11" t="s">
        <v>46</v>
      </c>
      <c r="P11" t="s">
        <v>46</v>
      </c>
      <c r="Q11" t="s">
        <v>46</v>
      </c>
      <c r="R11" t="s">
        <v>46</v>
      </c>
    </row>
    <row r="12" spans="1:19">
      <c r="A12" t="s">
        <v>11</v>
      </c>
      <c r="B12" t="s">
        <v>47</v>
      </c>
      <c r="C12" t="s">
        <v>47</v>
      </c>
      <c r="D12" t="s">
        <v>47</v>
      </c>
      <c r="E12" t="s">
        <v>46</v>
      </c>
      <c r="F12" t="s">
        <v>47</v>
      </c>
      <c r="G12" t="s">
        <v>47</v>
      </c>
      <c r="H12" t="s">
        <v>46</v>
      </c>
      <c r="I12" t="s">
        <v>47</v>
      </c>
      <c r="J12" t="s">
        <v>46</v>
      </c>
      <c r="L12" t="s">
        <v>47</v>
      </c>
      <c r="M12" t="s">
        <v>47</v>
      </c>
      <c r="N12" t="s">
        <v>47</v>
      </c>
      <c r="O12" t="s">
        <v>46</v>
      </c>
      <c r="P12" t="s">
        <v>47</v>
      </c>
      <c r="Q12" t="s">
        <v>47</v>
      </c>
      <c r="R12" t="s">
        <v>46</v>
      </c>
    </row>
    <row r="13" spans="1:19">
      <c r="A13" t="s">
        <v>12</v>
      </c>
      <c r="B13" t="s">
        <v>47</v>
      </c>
      <c r="C13" t="s">
        <v>46</v>
      </c>
      <c r="D13" t="s">
        <v>46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K13" t="s">
        <v>46</v>
      </c>
      <c r="L13" t="s">
        <v>47</v>
      </c>
      <c r="M13" t="s">
        <v>47</v>
      </c>
      <c r="N13" t="s">
        <v>46</v>
      </c>
      <c r="O13" t="s">
        <v>46</v>
      </c>
      <c r="P13" t="s">
        <v>46</v>
      </c>
      <c r="Q13" t="s">
        <v>46</v>
      </c>
      <c r="R13" t="s">
        <v>47</v>
      </c>
    </row>
    <row r="14" spans="1:19">
      <c r="A14" t="s">
        <v>13</v>
      </c>
      <c r="B14" t="s">
        <v>46</v>
      </c>
      <c r="C14" t="s">
        <v>47</v>
      </c>
      <c r="D14" t="s">
        <v>47</v>
      </c>
      <c r="E14" t="s">
        <v>47</v>
      </c>
      <c r="G14" t="s">
        <v>46</v>
      </c>
      <c r="H14" t="s">
        <v>47</v>
      </c>
      <c r="I14" t="s">
        <v>47</v>
      </c>
      <c r="J14" t="s">
        <v>46</v>
      </c>
      <c r="K14" t="s">
        <v>47</v>
      </c>
      <c r="L14" t="s">
        <v>46</v>
      </c>
      <c r="M14" t="s">
        <v>46</v>
      </c>
      <c r="N14" t="s">
        <v>46</v>
      </c>
      <c r="O14" t="s">
        <v>46</v>
      </c>
      <c r="P14" t="s">
        <v>47</v>
      </c>
      <c r="Q14" t="s">
        <v>47</v>
      </c>
      <c r="R14" t="s">
        <v>46</v>
      </c>
    </row>
    <row r="15" spans="1:19">
      <c r="A15" t="s">
        <v>14</v>
      </c>
      <c r="B15" t="s">
        <v>47</v>
      </c>
      <c r="C15" t="s">
        <v>46</v>
      </c>
      <c r="D15" t="s">
        <v>47</v>
      </c>
      <c r="E15" t="s">
        <v>46</v>
      </c>
      <c r="G15" t="s">
        <v>47</v>
      </c>
      <c r="H15" t="s">
        <v>47</v>
      </c>
      <c r="I15" t="s">
        <v>46</v>
      </c>
      <c r="J15" t="s">
        <v>47</v>
      </c>
      <c r="K15" t="s">
        <v>47</v>
      </c>
      <c r="L15" t="s">
        <v>47</v>
      </c>
      <c r="M15" t="s">
        <v>46</v>
      </c>
      <c r="N15" t="s">
        <v>46</v>
      </c>
      <c r="O15" t="s">
        <v>47</v>
      </c>
      <c r="P15" t="s">
        <v>47</v>
      </c>
      <c r="Q15" t="s">
        <v>47</v>
      </c>
      <c r="R15" t="s">
        <v>47</v>
      </c>
    </row>
    <row r="16" spans="1:19">
      <c r="A16" t="s">
        <v>15</v>
      </c>
      <c r="B16" t="s">
        <v>47</v>
      </c>
      <c r="C16" t="s">
        <v>47</v>
      </c>
      <c r="D16" t="s">
        <v>46</v>
      </c>
      <c r="E16" t="s">
        <v>46</v>
      </c>
      <c r="F16" t="s">
        <v>47</v>
      </c>
      <c r="G16" t="s">
        <v>46</v>
      </c>
      <c r="H16" t="s">
        <v>46</v>
      </c>
      <c r="I16" t="s">
        <v>47</v>
      </c>
      <c r="J16" t="s">
        <v>47</v>
      </c>
      <c r="K16" t="s">
        <v>46</v>
      </c>
      <c r="M16" t="s">
        <v>46</v>
      </c>
      <c r="N16" t="s">
        <v>46</v>
      </c>
      <c r="O16" t="s">
        <v>47</v>
      </c>
      <c r="P16" t="s">
        <v>47</v>
      </c>
      <c r="Q16" t="s">
        <v>46</v>
      </c>
      <c r="R16" t="s">
        <v>47</v>
      </c>
    </row>
    <row r="17" spans="1:18">
      <c r="A17" t="s">
        <v>16</v>
      </c>
      <c r="B17" t="s">
        <v>46</v>
      </c>
      <c r="C17" t="s">
        <v>46</v>
      </c>
      <c r="D17" t="s">
        <v>46</v>
      </c>
      <c r="E17" t="s">
        <v>47</v>
      </c>
      <c r="F17" t="s">
        <v>46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46</v>
      </c>
      <c r="M17" t="s">
        <v>46</v>
      </c>
      <c r="O17" t="s">
        <v>47</v>
      </c>
      <c r="P17" t="s">
        <v>46</v>
      </c>
      <c r="Q17" t="s">
        <v>46</v>
      </c>
      <c r="R17" t="s">
        <v>46</v>
      </c>
    </row>
    <row r="18" spans="1:18">
      <c r="A18" t="s">
        <v>17</v>
      </c>
      <c r="B18" t="s">
        <v>46</v>
      </c>
      <c r="C18" t="s">
        <v>46</v>
      </c>
      <c r="D18" t="s">
        <v>46</v>
      </c>
      <c r="E18" t="s">
        <v>47</v>
      </c>
      <c r="F18" t="s">
        <v>46</v>
      </c>
      <c r="G18" t="s">
        <v>46</v>
      </c>
      <c r="H18" t="s">
        <v>47</v>
      </c>
      <c r="I18" t="s">
        <v>47</v>
      </c>
      <c r="K18" t="s">
        <v>47</v>
      </c>
      <c r="L18" t="s">
        <v>47</v>
      </c>
      <c r="M18" t="s">
        <v>47</v>
      </c>
      <c r="N18" t="s">
        <v>46</v>
      </c>
      <c r="O18" t="s">
        <v>47</v>
      </c>
      <c r="P18" t="s">
        <v>46</v>
      </c>
      <c r="Q18" t="s">
        <v>46</v>
      </c>
      <c r="R18" t="s">
        <v>47</v>
      </c>
    </row>
    <row r="19" spans="1:18">
      <c r="A19" t="s">
        <v>18</v>
      </c>
      <c r="B19" t="s">
        <v>46</v>
      </c>
      <c r="C19" t="s">
        <v>46</v>
      </c>
      <c r="D19" t="s">
        <v>46</v>
      </c>
      <c r="E19" t="s">
        <v>46</v>
      </c>
      <c r="F19" t="s">
        <v>47</v>
      </c>
      <c r="G19" t="s">
        <v>46</v>
      </c>
      <c r="H19" t="s">
        <v>47</v>
      </c>
      <c r="I19" t="s">
        <v>46</v>
      </c>
      <c r="J19" t="s">
        <v>46</v>
      </c>
      <c r="K19" t="s">
        <v>47</v>
      </c>
      <c r="L19" t="s">
        <v>46</v>
      </c>
      <c r="M19" t="s">
        <v>47</v>
      </c>
      <c r="O19" t="s">
        <v>47</v>
      </c>
      <c r="P19" t="s">
        <v>46</v>
      </c>
      <c r="Q19" t="s">
        <v>47</v>
      </c>
      <c r="R19" t="s">
        <v>47</v>
      </c>
    </row>
    <row r="20" spans="1:18">
      <c r="A20" t="s">
        <v>19</v>
      </c>
      <c r="B20" t="s">
        <v>47</v>
      </c>
      <c r="C20" t="s">
        <v>46</v>
      </c>
      <c r="D20" t="s">
        <v>47</v>
      </c>
      <c r="E20" t="s">
        <v>46</v>
      </c>
      <c r="F20" t="s">
        <v>46</v>
      </c>
      <c r="H20" t="s">
        <v>46</v>
      </c>
      <c r="I20" t="s">
        <v>46</v>
      </c>
      <c r="J20" t="s">
        <v>47</v>
      </c>
      <c r="K20" t="s">
        <v>46</v>
      </c>
      <c r="L20" t="s">
        <v>47</v>
      </c>
      <c r="M20" t="s">
        <v>47</v>
      </c>
      <c r="N20" t="s">
        <v>47</v>
      </c>
      <c r="O20" t="s">
        <v>46</v>
      </c>
      <c r="P20" t="s">
        <v>46</v>
      </c>
      <c r="Q20" t="s">
        <v>47</v>
      </c>
      <c r="R20" t="s">
        <v>47</v>
      </c>
    </row>
    <row r="21" spans="1:18">
      <c r="A21" t="s">
        <v>20</v>
      </c>
      <c r="B21" t="s">
        <v>46</v>
      </c>
      <c r="C21" t="s">
        <v>47</v>
      </c>
      <c r="D21" t="s">
        <v>46</v>
      </c>
      <c r="E21" t="s">
        <v>46</v>
      </c>
      <c r="F21" t="s">
        <v>46</v>
      </c>
      <c r="G21" t="s">
        <v>46</v>
      </c>
      <c r="H21" t="s">
        <v>47</v>
      </c>
      <c r="I21" t="s">
        <v>46</v>
      </c>
      <c r="J21" t="s">
        <v>46</v>
      </c>
      <c r="K21" t="s">
        <v>46</v>
      </c>
      <c r="L21" t="s">
        <v>47</v>
      </c>
      <c r="M21" t="s">
        <v>47</v>
      </c>
      <c r="O21" t="s">
        <v>47</v>
      </c>
      <c r="P21" t="s">
        <v>46</v>
      </c>
      <c r="Q21" t="s">
        <v>46</v>
      </c>
      <c r="R21" t="s">
        <v>46</v>
      </c>
    </row>
    <row r="22" spans="1:18">
      <c r="A22" t="s">
        <v>21</v>
      </c>
      <c r="B22" t="s">
        <v>46</v>
      </c>
      <c r="C22" t="s">
        <v>47</v>
      </c>
      <c r="D22" t="s">
        <v>47</v>
      </c>
      <c r="E22" t="s">
        <v>46</v>
      </c>
      <c r="F22" t="s">
        <v>47</v>
      </c>
      <c r="H22" t="s">
        <v>47</v>
      </c>
      <c r="I22" t="s">
        <v>46</v>
      </c>
      <c r="J22" t="s">
        <v>47</v>
      </c>
      <c r="K22" t="s">
        <v>47</v>
      </c>
      <c r="L22" t="s">
        <v>47</v>
      </c>
      <c r="M22" t="s">
        <v>47</v>
      </c>
      <c r="N22" t="s">
        <v>46</v>
      </c>
      <c r="O22" t="s">
        <v>46</v>
      </c>
      <c r="P22" t="s">
        <v>46</v>
      </c>
      <c r="Q22" t="s">
        <v>47</v>
      </c>
      <c r="R22" t="s">
        <v>47</v>
      </c>
    </row>
    <row r="23" spans="1:18">
      <c r="A23" t="s">
        <v>22</v>
      </c>
      <c r="B23" t="s">
        <v>46</v>
      </c>
      <c r="C23" t="s">
        <v>46</v>
      </c>
      <c r="D23" t="s">
        <v>47</v>
      </c>
      <c r="E23" t="s">
        <v>46</v>
      </c>
      <c r="F23" t="s">
        <v>46</v>
      </c>
      <c r="G23" t="s">
        <v>46</v>
      </c>
      <c r="H23" t="s">
        <v>47</v>
      </c>
      <c r="I23" t="s">
        <v>46</v>
      </c>
      <c r="J23" t="s">
        <v>46</v>
      </c>
      <c r="K23" t="s">
        <v>46</v>
      </c>
      <c r="M23" t="s">
        <v>46</v>
      </c>
      <c r="N23" t="s">
        <v>46</v>
      </c>
      <c r="O23" t="s">
        <v>47</v>
      </c>
      <c r="P23" t="s">
        <v>46</v>
      </c>
      <c r="Q23" t="s">
        <v>47</v>
      </c>
      <c r="R23" t="s">
        <v>46</v>
      </c>
    </row>
    <row r="24" spans="1:18">
      <c r="A24" t="s">
        <v>23</v>
      </c>
      <c r="B24" t="s">
        <v>47</v>
      </c>
      <c r="C24" t="s">
        <v>47</v>
      </c>
      <c r="D24" t="s">
        <v>46</v>
      </c>
      <c r="E24" t="s">
        <v>46</v>
      </c>
      <c r="F24" t="s">
        <v>47</v>
      </c>
      <c r="G24" t="s">
        <v>46</v>
      </c>
      <c r="H24" t="s">
        <v>47</v>
      </c>
      <c r="I24" t="s">
        <v>46</v>
      </c>
      <c r="J24" t="s">
        <v>46</v>
      </c>
      <c r="K24" t="s">
        <v>46</v>
      </c>
      <c r="M24" t="s">
        <v>47</v>
      </c>
      <c r="N24" t="s">
        <v>47</v>
      </c>
      <c r="O24" t="s">
        <v>46</v>
      </c>
      <c r="P24" t="s">
        <v>46</v>
      </c>
      <c r="Q24" t="s">
        <v>47</v>
      </c>
      <c r="R24" t="s">
        <v>46</v>
      </c>
    </row>
    <row r="25" spans="1:18">
      <c r="A25" t="s">
        <v>24</v>
      </c>
      <c r="B25" t="s">
        <v>47</v>
      </c>
      <c r="C25" t="s">
        <v>46</v>
      </c>
      <c r="D25" t="s">
        <v>46</v>
      </c>
      <c r="E25" t="s">
        <v>46</v>
      </c>
      <c r="F25" t="s">
        <v>47</v>
      </c>
      <c r="G25" t="s">
        <v>47</v>
      </c>
      <c r="H25" t="s">
        <v>46</v>
      </c>
      <c r="I25" t="s">
        <v>46</v>
      </c>
      <c r="J25" t="s">
        <v>47</v>
      </c>
      <c r="K25" t="s">
        <v>47</v>
      </c>
      <c r="L25" t="s">
        <v>46</v>
      </c>
      <c r="M25" t="s">
        <v>46</v>
      </c>
      <c r="O25" t="s">
        <v>46</v>
      </c>
      <c r="P25" t="s">
        <v>47</v>
      </c>
      <c r="Q25" t="s">
        <v>47</v>
      </c>
      <c r="R25" t="s">
        <v>46</v>
      </c>
    </row>
    <row r="26" spans="1:18">
      <c r="A26" t="s">
        <v>25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I26" t="s">
        <v>47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47</v>
      </c>
      <c r="Q26" t="s">
        <v>46</v>
      </c>
      <c r="R26" t="s">
        <v>46</v>
      </c>
    </row>
    <row r="27" spans="1:18">
      <c r="A27" t="s">
        <v>26</v>
      </c>
      <c r="B27" t="s">
        <v>47</v>
      </c>
      <c r="C27" t="s">
        <v>47</v>
      </c>
      <c r="D27" t="s">
        <v>46</v>
      </c>
      <c r="E27" t="s">
        <v>46</v>
      </c>
      <c r="F27" t="s">
        <v>46</v>
      </c>
      <c r="G27" t="s">
        <v>47</v>
      </c>
      <c r="H27" t="s">
        <v>46</v>
      </c>
      <c r="I27" t="s">
        <v>46</v>
      </c>
      <c r="J27" t="s">
        <v>47</v>
      </c>
      <c r="K27" t="s">
        <v>46</v>
      </c>
      <c r="L27" t="s">
        <v>46</v>
      </c>
      <c r="M27" t="s">
        <v>46</v>
      </c>
      <c r="N27" t="s">
        <v>46</v>
      </c>
      <c r="P27" t="s">
        <v>46</v>
      </c>
      <c r="Q27" t="s">
        <v>46</v>
      </c>
      <c r="R27" t="s">
        <v>46</v>
      </c>
    </row>
    <row r="28" spans="1:18">
      <c r="A28" t="s">
        <v>27</v>
      </c>
      <c r="B28" t="s">
        <v>47</v>
      </c>
      <c r="C28" t="s">
        <v>46</v>
      </c>
      <c r="D28" t="s">
        <v>46</v>
      </c>
      <c r="E28" t="s">
        <v>47</v>
      </c>
      <c r="F28" t="s">
        <v>46</v>
      </c>
      <c r="G28" t="s">
        <v>47</v>
      </c>
      <c r="H28" t="s">
        <v>46</v>
      </c>
      <c r="I28" t="s">
        <v>46</v>
      </c>
      <c r="J28" t="s">
        <v>46</v>
      </c>
      <c r="L28" t="s">
        <v>47</v>
      </c>
      <c r="M28" t="s">
        <v>47</v>
      </c>
      <c r="N28" t="s">
        <v>47</v>
      </c>
      <c r="O28" t="s">
        <v>46</v>
      </c>
      <c r="P28" t="s">
        <v>47</v>
      </c>
      <c r="Q28" t="s">
        <v>47</v>
      </c>
      <c r="R28" t="s">
        <v>47</v>
      </c>
    </row>
    <row r="29" spans="1:18">
      <c r="A29" t="s">
        <v>28</v>
      </c>
      <c r="B29" t="s">
        <v>46</v>
      </c>
      <c r="C29" t="s">
        <v>47</v>
      </c>
      <c r="D29" t="s">
        <v>46</v>
      </c>
      <c r="E29" t="s">
        <v>47</v>
      </c>
      <c r="F29" t="s">
        <v>46</v>
      </c>
      <c r="G29" t="s">
        <v>46</v>
      </c>
      <c r="I29" t="s">
        <v>47</v>
      </c>
      <c r="J29" t="s">
        <v>46</v>
      </c>
      <c r="K29" t="s">
        <v>46</v>
      </c>
      <c r="L29" t="s">
        <v>46</v>
      </c>
      <c r="M29" t="s">
        <v>47</v>
      </c>
      <c r="N29" t="s">
        <v>46</v>
      </c>
      <c r="O29" t="s">
        <v>47</v>
      </c>
      <c r="P29" t="s">
        <v>46</v>
      </c>
      <c r="Q29" t="s">
        <v>46</v>
      </c>
      <c r="R29" t="s">
        <v>46</v>
      </c>
    </row>
    <row r="30" spans="1:18">
      <c r="A30" t="s">
        <v>29</v>
      </c>
      <c r="B30" t="s">
        <v>47</v>
      </c>
      <c r="C30" t="s">
        <v>47</v>
      </c>
      <c r="D30" t="s">
        <v>46</v>
      </c>
      <c r="E30" t="s">
        <v>47</v>
      </c>
      <c r="G30" t="s">
        <v>46</v>
      </c>
      <c r="H30" t="s">
        <v>46</v>
      </c>
      <c r="I30" t="s">
        <v>46</v>
      </c>
      <c r="J30" t="s">
        <v>46</v>
      </c>
      <c r="K30" t="s">
        <v>47</v>
      </c>
      <c r="L30" t="s">
        <v>46</v>
      </c>
      <c r="M30" t="s">
        <v>46</v>
      </c>
      <c r="N30" t="s">
        <v>47</v>
      </c>
      <c r="O30" t="s">
        <v>47</v>
      </c>
      <c r="P30" t="s">
        <v>47</v>
      </c>
      <c r="Q30" t="s">
        <v>47</v>
      </c>
      <c r="R30" t="s">
        <v>46</v>
      </c>
    </row>
    <row r="31" spans="1:18">
      <c r="A31" t="s">
        <v>30</v>
      </c>
      <c r="B31" t="s">
        <v>46</v>
      </c>
      <c r="C31" t="s">
        <v>47</v>
      </c>
      <c r="D31" t="s">
        <v>47</v>
      </c>
      <c r="E31" t="s">
        <v>46</v>
      </c>
      <c r="F31" t="s">
        <v>47</v>
      </c>
      <c r="G31" t="s">
        <v>46</v>
      </c>
      <c r="H31" t="s">
        <v>46</v>
      </c>
      <c r="I31" t="s">
        <v>46</v>
      </c>
      <c r="J31" t="s">
        <v>47</v>
      </c>
      <c r="K31" t="s">
        <v>47</v>
      </c>
      <c r="M31" t="s">
        <v>47</v>
      </c>
      <c r="N31" t="s">
        <v>47</v>
      </c>
      <c r="O31" t="s">
        <v>46</v>
      </c>
      <c r="P31" t="s">
        <v>47</v>
      </c>
      <c r="Q31" t="s">
        <v>46</v>
      </c>
      <c r="R31" t="s">
        <v>47</v>
      </c>
    </row>
    <row r="32" spans="1:18">
      <c r="A32" t="s">
        <v>31</v>
      </c>
      <c r="B32" t="s">
        <v>46</v>
      </c>
      <c r="C32" t="s">
        <v>46</v>
      </c>
      <c r="D32" t="s">
        <v>47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47</v>
      </c>
      <c r="L32" t="s">
        <v>46</v>
      </c>
      <c r="M32" t="s">
        <v>46</v>
      </c>
      <c r="N32" t="s">
        <v>47</v>
      </c>
      <c r="P32" t="s">
        <v>46</v>
      </c>
      <c r="Q32" t="s">
        <v>46</v>
      </c>
      <c r="R32" t="s">
        <v>47</v>
      </c>
    </row>
    <row r="33" spans="1:18">
      <c r="A33" t="s">
        <v>32</v>
      </c>
      <c r="B33" t="s">
        <v>46</v>
      </c>
      <c r="C33" t="s">
        <v>46</v>
      </c>
      <c r="D33" t="s">
        <v>47</v>
      </c>
      <c r="E33" t="s">
        <v>47</v>
      </c>
      <c r="F33" t="s">
        <v>46</v>
      </c>
      <c r="G33" t="s">
        <v>47</v>
      </c>
      <c r="I33" t="s">
        <v>46</v>
      </c>
      <c r="J33" t="s">
        <v>47</v>
      </c>
      <c r="K33" t="s">
        <v>47</v>
      </c>
      <c r="L33" t="s">
        <v>47</v>
      </c>
      <c r="M33" t="s">
        <v>46</v>
      </c>
      <c r="N33" t="s">
        <v>47</v>
      </c>
      <c r="O33" t="s">
        <v>46</v>
      </c>
      <c r="P33" t="s">
        <v>47</v>
      </c>
      <c r="Q33" t="s">
        <v>46</v>
      </c>
      <c r="R33" t="s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25F7-38FC-4398-B247-6CA365764F6D}">
  <dimension ref="A1:AL49"/>
  <sheetViews>
    <sheetView workbookViewId="0">
      <pane xSplit="1" topLeftCell="B1" activePane="topRight" state="frozen"/>
      <selection pane="topRight" activeCell="C33" sqref="C33"/>
    </sheetView>
  </sheetViews>
  <sheetFormatPr defaultColWidth="7.140625" defaultRowHeight="15"/>
  <cols>
    <col min="1" max="1" width="4.5703125" customWidth="1"/>
    <col min="2" max="9" width="7.140625" customWidth="1"/>
    <col min="10" max="10" width="7.28515625" customWidth="1"/>
    <col min="11" max="19" width="7.140625" customWidth="1"/>
    <col min="20" max="20" width="4.28515625" customWidth="1"/>
    <col min="21" max="21" width="7.140625" customWidth="1"/>
  </cols>
  <sheetData>
    <row r="1" spans="1:3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  <c r="AL1">
        <v>18</v>
      </c>
    </row>
    <row r="2" spans="1:38">
      <c r="A2" t="s">
        <v>1</v>
      </c>
      <c r="B2" s="1">
        <f>'2024 JuicedOdds Week'!B2/('2024 JuicedOdds Week'!B2+'2024 JuicedOdds Week'!B4)</f>
        <v>0.551441114716549</v>
      </c>
      <c r="C2" s="1">
        <f>'2024 JuicedOdds Week'!C2/('2024 JuicedOdds Week'!C2+'2024 JuicedOdds Week'!C7)</f>
        <v>0.63094034378159758</v>
      </c>
      <c r="D2" s="1">
        <f>'2024 JuicedOdds Week'!D2/('2024 JuicedOdds Week'!D2+'2024 JuicedOdds Week'!D14)</f>
        <v>0.58299264104660675</v>
      </c>
      <c r="E2" s="1">
        <f>'2024 JuicedOdds Week'!E2/('2024 JuicedOdds Week'!E2+'2024 JuicedOdds Week'!E15)</f>
        <v>0.59963877182420233</v>
      </c>
      <c r="F2" s="1">
        <f>'2024 JuicedOdds Week'!F2/('2024 JuicedOdds Week'!F2+'2024 JuicedOdds Week'!F24)</f>
        <v>0.76000000000000012</v>
      </c>
      <c r="G2" s="1"/>
      <c r="H2" s="1">
        <f>'2024 JuicedOdds Week'!H2/('2024 JuicedOdds Week'!H2+'2024 JuicedOdds Week'!H3)</f>
        <v>0.5</v>
      </c>
      <c r="I2" s="1">
        <f>'2024 JuicedOdds Week'!I2/('2024 JuicedOdds Week'!I2+'2024 JuicedOdds Week'!I29)</f>
        <v>0.66900702106318954</v>
      </c>
      <c r="J2" s="1">
        <f>'2024 JuicedOdds Week'!J2/('2024 JuicedOdds Week'!J2+'2024 JuicedOdds Week'!J22)</f>
        <v>0.7508125677139762</v>
      </c>
      <c r="K2" s="2">
        <f>'2024 JuicedOdds Week'!K2/('2024 JuicedOdds Week'!K2+'2024 JuicedOdds Week'!K30)</f>
        <v>0.78190630048465271</v>
      </c>
      <c r="L2" s="1">
        <f>'2024 JuicedOdds Week'!L2/('2024 JuicedOdds Week'!L2+'2024 JuicedOdds Week'!L6)</f>
        <v>0.5</v>
      </c>
      <c r="M2" s="1">
        <f>'2024 JuicedOdds Week'!M2/('2024 JuicedOdds Week'!M2+'2024 JuicedOdds Week'!M33)</f>
        <v>0.75718849840255587</v>
      </c>
      <c r="N2" s="1">
        <f>'2024 JuicedOdds Week'!N2/('2024 JuicedOdds Week'!N2+'2024 JuicedOdds Week'!N29)</f>
        <v>0.74778270509977829</v>
      </c>
      <c r="O2" s="1">
        <f>'2024 JuicedOdds Week'!O2/('2024 JuicedOdds Week'!O2+'2024 JuicedOdds Week'!O15)</f>
        <v>0.70954356846473021</v>
      </c>
      <c r="P2" s="1">
        <f>'2024 JuicedOdds Week'!P2/('2024 JuicedOdds Week'!P2+'2024 JuicedOdds Week'!P18)</f>
        <v>0.5</v>
      </c>
      <c r="Q2" s="1">
        <f>'2024 JuicedOdds Week'!Q2/('2024 JuicedOdds Week'!Q2+'2024 JuicedOdds Week'!Q8)</f>
        <v>0.5</v>
      </c>
      <c r="R2" s="1">
        <f>'2024 JuicedOdds Week'!R2/('2024 JuicedOdds Week'!R2+'2024 JuicedOdds Week'!R20)</f>
        <v>0.5</v>
      </c>
      <c r="S2" s="1">
        <f>'2024 JuicedOdds Week'!S2/('2024 JuicedOdds Week'!S2+'2024 JuicedOdds Week'!S30)</f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4</v>
      </c>
      <c r="B3" s="1">
        <f>'2024 JuicedOdds Week'!B3/('2024 JuicedOdds Week'!B3+'2024 JuicedOdds Week'!B12)</f>
        <v>0.68055555555555558</v>
      </c>
      <c r="C3" s="1">
        <f>'2024 JuicedOdds Week'!C3/('2024 JuicedOdds Week'!C3+'2024 JuicedOdds Week'!C25)</f>
        <v>0.69079288305406805</v>
      </c>
      <c r="D3" s="1">
        <f>'2024 JuicedOdds Week'!D3/('2024 JuicedOdds Week'!D3+'2024 JuicedOdds Week'!D17)</f>
        <v>0.59336975415942395</v>
      </c>
      <c r="E3" s="2">
        <f>'2024 JuicedOdds Week'!E3/('2024 JuicedOdds Week'!E3+'2024 JuicedOdds Week'!E32)</f>
        <v>0.83164983164983153</v>
      </c>
      <c r="F3" s="1">
        <f>'2024 JuicedOdds Week'!F3/('2024 JuicedOdds Week'!F3+'2024 JuicedOdds Week'!F27)</f>
        <v>0.78674351585014402</v>
      </c>
      <c r="G3" s="1">
        <f>'2024 JuicedOdds Week'!G3/('2024 JuicedOdds Week'!G3+'2024 JuicedOdds Week'!G23)</f>
        <v>0.5</v>
      </c>
      <c r="H3" s="1">
        <f>'2024 JuicedOdds Week'!H3/('2024 JuicedOdds Week'!H3+'2024 JuicedOdds Week'!H2)</f>
        <v>0.5</v>
      </c>
      <c r="I3" s="1">
        <f>'2024 JuicedOdds Week'!I3/('2024 JuicedOdds Week'!I3+'2024 JuicedOdds Week'!I10)</f>
        <v>0.67503124699548123</v>
      </c>
      <c r="J3" s="1"/>
      <c r="K3" s="1">
        <f>'2024 JuicedOdds Week'!K3/('2024 JuicedOdds Week'!K3+'2024 JuicedOdds Week'!K22)</f>
        <v>0.74087161366313303</v>
      </c>
      <c r="L3" s="1">
        <f>'2024 JuicedOdds Week'!L3/('2024 JuicedOdds Week'!L3+'2024 JuicedOdds Week'!L23)</f>
        <v>0.77683315621679072</v>
      </c>
      <c r="M3" s="1">
        <f>'2024 JuicedOdds Week'!M3/('2024 JuicedOdds Week'!M3+'2024 JuicedOdds Week'!M11)</f>
        <v>0.5</v>
      </c>
      <c r="N3" s="1">
        <f>'2024 JuicedOdds Week'!N3/('2024 JuicedOdds Week'!N3+'2024 JuicedOdds Week'!N6)</f>
        <v>0.5</v>
      </c>
      <c r="O3" s="1">
        <f>'2024 JuicedOdds Week'!O3/('2024 JuicedOdds Week'!O3+'2024 JuicedOdds Week'!O16)</f>
        <v>0.5</v>
      </c>
      <c r="P3" s="1">
        <f>'2024 JuicedOdds Week'!P3/('2024 JuicedOdds Week'!P3+'2024 JuicedOdds Week'!P17)</f>
        <v>0.70954356846473021</v>
      </c>
      <c r="Q3" s="1">
        <f>'2024 JuicedOdds Week'!Q3/('2024 JuicedOdds Week'!Q3+'2024 JuicedOdds Week'!Q13)</f>
        <v>0.5</v>
      </c>
      <c r="R3" s="1">
        <f>'2024 JuicedOdds Week'!R3/('2024 JuicedOdds Week'!R3+'2024 JuicedOdds Week'!R5)</f>
        <v>0.5</v>
      </c>
      <c r="S3" s="1">
        <f>'2024 JuicedOdds Week'!S3/('2024 JuicedOdds Week'!S3+'2024 JuicedOdds Week'!S27)</f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8</v>
      </c>
      <c r="B4" s="1">
        <f>'2024 JuicedOdds Week'!B4/('2024 JuicedOdds Week'!B4+'2024 JuicedOdds Week'!B2)</f>
        <v>0.448558885283451</v>
      </c>
      <c r="C4" s="1">
        <f>'2024 JuicedOdds Week'!C4/('2024 JuicedOdds Week'!C4+'2024 JuicedOdds Week'!C29)</f>
        <v>0.7508125677139762</v>
      </c>
      <c r="D4" s="1">
        <f>'2024 JuicedOdds Week'!D4/('2024 JuicedOdds Week'!D4+'2024 JuicedOdds Week'!D10)</f>
        <v>0.49567024593003117</v>
      </c>
      <c r="E4" s="1">
        <f>'2024 JuicedOdds Week'!E4/('2024 JuicedOdds Week'!E4+'2024 JuicedOdds Week'!E6)</f>
        <v>0.58299264104660675</v>
      </c>
      <c r="F4" s="1">
        <f>'2024 JuicedOdds Week'!F4/('2024 JuicedOdds Week'!F4+'2024 JuicedOdds Week'!F7)</f>
        <v>0.5</v>
      </c>
      <c r="G4" s="1">
        <f>'2024 JuicedOdds Week'!G4/('2024 JuicedOdds Week'!G4+'2024 JuicedOdds Week'!G26)</f>
        <v>0.77683315621679072</v>
      </c>
      <c r="H4" s="1">
        <f>'2024 JuicedOdds Week'!H4/('2024 JuicedOdds Week'!H4+'2024 JuicedOdds Week'!H22)</f>
        <v>0.6636481241914618</v>
      </c>
      <c r="I4" s="1">
        <f>'2024 JuicedOdds Week'!I4/('2024 JuicedOdds Week'!I4+'2024 JuicedOdds Week'!I18)</f>
        <v>0.5</v>
      </c>
      <c r="J4" s="2">
        <f>'2024 JuicedOdds Week'!J4/('2024 JuicedOdds Week'!J4+'2024 JuicedOdds Week'!J30)</f>
        <v>0.81725888324873097</v>
      </c>
      <c r="K4" s="1">
        <f>'2024 JuicedOdds Week'!K4/('2024 JuicedOdds Week'!K4+'2024 JuicedOdds Week'!K7)</f>
        <v>0.5</v>
      </c>
      <c r="L4" s="1">
        <f>'2024 JuicedOdds Week'!L4/('2024 JuicedOdds Week'!L4+'2024 JuicedOdds Week'!L20)</f>
        <v>0.5</v>
      </c>
      <c r="M4" s="1">
        <f>'2024 JuicedOdds Week'!M4/('2024 JuicedOdds Week'!M4+'2024 JuicedOdds Week'!M15)</f>
        <v>0.5</v>
      </c>
      <c r="N4" s="1">
        <f>'2024 JuicedOdds Week'!N4/('2024 JuicedOdds Week'!N4+'2024 JuicedOdds Week'!N9)</f>
        <v>0.5</v>
      </c>
      <c r="O4" s="1"/>
      <c r="P4" s="1">
        <f>'2024 JuicedOdds Week'!P4/('2024 JuicedOdds Week'!P4+'2024 JuicedOdds Week'!P28)</f>
        <v>0.70954356846473021</v>
      </c>
      <c r="Q4" s="1">
        <f>'2024 JuicedOdds Week'!Q4/('2024 JuicedOdds Week'!Q4+'2024 JuicedOdds Week'!Q20)</f>
        <v>0.5</v>
      </c>
      <c r="R4" s="1">
        <f>'2024 JuicedOdds Week'!R4/('2024 JuicedOdds Week'!R4+'2024 JuicedOdds Week'!R8)</f>
        <v>0.5</v>
      </c>
      <c r="S4" s="1">
        <f>'2024 JuicedOdds Week'!S4/('2024 JuicedOdds Week'!S4+'2024 JuicedOdds Week'!S18)</f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9</v>
      </c>
      <c r="B5" s="1">
        <f>'2024 JuicedOdds Week'!B5/('2024 JuicedOdds Week'!B5+'2024 JuicedOdds Week'!B17)</f>
        <v>0.60923623445825936</v>
      </c>
      <c r="C5" s="1">
        <f>'2024 JuicedOdds Week'!C5/('2024 JuicedOdds Week'!C5+'2024 JuicedOdds Week'!C22)</f>
        <v>0.70954356846473021</v>
      </c>
      <c r="D5" s="1">
        <f>'2024 JuicedOdds Week'!D5/('2024 JuicedOdds Week'!D5+'2024 JuicedOdds Week'!D27)</f>
        <v>0.63690418169412233</v>
      </c>
      <c r="E5" s="1">
        <f>'2024 JuicedOdds Week'!E5/('2024 JuicedOdds Week'!E5+'2024 JuicedOdds Week'!E23)</f>
        <v>0.68055555555555558</v>
      </c>
      <c r="F5" s="1"/>
      <c r="G5" s="1">
        <f>'2024 JuicedOdds Week'!G5/('2024 JuicedOdds Week'!G5+'2024 JuicedOdds Week'!G10)</f>
        <v>0.5</v>
      </c>
      <c r="H5" s="1">
        <f>'2024 JuicedOdds Week'!H5/('2024 JuicedOdds Week'!H5+'2024 JuicedOdds Week'!H25)</f>
        <v>0.5</v>
      </c>
      <c r="I5" s="2">
        <f>'2024 JuicedOdds Week'!I5/('2024 JuicedOdds Week'!I5+'2024 JuicedOdds Week'!I31)</f>
        <v>0.75718849840255587</v>
      </c>
      <c r="J5" s="1">
        <f>'2024 JuicedOdds Week'!J5/('2024 JuicedOdds Week'!J5+'2024 JuicedOdds Week'!J11)</f>
        <v>0.5</v>
      </c>
      <c r="K5" s="1">
        <f>'2024 JuicedOdds Week'!K5/('2024 JuicedOdds Week'!K5+'2024 JuicedOdds Week'!K8)</f>
        <v>0.5</v>
      </c>
      <c r="L5" s="1">
        <f>'2024 JuicedOdds Week'!L5/('2024 JuicedOdds Week'!L5+'2024 JuicedOdds Week'!L19)</f>
        <v>0.5</v>
      </c>
      <c r="M5" s="1">
        <f>'2024 JuicedOdds Week'!M5/('2024 JuicedOdds Week'!M5+'2024 JuicedOdds Week'!M21)</f>
        <v>0.5</v>
      </c>
      <c r="N5" s="1">
        <f>'2024 JuicedOdds Week'!N5/('2024 JuicedOdds Week'!N5+'2024 JuicedOdds Week'!N16)</f>
        <v>0.5</v>
      </c>
      <c r="O5" s="1">
        <f>'2024 JuicedOdds Week'!O5/('2024 JuicedOdds Week'!O5+'2024 JuicedOdds Week'!O11)</f>
        <v>0.5</v>
      </c>
      <c r="P5" s="1">
        <f>'2024 JuicedOdds Week'!P5/('2024 JuicedOdds Week'!P5+'2024 JuicedOdds Week'!P6)</f>
        <v>0.5</v>
      </c>
      <c r="Q5" s="1">
        <f>'2024 JuicedOdds Week'!Q5/('2024 JuicedOdds Week'!Q5+'2024 JuicedOdds Week'!Q16)</f>
        <v>0.5</v>
      </c>
      <c r="R5" s="1">
        <f>'2024 JuicedOdds Week'!R5/('2024 JuicedOdds Week'!R5+'2024 JuicedOdds Week'!R3)</f>
        <v>0.5</v>
      </c>
      <c r="S5" s="1">
        <f>'2024 JuicedOdds Week'!S5/('2024 JuicedOdds Week'!S5+'2024 JuicedOdds Week'!S25)</f>
        <v>0.6853932584269663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3</v>
      </c>
      <c r="B6" s="1">
        <f>'2024 JuicedOdds Week'!B6/('2024 JuicedOdds Week'!B6+'2024 JuicedOdds Week'!B27)</f>
        <v>0.72575250836120397</v>
      </c>
      <c r="C6" s="1">
        <f>'2024 JuicedOdds Week'!C6/('2024 JuicedOdds Week'!C6+'2024 JuicedOdds Week'!C13)</f>
        <v>0.48916576381365112</v>
      </c>
      <c r="D6" s="1">
        <f>'2024 JuicedOdds Week'!D6/('2024 JuicedOdds Week'!D6+'2024 JuicedOdds Week'!D19)</f>
        <v>0.6636481241914618</v>
      </c>
      <c r="E6" s="1">
        <f>'2024 JuicedOdds Week'!E6/('2024 JuicedOdds Week'!E6+'2024 JuicedOdds Week'!E4)</f>
        <v>0.4170073589533933</v>
      </c>
      <c r="F6" s="1">
        <f>'2024 JuicedOdds Week'!F6/('2024 JuicedOdds Week'!F6+'2024 JuicedOdds Week'!F8)</f>
        <v>0.5</v>
      </c>
      <c r="G6" s="1">
        <f>'2024 JuicedOdds Week'!G6/('2024 JuicedOdds Week'!G6+'2024 JuicedOdds Week'!G12)</f>
        <v>0.5</v>
      </c>
      <c r="H6" s="1">
        <f>'2024 JuicedOdds Week'!H6/('2024 JuicedOdds Week'!H6+'2024 JuicedOdds Week'!H31)</f>
        <v>0.74778270509977829</v>
      </c>
      <c r="I6" s="1">
        <f>'2024 JuicedOdds Week'!I6/('2024 JuicedOdds Week'!I6+'2024 JuicedOdds Week'!I23)</f>
        <v>0.5</v>
      </c>
      <c r="J6" s="1">
        <f>'2024 JuicedOdds Week'!J6/('2024 JuicedOdds Week'!J6+'2024 JuicedOdds Week'!J13)</f>
        <v>0.5</v>
      </c>
      <c r="K6" s="1">
        <f>'2024 JuicedOdds Week'!K6/('2024 JuicedOdds Week'!K6+'2024 JuicedOdds Week'!K21)</f>
        <v>0.5</v>
      </c>
      <c r="L6" s="1">
        <f>'2024 JuicedOdds Week'!L6/('2024 JuicedOdds Week'!L6+'2024 JuicedOdds Week'!L2)</f>
        <v>0.5</v>
      </c>
      <c r="M6" s="1"/>
      <c r="N6" s="1">
        <f>'2024 JuicedOdds Week'!N6/('2024 JuicedOdds Week'!N6+'2024 JuicedOdds Week'!N3)</f>
        <v>0.5</v>
      </c>
      <c r="O6" s="1">
        <f>'2024 JuicedOdds Week'!O6/('2024 JuicedOdds Week'!O6+'2024 JuicedOdds Week'!O17)</f>
        <v>0.5</v>
      </c>
      <c r="P6" s="1">
        <f>'2024 JuicedOdds Week'!P6/('2024 JuicedOdds Week'!P6+'2024 JuicedOdds Week'!P5)</f>
        <v>0.5</v>
      </c>
      <c r="Q6" s="2">
        <f>'2024 JuicedOdds Week'!Q6/('2024 JuicedOdds Week'!Q6+'2024 JuicedOdds Week'!Q32)</f>
        <v>0.77683315621679072</v>
      </c>
      <c r="R6" s="1">
        <f>'2024 JuicedOdds Week'!R6/('2024 JuicedOdds Week'!R6+'2024 JuicedOdds Week'!R12)</f>
        <v>0.5</v>
      </c>
      <c r="S6" s="1">
        <f>'2024 JuicedOdds Week'!S6/('2024 JuicedOdds Week'!S6+'2024 JuicedOdds Week'!S32)</f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5</v>
      </c>
      <c r="B7" s="2">
        <f>'2024 JuicedOdds Week'!B7/('2024 JuicedOdds Week'!B7+'2024 JuicedOdds Week'!B32)</f>
        <v>0.75718849840255587</v>
      </c>
      <c r="C7" s="1">
        <f>'2024 JuicedOdds Week'!C7/('2024 JuicedOdds Week'!C7+'2024 JuicedOdds Week'!C2)</f>
        <v>0.36905965621840248</v>
      </c>
      <c r="D7" s="1">
        <f>'2024 JuicedOdds Week'!D7/('2024 JuicedOdds Week'!D7+'2024 JuicedOdds Week'!D26)</f>
        <v>0.73354231974921635</v>
      </c>
      <c r="E7" s="1">
        <f>'2024 JuicedOdds Week'!E7/('2024 JuicedOdds Week'!E7+'2024 JuicedOdds Week'!E33)</f>
        <v>0.70954356846473021</v>
      </c>
      <c r="F7" s="1">
        <f>'2024 JuicedOdds Week'!F7/('2024 JuicedOdds Week'!F7+'2024 JuicedOdds Week'!F4)</f>
        <v>0.5</v>
      </c>
      <c r="G7" s="1">
        <f>'2024 JuicedOdds Week'!G7/('2024 JuicedOdds Week'!G7+'2024 JuicedOdds Week'!G28)</f>
        <v>0.5</v>
      </c>
      <c r="H7" s="1">
        <f>'2024 JuicedOdds Week'!H7/('2024 JuicedOdds Week'!H7+'2024 JuicedOdds Week'!H18)</f>
        <v>0.5</v>
      </c>
      <c r="I7" s="1">
        <f>'2024 JuicedOdds Week'!I7/('2024 JuicedOdds Week'!I7+'2024 JuicedOdds Week'!I9)</f>
        <v>0.5</v>
      </c>
      <c r="J7" s="1">
        <f>'2024 JuicedOdds Week'!J7/('2024 JuicedOdds Week'!J7+'2024 JuicedOdds Week'!J29)</f>
        <v>0.74087161366313303</v>
      </c>
      <c r="K7" s="1">
        <f>'2024 JuicedOdds Week'!K7/('2024 JuicedOdds Week'!K7+'2024 JuicedOdds Week'!K4)</f>
        <v>0.5</v>
      </c>
      <c r="L7" s="1">
        <f>'2024 JuicedOdds Week'!L7/('2024 JuicedOdds Week'!L7+'2024 JuicedOdds Week'!L15)</f>
        <v>0.5</v>
      </c>
      <c r="M7" s="1"/>
      <c r="N7" s="1">
        <f>'2024 JuicedOdds Week'!N7/('2024 JuicedOdds Week'!N7+'2024 JuicedOdds Week'!N20)</f>
        <v>0.5</v>
      </c>
      <c r="O7" s="1">
        <f>'2024 JuicedOdds Week'!O7/('2024 JuicedOdds Week'!O7+'2024 JuicedOdds Week'!O10)</f>
        <v>0.5</v>
      </c>
      <c r="P7" s="1">
        <f>'2024 JuicedOdds Week'!P7/('2024 JuicedOdds Week'!P7+'2024 JuicedOdds Week'!P31)</f>
        <v>0.5</v>
      </c>
      <c r="Q7" s="1">
        <f>'2024 JuicedOdds Week'!Q7/('2024 JuicedOdds Week'!Q7+'2024 JuicedOdds Week'!Q18)</f>
        <v>0.5</v>
      </c>
      <c r="R7" s="1">
        <f>'2024 JuicedOdds Week'!R7/('2024 JuicedOdds Week'!R7+'2024 JuicedOdds Week'!R30)</f>
        <v>0.76590210451643415</v>
      </c>
      <c r="S7" s="1">
        <f>'2024 JuicedOdds Week'!S7/('2024 JuicedOdds Week'!S7+'2024 JuicedOdds Week'!S18)</f>
        <v>0.5</v>
      </c>
      <c r="U7">
        <v>16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32</v>
      </c>
      <c r="B8" s="1">
        <f>'2024 JuicedOdds Week'!B8/('2024 JuicedOdds Week'!B8+'2024 JuicedOdds Week'!B21)</f>
        <v>0.5720596355604638</v>
      </c>
      <c r="C8" s="1">
        <f>'2024 JuicedOdds Week'!C8/('2024 JuicedOdds Week'!C8+'2024 JuicedOdds Week'!C16)</f>
        <v>0.60375697094217784</v>
      </c>
      <c r="D8" s="1">
        <f>'2024 JuicedOdds Week'!D8/('2024 JuicedOdds Week'!D8+'2024 JuicedOdds Week'!D25)</f>
        <v>0.63690418169412233</v>
      </c>
      <c r="E8" s="1">
        <f>'2024 JuicedOdds Week'!E8/('2024 JuicedOdds Week'!E8+'2024 JuicedOdds Week'!E19)</f>
        <v>0.60923623445825936</v>
      </c>
      <c r="F8" s="1">
        <f>'2024 JuicedOdds Week'!F8/('2024 JuicedOdds Week'!F8+'2024 JuicedOdds Week'!F6)</f>
        <v>0.5</v>
      </c>
      <c r="G8" s="1">
        <f>'2024 JuicedOdds Week'!G8/('2024 JuicedOdds Week'!G8+'2024 JuicedOdds Week'!G32)</f>
        <v>0.64472917880023306</v>
      </c>
      <c r="H8" s="1">
        <f>'2024 JuicedOdds Week'!H8/('2024 JuicedOdds Week'!H8+'2024 JuicedOdds Week'!H11)</f>
        <v>0.5</v>
      </c>
      <c r="I8" s="1">
        <f>'2024 JuicedOdds Week'!I8/('2024 JuicedOdds Week'!I8+'2024 JuicedOdds Week'!I21)</f>
        <v>0.5</v>
      </c>
      <c r="J8" s="1">
        <f>'2024 JuicedOdds Week'!J8/('2024 JuicedOdds Week'!J8+'2024 JuicedOdds Week'!J12)</f>
        <v>0.5</v>
      </c>
      <c r="K8" s="1">
        <f>'2024 JuicedOdds Week'!K8/('2024 JuicedOdds Week'!K8+'2024 JuicedOdds Week'!K5)</f>
        <v>0.5</v>
      </c>
      <c r="L8" s="1">
        <f>'2024 JuicedOdds Week'!L8/('2024 JuicedOdds Week'!L8+'2024 JuicedOdds Week'!L10)</f>
        <v>0.5</v>
      </c>
      <c r="M8" s="1">
        <f>'2024 JuicedOdds Week'!M8/('2024 JuicedOdds Week'!M8+'2024 JuicedOdds Week'!M31)</f>
        <v>0.69079288305406805</v>
      </c>
      <c r="N8" s="1">
        <f>'2024 JuicedOdds Week'!N8/('2024 JuicedOdds Week'!N8+'2024 JuicedOdds Week'!N19)</f>
        <v>0.5</v>
      </c>
      <c r="O8" s="1"/>
      <c r="P8" s="1">
        <f>'2024 JuicedOdds Week'!P8/('2024 JuicedOdds Week'!P8+'2024 JuicedOdds Week'!P13)</f>
        <v>0.5</v>
      </c>
      <c r="Q8" s="1">
        <f>'2024 JuicedOdds Week'!Q8/('2024 JuicedOdds Week'!Q8+'2024 JuicedOdds Week'!Q2)</f>
        <v>0.5</v>
      </c>
      <c r="R8" s="1">
        <f>'2024 JuicedOdds Week'!R8/('2024 JuicedOdds Week'!R8+'2024 JuicedOdds Week'!R4)</f>
        <v>0.5</v>
      </c>
      <c r="S8" s="1">
        <f>'2024 JuicedOdds Week'!S8/('2024 JuicedOdds Week'!S8+'2024 JuicedOdds Week'!S31)</f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2</v>
      </c>
      <c r="B9" s="1">
        <f>'2024 JuicedOdds Week'!B9/('2024 JuicedOdds Week'!B9+'2024 JuicedOdds Week'!B11)</f>
        <v>0.53246753246753253</v>
      </c>
      <c r="C9" s="1">
        <f>'2024 JuicedOdds Week'!C9/('2024 JuicedOdds Week'!C9+'2024 JuicedOdds Week'!C14)</f>
        <v>0.59963877182420233</v>
      </c>
      <c r="D9" s="1">
        <f>'2024 JuicedOdds Week'!D9/('2024 JuicedOdds Week'!D9+'2024 JuicedOdds Week'!D24)</f>
        <v>0.58299264104660675</v>
      </c>
      <c r="E9" s="1">
        <f>'2024 JuicedOdds Week'!E9/('2024 JuicedOdds Week'!E9+'2024 JuicedOdds Week'!E22)</f>
        <v>0.551441114716549</v>
      </c>
      <c r="F9" s="1"/>
      <c r="G9" s="1">
        <f>'2024 JuicedOdds Week'!G9/('2024 JuicedOdds Week'!G9+'2024 JuicedOdds Week'!G18)</f>
        <v>0.5</v>
      </c>
      <c r="H9" s="1">
        <f>'2024 JuicedOdds Week'!H9/('2024 JuicedOdds Week'!H9+'2024 JuicedOdds Week'!H28)</f>
        <v>0.64472917880023306</v>
      </c>
      <c r="I9" s="1">
        <f>'2024 JuicedOdds Week'!I9/('2024 JuicedOdds Week'!I9+'2024 JuicedOdds Week'!I7)</f>
        <v>0.5</v>
      </c>
      <c r="J9" s="1">
        <f>'2024 JuicedOdds Week'!J9/('2024 JuicedOdds Week'!J9+'2024 JuicedOdds Week'!J19)</f>
        <v>0.5</v>
      </c>
      <c r="K9" s="1">
        <f>'2024 JuicedOdds Week'!K9/('2024 JuicedOdds Week'!K9+'2024 JuicedOdds Week'!K10)</f>
        <v>0.5</v>
      </c>
      <c r="L9" s="1">
        <f>'2024 JuicedOdds Week'!L9/('2024 JuicedOdds Week'!L9+'2024 JuicedOdds Week'!L26)</f>
        <v>0.74087161366313303</v>
      </c>
      <c r="M9" s="1">
        <f>'2024 JuicedOdds Week'!M9/('2024 JuicedOdds Week'!M9+'2024 JuicedOdds Week'!M17)</f>
        <v>0.5</v>
      </c>
      <c r="N9" s="1">
        <f>'2024 JuicedOdds Week'!N9/('2024 JuicedOdds Week'!N9+'2024 JuicedOdds Week'!N4)</f>
        <v>0.5</v>
      </c>
      <c r="O9" s="2">
        <f>'2024 JuicedOdds Week'!O9/('2024 JuicedOdds Week'!O9+'2024 JuicedOdds Week'!O33)</f>
        <v>0.75718849840255587</v>
      </c>
      <c r="P9" s="1">
        <f>'2024 JuicedOdds Week'!P9/('2024 JuicedOdds Week'!P9+'2024 JuicedOdds Week'!P20)</f>
        <v>0.5</v>
      </c>
      <c r="Q9" s="1">
        <f>'2024 JuicedOdds Week'!Q9/('2024 JuicedOdds Week'!Q9+'2024 JuicedOdds Week'!Q26)</f>
        <v>0.5</v>
      </c>
      <c r="R9" s="1">
        <f>'2024 JuicedOdds Week'!R9/('2024 JuicedOdds Week'!R9+'2024 JuicedOdds Week'!R10)</f>
        <v>0.5</v>
      </c>
      <c r="S9" s="1">
        <f>'2024 JuicedOdds Week'!S9/('2024 JuicedOdds Week'!S9+'2024 JuicedOdds Week'!S28)</f>
        <v>0.6636481241914618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6</v>
      </c>
      <c r="B10" s="1">
        <f>'2024 JuicedOdds Week'!B10/('2024 JuicedOdds Week'!B10+'2024 JuicedOdds Week'!B18)</f>
        <v>0.46753246753246752</v>
      </c>
      <c r="C10" s="1">
        <f>'2024 JuicedOdds Week'!C10/('2024 JuicedOdds Week'!C10+'2024 JuicedOdds Week'!C24)</f>
        <v>0.69079288305406805</v>
      </c>
      <c r="D10" s="1">
        <f>'2024 JuicedOdds Week'!D10/('2024 JuicedOdds Week'!D10+'2024 JuicedOdds Week'!D4)</f>
        <v>0.50432975406996894</v>
      </c>
      <c r="E10" s="1">
        <f>'2024 JuicedOdds Week'!E10/('2024 JuicedOdds Week'!E10+'2024 JuicedOdds Week'!E28)</f>
        <v>0.63690418169412233</v>
      </c>
      <c r="F10" s="1">
        <f>'2024 JuicedOdds Week'!F10/('2024 JuicedOdds Week'!F10+'2024 JuicedOdds Week'!F20)</f>
        <v>0.5</v>
      </c>
      <c r="G10" s="1">
        <f>'2024 JuicedOdds Week'!G10/('2024 JuicedOdds Week'!G10+'2024 JuicedOdds Week'!G5)</f>
        <v>0.5</v>
      </c>
      <c r="H10" s="1"/>
      <c r="I10" s="1">
        <f>'2024 JuicedOdds Week'!I10/('2024 JuicedOdds Week'!I10+'2024 JuicedOdds Week'!I3)</f>
        <v>0.32496875300451877</v>
      </c>
      <c r="J10" s="1">
        <f>'2024 JuicedOdds Week'!J10/('2024 JuicedOdds Week'!J10+'2024 JuicedOdds Week'!J14)</f>
        <v>0.5</v>
      </c>
      <c r="K10" s="1">
        <f>'2024 JuicedOdds Week'!K10/('2024 JuicedOdds Week'!K10+'2024 JuicedOdds Week'!K9)</f>
        <v>0.5</v>
      </c>
      <c r="L10" s="1">
        <f>'2024 JuicedOdds Week'!L10/('2024 JuicedOdds Week'!L10+'2024 JuicedOdds Week'!L8)</f>
        <v>0.5</v>
      </c>
      <c r="M10" s="1">
        <f>'2024 JuicedOdds Week'!M10/('2024 JuicedOdds Week'!M10+'2024 JuicedOdds Week'!M26)</f>
        <v>0.5</v>
      </c>
      <c r="N10" s="2">
        <f>'2024 JuicedOdds Week'!N10/('2024 JuicedOdds Week'!N10+'2024 JuicedOdds Week'!N28)</f>
        <v>0.76590210451643415</v>
      </c>
      <c r="O10" s="1">
        <f>'2024 JuicedOdds Week'!O10/('2024 JuicedOdds Week'!O10+'2024 JuicedOdds Week'!O7)</f>
        <v>0.5</v>
      </c>
      <c r="P10" s="1">
        <f>'2024 JuicedOdds Week'!P10/('2024 JuicedOdds Week'!P10+'2024 JuicedOdds Week'!P33)</f>
        <v>0.70503316426063201</v>
      </c>
      <c r="Q10" s="1">
        <f>'2024 JuicedOdds Week'!Q10/('2024 JuicedOdds Week'!Q10+'2024 JuicedOdds Week'!Q22)</f>
        <v>0.5</v>
      </c>
      <c r="R10" s="1">
        <f>'2024 JuicedOdds Week'!R10/('2024 JuicedOdds Week'!R10+'2024 JuicedOdds Week'!R9)</f>
        <v>0.5</v>
      </c>
      <c r="S10" s="1">
        <f>'2024 JuicedOdds Week'!S10/('2024 JuicedOdds Week'!S10+'2024 JuicedOdds Week'!S26)</f>
        <v>0.67503124699548123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19</v>
      </c>
      <c r="B11" s="1">
        <f>'2024 JuicedOdds Week'!B11/('2024 JuicedOdds Week'!B11+'2024 JuicedOdds Week'!B9)</f>
        <v>0.46753246753246752</v>
      </c>
      <c r="C11" s="1">
        <f>'2024 JuicedOdds Week'!C11/('2024 JuicedOdds Week'!C11+'2024 JuicedOdds Week'!C21)</f>
        <v>0.63094034378159758</v>
      </c>
      <c r="D11" s="1">
        <f>'2024 JuicedOdds Week'!D11/('2024 JuicedOdds Week'!D11+'2024 JuicedOdds Week'!D31)</f>
        <v>0.63094034378159758</v>
      </c>
      <c r="E11" s="1">
        <f>'2024 JuicedOdds Week'!E11/('2024 JuicedOdds Week'!E11+'2024 JuicedOdds Week'!E25)</f>
        <v>0.65747522619560528</v>
      </c>
      <c r="F11" s="1">
        <f>'2024 JuicedOdds Week'!F11/('2024 JuicedOdds Week'!F11+'2024 JuicedOdds Week'!F17)</f>
        <v>0.5</v>
      </c>
      <c r="G11" s="1">
        <f>'2024 JuicedOdds Week'!G11/('2024 JuicedOdds Week'!G11+'2024 JuicedOdds Week'!G27)</f>
        <v>0.65747522619560528</v>
      </c>
      <c r="H11" s="1">
        <f>'2024 JuicedOdds Week'!H11/('2024 JuicedOdds Week'!H11+'2024 JuicedOdds Week'!H8)</f>
        <v>0.5</v>
      </c>
      <c r="I11" s="1">
        <f>'2024 JuicedOdds Week'!I11/('2024 JuicedOdds Week'!I11+'2024 JuicedOdds Week'!I19)</f>
        <v>0.5</v>
      </c>
      <c r="J11" s="1">
        <f>'2024 JuicedOdds Week'!J11/('2024 JuicedOdds Week'!J11+'2024 JuicedOdds Week'!J5)</f>
        <v>0.5</v>
      </c>
      <c r="K11" s="1"/>
      <c r="L11" s="1">
        <f>'2024 JuicedOdds Week'!L11/('2024 JuicedOdds Week'!L11+'2024 JuicedOdds Week'!L16)</f>
        <v>0.5</v>
      </c>
      <c r="M11" s="1">
        <f>'2024 JuicedOdds Week'!M11/('2024 JuicedOdds Week'!M11+'2024 JuicedOdds Week'!M3)</f>
        <v>0.5</v>
      </c>
      <c r="N11" s="1">
        <f>'2024 JuicedOdds Week'!N11/('2024 JuicedOdds Week'!N11+'2024 JuicedOdds Week'!N13)</f>
        <v>0.5</v>
      </c>
      <c r="O11" s="1">
        <f>'2024 JuicedOdds Week'!O11/('2024 JuicedOdds Week'!O11+'2024 JuicedOdds Week'!O5)</f>
        <v>0.5</v>
      </c>
      <c r="P11" s="1">
        <f>'2024 JuicedOdds Week'!P11/('2024 JuicedOdds Week'!P11+'2024 JuicedOdds Week'!P23)</f>
        <v>0.5</v>
      </c>
      <c r="Q11" s="1">
        <f>'2024 JuicedOdds Week'!Q11/('2024 JuicedOdds Week'!Q11+'2024 JuicedOdds Week'!Q24)</f>
        <v>0.65747522619560528</v>
      </c>
      <c r="R11" s="1">
        <f>'2024 JuicedOdds Week'!R11/('2024 JuicedOdds Week'!R11+'2024 JuicedOdds Week'!R25)</f>
        <v>0.5</v>
      </c>
      <c r="S11" s="1">
        <f>'2024 JuicedOdds Week'!S11/('2024 JuicedOdds Week'!S11+'2024 JuicedOdds Week'!S16)</f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7</v>
      </c>
      <c r="B12" s="1">
        <f>'2024 JuicedOdds Week'!B12/('2024 JuicedOdds Week'!B12+'2024 JuicedOdds Week'!B3)</f>
        <v>0.31944444444444442</v>
      </c>
      <c r="C12" s="1">
        <f>'2024 JuicedOdds Week'!C12/('2024 JuicedOdds Week'!C12+'2024 JuicedOdds Week'!C31)</f>
        <v>0.62246655186117372</v>
      </c>
      <c r="D12" s="2">
        <f>'2024 JuicedOdds Week'!D12/('2024 JuicedOdds Week'!D12+'2024 JuicedOdds Week'!D32)</f>
        <v>0.74778270509977829</v>
      </c>
      <c r="E12" s="1">
        <f>'2024 JuicedOdds Week'!E12/('2024 JuicedOdds Week'!E12+'2024 JuicedOdds Week'!E30)</f>
        <v>0.74778270509977829</v>
      </c>
      <c r="F12" s="1">
        <f>'2024 JuicedOdds Week'!F12/('2024 JuicedOdds Week'!F12+'2024 JuicedOdds Week'!F25)</f>
        <v>0.5</v>
      </c>
      <c r="G12" s="1">
        <f>'2024 JuicedOdds Week'!G12/('2024 JuicedOdds Week'!G12+'2024 JuicedOdds Week'!G6)</f>
        <v>0.5</v>
      </c>
      <c r="H12" s="1">
        <f>'2024 JuicedOdds Week'!H12/('2024 JuicedOdds Week'!H12+'2024 JuicedOdds Week'!H20)</f>
        <v>0.5</v>
      </c>
      <c r="I12" s="1">
        <f>'2024 JuicedOdds Week'!I12/('2024 JuicedOdds Week'!I12+'2024 JuicedOdds Week'!I32)</f>
        <v>0.5</v>
      </c>
      <c r="J12" s="1">
        <f>'2024 JuicedOdds Week'!J12/('2024 JuicedOdds Week'!J12+'2024 JuicedOdds Week'!J8)</f>
        <v>0.5</v>
      </c>
      <c r="K12" s="1">
        <f>'2024 JuicedOdds Week'!K12/('2024 JuicedOdds Week'!K12+'2024 JuicedOdds Week'!K27)</f>
        <v>0.5</v>
      </c>
      <c r="L12" s="1">
        <f>'2024 JuicedOdds Week'!L12/('2024 JuicedOdds Week'!L12+'2024 JuicedOdds Week'!L21)</f>
        <v>0.5</v>
      </c>
      <c r="M12" s="1"/>
      <c r="N12" s="1">
        <f>'2024 JuicedOdds Week'!N12/('2024 JuicedOdds Week'!N12+'2024 JuicedOdds Week'!N23)</f>
        <v>0.5</v>
      </c>
      <c r="O12" s="1">
        <f>'2024 JuicedOdds Week'!O12/('2024 JuicedOdds Week'!O12+'2024 JuicedOdds Week'!O13)</f>
        <v>0.5</v>
      </c>
      <c r="P12" s="1">
        <f>'2024 JuicedOdds Week'!P12/('2024 JuicedOdds Week'!P12+'2024 JuicedOdds Week'!P19)</f>
        <v>0.5</v>
      </c>
      <c r="Q12" s="1">
        <f>'2024 JuicedOdds Week'!Q12/('2024 JuicedOdds Week'!Q12+'2024 JuicedOdds Week'!Q17)</f>
        <v>0.5</v>
      </c>
      <c r="R12" s="1">
        <f>'2024 JuicedOdds Week'!R12/('2024 JuicedOdds Week'!R12+'2024 JuicedOdds Week'!R6)</f>
        <v>0.5</v>
      </c>
      <c r="S12" s="1">
        <f>'2024 JuicedOdds Week'!S12/('2024 JuicedOdds Week'!S12+'2024 JuicedOdds Week'!S13)</f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11</v>
      </c>
      <c r="B13" s="1">
        <f>'2024 JuicedOdds Week'!B13/('2024 JuicedOdds Week'!B13+'2024 JuicedOdds Week'!B19)</f>
        <v>0.60375697094217784</v>
      </c>
      <c r="C13" s="1">
        <f>'2024 JuicedOdds Week'!C13/('2024 JuicedOdds Week'!C13+'2024 JuicedOdds Week'!C6)</f>
        <v>0.51083423618634893</v>
      </c>
      <c r="D13" s="1">
        <f>'2024 JuicedOdds Week'!D13/('2024 JuicedOdds Week'!D13+'2024 JuicedOdds Week'!D23)</f>
        <v>0.54274353876739567</v>
      </c>
      <c r="E13" s="1">
        <f>'2024 JuicedOdds Week'!E13/('2024 JuicedOdds Week'!E13+'2024 JuicedOdds Week'!E31)</f>
        <v>0.70954356846473021</v>
      </c>
      <c r="F13" s="1">
        <f>'2024 JuicedOdds Week'!F13/('2024 JuicedOdds Week'!F13+'2024 JuicedOdds Week'!F32)</f>
        <v>0.64472917880023306</v>
      </c>
      <c r="G13" s="1"/>
      <c r="H13" s="1">
        <f>'2024 JuicedOdds Week'!H13/('2024 JuicedOdds Week'!H13+'2024 JuicedOdds Week'!H21)</f>
        <v>0.5</v>
      </c>
      <c r="I13" s="1">
        <f>'2024 JuicedOdds Week'!I13/('2024 JuicedOdds Week'!I13+'2024 JuicedOdds Week'!I27)</f>
        <v>0.69079288305406805</v>
      </c>
      <c r="J13" s="1">
        <f>'2024 JuicedOdds Week'!J13/('2024 JuicedOdds Week'!J13+'2024 JuicedOdds Week'!J6)</f>
        <v>0.5</v>
      </c>
      <c r="K13" s="1">
        <f>'2024 JuicedOdds Week'!K13/('2024 JuicedOdds Week'!K13+'2024 JuicedOdds Week'!K17)</f>
        <v>0.5</v>
      </c>
      <c r="L13" s="1">
        <f>'2024 JuicedOdds Week'!L13/('2024 JuicedOdds Week'!L13+'2024 JuicedOdds Week'!L29)</f>
        <v>0.70954356846473021</v>
      </c>
      <c r="M13" s="2">
        <f>'2024 JuicedOdds Week'!M13/('2024 JuicedOdds Week'!M13+'2024 JuicedOdds Week'!M32)</f>
        <v>0.75718849840255587</v>
      </c>
      <c r="N13" s="1">
        <f>'2024 JuicedOdds Week'!N13/('2024 JuicedOdds Week'!N13+'2024 JuicedOdds Week'!N11)</f>
        <v>0.5</v>
      </c>
      <c r="O13" s="1">
        <f>'2024 JuicedOdds Week'!O13/('2024 JuicedOdds Week'!O13+'2024 JuicedOdds Week'!O12)</f>
        <v>0.5</v>
      </c>
      <c r="P13" s="1">
        <f>'2024 JuicedOdds Week'!P13/('2024 JuicedOdds Week'!P13+'2024 JuicedOdds Week'!P8)</f>
        <v>0.5</v>
      </c>
      <c r="Q13" s="1">
        <f>'2024 JuicedOdds Week'!Q13/('2024 JuicedOdds Week'!Q13+'2024 JuicedOdds Week'!Q3)</f>
        <v>0.5</v>
      </c>
      <c r="R13" s="1">
        <f>'2024 JuicedOdds Week'!R13/('2024 JuicedOdds Week'!R13+'2024 JuicedOdds Week'!R18)</f>
        <v>0.5</v>
      </c>
      <c r="S13" s="1">
        <f>'2024 JuicedOdds Week'!S13/('2024 JuicedOdds Week'!S13+'2024 JuicedOdds Week'!S32)</f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23</v>
      </c>
      <c r="B14" s="1">
        <f>'2024 JuicedOdds Week'!B14/('2024 JuicedOdds Week'!B14+'2024 JuicedOdds Week'!B20)</f>
        <v>0.63094034378159758</v>
      </c>
      <c r="C14" s="1">
        <f>'2024 JuicedOdds Week'!C14/('2024 JuicedOdds Week'!C14+'2024 JuicedOdds Week'!C9)</f>
        <v>0.40036122817579772</v>
      </c>
      <c r="D14" s="1">
        <f>'2024 JuicedOdds Week'!D14/('2024 JuicedOdds Week'!D14+'2024 JuicedOdds Week'!D2)</f>
        <v>0.4170073589533933</v>
      </c>
      <c r="E14" s="1">
        <f>'2024 JuicedOdds Week'!E14/('2024 JuicedOdds Week'!E14+'2024 JuicedOdds Week'!E24)</f>
        <v>0.62246655186117372</v>
      </c>
      <c r="F14" s="1">
        <f>'2024 JuicedOdds Week'!F14/('2024 JuicedOdds Week'!F14+'2024 JuicedOdds Week'!F22)</f>
        <v>0.5</v>
      </c>
      <c r="G14" s="1">
        <f>'2024 JuicedOdds Week'!G14/('2024 JuicedOdds Week'!G14+'2024 JuicedOdds Week'!G33)</f>
        <v>0.5</v>
      </c>
      <c r="H14" s="1">
        <f>'2024 JuicedOdds Week'!H14/('2024 JuicedOdds Week'!H14+'2024 JuicedOdds Week'!H23)</f>
        <v>0.5</v>
      </c>
      <c r="I14" s="1">
        <f>'2024 JuicedOdds Week'!I14/('2024 JuicedOdds Week'!I14+'2024 JuicedOdds Week'!I22)</f>
        <v>0.5</v>
      </c>
      <c r="J14" s="1">
        <f>'2024 JuicedOdds Week'!J14/('2024 JuicedOdds Week'!J14+'2024 JuicedOdds Week'!J10)</f>
        <v>0.5</v>
      </c>
      <c r="K14" s="1">
        <f>'2024 JuicedOdds Week'!K14/('2024 JuicedOdds Week'!K14+'2024 JuicedOdds Week'!K24)</f>
        <v>0.5</v>
      </c>
      <c r="L14" s="1">
        <f>'2024 JuicedOdds Week'!L14/('2024 JuicedOdds Week'!L14+'2024 JuicedOdds Week'!L30)</f>
        <v>0.5</v>
      </c>
      <c r="M14" s="1"/>
      <c r="N14" s="1">
        <f>'2024 JuicedOdds Week'!N14/('2024 JuicedOdds Week'!N14+'2024 JuicedOdds Week'!N15)</f>
        <v>0.5</v>
      </c>
      <c r="O14" s="1">
        <f>'2024 JuicedOdds Week'!O14/('2024 JuicedOdds Week'!O14+'2024 JuicedOdds Week'!O25)</f>
        <v>0.5</v>
      </c>
      <c r="P14" s="1">
        <f>'2024 JuicedOdds Week'!P14/('2024 JuicedOdds Week'!P14+'2024 JuicedOdds Week'!P29)</f>
        <v>0.5</v>
      </c>
      <c r="Q14" s="1">
        <f>'2024 JuicedOdds Week'!Q14/('2024 JuicedOdds Week'!Q14+'2024 JuicedOdds Week'!Q28)</f>
        <v>0.64472917880023306</v>
      </c>
      <c r="R14" s="1">
        <f>'2024 JuicedOdds Week'!R14/('2024 JuicedOdds Week'!R14+'2024 JuicedOdds Week'!R26)</f>
        <v>0.5</v>
      </c>
      <c r="S14" s="2">
        <f>'2024 JuicedOdds Week'!S14/('2024 JuicedOdds Week'!S14+'2024 JuicedOdds Week'!S33)</f>
        <v>0.70503316426063201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10</v>
      </c>
      <c r="B15" s="1">
        <f>'2024 JuicedOdds Week'!B15/('2024 JuicedOdds Week'!B15+'2024 JuicedOdds Week'!B29)</f>
        <v>0.58299264104660675</v>
      </c>
      <c r="C15" s="1">
        <f>'2024 JuicedOdds Week'!C15/('2024 JuicedOdds Week'!C15+'2024 JuicedOdds Week'!C33)</f>
        <v>0.60923623445825936</v>
      </c>
      <c r="D15" s="1">
        <f>'2024 JuicedOdds Week'!D15/('2024 JuicedOdds Week'!D15+'2024 JuicedOdds Week'!D20)</f>
        <v>0.46753246753246752</v>
      </c>
      <c r="E15" s="1">
        <f>'2024 JuicedOdds Week'!E15/('2024 JuicedOdds Week'!E15+'2024 JuicedOdds Week'!E2)</f>
        <v>0.40036122817579772</v>
      </c>
      <c r="F15" s="1"/>
      <c r="G15" s="1">
        <f>'2024 JuicedOdds Week'!G15/('2024 JuicedOdds Week'!G15+'2024 JuicedOdds Week'!G30)</f>
        <v>0.5</v>
      </c>
      <c r="H15" s="1">
        <f>'2024 JuicedOdds Week'!H15/('2024 JuicedOdds Week'!H15+'2024 JuicedOdds Week'!H27)</f>
        <v>0.5</v>
      </c>
      <c r="I15" s="1">
        <f>'2024 JuicedOdds Week'!I15/('2024 JuicedOdds Week'!I15+'2024 JuicedOdds Week'!I24)</f>
        <v>0.5</v>
      </c>
      <c r="J15" s="1">
        <f>'2024 JuicedOdds Week'!J15/('2024 JuicedOdds Week'!J15+'2024 JuicedOdds Week'!J18)</f>
        <v>0.5</v>
      </c>
      <c r="K15" s="1">
        <f>'2024 JuicedOdds Week'!K15/('2024 JuicedOdds Week'!K15+'2024 JuicedOdds Week'!K31)</f>
        <v>0.5</v>
      </c>
      <c r="L15" s="1">
        <f>'2024 JuicedOdds Week'!L15/('2024 JuicedOdds Week'!L15+'2024 JuicedOdds Week'!L7)</f>
        <v>0.5</v>
      </c>
      <c r="M15" s="1">
        <f>'2024 JuicedOdds Week'!M15/('2024 JuicedOdds Week'!M15+'2024 JuicedOdds Week'!M4)</f>
        <v>0.5</v>
      </c>
      <c r="N15" s="1">
        <f>'2024 JuicedOdds Week'!N15/('2024 JuicedOdds Week'!N15+'2024 JuicedOdds Week'!N14)</f>
        <v>0.5</v>
      </c>
      <c r="O15" s="1">
        <f>'2024 JuicedOdds Week'!O15/('2024 JuicedOdds Week'!O15+'2024 JuicedOdds Week'!O2)</f>
        <v>0.29045643153526968</v>
      </c>
      <c r="P15" s="1">
        <f>'2024 JuicedOdds Week'!P15/('2024 JuicedOdds Week'!P15+'2024 JuicedOdds Week'!P22)</f>
        <v>0.5</v>
      </c>
      <c r="Q15" s="1">
        <f>'2024 JuicedOdds Week'!Q15/('2024 JuicedOdds Week'!Q15+'2024 JuicedOdds Week'!Q30)</f>
        <v>0.5</v>
      </c>
      <c r="R15" s="1">
        <f>'2024 JuicedOdds Week'!R15/('2024 JuicedOdds Week'!R15+'2024 JuicedOdds Week'!R32)</f>
        <v>0.5</v>
      </c>
      <c r="S15" s="1">
        <f>'2024 JuicedOdds Week'!S15/('2024 JuicedOdds Week'!S15+'2024 JuicedOdds Week'!S29)</f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t="s">
        <v>18</v>
      </c>
      <c r="B16" s="1">
        <f>'2024 JuicedOdds Week'!B16/('2024 JuicedOdds Week'!B16+'2024 JuicedOdds Week'!B31)</f>
        <v>0.63690418169412233</v>
      </c>
      <c r="C16" s="1">
        <f>'2024 JuicedOdds Week'!C16/('2024 JuicedOdds Week'!C16+'2024 JuicedOdds Week'!C8)</f>
        <v>0.3962430290578221</v>
      </c>
      <c r="D16" s="1">
        <f>'2024 JuicedOdds Week'!D16/('2024 JuicedOdds Week'!D16+'2024 JuicedOdds Week'!D21)</f>
        <v>0.45725646123260438</v>
      </c>
      <c r="E16" s="1">
        <f>'2024 JuicedOdds Week'!E16/('2024 JuicedOdds Week'!E16+'2024 JuicedOdds Week'!E17)</f>
        <v>0.5260865852617197</v>
      </c>
      <c r="F16" s="2">
        <f>'2024 JuicedOdds Week'!F16/('2024 JuicedOdds Week'!F16+'2024 JuicedOdds Week'!F33)</f>
        <v>0.6636481241914618</v>
      </c>
      <c r="G16" s="1">
        <f>'2024 JuicedOdds Week'!G16/('2024 JuicedOdds Week'!G16+'2024 JuicedOdds Week'!G19)</f>
        <v>0.5</v>
      </c>
      <c r="H16" s="1"/>
      <c r="I16" s="1">
        <f>'2024 JuicedOdds Week'!I16/('2024 JuicedOdds Week'!I16+'2024 JuicedOdds Week'!I26)</f>
        <v>0.5</v>
      </c>
      <c r="J16" s="1">
        <f>'2024 JuicedOdds Week'!J16/('2024 JuicedOdds Week'!J16+'2024 JuicedOdds Week'!J27)</f>
        <v>0.5</v>
      </c>
      <c r="K16" s="1">
        <f>'2024 JuicedOdds Week'!K16/('2024 JuicedOdds Week'!K16+'2024 JuicedOdds Week'!K32)</f>
        <v>0.66900702106318954</v>
      </c>
      <c r="L16" s="1">
        <f>'2024 JuicedOdds Week'!L16/('2024 JuicedOdds Week'!L16+'2024 JuicedOdds Week'!L11)</f>
        <v>0.5</v>
      </c>
      <c r="M16" s="1">
        <f>'2024 JuicedOdds Week'!M16/('2024 JuicedOdds Week'!M16+'2024 JuicedOdds Week'!M25)</f>
        <v>0.5</v>
      </c>
      <c r="N16" s="1">
        <f>'2024 JuicedOdds Week'!N16/('2024 JuicedOdds Week'!N16+'2024 JuicedOdds Week'!N5)</f>
        <v>0.5</v>
      </c>
      <c r="O16" s="1">
        <f>'2024 JuicedOdds Week'!O16/('2024 JuicedOdds Week'!O16+'2024 JuicedOdds Week'!O3)</f>
        <v>0.5</v>
      </c>
      <c r="P16" s="1">
        <f>'2024 JuicedOdds Week'!P16/('2024 JuicedOdds Week'!P16+'2024 JuicedOdds Week'!P25)</f>
        <v>0.5</v>
      </c>
      <c r="Q16" s="1">
        <f>'2024 JuicedOdds Week'!Q16/('2024 JuicedOdds Week'!Q16+'2024 JuicedOdds Week'!Q5)</f>
        <v>0.5</v>
      </c>
      <c r="R16" s="1">
        <f>'2024 JuicedOdds Week'!R16/('2024 JuicedOdds Week'!R16+'2024 JuicedOdds Week'!R23)</f>
        <v>0.5</v>
      </c>
      <c r="S16" s="1">
        <f>'2024 JuicedOdds Week'!S16/('2024 JuicedOdds Week'!S16+'2024 JuicedOdds Week'!S11)</f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27</v>
      </c>
      <c r="B17" s="1">
        <f>'2024 JuicedOdds Week'!B17/('2024 JuicedOdds Week'!B17+'2024 JuicedOdds Week'!B5)</f>
        <v>0.39076376554174075</v>
      </c>
      <c r="C17" s="1">
        <f>'2024 JuicedOdds Week'!C17/('2024 JuicedOdds Week'!C17+'2024 JuicedOdds Week'!C27)</f>
        <v>0.54274353876739567</v>
      </c>
      <c r="D17" s="1">
        <f>'2024 JuicedOdds Week'!D17/('2024 JuicedOdds Week'!D17+'2024 JuicedOdds Week'!D3)</f>
        <v>0.40663024584057611</v>
      </c>
      <c r="E17" s="1">
        <f>'2024 JuicedOdds Week'!E17/('2024 JuicedOdds Week'!E17+'2024 JuicedOdds Week'!E16)</f>
        <v>0.47391341473828025</v>
      </c>
      <c r="F17" s="1">
        <f>'2024 JuicedOdds Week'!F17/('2024 JuicedOdds Week'!F17+'2024 JuicedOdds Week'!F11)</f>
        <v>0.5</v>
      </c>
      <c r="G17" s="1"/>
      <c r="H17" s="1">
        <f>'2024 JuicedOdds Week'!H17/('2024 JuicedOdds Week'!H17+'2024 JuicedOdds Week'!H29)</f>
        <v>0.64472917880023306</v>
      </c>
      <c r="I17" s="1">
        <f>'2024 JuicedOdds Week'!I17/('2024 JuicedOdds Week'!I17+'2024 JuicedOdds Week'!I25)</f>
        <v>0.5</v>
      </c>
      <c r="J17" s="1">
        <f>'2024 JuicedOdds Week'!J17/('2024 JuicedOdds Week'!J17+'2024 JuicedOdds Week'!J23)</f>
        <v>0.5</v>
      </c>
      <c r="K17" s="1">
        <f>'2024 JuicedOdds Week'!K17/('2024 JuicedOdds Week'!K17+'2024 JuicedOdds Week'!K13)</f>
        <v>0.5</v>
      </c>
      <c r="L17" s="1">
        <f>'2024 JuicedOdds Week'!L17/('2024 JuicedOdds Week'!L17+'2024 JuicedOdds Week'!L32)</f>
        <v>0.63690418169412233</v>
      </c>
      <c r="M17" s="1">
        <f>'2024 JuicedOdds Week'!M17/('2024 JuicedOdds Week'!M17+'2024 JuicedOdds Week'!M9)</f>
        <v>0.5</v>
      </c>
      <c r="N17" s="1">
        <f>'2024 JuicedOdds Week'!N17/('2024 JuicedOdds Week'!N17+'2024 JuicedOdds Week'!N24)</f>
        <v>0.5</v>
      </c>
      <c r="O17" s="1">
        <f>'2024 JuicedOdds Week'!O17/('2024 JuicedOdds Week'!O17+'2024 JuicedOdds Week'!O6)</f>
        <v>0.5</v>
      </c>
      <c r="P17" s="1">
        <f>'2024 JuicedOdds Week'!P17/('2024 JuicedOdds Week'!P17+'2024 JuicedOdds Week'!P3)</f>
        <v>0.29045643153526968</v>
      </c>
      <c r="Q17" s="1">
        <f>'2024 JuicedOdds Week'!Q17/('2024 JuicedOdds Week'!Q17+'2024 JuicedOdds Week'!Q12)</f>
        <v>0.5</v>
      </c>
      <c r="R17" s="1">
        <f>'2024 JuicedOdds Week'!R17/('2024 JuicedOdds Week'!R17+'2024 JuicedOdds Week'!R27)</f>
        <v>0.6853932584269663</v>
      </c>
      <c r="S17" s="1">
        <f>'2024 JuicedOdds Week'!S17/('2024 JuicedOdds Week'!S17+'2024 JuicedOdds Week'!S23)</f>
        <v>0.6636481241914618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14</v>
      </c>
      <c r="B18" s="1">
        <f>'2024 JuicedOdds Week'!B18/('2024 JuicedOdds Week'!B18+'2024 JuicedOdds Week'!B10)</f>
        <v>0.53246753246753253</v>
      </c>
      <c r="C18" s="1">
        <f>'2024 JuicedOdds Week'!C18/('2024 JuicedOdds Week'!C18+'2024 JuicedOdds Week'!C19)</f>
        <v>0.48916576381365112</v>
      </c>
      <c r="D18" s="1">
        <f>'2024 JuicedOdds Week'!D18/('2024 JuicedOdds Week'!D18+'2024 JuicedOdds Week'!D28)</f>
        <v>0.70503316426063201</v>
      </c>
      <c r="E18" s="1">
        <f>'2024 JuicedOdds Week'!E18/('2024 JuicedOdds Week'!E18+'2024 JuicedOdds Week'!E29)</f>
        <v>0.56349206349206349</v>
      </c>
      <c r="F18" s="1">
        <f>'2024 JuicedOdds Week'!F18/('2024 JuicedOdds Week'!F18+'2024 JuicedOdds Week'!F26)</f>
        <v>0.5</v>
      </c>
      <c r="G18" s="1">
        <f>'2024 JuicedOdds Week'!G18/('2024 JuicedOdds Week'!G18+'2024 JuicedOdds Week'!G9)</f>
        <v>0.5</v>
      </c>
      <c r="H18" s="1">
        <f>'2024 JuicedOdds Week'!H18/('2024 JuicedOdds Week'!H18+'2024 JuicedOdds Week'!H7)</f>
        <v>0.5</v>
      </c>
      <c r="I18" s="1">
        <f>'2024 JuicedOdds Week'!I18/('2024 JuicedOdds Week'!I18+'2024 JuicedOdds Week'!I4)</f>
        <v>0.5</v>
      </c>
      <c r="J18" s="1">
        <f>'2024 JuicedOdds Week'!J18/('2024 JuicedOdds Week'!J18+'2024 JuicedOdds Week'!J15)</f>
        <v>0.5</v>
      </c>
      <c r="K18" s="1"/>
      <c r="L18" s="1">
        <f>'2024 JuicedOdds Week'!L18/('2024 JuicedOdds Week'!L18+'2024 JuicedOdds Week'!L24)</f>
        <v>0.5</v>
      </c>
      <c r="M18" s="1">
        <f>'2024 JuicedOdds Week'!M18/('2024 JuicedOdds Week'!M18+'2024 JuicedOdds Week'!M20)</f>
        <v>0.5</v>
      </c>
      <c r="N18" s="1">
        <f>'2024 JuicedOdds Week'!N18/('2024 JuicedOdds Week'!N18+'2024 JuicedOdds Week'!N30)</f>
        <v>0.5</v>
      </c>
      <c r="O18" s="1">
        <f>'2024 JuicedOdds Week'!O18/('2024 JuicedOdds Week'!O18+'2024 JuicedOdds Week'!O20)</f>
        <v>0.5</v>
      </c>
      <c r="P18" s="1">
        <f>'2024 JuicedOdds Week'!P18/('2024 JuicedOdds Week'!P18+'2024 JuicedOdds Week'!P2)</f>
        <v>0.5</v>
      </c>
      <c r="Q18" s="1">
        <f>'2024 JuicedOdds Week'!Q18/('2024 JuicedOdds Week'!Q18+'2024 JuicedOdds Week'!Q7)</f>
        <v>0.5</v>
      </c>
      <c r="R18" s="1">
        <f>'2024 JuicedOdds Week'!R18/('2024 JuicedOdds Week'!R18+'2024 JuicedOdds Week'!R13)</f>
        <v>0.5</v>
      </c>
      <c r="S18" s="1">
        <f>'2024 JuicedOdds Week'!S18/('2024 JuicedOdds Week'!S18+'2024 JuicedOdds Week'!S4)</f>
        <v>0.5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12</v>
      </c>
      <c r="B19" s="1">
        <f>'2024 JuicedOdds Week'!B19/('2024 JuicedOdds Week'!B19+'2024 JuicedOdds Week'!B13)</f>
        <v>0.3962430290578221</v>
      </c>
      <c r="C19" s="1">
        <f>'2024 JuicedOdds Week'!C19/('2024 JuicedOdds Week'!C19+'2024 JuicedOdds Week'!C18)</f>
        <v>0.51083423618634893</v>
      </c>
      <c r="D19" s="1">
        <f>'2024 JuicedOdds Week'!D19/('2024 JuicedOdds Week'!D19+'2024 JuicedOdds Week'!D6)</f>
        <v>0.33635187580853815</v>
      </c>
      <c r="E19" s="1">
        <f>'2024 JuicedOdds Week'!E19/('2024 JuicedOdds Week'!E19+'2024 JuicedOdds Week'!E8)</f>
        <v>0.39076376554174075</v>
      </c>
      <c r="F19" s="1">
        <f>'2024 JuicedOdds Week'!F19/('2024 JuicedOdds Week'!F19+'2024 JuicedOdds Week'!F21)</f>
        <v>0.5</v>
      </c>
      <c r="G19" s="1">
        <f>'2024 JuicedOdds Week'!G19/('2024 JuicedOdds Week'!G19+'2024 JuicedOdds Week'!G16)</f>
        <v>0.5</v>
      </c>
      <c r="H19" s="2">
        <f>'2024 JuicedOdds Week'!H19/('2024 JuicedOdds Week'!H19+'2024 JuicedOdds Week'!H32)</f>
        <v>0.71797052154195007</v>
      </c>
      <c r="I19" s="1">
        <f>'2024 JuicedOdds Week'!I19/('2024 JuicedOdds Week'!I19+'2024 JuicedOdds Week'!I11)</f>
        <v>0.5</v>
      </c>
      <c r="J19" s="1">
        <f>'2024 JuicedOdds Week'!J19/('2024 JuicedOdds Week'!J19+'2024 JuicedOdds Week'!J9)</f>
        <v>0.5</v>
      </c>
      <c r="K19" s="1">
        <f>'2024 JuicedOdds Week'!K19/('2024 JuicedOdds Week'!K19+'2024 JuicedOdds Week'!K25)</f>
        <v>0.5</v>
      </c>
      <c r="L19" s="1">
        <f>'2024 JuicedOdds Week'!L19/('2024 JuicedOdds Week'!L19+'2024 JuicedOdds Week'!L5)</f>
        <v>0.5</v>
      </c>
      <c r="M19" s="1"/>
      <c r="N19" s="1">
        <f>'2024 JuicedOdds Week'!N19/('2024 JuicedOdds Week'!N19+'2024 JuicedOdds Week'!N8)</f>
        <v>0.5</v>
      </c>
      <c r="O19" s="1">
        <f>'2024 JuicedOdds Week'!O19/('2024 JuicedOdds Week'!O19+'2024 JuicedOdds Week'!O31)</f>
        <v>0.5</v>
      </c>
      <c r="P19" s="1">
        <f>'2024 JuicedOdds Week'!P19/('2024 JuicedOdds Week'!P19+'2024 JuicedOdds Week'!P12)</f>
        <v>0.5</v>
      </c>
      <c r="Q19" s="1">
        <f>'2024 JuicedOdds Week'!Q19/('2024 JuicedOdds Week'!Q19+'2024 JuicedOdds Week'!Q29)</f>
        <v>0.5</v>
      </c>
      <c r="R19" s="1">
        <f>'2024 JuicedOdds Week'!R19/('2024 JuicedOdds Week'!R19+'2024 JuicedOdds Week'!R31)</f>
        <v>0.5</v>
      </c>
      <c r="S19" s="1">
        <f>'2024 JuicedOdds Week'!S19/('2024 JuicedOdds Week'!S19+'2024 JuicedOdds Week'!S21)</f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21</v>
      </c>
      <c r="B20" s="1">
        <f>'2024 JuicedOdds Week'!B20/('2024 JuicedOdds Week'!B20+'2024 JuicedOdds Week'!B14)</f>
        <v>0.36905965621840248</v>
      </c>
      <c r="C20" s="1">
        <f>'2024 JuicedOdds Week'!C20/('2024 JuicedOdds Week'!C20+'2024 JuicedOdds Week'!C30)</f>
        <v>0.58299264104660675</v>
      </c>
      <c r="D20" s="1">
        <f>'2024 JuicedOdds Week'!D20/('2024 JuicedOdds Week'!D20+'2024 JuicedOdds Week'!D15)</f>
        <v>0.53246753246753253</v>
      </c>
      <c r="E20" s="1">
        <f>'2024 JuicedOdds Week'!E20/('2024 JuicedOdds Week'!E20+'2024 JuicedOdds Week'!E21)</f>
        <v>0.5</v>
      </c>
      <c r="F20" s="1">
        <f>'2024 JuicedOdds Week'!F20/('2024 JuicedOdds Week'!F20+'2024 JuicedOdds Week'!F10)</f>
        <v>0.5</v>
      </c>
      <c r="G20" s="1">
        <f>'2024 JuicedOdds Week'!G20/('2024 JuicedOdds Week'!G20+'2024 JuicedOdds Week'!G29)</f>
        <v>0.5</v>
      </c>
      <c r="H20" s="1">
        <f>'2024 JuicedOdds Week'!H20/('2024 JuicedOdds Week'!H20+'2024 JuicedOdds Week'!H12)</f>
        <v>0.5</v>
      </c>
      <c r="I20" s="1">
        <f>'2024 JuicedOdds Week'!I20/('2024 JuicedOdds Week'!I20+'2024 JuicedOdds Week'!I28)</f>
        <v>0.5</v>
      </c>
      <c r="J20" s="1"/>
      <c r="K20" s="1">
        <f>'2024 JuicedOdds Week'!K20/('2024 JuicedOdds Week'!K20+'2024 JuicedOdds Week'!K26)</f>
        <v>0.5</v>
      </c>
      <c r="L20" s="1">
        <f>'2024 JuicedOdds Week'!L20/('2024 JuicedOdds Week'!L20+'2024 JuicedOdds Week'!L4)</f>
        <v>0.5</v>
      </c>
      <c r="M20" s="1">
        <f>'2024 JuicedOdds Week'!M20/('2024 JuicedOdds Week'!M20+'2024 JuicedOdds Week'!M18)</f>
        <v>0.5</v>
      </c>
      <c r="N20" s="1">
        <f>'2024 JuicedOdds Week'!N20/('2024 JuicedOdds Week'!N20+'2024 JuicedOdds Week'!N7)</f>
        <v>0.5</v>
      </c>
      <c r="O20" s="1">
        <f>'2024 JuicedOdds Week'!O20/('2024 JuicedOdds Week'!O20+'2024 JuicedOdds Week'!O18)</f>
        <v>0.5</v>
      </c>
      <c r="P20" s="1">
        <f>'2024 JuicedOdds Week'!P20/('2024 JuicedOdds Week'!P20+'2024 JuicedOdds Week'!P9)</f>
        <v>0.5</v>
      </c>
      <c r="Q20" s="1">
        <f>'2024 JuicedOdds Week'!Q20/('2024 JuicedOdds Week'!Q20+'2024 JuicedOdds Week'!Q4)</f>
        <v>0.5</v>
      </c>
      <c r="R20" s="1">
        <f>'2024 JuicedOdds Week'!R20/('2024 JuicedOdds Week'!R20+'2024 JuicedOdds Week'!R2)</f>
        <v>0.5</v>
      </c>
      <c r="S20" s="1">
        <f>'2024 JuicedOdds Week'!S20/('2024 JuicedOdds Week'!S20+'2024 JuicedOdds Week'!S7)</f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30</v>
      </c>
      <c r="B21" s="1">
        <f>'2024 JuicedOdds Week'!B21/('2024 JuicedOdds Week'!B21+'2024 JuicedOdds Week'!B8)</f>
        <v>0.42794036443953615</v>
      </c>
      <c r="C21" s="1">
        <f>'2024 JuicedOdds Week'!C21/('2024 JuicedOdds Week'!C21+'2024 JuicedOdds Week'!C11)</f>
        <v>0.36905965621840248</v>
      </c>
      <c r="D21" s="1">
        <f>'2024 JuicedOdds Week'!D21/('2024 JuicedOdds Week'!D21+'2024 JuicedOdds Week'!D16)</f>
        <v>0.54274353876739567</v>
      </c>
      <c r="E21" s="1">
        <f>'2024 JuicedOdds Week'!E21/('2024 JuicedOdds Week'!E21+'2024 JuicedOdds Week'!E20)</f>
        <v>0.5</v>
      </c>
      <c r="F21" s="1">
        <f>'2024 JuicedOdds Week'!F21/('2024 JuicedOdds Week'!F21+'2024 JuicedOdds Week'!F19)</f>
        <v>0.5</v>
      </c>
      <c r="G21" s="1">
        <f>'2024 JuicedOdds Week'!G21/('2024 JuicedOdds Week'!G21+'2024 JuicedOdds Week'!G31)</f>
        <v>0.5</v>
      </c>
      <c r="H21" s="1">
        <f>'2024 JuicedOdds Week'!H21/('2024 JuicedOdds Week'!H21+'2024 JuicedOdds Week'!H13)</f>
        <v>0.5</v>
      </c>
      <c r="I21" s="1">
        <f>'2024 JuicedOdds Week'!I21/('2024 JuicedOdds Week'!I21+'2024 JuicedOdds Week'!I8)</f>
        <v>0.5</v>
      </c>
      <c r="J21" s="1">
        <f>'2024 JuicedOdds Week'!J21/('2024 JuicedOdds Week'!J21+'2024 JuicedOdds Week'!J25)</f>
        <v>0.5</v>
      </c>
      <c r="K21" s="1">
        <f>'2024 JuicedOdds Week'!K21/('2024 JuicedOdds Week'!K21+'2024 JuicedOdds Week'!K6)</f>
        <v>0.5</v>
      </c>
      <c r="L21" s="1">
        <f>'2024 JuicedOdds Week'!L21/('2024 JuicedOdds Week'!L21+'2024 JuicedOdds Week'!L12)</f>
        <v>0.5</v>
      </c>
      <c r="M21" s="1">
        <f>'2024 JuicedOdds Week'!M21/('2024 JuicedOdds Week'!M21+'2024 JuicedOdds Week'!M5)</f>
        <v>0.5</v>
      </c>
      <c r="N21" s="1">
        <f>'2024 JuicedOdds Week'!N21/('2024 JuicedOdds Week'!N21+'2024 JuicedOdds Week'!N32)</f>
        <v>0.5</v>
      </c>
      <c r="O21" s="1"/>
      <c r="P21" s="1">
        <f>'2024 JuicedOdds Week'!P21/('2024 JuicedOdds Week'!P21+'2024 JuicedOdds Week'!P30)</f>
        <v>0.5</v>
      </c>
      <c r="Q21" s="1">
        <f>'2024 JuicedOdds Week'!Q21/('2024 JuicedOdds Week'!Q21+'2024 JuicedOdds Week'!Q31)</f>
        <v>0.5</v>
      </c>
      <c r="R21" s="1">
        <f>'2024 JuicedOdds Week'!R21/('2024 JuicedOdds Week'!R21+'2024 JuicedOdds Week'!R28)</f>
        <v>0.5</v>
      </c>
      <c r="S21" s="1">
        <f>'2024 JuicedOdds Week'!S21/('2024 JuicedOdds Week'!S21+'2024 JuicedOdds Week'!S19)</f>
        <v>0.5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29</v>
      </c>
      <c r="B22" s="1">
        <f>'2024 JuicedOdds Week'!B22/('2024 JuicedOdds Week'!B22+'2024 JuicedOdds Week'!B26)</f>
        <v>0.64472917880023306</v>
      </c>
      <c r="C22" s="1">
        <f>'2024 JuicedOdds Week'!C22/('2024 JuicedOdds Week'!C22+'2024 JuicedOdds Week'!C5)</f>
        <v>0.29045643153526968</v>
      </c>
      <c r="D22" s="1">
        <f>'2024 JuicedOdds Week'!D22/('2024 JuicedOdds Week'!D22+'2024 JuicedOdds Week'!D30)</f>
        <v>0.60923623445825936</v>
      </c>
      <c r="E22" s="1">
        <f>'2024 JuicedOdds Week'!E22/('2024 JuicedOdds Week'!E22+'2024 JuicedOdds Week'!E9)</f>
        <v>0.448558885283451</v>
      </c>
      <c r="F22" s="1">
        <f>'2024 JuicedOdds Week'!F22/('2024 JuicedOdds Week'!F22+'2024 JuicedOdds Week'!F14)</f>
        <v>0.5</v>
      </c>
      <c r="G22" s="1">
        <f>'2024 JuicedOdds Week'!G22/('2024 JuicedOdds Week'!G22+'2024 JuicedOdds Week'!G24)</f>
        <v>0.5</v>
      </c>
      <c r="H22" s="1">
        <f>'2024 JuicedOdds Week'!H22/('2024 JuicedOdds Week'!H22+'2024 JuicedOdds Week'!H4)</f>
        <v>0.33635187580853815</v>
      </c>
      <c r="I22" s="1">
        <f>'2024 JuicedOdds Week'!I22/('2024 JuicedOdds Week'!I22+'2024 JuicedOdds Week'!I14)</f>
        <v>0.5</v>
      </c>
      <c r="J22" s="1">
        <f>'2024 JuicedOdds Week'!J22/('2024 JuicedOdds Week'!J22+'2024 JuicedOdds Week'!J2)</f>
        <v>0.2491874322860238</v>
      </c>
      <c r="K22" s="1">
        <f>'2024 JuicedOdds Week'!K22/('2024 JuicedOdds Week'!K22+'2024 JuicedOdds Week'!K3)</f>
        <v>0.25912838633686691</v>
      </c>
      <c r="L22" s="1"/>
      <c r="M22" s="1">
        <f>'2024 JuicedOdds Week'!M22/('2024 JuicedOdds Week'!M22+'2024 JuicedOdds Week'!M28)</f>
        <v>0.5</v>
      </c>
      <c r="N22" s="1">
        <f>'2024 JuicedOdds Week'!N22/('2024 JuicedOdds Week'!N22+'2024 JuicedOdds Week'!N33)</f>
        <v>0.5</v>
      </c>
      <c r="O22" s="1">
        <f>'2024 JuicedOdds Week'!O22/('2024 JuicedOdds Week'!O22+'2024 JuicedOdds Week'!O29)</f>
        <v>0.5</v>
      </c>
      <c r="P22" s="1">
        <f>'2024 JuicedOdds Week'!P22/('2024 JuicedOdds Week'!P22+'2024 JuicedOdds Week'!P15)</f>
        <v>0.5</v>
      </c>
      <c r="Q22" s="1">
        <f>'2024 JuicedOdds Week'!Q22/('2024 JuicedOdds Week'!Q22+'2024 JuicedOdds Week'!Q10)</f>
        <v>0.5</v>
      </c>
      <c r="R22" s="1">
        <f>'2024 JuicedOdds Week'!R22/('2024 JuicedOdds Week'!R22+'2024 JuicedOdds Week'!R33)</f>
        <v>0.64472917880023306</v>
      </c>
      <c r="S22" s="1">
        <f>'2024 JuicedOdds Week'!S22/('2024 JuicedOdds Week'!S22+'2024 JuicedOdds Week'!S24)</f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13</v>
      </c>
      <c r="B23" s="1">
        <f>'2024 JuicedOdds Week'!B23/('2024 JuicedOdds Week'!B23+'2024 JuicedOdds Week'!B30)</f>
        <v>0.70503316426063201</v>
      </c>
      <c r="C23" s="1">
        <f>'2024 JuicedOdds Week'!C23/('2024 JuicedOdds Week'!C23+'2024 JuicedOdds Week'!C32)</f>
        <v>0.56764295676429577</v>
      </c>
      <c r="D23" s="1">
        <f>'2024 JuicedOdds Week'!D23/('2024 JuicedOdds Week'!D23+'2024 JuicedOdds Week'!D13)</f>
        <v>0.45725646123260438</v>
      </c>
      <c r="E23" s="1">
        <f>'2024 JuicedOdds Week'!E23/('2024 JuicedOdds Week'!E23+'2024 JuicedOdds Week'!E5)</f>
        <v>0.31944444444444442</v>
      </c>
      <c r="F23" s="1">
        <f>'2024 JuicedOdds Week'!F23/('2024 JuicedOdds Week'!F23+'2024 JuicedOdds Week'!F28)</f>
        <v>0.5</v>
      </c>
      <c r="G23" s="1">
        <f>'2024 JuicedOdds Week'!G23/('2024 JuicedOdds Week'!G23+'2024 JuicedOdds Week'!G3)</f>
        <v>0.5</v>
      </c>
      <c r="H23" s="1">
        <f>'2024 JuicedOdds Week'!H23/('2024 JuicedOdds Week'!H23+'2024 JuicedOdds Week'!H14)</f>
        <v>0.5</v>
      </c>
      <c r="I23" s="1">
        <f>'2024 JuicedOdds Week'!I23/('2024 JuicedOdds Week'!I23+'2024 JuicedOdds Week'!I6)</f>
        <v>0.5</v>
      </c>
      <c r="J23" s="1">
        <f>'2024 JuicedOdds Week'!J23/('2024 JuicedOdds Week'!J23+'2024 JuicedOdds Week'!J17)</f>
        <v>0.5</v>
      </c>
      <c r="K23" s="1"/>
      <c r="L23" s="1">
        <f>'2024 JuicedOdds Week'!L23/('2024 JuicedOdds Week'!L23+'2024 JuicedOdds Week'!L3)</f>
        <v>0.22316684378320936</v>
      </c>
      <c r="M23" s="1">
        <f>'2024 JuicedOdds Week'!M23/('2024 JuicedOdds Week'!M23+'2024 JuicedOdds Week'!M27)</f>
        <v>0.5</v>
      </c>
      <c r="N23" s="1">
        <f>'2024 JuicedOdds Week'!N23/('2024 JuicedOdds Week'!N23+'2024 JuicedOdds Week'!N12)</f>
        <v>0.5</v>
      </c>
      <c r="O23" s="1">
        <f>'2024 JuicedOdds Week'!O23/('2024 JuicedOdds Week'!O23+'2024 JuicedOdds Week'!O27)</f>
        <v>0.5</v>
      </c>
      <c r="P23" s="1">
        <f>'2024 JuicedOdds Week'!P23/('2024 JuicedOdds Week'!P23+'2024 JuicedOdds Week'!P11)</f>
        <v>0.5</v>
      </c>
      <c r="Q23" s="1">
        <f>'2024 JuicedOdds Week'!Q23/('2024 JuicedOdds Week'!Q23+'2024 JuicedOdds Week'!Q25)</f>
        <v>0.5</v>
      </c>
      <c r="R23" s="1">
        <f>'2024 JuicedOdds Week'!R23/('2024 JuicedOdds Week'!R23+'2024 JuicedOdds Week'!R16)</f>
        <v>0.5</v>
      </c>
      <c r="S23" s="1">
        <f>'2024 JuicedOdds Week'!S23/('2024 JuicedOdds Week'!S23+'2024 JuicedOdds Week'!S17)</f>
        <v>0.33635187580853815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15</v>
      </c>
      <c r="B24" s="1">
        <f>'2024 JuicedOdds Week'!B24/('2024 JuicedOdds Week'!B24+'2024 JuicedOdds Week'!B33)</f>
        <v>0.63094034378159758</v>
      </c>
      <c r="C24" s="1">
        <f>'2024 JuicedOdds Week'!C24/('2024 JuicedOdds Week'!C24+'2024 JuicedOdds Week'!C10)</f>
        <v>0.30920711694593195</v>
      </c>
      <c r="D24" s="1">
        <f>'2024 JuicedOdds Week'!D24/('2024 JuicedOdds Week'!D24+'2024 JuicedOdds Week'!D9)</f>
        <v>0.4170073589533933</v>
      </c>
      <c r="E24" s="1">
        <f>'2024 JuicedOdds Week'!E24/('2024 JuicedOdds Week'!E24+'2024 JuicedOdds Week'!E14)</f>
        <v>0.37753344813882639</v>
      </c>
      <c r="F24" s="1">
        <f>'2024 JuicedOdds Week'!F24/('2024 JuicedOdds Week'!F24+'2024 JuicedOdds Week'!F2)</f>
        <v>0.24000000000000005</v>
      </c>
      <c r="G24" s="1">
        <f>'2024 JuicedOdds Week'!G24/('2024 JuicedOdds Week'!G24+'2024 JuicedOdds Week'!G22)</f>
        <v>0.5</v>
      </c>
      <c r="H24" s="1">
        <f>'2024 JuicedOdds Week'!H24/('2024 JuicedOdds Week'!H24+'2024 JuicedOdds Week'!H30)</f>
        <v>0.5</v>
      </c>
      <c r="I24" s="1">
        <f>'2024 JuicedOdds Week'!I24/('2024 JuicedOdds Week'!I24+'2024 JuicedOdds Week'!I15)</f>
        <v>0.5</v>
      </c>
      <c r="J24" s="1">
        <f>'2024 JuicedOdds Week'!J24/('2024 JuicedOdds Week'!J24+'2024 JuicedOdds Week'!J33)</f>
        <v>0.5</v>
      </c>
      <c r="K24" s="1">
        <f>'2024 JuicedOdds Week'!K24/('2024 JuicedOdds Week'!K24+'2024 JuicedOdds Week'!K14)</f>
        <v>0.5</v>
      </c>
      <c r="L24" s="1">
        <f>'2024 JuicedOdds Week'!L24/('2024 JuicedOdds Week'!L24+'2024 JuicedOdds Week'!L18)</f>
        <v>0.5</v>
      </c>
      <c r="M24" s="1"/>
      <c r="N24" s="1">
        <f>'2024 JuicedOdds Week'!N24/('2024 JuicedOdds Week'!N24+'2024 JuicedOdds Week'!N17)</f>
        <v>0.5</v>
      </c>
      <c r="O24" s="1">
        <f>'2024 JuicedOdds Week'!O24/('2024 JuicedOdds Week'!O24+'2024 JuicedOdds Week'!O28)</f>
        <v>0.5</v>
      </c>
      <c r="P24" s="1">
        <f>'2024 JuicedOdds Week'!P24/('2024 JuicedOdds Week'!P24+'2024 JuicedOdds Week'!P26)</f>
        <v>0.5</v>
      </c>
      <c r="Q24" s="1">
        <f>'2024 JuicedOdds Week'!Q24/('2024 JuicedOdds Week'!Q24+'2024 JuicedOdds Week'!Q11)</f>
        <v>0.34252477380439461</v>
      </c>
      <c r="R24" s="1">
        <f>'2024 JuicedOdds Week'!R24/('2024 JuicedOdds Week'!R24+'2024 JuicedOdds Week'!R29)</f>
        <v>0.5</v>
      </c>
      <c r="S24" s="1">
        <f>'2024 JuicedOdds Week'!S24/('2024 JuicedOdds Week'!S24+'2024 JuicedOdds Week'!S22)</f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16</v>
      </c>
      <c r="B25" s="1">
        <f>'2024 JuicedOdds Week'!B25/('2024 JuicedOdds Week'!B25+'2024 JuicedOdds Week'!B28)</f>
        <v>0.51083423618634893</v>
      </c>
      <c r="C25" s="1">
        <f>'2024 JuicedOdds Week'!C25/('2024 JuicedOdds Week'!C25+'2024 JuicedOdds Week'!C3)</f>
        <v>0.30920711694593195</v>
      </c>
      <c r="D25" s="1">
        <f>'2024 JuicedOdds Week'!D25/('2024 JuicedOdds Week'!D25+'2024 JuicedOdds Week'!D8)</f>
        <v>0.36309581830587778</v>
      </c>
      <c r="E25" s="1">
        <f>'2024 JuicedOdds Week'!E25/('2024 JuicedOdds Week'!E25+'2024 JuicedOdds Week'!E11)</f>
        <v>0.34252477380439461</v>
      </c>
      <c r="F25" s="1">
        <f>'2024 JuicedOdds Week'!F25/('2024 JuicedOdds Week'!F25+'2024 JuicedOdds Week'!F12)</f>
        <v>0.5</v>
      </c>
      <c r="G25" s="1"/>
      <c r="H25" s="1">
        <f>'2024 JuicedOdds Week'!H25/('2024 JuicedOdds Week'!H25+'2024 JuicedOdds Week'!H5)</f>
        <v>0.5</v>
      </c>
      <c r="I25" s="1">
        <f>'2024 JuicedOdds Week'!I25/('2024 JuicedOdds Week'!I25+'2024 JuicedOdds Week'!I17)</f>
        <v>0.5</v>
      </c>
      <c r="J25" s="1">
        <f>'2024 JuicedOdds Week'!J25/('2024 JuicedOdds Week'!J25+'2024 JuicedOdds Week'!J21)</f>
        <v>0.5</v>
      </c>
      <c r="K25" s="1">
        <f>'2024 JuicedOdds Week'!K25/('2024 JuicedOdds Week'!K25+'2024 JuicedOdds Week'!K19)</f>
        <v>0.5</v>
      </c>
      <c r="L25" s="1">
        <f>'2024 JuicedOdds Week'!L25/('2024 JuicedOdds Week'!L25+'2024 JuicedOdds Week'!L31)</f>
        <v>0.5</v>
      </c>
      <c r="M25" s="1">
        <f>'2024 JuicedOdds Week'!M25/('2024 JuicedOdds Week'!M25+'2024 JuicedOdds Week'!M16)</f>
        <v>0.5</v>
      </c>
      <c r="N25" s="1">
        <f>'2024 JuicedOdds Week'!N25/('2024 JuicedOdds Week'!N25+'2024 JuicedOdds Week'!N27)</f>
        <v>0.5</v>
      </c>
      <c r="O25" s="1">
        <f>'2024 JuicedOdds Week'!O25/('2024 JuicedOdds Week'!O25+'2024 JuicedOdds Week'!O14)</f>
        <v>0.5</v>
      </c>
      <c r="P25" s="1">
        <f>'2024 JuicedOdds Week'!P25/('2024 JuicedOdds Week'!P25+'2024 JuicedOdds Week'!P16)</f>
        <v>0.5</v>
      </c>
      <c r="Q25" s="1">
        <f>'2024 JuicedOdds Week'!Q25/('2024 JuicedOdds Week'!Q25+'2024 JuicedOdds Week'!Q23)</f>
        <v>0.5</v>
      </c>
      <c r="R25" s="1">
        <f>'2024 JuicedOdds Week'!R25/('2024 JuicedOdds Week'!R25+'2024 JuicedOdds Week'!R11)</f>
        <v>0.5</v>
      </c>
      <c r="S25" s="1">
        <f>'2024 JuicedOdds Week'!S25/('2024 JuicedOdds Week'!S25+'2024 JuicedOdds Week'!S5)</f>
        <v>0.31460674157303364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26</v>
      </c>
      <c r="B26" s="1">
        <f>'2024 JuicedOdds Week'!B26/('2024 JuicedOdds Week'!B26+'2024 JuicedOdds Week'!B22)</f>
        <v>0.35527082119976705</v>
      </c>
      <c r="C26" s="1">
        <f>'2024 JuicedOdds Week'!C26/('2024 JuicedOdds Week'!C26+'2024 JuicedOdds Week'!C28)</f>
        <v>0.551441114716549</v>
      </c>
      <c r="D26" s="1">
        <f>'2024 JuicedOdds Week'!D26/('2024 JuicedOdds Week'!D26+'2024 JuicedOdds Week'!D7)</f>
        <v>0.26645768025078376</v>
      </c>
      <c r="E26" s="1">
        <f>'2024 JuicedOdds Week'!E26/('2024 JuicedOdds Week'!E26+'2024 JuicedOdds Week'!E27)</f>
        <v>0.448558885283451</v>
      </c>
      <c r="F26" s="1">
        <f>'2024 JuicedOdds Week'!F26/('2024 JuicedOdds Week'!F26+'2024 JuicedOdds Week'!F18)</f>
        <v>0.5</v>
      </c>
      <c r="G26" s="1">
        <f>'2024 JuicedOdds Week'!G26/('2024 JuicedOdds Week'!G26+'2024 JuicedOdds Week'!G4)</f>
        <v>0.22316684378320936</v>
      </c>
      <c r="H26" s="1">
        <f>'2024 JuicedOdds Week'!H26/('2024 JuicedOdds Week'!H26+'2024 JuicedOdds Week'!H33)</f>
        <v>0.5</v>
      </c>
      <c r="I26" s="1">
        <f>'2024 JuicedOdds Week'!I26/('2024 JuicedOdds Week'!I26+'2024 JuicedOdds Week'!I16)</f>
        <v>0.5</v>
      </c>
      <c r="J26" s="1">
        <f>'2024 JuicedOdds Week'!J26/('2024 JuicedOdds Week'!J26+'2024 JuicedOdds Week'!J28)</f>
        <v>0.5</v>
      </c>
      <c r="K26" s="1">
        <f>'2024 JuicedOdds Week'!K26/('2024 JuicedOdds Week'!K26+'2024 JuicedOdds Week'!K20)</f>
        <v>0.5</v>
      </c>
      <c r="L26" s="1">
        <f>'2024 JuicedOdds Week'!L26/('2024 JuicedOdds Week'!L26+'2024 JuicedOdds Week'!L9)</f>
        <v>0.25912838633686691</v>
      </c>
      <c r="M26" s="1">
        <f>'2024 JuicedOdds Week'!M26/('2024 JuicedOdds Week'!M26+'2024 JuicedOdds Week'!M10)</f>
        <v>0.5</v>
      </c>
      <c r="N26" s="1">
        <f>'2024 JuicedOdds Week'!N26/('2024 JuicedOdds Week'!N26+'2024 JuicedOdds Week'!N31)</f>
        <v>0.5</v>
      </c>
      <c r="O26" s="1"/>
      <c r="P26" s="1">
        <f>'2024 JuicedOdds Week'!P26/('2024 JuicedOdds Week'!P26+'2024 JuicedOdds Week'!P24)</f>
        <v>0.5</v>
      </c>
      <c r="Q26" s="1">
        <f>'2024 JuicedOdds Week'!Q26/('2024 JuicedOdds Week'!Q26+'2024 JuicedOdds Week'!Q9)</f>
        <v>0.5</v>
      </c>
      <c r="R26" s="1">
        <f>'2024 JuicedOdds Week'!R26/('2024 JuicedOdds Week'!R26+'2024 JuicedOdds Week'!R14)</f>
        <v>0.5</v>
      </c>
      <c r="S26" s="1">
        <f>'2024 JuicedOdds Week'!S26/('2024 JuicedOdds Week'!S26+'2024 JuicedOdds Week'!S10)</f>
        <v>0.32496875300451877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31</v>
      </c>
      <c r="B27" s="1">
        <f>'2024 JuicedOdds Week'!B27/('2024 JuicedOdds Week'!B27+'2024 JuicedOdds Week'!B6)</f>
        <v>0.27424749163879597</v>
      </c>
      <c r="C27" s="1">
        <f>'2024 JuicedOdds Week'!C27/('2024 JuicedOdds Week'!C27+'2024 JuicedOdds Week'!C17)</f>
        <v>0.45725646123260438</v>
      </c>
      <c r="D27" s="1">
        <f>'2024 JuicedOdds Week'!D27/('2024 JuicedOdds Week'!D27+'2024 JuicedOdds Week'!D5)</f>
        <v>0.36309581830587778</v>
      </c>
      <c r="E27" s="1">
        <f>'2024 JuicedOdds Week'!E27/('2024 JuicedOdds Week'!E27+'2024 JuicedOdds Week'!E26)</f>
        <v>0.551441114716549</v>
      </c>
      <c r="F27" s="1">
        <f>'2024 JuicedOdds Week'!F27/('2024 JuicedOdds Week'!F27+'2024 JuicedOdds Week'!F3)</f>
        <v>0.21325648414985587</v>
      </c>
      <c r="G27" s="1">
        <f>'2024 JuicedOdds Week'!G27/('2024 JuicedOdds Week'!G27+'2024 JuicedOdds Week'!G11)</f>
        <v>0.34252477380439461</v>
      </c>
      <c r="H27" s="1">
        <f>'2024 JuicedOdds Week'!H27/('2024 JuicedOdds Week'!H27+'2024 JuicedOdds Week'!H15)</f>
        <v>0.5</v>
      </c>
      <c r="I27" s="1">
        <f>'2024 JuicedOdds Week'!I27/('2024 JuicedOdds Week'!I27+'2024 JuicedOdds Week'!I13)</f>
        <v>0.30920711694593195</v>
      </c>
      <c r="J27" s="1">
        <f>'2024 JuicedOdds Week'!J27/('2024 JuicedOdds Week'!J27+'2024 JuicedOdds Week'!J16)</f>
        <v>0.5</v>
      </c>
      <c r="K27" s="1">
        <f>'2024 JuicedOdds Week'!K27/('2024 JuicedOdds Week'!K27+'2024 JuicedOdds Week'!K12)</f>
        <v>0.5</v>
      </c>
      <c r="L27" s="1"/>
      <c r="M27" s="1">
        <f>'2024 JuicedOdds Week'!M27/('2024 JuicedOdds Week'!M27+'2024 JuicedOdds Week'!M23)</f>
        <v>0.5</v>
      </c>
      <c r="N27" s="1">
        <f>'2024 JuicedOdds Week'!N27/('2024 JuicedOdds Week'!N27+'2024 JuicedOdds Week'!N25)</f>
        <v>0.5</v>
      </c>
      <c r="O27" s="1">
        <f>'2024 JuicedOdds Week'!O27/('2024 JuicedOdds Week'!O27+'2024 JuicedOdds Week'!O23)</f>
        <v>0.5</v>
      </c>
      <c r="P27" s="1">
        <f>'2024 JuicedOdds Week'!P27/('2024 JuicedOdds Week'!P27+'2024 JuicedOdds Week'!P32)</f>
        <v>0.5</v>
      </c>
      <c r="Q27" s="1">
        <f>'2024 JuicedOdds Week'!Q27/('2024 JuicedOdds Week'!Q27+'2024 JuicedOdds Week'!Q33)</f>
        <v>0.5</v>
      </c>
      <c r="R27" s="1">
        <f>'2024 JuicedOdds Week'!R27/('2024 JuicedOdds Week'!R27+'2024 JuicedOdds Week'!R17)</f>
        <v>0.31460674157303364</v>
      </c>
      <c r="S27" s="1">
        <f>'2024 JuicedOdds Week'!S27/('2024 JuicedOdds Week'!S27+'2024 JuicedOdds Week'!S3)</f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20</v>
      </c>
      <c r="B28" s="1">
        <f>'2024 JuicedOdds Week'!B28/('2024 JuicedOdds Week'!B28+'2024 JuicedOdds Week'!B25)</f>
        <v>0.48916576381365112</v>
      </c>
      <c r="C28" s="1">
        <f>'2024 JuicedOdds Week'!C28/('2024 JuicedOdds Week'!C28+'2024 JuicedOdds Week'!C26)</f>
        <v>0.448558885283451</v>
      </c>
      <c r="D28" s="1">
        <f>'2024 JuicedOdds Week'!D28/('2024 JuicedOdds Week'!D28+'2024 JuicedOdds Week'!D18)</f>
        <v>0.29496683573936788</v>
      </c>
      <c r="E28" s="1">
        <f>'2024 JuicedOdds Week'!E28/('2024 JuicedOdds Week'!E28+'2024 JuicedOdds Week'!E10)</f>
        <v>0.36309581830587778</v>
      </c>
      <c r="F28" s="1">
        <f>'2024 JuicedOdds Week'!F28/('2024 JuicedOdds Week'!F28+'2024 JuicedOdds Week'!F23)</f>
        <v>0.5</v>
      </c>
      <c r="G28" s="1">
        <f>'2024 JuicedOdds Week'!G28/('2024 JuicedOdds Week'!G28+'2024 JuicedOdds Week'!G7)</f>
        <v>0.5</v>
      </c>
      <c r="H28" s="1">
        <f>'2024 JuicedOdds Week'!H28/('2024 JuicedOdds Week'!H28+'2024 JuicedOdds Week'!H9)</f>
        <v>0.35527082119976705</v>
      </c>
      <c r="I28" s="1">
        <f>'2024 JuicedOdds Week'!I28/('2024 JuicedOdds Week'!I28+'2024 JuicedOdds Week'!I20)</f>
        <v>0.5</v>
      </c>
      <c r="J28" s="1">
        <f>'2024 JuicedOdds Week'!J28/('2024 JuicedOdds Week'!J28+'2024 JuicedOdds Week'!J26)</f>
        <v>0.5</v>
      </c>
      <c r="K28" s="1">
        <f>'2024 JuicedOdds Week'!K28/('2024 JuicedOdds Week'!K28+'2024 JuicedOdds Week'!K33)</f>
        <v>0.5</v>
      </c>
      <c r="L28" s="1"/>
      <c r="M28" s="1">
        <f>'2024 JuicedOdds Week'!M28/('2024 JuicedOdds Week'!M28+'2024 JuicedOdds Week'!M22)</f>
        <v>0.5</v>
      </c>
      <c r="N28" s="1">
        <f>'2024 JuicedOdds Week'!N28/('2024 JuicedOdds Week'!N28+'2024 JuicedOdds Week'!N10)</f>
        <v>0.23409789548356585</v>
      </c>
      <c r="O28" s="1">
        <f>'2024 JuicedOdds Week'!O28/('2024 JuicedOdds Week'!O28+'2024 JuicedOdds Week'!O24)</f>
        <v>0.5</v>
      </c>
      <c r="P28" s="1">
        <f>'2024 JuicedOdds Week'!P28/('2024 JuicedOdds Week'!P28+'2024 JuicedOdds Week'!P4)</f>
        <v>0.29045643153526968</v>
      </c>
      <c r="Q28" s="1">
        <f>'2024 JuicedOdds Week'!Q28/('2024 JuicedOdds Week'!Q28+'2024 JuicedOdds Week'!Q14)</f>
        <v>0.35527082119976705</v>
      </c>
      <c r="R28" s="1">
        <f>'2024 JuicedOdds Week'!R28/('2024 JuicedOdds Week'!R28+'2024 JuicedOdds Week'!R21)</f>
        <v>0.5</v>
      </c>
      <c r="S28" s="1">
        <f>'2024 JuicedOdds Week'!S28/('2024 JuicedOdds Week'!S28+'2024 JuicedOdds Week'!S9)</f>
        <v>0.33635187580853815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24</v>
      </c>
      <c r="B29" s="1">
        <f>'2024 JuicedOdds Week'!B29/('2024 JuicedOdds Week'!B29+'2024 JuicedOdds Week'!B15)</f>
        <v>0.4170073589533933</v>
      </c>
      <c r="C29" s="1">
        <f>'2024 JuicedOdds Week'!C29/('2024 JuicedOdds Week'!C29+'2024 JuicedOdds Week'!C4)</f>
        <v>0.2491874322860238</v>
      </c>
      <c r="D29" s="1">
        <f>'2024 JuicedOdds Week'!D29/('2024 JuicedOdds Week'!D29+'2024 JuicedOdds Week'!D33)</f>
        <v>0.62246655186117372</v>
      </c>
      <c r="E29" s="1">
        <f>'2024 JuicedOdds Week'!E29/('2024 JuicedOdds Week'!E29+'2024 JuicedOdds Week'!E18)</f>
        <v>0.43650793650793646</v>
      </c>
      <c r="F29" s="1">
        <f>'2024 JuicedOdds Week'!F29/('2024 JuicedOdds Week'!F29+'2024 JuicedOdds Week'!F30)</f>
        <v>0.5</v>
      </c>
      <c r="G29" s="1">
        <f>'2024 JuicedOdds Week'!G29/('2024 JuicedOdds Week'!G29+'2024 JuicedOdds Week'!G20)</f>
        <v>0.5</v>
      </c>
      <c r="H29" s="1">
        <f>'2024 JuicedOdds Week'!H29/('2024 JuicedOdds Week'!H29+'2024 JuicedOdds Week'!H17)</f>
        <v>0.35527082119976705</v>
      </c>
      <c r="I29" s="1">
        <f>'2024 JuicedOdds Week'!I29/('2024 JuicedOdds Week'!I29+'2024 JuicedOdds Week'!I2)</f>
        <v>0.33099297893681046</v>
      </c>
      <c r="J29" s="1">
        <f>'2024 JuicedOdds Week'!J29/('2024 JuicedOdds Week'!J29+'2024 JuicedOdds Week'!J7)</f>
        <v>0.25912838633686691</v>
      </c>
      <c r="K29" s="1"/>
      <c r="L29" s="1">
        <f>'2024 JuicedOdds Week'!L29/('2024 JuicedOdds Week'!L29+'2024 JuicedOdds Week'!L13)</f>
        <v>0.29045643153526968</v>
      </c>
      <c r="M29" s="1">
        <f>'2024 JuicedOdds Week'!M29/('2024 JuicedOdds Week'!M29+'2024 JuicedOdds Week'!M30)</f>
        <v>0.5</v>
      </c>
      <c r="N29" s="1">
        <f>'2024 JuicedOdds Week'!N29/('2024 JuicedOdds Week'!N29+'2024 JuicedOdds Week'!N2)</f>
        <v>0.25221729490022171</v>
      </c>
      <c r="O29" s="1">
        <f>'2024 JuicedOdds Week'!O29/('2024 JuicedOdds Week'!O29+'2024 JuicedOdds Week'!O22)</f>
        <v>0.5</v>
      </c>
      <c r="P29" s="1">
        <f>'2024 JuicedOdds Week'!P29/('2024 JuicedOdds Week'!P29+'2024 JuicedOdds Week'!P14)</f>
        <v>0.5</v>
      </c>
      <c r="Q29" s="1">
        <f>'2024 JuicedOdds Week'!Q29/('2024 JuicedOdds Week'!Q29+'2024 JuicedOdds Week'!Q19)</f>
        <v>0.5</v>
      </c>
      <c r="R29" s="1">
        <f>'2024 JuicedOdds Week'!R29/('2024 JuicedOdds Week'!R29+'2024 JuicedOdds Week'!R24)</f>
        <v>0.5</v>
      </c>
      <c r="S29" s="1">
        <f>'2024 JuicedOdds Week'!S29/('2024 JuicedOdds Week'!S29+'2024 JuicedOdds Week'!S15)</f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17</v>
      </c>
      <c r="B30" s="1">
        <f>'2024 JuicedOdds Week'!B30/('2024 JuicedOdds Week'!B30+'2024 JuicedOdds Week'!B23)</f>
        <v>0.29496683573936788</v>
      </c>
      <c r="C30" s="1">
        <f>'2024 JuicedOdds Week'!C30/('2024 JuicedOdds Week'!C30+'2024 JuicedOdds Week'!C20)</f>
        <v>0.4170073589533933</v>
      </c>
      <c r="D30" s="1">
        <f>'2024 JuicedOdds Week'!D30/('2024 JuicedOdds Week'!D30+'2024 JuicedOdds Week'!D22)</f>
        <v>0.39076376554174075</v>
      </c>
      <c r="E30" s="1">
        <f>'2024 JuicedOdds Week'!E30/('2024 JuicedOdds Week'!E30+'2024 JuicedOdds Week'!E12)</f>
        <v>0.25221729490022171</v>
      </c>
      <c r="F30" s="1">
        <f>'2024 JuicedOdds Week'!F30/('2024 JuicedOdds Week'!F30+'2024 JuicedOdds Week'!F29)</f>
        <v>0.5</v>
      </c>
      <c r="G30" s="1">
        <f>'2024 JuicedOdds Week'!G30/('2024 JuicedOdds Week'!G30+'2024 JuicedOdds Week'!G15)</f>
        <v>0.5</v>
      </c>
      <c r="H30" s="1">
        <f>'2024 JuicedOdds Week'!H30/('2024 JuicedOdds Week'!H30+'2024 JuicedOdds Week'!H24)</f>
        <v>0.5</v>
      </c>
      <c r="I30" s="1">
        <f>'2024 JuicedOdds Week'!I30/('2024 JuicedOdds Week'!I30+'2024 JuicedOdds Week'!I33)</f>
        <v>0.5</v>
      </c>
      <c r="J30" s="1">
        <f>'2024 JuicedOdds Week'!J30/('2024 JuicedOdds Week'!J30+'2024 JuicedOdds Week'!J4)</f>
        <v>0.18274111675126903</v>
      </c>
      <c r="K30" s="1">
        <f>'2024 JuicedOdds Week'!K30/('2024 JuicedOdds Week'!K30+'2024 JuicedOdds Week'!K2)</f>
        <v>0.21809369951534732</v>
      </c>
      <c r="L30" s="1">
        <f>'2024 JuicedOdds Week'!L30/('2024 JuicedOdds Week'!L30+'2024 JuicedOdds Week'!L14)</f>
        <v>0.5</v>
      </c>
      <c r="M30" s="1">
        <f>'2024 JuicedOdds Week'!M30/('2024 JuicedOdds Week'!M30+'2024 JuicedOdds Week'!M29)</f>
        <v>0.5</v>
      </c>
      <c r="N30" s="1">
        <f>'2024 JuicedOdds Week'!N30/('2024 JuicedOdds Week'!N30+'2024 JuicedOdds Week'!N18)</f>
        <v>0.5</v>
      </c>
      <c r="O30" s="1"/>
      <c r="P30" s="1">
        <f>'2024 JuicedOdds Week'!P30/('2024 JuicedOdds Week'!P30+'2024 JuicedOdds Week'!P21)</f>
        <v>0.5</v>
      </c>
      <c r="Q30" s="1">
        <f>'2024 JuicedOdds Week'!Q30/('2024 JuicedOdds Week'!Q30+'2024 JuicedOdds Week'!Q15)</f>
        <v>0.5</v>
      </c>
      <c r="R30" s="1">
        <f>'2024 JuicedOdds Week'!R30/('2024 JuicedOdds Week'!R30+'2024 JuicedOdds Week'!R7)</f>
        <v>0.23409789548356585</v>
      </c>
      <c r="S30" s="1">
        <f>'2024 JuicedOdds Week'!S30/('2024 JuicedOdds Week'!S30+'2024 JuicedOdds Week'!S2)</f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28</v>
      </c>
      <c r="B31" s="1">
        <f>'2024 JuicedOdds Week'!B31/('2024 JuicedOdds Week'!B31+'2024 JuicedOdds Week'!B16)</f>
        <v>0.36309581830587778</v>
      </c>
      <c r="C31" s="1">
        <f>'2024 JuicedOdds Week'!C31/('2024 JuicedOdds Week'!C31+'2024 JuicedOdds Week'!C12)</f>
        <v>0.37753344813882639</v>
      </c>
      <c r="D31" s="1">
        <f>'2024 JuicedOdds Week'!D31/('2024 JuicedOdds Week'!D31+'2024 JuicedOdds Week'!D11)</f>
        <v>0.36905965621840248</v>
      </c>
      <c r="E31" s="1">
        <f>'2024 JuicedOdds Week'!E31/('2024 JuicedOdds Week'!E31+'2024 JuicedOdds Week'!E13)</f>
        <v>0.29045643153526968</v>
      </c>
      <c r="F31" s="1"/>
      <c r="G31" s="1">
        <f>'2024 JuicedOdds Week'!G31/('2024 JuicedOdds Week'!G31+'2024 JuicedOdds Week'!G21)</f>
        <v>0.5</v>
      </c>
      <c r="H31" s="1">
        <f>'2024 JuicedOdds Week'!H31/('2024 JuicedOdds Week'!H31+'2024 JuicedOdds Week'!H6)</f>
        <v>0.25221729490022171</v>
      </c>
      <c r="I31" s="1">
        <f>'2024 JuicedOdds Week'!I31/('2024 JuicedOdds Week'!I31+'2024 JuicedOdds Week'!I5)</f>
        <v>0.24281150159744411</v>
      </c>
      <c r="J31" s="1">
        <f>'2024 JuicedOdds Week'!J31/('2024 JuicedOdds Week'!J31+'2024 JuicedOdds Week'!J32)</f>
        <v>0.5</v>
      </c>
      <c r="K31" s="1">
        <f>'2024 JuicedOdds Week'!K31/('2024 JuicedOdds Week'!K31+'2024 JuicedOdds Week'!K15)</f>
        <v>0.5</v>
      </c>
      <c r="L31" s="1">
        <f>'2024 JuicedOdds Week'!L31/('2024 JuicedOdds Week'!L31+'2024 JuicedOdds Week'!L25)</f>
        <v>0.5</v>
      </c>
      <c r="M31" s="1">
        <f>'2024 JuicedOdds Week'!M31/('2024 JuicedOdds Week'!M31+'2024 JuicedOdds Week'!M8)</f>
        <v>0.30920711694593195</v>
      </c>
      <c r="N31" s="1">
        <f>'2024 JuicedOdds Week'!N31/('2024 JuicedOdds Week'!N31+'2024 JuicedOdds Week'!N26)</f>
        <v>0.5</v>
      </c>
      <c r="O31" s="1">
        <f>'2024 JuicedOdds Week'!O31/('2024 JuicedOdds Week'!O31+'2024 JuicedOdds Week'!O19)</f>
        <v>0.5</v>
      </c>
      <c r="P31" s="1">
        <f>'2024 JuicedOdds Week'!P31/('2024 JuicedOdds Week'!P31+'2024 JuicedOdds Week'!P7)</f>
        <v>0.5</v>
      </c>
      <c r="Q31" s="1">
        <f>'2024 JuicedOdds Week'!Q31/('2024 JuicedOdds Week'!Q31+'2024 JuicedOdds Week'!Q21)</f>
        <v>0.5</v>
      </c>
      <c r="R31" s="1">
        <f>'2024 JuicedOdds Week'!R31/('2024 JuicedOdds Week'!R31+'2024 JuicedOdds Week'!R19)</f>
        <v>0.5</v>
      </c>
      <c r="S31" s="1">
        <f>'2024 JuicedOdds Week'!S31/('2024 JuicedOdds Week'!S31+'2024 JuicedOdds Week'!S8)</f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22</v>
      </c>
      <c r="B32" s="11">
        <f>'2024 JuicedOdds Week'!B32/('2024 JuicedOdds Week'!B32+'2024 JuicedOdds Week'!B7)</f>
        <v>0.24281150159744411</v>
      </c>
      <c r="C32" s="1">
        <f>'2024 JuicedOdds Week'!C32/('2024 JuicedOdds Week'!C32+'2024 JuicedOdds Week'!C23)</f>
        <v>0.43235704323570434</v>
      </c>
      <c r="D32" s="1">
        <f>'2024 JuicedOdds Week'!D32/('2024 JuicedOdds Week'!D32+'2024 JuicedOdds Week'!D12)</f>
        <v>0.25221729490022171</v>
      </c>
      <c r="E32" s="1">
        <f>'2024 JuicedOdds Week'!E32/('2024 JuicedOdds Week'!E32+'2024 JuicedOdds Week'!E3)</f>
        <v>0.16835016835016833</v>
      </c>
      <c r="F32" s="1">
        <f>'2024 JuicedOdds Week'!F32/('2024 JuicedOdds Week'!F32+'2024 JuicedOdds Week'!F13)</f>
        <v>0.35527082119976705</v>
      </c>
      <c r="G32" s="1">
        <f>'2024 JuicedOdds Week'!G32/('2024 JuicedOdds Week'!G32+'2024 JuicedOdds Week'!G8)</f>
        <v>0.35527082119976705</v>
      </c>
      <c r="H32" s="1">
        <f>'2024 JuicedOdds Week'!H32/('2024 JuicedOdds Week'!H32+'2024 JuicedOdds Week'!H19)</f>
        <v>0.28202947845804988</v>
      </c>
      <c r="I32" s="1">
        <f>'2024 JuicedOdds Week'!I32/('2024 JuicedOdds Week'!I32+'2024 JuicedOdds Week'!I12)</f>
        <v>0.5</v>
      </c>
      <c r="J32" s="1">
        <f>'2024 JuicedOdds Week'!J32/('2024 JuicedOdds Week'!J32+'2024 JuicedOdds Week'!J31)</f>
        <v>0.5</v>
      </c>
      <c r="K32" s="1">
        <f>'2024 JuicedOdds Week'!K32/('2024 JuicedOdds Week'!K32+'2024 JuicedOdds Week'!K16)</f>
        <v>0.33099297893681046</v>
      </c>
      <c r="L32" s="1">
        <f>'2024 JuicedOdds Week'!L32/('2024 JuicedOdds Week'!L32+'2024 JuicedOdds Week'!L17)</f>
        <v>0.36309581830587778</v>
      </c>
      <c r="M32" s="1">
        <f>'2024 JuicedOdds Week'!M32/('2024 JuicedOdds Week'!M32+'2024 JuicedOdds Week'!M13)</f>
        <v>0.24281150159744411</v>
      </c>
      <c r="N32" s="1">
        <f>'2024 JuicedOdds Week'!N32/('2024 JuicedOdds Week'!N32+'2024 JuicedOdds Week'!N21)</f>
        <v>0.5</v>
      </c>
      <c r="O32" s="1"/>
      <c r="P32" s="1">
        <f>'2024 JuicedOdds Week'!P32/('2024 JuicedOdds Week'!P32+'2024 JuicedOdds Week'!P27)</f>
        <v>0.5</v>
      </c>
      <c r="Q32" s="1">
        <f>'2024 JuicedOdds Week'!Q32/('2024 JuicedOdds Week'!Q32+'2024 JuicedOdds Week'!Q6)</f>
        <v>0.22316684378320936</v>
      </c>
      <c r="R32" s="1">
        <f>'2024 JuicedOdds Week'!R32/('2024 JuicedOdds Week'!R32+'2024 JuicedOdds Week'!R15)</f>
        <v>0.5</v>
      </c>
      <c r="S32" s="1">
        <f>'2024 JuicedOdds Week'!S32/('2024 JuicedOdds Week'!S32+'2024 JuicedOdds Week'!S6)</f>
        <v>0.5</v>
      </c>
      <c r="U32">
        <v>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25</v>
      </c>
      <c r="B33" s="1">
        <f>'2024 JuicedOdds Week'!B33/('2024 JuicedOdds Week'!B33+'2024 JuicedOdds Week'!B24)</f>
        <v>0.36905965621840248</v>
      </c>
      <c r="C33" s="1">
        <f>'2024 JuicedOdds Week'!C33/('2024 JuicedOdds Week'!C33+'2024 JuicedOdds Week'!C15)</f>
        <v>0.39076376554174075</v>
      </c>
      <c r="D33" s="1">
        <f>'2024 JuicedOdds Week'!D33/('2024 JuicedOdds Week'!D33+'2024 JuicedOdds Week'!D29)</f>
        <v>0.37753344813882639</v>
      </c>
      <c r="E33" s="1">
        <f>'2024 JuicedOdds Week'!E33/('2024 JuicedOdds Week'!E33+'2024 JuicedOdds Week'!E7)</f>
        <v>0.29045643153526968</v>
      </c>
      <c r="F33" s="1">
        <f>'2024 JuicedOdds Week'!F33/('2024 JuicedOdds Week'!F33+'2024 JuicedOdds Week'!F16)</f>
        <v>0.33635187580853815</v>
      </c>
      <c r="G33" s="1">
        <f>'2024 JuicedOdds Week'!G33/('2024 JuicedOdds Week'!G33+'2024 JuicedOdds Week'!G14)</f>
        <v>0.5</v>
      </c>
      <c r="H33" s="1">
        <f>'2024 JuicedOdds Week'!H33/('2024 JuicedOdds Week'!H33+'2024 JuicedOdds Week'!H26)</f>
        <v>0.5</v>
      </c>
      <c r="I33" s="1">
        <f>'2024 JuicedOdds Week'!I33/('2024 JuicedOdds Week'!I33+'2024 JuicedOdds Week'!I30)</f>
        <v>0.5</v>
      </c>
      <c r="J33" s="1">
        <f>'2024 JuicedOdds Week'!J33/('2024 JuicedOdds Week'!J33+'2024 JuicedOdds Week'!J24)</f>
        <v>0.5</v>
      </c>
      <c r="K33" s="1">
        <f>'2024 JuicedOdds Week'!K33/('2024 JuicedOdds Week'!K33+'2024 JuicedOdds Week'!K28)</f>
        <v>0.5</v>
      </c>
      <c r="L33" s="1"/>
      <c r="M33" s="1">
        <f>'2024 JuicedOdds Week'!M33/('2024 JuicedOdds Week'!M33+'2024 JuicedOdds Week'!M2)</f>
        <v>0.24281150159744411</v>
      </c>
      <c r="N33" s="1">
        <f>'2024 JuicedOdds Week'!N33/('2024 JuicedOdds Week'!N33+'2024 JuicedOdds Week'!N22)</f>
        <v>0.5</v>
      </c>
      <c r="O33" s="1">
        <f>'2024 JuicedOdds Week'!O33/('2024 JuicedOdds Week'!O33+'2024 JuicedOdds Week'!O9)</f>
        <v>0.24281150159744411</v>
      </c>
      <c r="P33" s="1">
        <f>'2024 JuicedOdds Week'!P33/('2024 JuicedOdds Week'!P33+'2024 JuicedOdds Week'!P10)</f>
        <v>0.29496683573936788</v>
      </c>
      <c r="Q33" s="1">
        <f>'2024 JuicedOdds Week'!Q33/('2024 JuicedOdds Week'!Q33+'2024 JuicedOdds Week'!Q27)</f>
        <v>0.5</v>
      </c>
      <c r="R33" s="1">
        <f>'2024 JuicedOdds Week'!R33/('2024 JuicedOdds Week'!R33+'2024 JuicedOdds Week'!R22)</f>
        <v>0.35527082119976705</v>
      </c>
      <c r="S33" s="1">
        <f>'2024 JuicedOdds Week'!S33/('2024 JuicedOdds Week'!S33+'2024 JuicedOdds Week'!S14)</f>
        <v>0.29496683573936788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U34">
        <f>SUM(U6:U33)</f>
        <v>25</v>
      </c>
      <c r="V34">
        <f>SUM(V6:V33)</f>
        <v>0</v>
      </c>
      <c r="W34">
        <f>SUM(W6:W33)</f>
        <v>0</v>
      </c>
      <c r="X34">
        <f>SUM(X6:X33)</f>
        <v>0</v>
      </c>
      <c r="Y34">
        <f>SUM(Y6:Y33)</f>
        <v>0</v>
      </c>
      <c r="Z34">
        <f>SUM(Z6:Z33)</f>
        <v>0</v>
      </c>
      <c r="AA34">
        <f>SUM(AA6:AA33)</f>
        <v>0</v>
      </c>
      <c r="AB34">
        <f>SUM(AB6:AB33)</f>
        <v>0</v>
      </c>
      <c r="AC34">
        <f>SUM(AC6:AC33)</f>
        <v>0</v>
      </c>
      <c r="AD34">
        <f>SUM(AD6:AD33)</f>
        <v>0</v>
      </c>
      <c r="AE34">
        <f>SUM(AE6:AE33)</f>
        <v>0</v>
      </c>
      <c r="AF34">
        <f>SUM(AF6:AF33)</f>
        <v>0</v>
      </c>
      <c r="AG34">
        <f>SUM(AG6:AG33)</f>
        <v>0</v>
      </c>
      <c r="AH34">
        <f>SUM(AH6:AH33)</f>
        <v>0</v>
      </c>
      <c r="AI34">
        <f>SUM(AI6:AI33)</f>
        <v>0</v>
      </c>
      <c r="AJ34">
        <f>SUM(AJ6:AJ33)</f>
        <v>0</v>
      </c>
      <c r="AK34">
        <f>SUM(AK6:AK33)</f>
        <v>0</v>
      </c>
      <c r="AL34">
        <f>SUM(AL6:AL33)</f>
        <v>0</v>
      </c>
    </row>
    <row r="35" spans="1:38">
      <c r="G35" t="s">
        <v>36</v>
      </c>
      <c r="I35" s="1" t="s">
        <v>37</v>
      </c>
      <c r="J35" s="1"/>
    </row>
    <row r="36" spans="1:38">
      <c r="G36" t="s">
        <v>39</v>
      </c>
      <c r="I36" s="1">
        <f>B7*D12*E3*F16*H19*I5*J4*K2*M13*N10*O9*Q6*S14</f>
        <v>2.610966887220038E-2</v>
      </c>
    </row>
    <row r="37" spans="1:38">
      <c r="G37" t="s">
        <v>43</v>
      </c>
      <c r="I37" s="1">
        <f>B7*D12*E3*F16*H19*I5*J4*K2*M13*N10*O9*Q6*S14</f>
        <v>2.610966887220038E-2</v>
      </c>
      <c r="N37" s="1">
        <f>Q9*R30</f>
        <v>0.11704894774178293</v>
      </c>
      <c r="O37">
        <f>Q9+R30</f>
        <v>0.73409789548356585</v>
      </c>
    </row>
    <row r="38" spans="1:38">
      <c r="I38" s="1">
        <f>B4*C10*D2*E3*F13*G6*H23*J18*I15*L26*(N20+(1-N20)*M5)*P24*Q9*R19</f>
        <v>1.4706675340426121E-4</v>
      </c>
      <c r="N38" s="1">
        <f>Q30*R9</f>
        <v>0.25</v>
      </c>
      <c r="O38">
        <f>Q30+R9</f>
        <v>1</v>
      </c>
      <c r="V38" s="1">
        <f>(P24*Q9*R19-N19*P24*Q9*R17)*M5</f>
        <v>1.9662921348314606E-2</v>
      </c>
      <c r="W38" s="10"/>
    </row>
    <row r="39" spans="1:38">
      <c r="I39" s="10">
        <f>B4*C10*D2*E3*F13*G6*H23*J18*I15*L26*((P24*Q9*R19-N20*P24*Q9*R19)*M5+N20*P24*Q9*R19)</f>
        <v>1.4706675340426121E-4</v>
      </c>
      <c r="V39" s="1">
        <f>((P24*Q9*R19-N19*P24*Q9*R17)*M5+N19*P24*Q9*R17)</f>
        <v>0.1053370786516854</v>
      </c>
    </row>
    <row r="40" spans="1:38">
      <c r="V40" s="1">
        <f>(N19+(1-N19)*M5)*P24*Q9*R19</f>
        <v>9.375E-2</v>
      </c>
    </row>
    <row r="41" spans="1:38">
      <c r="V41" s="1">
        <f>P24*Q9*R19</f>
        <v>0.125</v>
      </c>
    </row>
    <row r="42" spans="1:38">
      <c r="V42" s="1">
        <f>N19*P24*Q9*R17</f>
        <v>8.5674157303370788E-2</v>
      </c>
    </row>
    <row r="49" spans="12:12">
      <c r="L49">
        <f>5-10*-5</f>
        <v>55</v>
      </c>
    </row>
  </sheetData>
  <conditionalFormatting sqref="B2:S33">
    <cfRule type="cellIs" dxfId="5" priority="3" operator="greaterThan">
      <formula>0.85</formula>
    </cfRule>
    <cfRule type="cellIs" dxfId="4" priority="4" operator="greaterThan">
      <formula>0.8</formula>
    </cfRule>
    <cfRule type="cellIs" dxfId="3" priority="5" operator="between">
      <formula>0.7</formula>
      <formula>0.75</formula>
    </cfRule>
    <cfRule type="cellIs" dxfId="2" priority="6" operator="greaterThanOrEqual">
      <formula>0.75</formula>
    </cfRule>
  </conditionalFormatting>
  <conditionalFormatting sqref="B2:S33">
    <cfRule type="cellIs" dxfId="1" priority="2" operator="greaterThan">
      <formula>0.9</formula>
    </cfRule>
  </conditionalFormatting>
  <conditionalFormatting sqref="U2:AL33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2BDF-CD67-4358-8689-3EA69D035193}">
  <dimension ref="A1:S33"/>
  <sheetViews>
    <sheetView workbookViewId="0">
      <selection activeCell="N33" sqref="N33"/>
    </sheetView>
  </sheetViews>
  <sheetFormatPr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1</v>
      </c>
      <c r="B2">
        <f>IF('2024 BettingLines Week'!B15&lt;-100,1+100/('2024 BettingLines Week'!B15-100),100/('2024 BettingLines Week'!B15+100))</f>
        <v>0.57446808510638303</v>
      </c>
      <c r="C2">
        <f>IF('2024 BettingLines Week'!C15&lt;-100,1+100/('2024 BettingLines Week'!C15-100),100/('2024 BettingLines Week'!C15+100))</f>
        <v>0.65753424657534243</v>
      </c>
      <c r="D2">
        <f>IF('2024 BettingLines Week'!D15&lt;-100,1+100/('2024 BettingLines Week'!D15-100),100/('2024 BettingLines Week'!D15+100))</f>
        <v>0.60784313725490202</v>
      </c>
      <c r="E2">
        <f>IF('2024 BettingLines Week'!E15&lt;-100,1+100/('2024 BettingLines Week'!E15-100),100/('2024 BettingLines Week'!E15+100))</f>
        <v>0.62406015037593987</v>
      </c>
      <c r="F2">
        <f>IF('2024 BettingLines Week'!F15&lt;-100,1+100/('2024 BettingLines Week'!F15-100),100/('2024 BettingLines Week'!F15+100))</f>
        <v>0.79166666666666663</v>
      </c>
      <c r="G2">
        <f>IF('2024 BettingLines Week'!G15&lt;-100,1+100/('2024 BettingLines Week'!G15-100),100/('2024 BettingLines Week'!G15+100))</f>
        <v>0.52380952380952384</v>
      </c>
      <c r="H2">
        <f>IF('2024 BettingLines Week'!H15&lt;-100,1+100/('2024 BettingLines Week'!H15-100),100/('2024 BettingLines Week'!H15+100))</f>
        <v>0.52380952380952384</v>
      </c>
      <c r="I2">
        <f>IF('2024 BettingLines Week'!I15&lt;-100,1+100/('2024 BettingLines Week'!I15-100),100/('2024 BettingLines Week'!I15+100))</f>
        <v>0.69696969696969702</v>
      </c>
      <c r="J2">
        <f>IF('2024 BettingLines Week'!J15&lt;-100,1+100/('2024 BettingLines Week'!J15-100),100/('2024 BettingLines Week'!J15+100))</f>
        <v>0.78260869565217395</v>
      </c>
      <c r="K2">
        <f>IF('2024 BettingLines Week'!K15&lt;-100,1+100/('2024 BettingLines Week'!K15-100),100/('2024 BettingLines Week'!K15+100))</f>
        <v>0.81481481481481488</v>
      </c>
      <c r="L2">
        <f>IF('2024 BettingLines Week'!L15&lt;-100,1+100/('2024 BettingLines Week'!L15-100),100/('2024 BettingLines Week'!L15+100))</f>
        <v>0.52380952380952384</v>
      </c>
      <c r="M2">
        <f>IF('2024 BettingLines Week'!M15&lt;-100,1+100/('2024 BettingLines Week'!M15-100),100/('2024 BettingLines Week'!M15+100))</f>
        <v>0.78947368421052633</v>
      </c>
      <c r="N2">
        <f>IF('2024 BettingLines Week'!N15&lt;-100,1+100/('2024 BettingLines Week'!N15-100),100/('2024 BettingLines Week'!N15+100))</f>
        <v>0.78021978021978022</v>
      </c>
      <c r="O2">
        <f>IF('2024 BettingLines Week'!O15&lt;-100,1+100/('2024 BettingLines Week'!O15-100),100/('2024 BettingLines Week'!O15+100))</f>
        <v>0.74025974025974028</v>
      </c>
      <c r="P2">
        <f>IF('2024 BettingLines Week'!P15&lt;-100,1+100/('2024 BettingLines Week'!P15-100),100/('2024 BettingLines Week'!P15+100))</f>
        <v>0.52380952380952384</v>
      </c>
      <c r="Q2">
        <f>IF('2024 BettingLines Week'!Q15&lt;-100,1+100/('2024 BettingLines Week'!Q15-100),100/('2024 BettingLines Week'!Q15+100))</f>
        <v>0.52380952380952384</v>
      </c>
      <c r="R2">
        <f>IF('2024 BettingLines Week'!R15&lt;-100,1+100/('2024 BettingLines Week'!R15-100),100/('2024 BettingLines Week'!R15+100))</f>
        <v>0.52380952380952384</v>
      </c>
      <c r="S2">
        <f>IF('2024 BettingLines Week'!S15&lt;-100,1+100/('2024 BettingLines Week'!S15-100),100/('2024 BettingLines Week'!S15+100))</f>
        <v>0.52380952380952384</v>
      </c>
    </row>
    <row r="3" spans="1:19" ht="14.45">
      <c r="A3" t="s">
        <v>4</v>
      </c>
      <c r="B3">
        <f>IF('2024 BettingLines Week'!B32&lt;-100,1+100/('2024 BettingLines Week'!B32-100),100/('2024 BettingLines Week'!B32+100))</f>
        <v>0.71014492753623193</v>
      </c>
      <c r="C3">
        <f>IF('2024 BettingLines Week'!C32&lt;-100,1+100/('2024 BettingLines Week'!C32-100),100/('2024 BettingLines Week'!C32+100))</f>
        <v>0.72067039106145248</v>
      </c>
      <c r="D3">
        <f>IF('2024 BettingLines Week'!D32&lt;-100,1+100/('2024 BettingLines Week'!D32-100),100/('2024 BettingLines Week'!D32+100))</f>
        <v>0.61832061068702293</v>
      </c>
      <c r="E3">
        <f>IF('2024 BettingLines Week'!E32&lt;-100,1+100/('2024 BettingLines Week'!E32-100),100/('2024 BettingLines Week'!E32+100))</f>
        <v>0.8666666666666667</v>
      </c>
      <c r="F3">
        <f>IF('2024 BettingLines Week'!F32&lt;-100,1+100/('2024 BettingLines Week'!F32-100),100/('2024 BettingLines Week'!F32+100))</f>
        <v>0.81981981981981988</v>
      </c>
      <c r="G3">
        <f>IF('2024 BettingLines Week'!G32&lt;-100,1+100/('2024 BettingLines Week'!G32-100),100/('2024 BettingLines Week'!G32+100))</f>
        <v>0.52380952380952384</v>
      </c>
      <c r="H3">
        <f>IF('2024 BettingLines Week'!H32&lt;-100,1+100/('2024 BettingLines Week'!H32-100),100/('2024 BettingLines Week'!H32+100))</f>
        <v>0.52380952380952384</v>
      </c>
      <c r="I3">
        <f>IF('2024 BettingLines Week'!I32&lt;-100,1+100/('2024 BettingLines Week'!I32-100),100/('2024 BettingLines Week'!I32+100))</f>
        <v>0.70414201183431957</v>
      </c>
      <c r="J3">
        <f>IF('2024 BettingLines Week'!J32&lt;-100,1+100/('2024 BettingLines Week'!J32-100),100/('2024 BettingLines Week'!J32+100))</f>
        <v>0.52380952380952384</v>
      </c>
      <c r="K3">
        <f>IF('2024 BettingLines Week'!K32&lt;-100,1+100/('2024 BettingLines Week'!K32-100),100/('2024 BettingLines Week'!K32+100))</f>
        <v>0.77272727272727271</v>
      </c>
      <c r="L3">
        <f>IF('2024 BettingLines Week'!L32&lt;-100,1+100/('2024 BettingLines Week'!L32-100),100/('2024 BettingLines Week'!L32+100))</f>
        <v>0.80952380952380953</v>
      </c>
      <c r="M3">
        <f>IF('2024 BettingLines Week'!M32&lt;-100,1+100/('2024 BettingLines Week'!M32-100),100/('2024 BettingLines Week'!M32+100))</f>
        <v>0.52380952380952384</v>
      </c>
      <c r="N3">
        <f>IF('2024 BettingLines Week'!N32&lt;-100,1+100/('2024 BettingLines Week'!N32-100),100/('2024 BettingLines Week'!N32+100))</f>
        <v>0.52380952380952384</v>
      </c>
      <c r="O3">
        <f>IF('2024 BettingLines Week'!O32&lt;-100,1+100/('2024 BettingLines Week'!O32-100),100/('2024 BettingLines Week'!O32+100))</f>
        <v>0.52380952380952384</v>
      </c>
      <c r="P3">
        <f>IF('2024 BettingLines Week'!P32&lt;-100,1+100/('2024 BettingLines Week'!P32-100),100/('2024 BettingLines Week'!P32+100))</f>
        <v>0.74025974025974028</v>
      </c>
      <c r="Q3">
        <f>IF('2024 BettingLines Week'!Q32&lt;-100,1+100/('2024 BettingLines Week'!Q32-100),100/('2024 BettingLines Week'!Q32+100))</f>
        <v>0.52380952380952384</v>
      </c>
      <c r="R3">
        <f>IF('2024 BettingLines Week'!R32&lt;-100,1+100/('2024 BettingLines Week'!R32-100),100/('2024 BettingLines Week'!R32+100))</f>
        <v>0.52380952380952384</v>
      </c>
      <c r="S3">
        <f>IF('2024 BettingLines Week'!S32&lt;-100,1+100/('2024 BettingLines Week'!S32-100),100/('2024 BettingLines Week'!S32+100))</f>
        <v>0.52380952380952384</v>
      </c>
    </row>
    <row r="4" spans="1:19" ht="14.45">
      <c r="A4" t="s">
        <v>8</v>
      </c>
      <c r="B4">
        <f>IF('2024 BettingLines Week'!B10&lt;-100,1+100/('2024 BettingLines Week'!B10-100),100/('2024 BettingLines Week'!B10+100))</f>
        <v>0.46728971962616822</v>
      </c>
      <c r="C4">
        <f>IF('2024 BettingLines Week'!C10&lt;-100,1+100/('2024 BettingLines Week'!C10-100),100/('2024 BettingLines Week'!C10+100))</f>
        <v>0.78260869565217395</v>
      </c>
      <c r="D4">
        <f>IF('2024 BettingLines Week'!D10&lt;-100,1+100/('2024 BettingLines Week'!D10-100),100/('2024 BettingLines Week'!D10+100))</f>
        <v>0.51923076923076916</v>
      </c>
      <c r="E4">
        <f>IF('2024 BettingLines Week'!E10&lt;-100,1+100/('2024 BettingLines Week'!E10-100),100/('2024 BettingLines Week'!E10+100))</f>
        <v>0.60784313725490202</v>
      </c>
      <c r="F4">
        <f>IF('2024 BettingLines Week'!F10&lt;-100,1+100/('2024 BettingLines Week'!F10-100),100/('2024 BettingLines Week'!F10+100))</f>
        <v>0.52380952380952384</v>
      </c>
      <c r="G4">
        <f>IF('2024 BettingLines Week'!G10&lt;-100,1+100/('2024 BettingLines Week'!G10-100),100/('2024 BettingLines Week'!G10+100))</f>
        <v>0.80952380952380953</v>
      </c>
      <c r="H4">
        <f>IF('2024 BettingLines Week'!H10&lt;-100,1+100/('2024 BettingLines Week'!H10-100),100/('2024 BettingLines Week'!H10+100))</f>
        <v>0.69230769230769229</v>
      </c>
      <c r="I4">
        <f>IF('2024 BettingLines Week'!I10&lt;-100,1+100/('2024 BettingLines Week'!I10-100),100/('2024 BettingLines Week'!I10+100))</f>
        <v>0.52380952380952384</v>
      </c>
      <c r="J4">
        <f>IF('2024 BettingLines Week'!J10&lt;-100,1+100/('2024 BettingLines Week'!J10-100),100/('2024 BettingLines Week'!J10+100))</f>
        <v>0.85185185185185186</v>
      </c>
      <c r="K4">
        <f>IF('2024 BettingLines Week'!K10&lt;-100,1+100/('2024 BettingLines Week'!K10-100),100/('2024 BettingLines Week'!K10+100))</f>
        <v>0.52380952380952384</v>
      </c>
      <c r="L4">
        <f>IF('2024 BettingLines Week'!L10&lt;-100,1+100/('2024 BettingLines Week'!L10-100),100/('2024 BettingLines Week'!L10+100))</f>
        <v>0.52380952380952384</v>
      </c>
      <c r="M4">
        <f>IF('2024 BettingLines Week'!M10&lt;-100,1+100/('2024 BettingLines Week'!M10-100),100/('2024 BettingLines Week'!M10+100))</f>
        <v>0.52380952380952384</v>
      </c>
      <c r="N4">
        <f>IF('2024 BettingLines Week'!N10&lt;-100,1+100/('2024 BettingLines Week'!N10-100),100/('2024 BettingLines Week'!N10+100))</f>
        <v>0.52380952380952384</v>
      </c>
      <c r="O4">
        <f>IF('2024 BettingLines Week'!O10&lt;-100,1+100/('2024 BettingLines Week'!O10-100),100/('2024 BettingLines Week'!O10+100))</f>
        <v>0.52380952380952384</v>
      </c>
      <c r="P4">
        <f>IF('2024 BettingLines Week'!P10&lt;-100,1+100/('2024 BettingLines Week'!P10-100),100/('2024 BettingLines Week'!P10+100))</f>
        <v>0.74025974025974028</v>
      </c>
      <c r="Q4">
        <f>IF('2024 BettingLines Week'!Q10&lt;-100,1+100/('2024 BettingLines Week'!Q10-100),100/('2024 BettingLines Week'!Q10+100))</f>
        <v>0.52380952380952384</v>
      </c>
      <c r="R4">
        <f>IF('2024 BettingLines Week'!R10&lt;-100,1+100/('2024 BettingLines Week'!R10-100),100/('2024 BettingLines Week'!R10+100))</f>
        <v>0.52380952380952384</v>
      </c>
      <c r="S4">
        <f>IF('2024 BettingLines Week'!S10&lt;-100,1+100/('2024 BettingLines Week'!S10-100),100/('2024 BettingLines Week'!S10+100))</f>
        <v>0.52380952380952384</v>
      </c>
    </row>
    <row r="5" spans="1:19" ht="14.45">
      <c r="A5" t="s">
        <v>9</v>
      </c>
      <c r="B5">
        <f>IF('2024 BettingLines Week'!B27&lt;-100,1+100/('2024 BettingLines Week'!B27-100),100/('2024 BettingLines Week'!B27+100))</f>
        <v>0.63636363636363635</v>
      </c>
      <c r="C5">
        <f>IF('2024 BettingLines Week'!C27&lt;-100,1+100/('2024 BettingLines Week'!C27-100),100/('2024 BettingLines Week'!C27+100))</f>
        <v>0.74025974025974028</v>
      </c>
      <c r="D5">
        <f>IF('2024 BettingLines Week'!D27&lt;-100,1+100/('2024 BettingLines Week'!D27-100),100/('2024 BettingLines Week'!D27+100))</f>
        <v>0.66442953020134232</v>
      </c>
      <c r="E5">
        <f>IF('2024 BettingLines Week'!E27&lt;-100,1+100/('2024 BettingLines Week'!E27-100),100/('2024 BettingLines Week'!E27+100))</f>
        <v>0.71014492753623193</v>
      </c>
      <c r="F5">
        <f>IF('2024 BettingLines Week'!F27&lt;-100,1+100/('2024 BettingLines Week'!F27-100),100/('2024 BettingLines Week'!F27+100))</f>
        <v>0.52380952380952384</v>
      </c>
      <c r="G5">
        <f>IF('2024 BettingLines Week'!G27&lt;-100,1+100/('2024 BettingLines Week'!G27-100),100/('2024 BettingLines Week'!G27+100))</f>
        <v>0.52380952380952384</v>
      </c>
      <c r="H5">
        <f>IF('2024 BettingLines Week'!H27&lt;-100,1+100/('2024 BettingLines Week'!H27-100),100/('2024 BettingLines Week'!H27+100))</f>
        <v>0.52380952380952384</v>
      </c>
      <c r="I5">
        <f>IF('2024 BettingLines Week'!I27&lt;-100,1+100/('2024 BettingLines Week'!I27-100),100/('2024 BettingLines Week'!I27+100))</f>
        <v>0.78947368421052633</v>
      </c>
      <c r="J5">
        <f>IF('2024 BettingLines Week'!J27&lt;-100,1+100/('2024 BettingLines Week'!J27-100),100/('2024 BettingLines Week'!J27+100))</f>
        <v>0.52380952380952384</v>
      </c>
      <c r="K5">
        <f>IF('2024 BettingLines Week'!K27&lt;-100,1+100/('2024 BettingLines Week'!K27-100),100/('2024 BettingLines Week'!K27+100))</f>
        <v>0.52380952380952384</v>
      </c>
      <c r="L5">
        <f>IF('2024 BettingLines Week'!L27&lt;-100,1+100/('2024 BettingLines Week'!L27-100),100/('2024 BettingLines Week'!L27+100))</f>
        <v>0.52380952380952384</v>
      </c>
      <c r="M5">
        <f>IF('2024 BettingLines Week'!M27&lt;-100,1+100/('2024 BettingLines Week'!M27-100),100/('2024 BettingLines Week'!M27+100))</f>
        <v>0.52380952380952384</v>
      </c>
      <c r="N5">
        <f>IF('2024 BettingLines Week'!N27&lt;-100,1+100/('2024 BettingLines Week'!N27-100),100/('2024 BettingLines Week'!N27+100))</f>
        <v>0.52380952380952384</v>
      </c>
      <c r="O5">
        <f>IF('2024 BettingLines Week'!O27&lt;-100,1+100/('2024 BettingLines Week'!O27-100),100/('2024 BettingLines Week'!O27+100))</f>
        <v>0.52380952380952384</v>
      </c>
      <c r="P5">
        <f>IF('2024 BettingLines Week'!P27&lt;-100,1+100/('2024 BettingLines Week'!P27-100),100/('2024 BettingLines Week'!P27+100))</f>
        <v>0.52380952380952384</v>
      </c>
      <c r="Q5">
        <f>IF('2024 BettingLines Week'!Q27&lt;-100,1+100/('2024 BettingLines Week'!Q27-100),100/('2024 BettingLines Week'!Q27+100))</f>
        <v>0.52380952380952384</v>
      </c>
      <c r="R5">
        <f>IF('2024 BettingLines Week'!R27&lt;-100,1+100/('2024 BettingLines Week'!R27-100),100/('2024 BettingLines Week'!R27+100))</f>
        <v>0.52380952380952384</v>
      </c>
      <c r="S5">
        <f>IF('2024 BettingLines Week'!S27&lt;-100,1+100/('2024 BettingLines Week'!S27-100),100/('2024 BettingLines Week'!S27+100))</f>
        <v>0.7142857142857143</v>
      </c>
    </row>
    <row r="6" spans="1:19" ht="14.45">
      <c r="A6" t="s">
        <v>3</v>
      </c>
      <c r="B6">
        <f>IF('2024 BettingLines Week'!B2&lt;-100,1+100/('2024 BettingLines Week'!B2-100),100/('2024 BettingLines Week'!B2+100))</f>
        <v>0.75609756097560976</v>
      </c>
      <c r="C6">
        <f>IF('2024 BettingLines Week'!C2&lt;-100,1+100/('2024 BettingLines Week'!C2-100),100/('2024 BettingLines Week'!C2+100))</f>
        <v>0.51219512195121952</v>
      </c>
      <c r="D6">
        <f>IF('2024 BettingLines Week'!D2&lt;-100,1+100/('2024 BettingLines Week'!D2-100),100/('2024 BettingLines Week'!D2+100))</f>
        <v>0.69230769230769229</v>
      </c>
      <c r="E6">
        <f>IF('2024 BettingLines Week'!E2&lt;-100,1+100/('2024 BettingLines Week'!E2-100),100/('2024 BettingLines Week'!E2+100))</f>
        <v>0.43478260869565216</v>
      </c>
      <c r="F6">
        <f>IF('2024 BettingLines Week'!F2&lt;-100,1+100/('2024 BettingLines Week'!F2-100),100/('2024 BettingLines Week'!F2+100))</f>
        <v>0.52380952380952384</v>
      </c>
      <c r="G6">
        <f>IF('2024 BettingLines Week'!G2&lt;-100,1+100/('2024 BettingLines Week'!G2-100),100/('2024 BettingLines Week'!G2+100))</f>
        <v>0.52380952380952384</v>
      </c>
      <c r="H6">
        <f>IF('2024 BettingLines Week'!H2&lt;-100,1+100/('2024 BettingLines Week'!H2-100),100/('2024 BettingLines Week'!H2+100))</f>
        <v>0.78021978021978022</v>
      </c>
      <c r="I6">
        <f>IF('2024 BettingLines Week'!I2&lt;-100,1+100/('2024 BettingLines Week'!I2-100),100/('2024 BettingLines Week'!I2+100))</f>
        <v>0.52380952380952384</v>
      </c>
      <c r="J6">
        <f>IF('2024 BettingLines Week'!J2&lt;-100,1+100/('2024 BettingLines Week'!J2-100),100/('2024 BettingLines Week'!J2+100))</f>
        <v>0.52380952380952384</v>
      </c>
      <c r="K6">
        <f>IF('2024 BettingLines Week'!K2&lt;-100,1+100/('2024 BettingLines Week'!K2-100),100/('2024 BettingLines Week'!K2+100))</f>
        <v>0.52380952380952384</v>
      </c>
      <c r="L6">
        <f>IF('2024 BettingLines Week'!L2&lt;-100,1+100/('2024 BettingLines Week'!L2-100),100/('2024 BettingLines Week'!L2+100))</f>
        <v>0.52380952380952384</v>
      </c>
      <c r="M6">
        <f>IF('2024 BettingLines Week'!M2&lt;-100,1+100/('2024 BettingLines Week'!M2-100),100/('2024 BettingLines Week'!M2+100))</f>
        <v>0.52380952380952384</v>
      </c>
      <c r="N6">
        <f>IF('2024 BettingLines Week'!N2&lt;-100,1+100/('2024 BettingLines Week'!N2-100),100/('2024 BettingLines Week'!N2+100))</f>
        <v>0.52380952380952384</v>
      </c>
      <c r="O6">
        <f>IF('2024 BettingLines Week'!O2&lt;-100,1+100/('2024 BettingLines Week'!O2-100),100/('2024 BettingLines Week'!O2+100))</f>
        <v>0.52380952380952384</v>
      </c>
      <c r="P6">
        <f>IF('2024 BettingLines Week'!P2&lt;-100,1+100/('2024 BettingLines Week'!P2-100),100/('2024 BettingLines Week'!P2+100))</f>
        <v>0.52380952380952384</v>
      </c>
      <c r="Q6">
        <f>IF('2024 BettingLines Week'!Q2&lt;-100,1+100/('2024 BettingLines Week'!Q2-100),100/('2024 BettingLines Week'!Q2+100))</f>
        <v>0.80952380952380953</v>
      </c>
      <c r="R6">
        <f>IF('2024 BettingLines Week'!R2&lt;-100,1+100/('2024 BettingLines Week'!R2-100),100/('2024 BettingLines Week'!R2+100))</f>
        <v>0.52380952380952384</v>
      </c>
      <c r="S6">
        <f>IF('2024 BettingLines Week'!S2&lt;-100,1+100/('2024 BettingLines Week'!S2-100),100/('2024 BettingLines Week'!S2+100))</f>
        <v>0.52380952380952384</v>
      </c>
    </row>
    <row r="7" spans="1:19" ht="14.45">
      <c r="A7" t="s">
        <v>5</v>
      </c>
      <c r="B7">
        <f>IF('2024 BettingLines Week'!B11&lt;-100,1+100/('2024 BettingLines Week'!B11-100),100/('2024 BettingLines Week'!B11+100))</f>
        <v>0.78947368421052633</v>
      </c>
      <c r="C7">
        <f>IF('2024 BettingLines Week'!C11&lt;-100,1+100/('2024 BettingLines Week'!C11-100),100/('2024 BettingLines Week'!C11+100))</f>
        <v>0.38461538461538464</v>
      </c>
      <c r="D7">
        <f>IF('2024 BettingLines Week'!D11&lt;-100,1+100/('2024 BettingLines Week'!D11-100),100/('2024 BettingLines Week'!D11+100))</f>
        <v>0.76470588235294112</v>
      </c>
      <c r="E7">
        <f>IF('2024 BettingLines Week'!E11&lt;-100,1+100/('2024 BettingLines Week'!E11-100),100/('2024 BettingLines Week'!E11+100))</f>
        <v>0.74025974025974028</v>
      </c>
      <c r="F7">
        <f>IF('2024 BettingLines Week'!F11&lt;-100,1+100/('2024 BettingLines Week'!F11-100),100/('2024 BettingLines Week'!F11+100))</f>
        <v>0.52380952380952384</v>
      </c>
      <c r="G7">
        <f>IF('2024 BettingLines Week'!G11&lt;-100,1+100/('2024 BettingLines Week'!G11-100),100/('2024 BettingLines Week'!G11+100))</f>
        <v>0.52380952380952384</v>
      </c>
      <c r="H7">
        <f>IF('2024 BettingLines Week'!H11&lt;-100,1+100/('2024 BettingLines Week'!H11-100),100/('2024 BettingLines Week'!H11+100))</f>
        <v>0.52380952380952384</v>
      </c>
      <c r="I7">
        <f>IF('2024 BettingLines Week'!I11&lt;-100,1+100/('2024 BettingLines Week'!I11-100),100/('2024 BettingLines Week'!I11+100))</f>
        <v>0.52380952380952384</v>
      </c>
      <c r="J7">
        <f>IF('2024 BettingLines Week'!J11&lt;-100,1+100/('2024 BettingLines Week'!J11-100),100/('2024 BettingLines Week'!J11+100))</f>
        <v>0.77272727272727271</v>
      </c>
      <c r="K7">
        <f>IF('2024 BettingLines Week'!K11&lt;-100,1+100/('2024 BettingLines Week'!K11-100),100/('2024 BettingLines Week'!K11+100))</f>
        <v>0.52380952380952384</v>
      </c>
      <c r="L7">
        <f>IF('2024 BettingLines Week'!L11&lt;-100,1+100/('2024 BettingLines Week'!L11-100),100/('2024 BettingLines Week'!L11+100))</f>
        <v>0.52380952380952384</v>
      </c>
      <c r="M7">
        <f>IF('2024 BettingLines Week'!M11&lt;-100,1+100/('2024 BettingLines Week'!M11-100),100/('2024 BettingLines Week'!M11+100))</f>
        <v>0.52380952380952384</v>
      </c>
      <c r="N7">
        <f>IF('2024 BettingLines Week'!N11&lt;-100,1+100/('2024 BettingLines Week'!N11-100),100/('2024 BettingLines Week'!N11+100))</f>
        <v>0.52380952380952384</v>
      </c>
      <c r="O7">
        <f>IF('2024 BettingLines Week'!O11&lt;-100,1+100/('2024 BettingLines Week'!O11-100),100/('2024 BettingLines Week'!O11+100))</f>
        <v>0.52380952380952384</v>
      </c>
      <c r="P7">
        <f>IF('2024 BettingLines Week'!P11&lt;-100,1+100/('2024 BettingLines Week'!P11-100),100/('2024 BettingLines Week'!P11+100))</f>
        <v>0.52380952380952384</v>
      </c>
      <c r="Q7">
        <f>IF('2024 BettingLines Week'!Q11&lt;-100,1+100/('2024 BettingLines Week'!Q11-100),100/('2024 BettingLines Week'!Q11+100))</f>
        <v>0.52380952380952384</v>
      </c>
      <c r="R7">
        <f>IF('2024 BettingLines Week'!R11&lt;-100,1+100/('2024 BettingLines Week'!R11-100),100/('2024 BettingLines Week'!R11+100))</f>
        <v>0.79797979797979801</v>
      </c>
      <c r="S7">
        <f>IF('2024 BettingLines Week'!S11&lt;-100,1+100/('2024 BettingLines Week'!S11-100),100/('2024 BettingLines Week'!S11+100))</f>
        <v>0.52380952380952384</v>
      </c>
    </row>
    <row r="8" spans="1:19">
      <c r="A8" t="s">
        <v>32</v>
      </c>
      <c r="B8">
        <f>IF('2024 BettingLines Week'!B6&lt;-100,1+100/('2024 BettingLines Week'!B6-100),100/('2024 BettingLines Week'!B6+100))</f>
        <v>0.59677419354838712</v>
      </c>
      <c r="C8">
        <f>IF('2024 BettingLines Week'!C6&lt;-100,1+100/('2024 BettingLines Week'!C6-100),100/('2024 BettingLines Week'!C6+100))</f>
        <v>0.62962962962962965</v>
      </c>
      <c r="D8">
        <f>IF('2024 BettingLines Week'!D6&lt;-100,1+100/('2024 BettingLines Week'!D6-100),100/('2024 BettingLines Week'!D6+100))</f>
        <v>0.66442953020134232</v>
      </c>
      <c r="E8">
        <f>IF('2024 BettingLines Week'!E6&lt;-100,1+100/('2024 BettingLines Week'!E6-100),100/('2024 BettingLines Week'!E6+100))</f>
        <v>0.63636363636363635</v>
      </c>
      <c r="F8">
        <f>IF('2024 BettingLines Week'!F6&lt;-100,1+100/('2024 BettingLines Week'!F6-100),100/('2024 BettingLines Week'!F6+100))</f>
        <v>0.52380952380952384</v>
      </c>
      <c r="G8">
        <f>IF('2024 BettingLines Week'!G6&lt;-100,1+100/('2024 BettingLines Week'!G6-100),100/('2024 BettingLines Week'!G6+100))</f>
        <v>0.67213114754098369</v>
      </c>
      <c r="H8">
        <f>IF('2024 BettingLines Week'!H6&lt;-100,1+100/('2024 BettingLines Week'!H6-100),100/('2024 BettingLines Week'!H6+100))</f>
        <v>0.52380952380952384</v>
      </c>
      <c r="I8">
        <f>IF('2024 BettingLines Week'!I6&lt;-100,1+100/('2024 BettingLines Week'!I6-100),100/('2024 BettingLines Week'!I6+100))</f>
        <v>0.52380952380952384</v>
      </c>
      <c r="J8">
        <f>IF('2024 BettingLines Week'!J6&lt;-100,1+100/('2024 BettingLines Week'!J6-100),100/('2024 BettingLines Week'!J6+100))</f>
        <v>0.52380952380952384</v>
      </c>
      <c r="K8">
        <f>IF('2024 BettingLines Week'!K6&lt;-100,1+100/('2024 BettingLines Week'!K6-100),100/('2024 BettingLines Week'!K6+100))</f>
        <v>0.52380952380952384</v>
      </c>
      <c r="L8">
        <f>IF('2024 BettingLines Week'!L6&lt;-100,1+100/('2024 BettingLines Week'!L6-100),100/('2024 BettingLines Week'!L6+100))</f>
        <v>0.52380952380952384</v>
      </c>
      <c r="M8">
        <f>IF('2024 BettingLines Week'!M6&lt;-100,1+100/('2024 BettingLines Week'!M6-100),100/('2024 BettingLines Week'!M6+100))</f>
        <v>0.72067039106145248</v>
      </c>
      <c r="N8">
        <f>IF('2024 BettingLines Week'!N6&lt;-100,1+100/('2024 BettingLines Week'!N6-100),100/('2024 BettingLines Week'!N6+100))</f>
        <v>0.52380952380952384</v>
      </c>
      <c r="O8">
        <f>IF('2024 BettingLines Week'!O6&lt;-100,1+100/('2024 BettingLines Week'!O6-100),100/('2024 BettingLines Week'!O6+100))</f>
        <v>0.52380952380952384</v>
      </c>
      <c r="P8">
        <f>IF('2024 BettingLines Week'!P6&lt;-100,1+100/('2024 BettingLines Week'!P6-100),100/('2024 BettingLines Week'!P6+100))</f>
        <v>0.52380952380952384</v>
      </c>
      <c r="Q8">
        <f>IF('2024 BettingLines Week'!Q6&lt;-100,1+100/('2024 BettingLines Week'!Q6-100),100/('2024 BettingLines Week'!Q6+100))</f>
        <v>0.52380952380952384</v>
      </c>
      <c r="R8">
        <f>IF('2024 BettingLines Week'!R6&lt;-100,1+100/('2024 BettingLines Week'!R6-100),100/('2024 BettingLines Week'!R6+100))</f>
        <v>0.52380952380952384</v>
      </c>
      <c r="S8">
        <f>IF('2024 BettingLines Week'!S6&lt;-100,1+100/('2024 BettingLines Week'!S6-100),100/('2024 BettingLines Week'!S6+100))</f>
        <v>0.52380952380952384</v>
      </c>
    </row>
    <row r="9" spans="1:19" ht="14.45">
      <c r="A9" t="s">
        <v>2</v>
      </c>
      <c r="B9">
        <f>IF('2024 BettingLines Week'!B20&lt;-100,1+100/('2024 BettingLines Week'!B20-100),100/('2024 BettingLines Week'!B20+100))</f>
        <v>0.55555555555555558</v>
      </c>
      <c r="C9">
        <f>IF('2024 BettingLines Week'!C20&lt;-100,1+100/('2024 BettingLines Week'!C20-100),100/('2024 BettingLines Week'!C20+100))</f>
        <v>0.62406015037593987</v>
      </c>
      <c r="D9">
        <f>IF('2024 BettingLines Week'!D20&lt;-100,1+100/('2024 BettingLines Week'!D20-100),100/('2024 BettingLines Week'!D20+100))</f>
        <v>0.60784313725490202</v>
      </c>
      <c r="E9">
        <f>IF('2024 BettingLines Week'!E20&lt;-100,1+100/('2024 BettingLines Week'!E20-100),100/('2024 BettingLines Week'!E20+100))</f>
        <v>0.57446808510638303</v>
      </c>
      <c r="F9">
        <f>IF('2024 BettingLines Week'!F20&lt;-100,1+100/('2024 BettingLines Week'!F20-100),100/('2024 BettingLines Week'!F20+100))</f>
        <v>0.52380952380952384</v>
      </c>
      <c r="G9">
        <f>IF('2024 BettingLines Week'!G20&lt;-100,1+100/('2024 BettingLines Week'!G20-100),100/('2024 BettingLines Week'!G20+100))</f>
        <v>0.52380952380952384</v>
      </c>
      <c r="H9">
        <f>IF('2024 BettingLines Week'!H20&lt;-100,1+100/('2024 BettingLines Week'!H20-100),100/('2024 BettingLines Week'!H20+100))</f>
        <v>0.67213114754098369</v>
      </c>
      <c r="I9">
        <f>IF('2024 BettingLines Week'!I20&lt;-100,1+100/('2024 BettingLines Week'!I20-100),100/('2024 BettingLines Week'!I20+100))</f>
        <v>0.52380952380952384</v>
      </c>
      <c r="J9">
        <f>IF('2024 BettingLines Week'!J20&lt;-100,1+100/('2024 BettingLines Week'!J20-100),100/('2024 BettingLines Week'!J20+100))</f>
        <v>0.52380952380952384</v>
      </c>
      <c r="K9">
        <f>IF('2024 BettingLines Week'!K20&lt;-100,1+100/('2024 BettingLines Week'!K20-100),100/('2024 BettingLines Week'!K20+100))</f>
        <v>0.52380952380952384</v>
      </c>
      <c r="L9">
        <f>IF('2024 BettingLines Week'!L20&lt;-100,1+100/('2024 BettingLines Week'!L20-100),100/('2024 BettingLines Week'!L20+100))</f>
        <v>0.77272727272727271</v>
      </c>
      <c r="M9">
        <f>IF('2024 BettingLines Week'!M20&lt;-100,1+100/('2024 BettingLines Week'!M20-100),100/('2024 BettingLines Week'!M20+100))</f>
        <v>0.52380952380952384</v>
      </c>
      <c r="N9">
        <f>IF('2024 BettingLines Week'!N20&lt;-100,1+100/('2024 BettingLines Week'!N20-100),100/('2024 BettingLines Week'!N20+100))</f>
        <v>0.52380952380952384</v>
      </c>
      <c r="O9">
        <f>IF('2024 BettingLines Week'!O20&lt;-100,1+100/('2024 BettingLines Week'!O20-100),100/('2024 BettingLines Week'!O20+100))</f>
        <v>0.78947368421052633</v>
      </c>
      <c r="P9">
        <f>IF('2024 BettingLines Week'!P20&lt;-100,1+100/('2024 BettingLines Week'!P20-100),100/('2024 BettingLines Week'!P20+100))</f>
        <v>0.52380952380952384</v>
      </c>
      <c r="Q9">
        <f>IF('2024 BettingLines Week'!Q20&lt;-100,1+100/('2024 BettingLines Week'!Q20-100),100/('2024 BettingLines Week'!Q20+100))</f>
        <v>0.52380952380952384</v>
      </c>
      <c r="R9">
        <f>IF('2024 BettingLines Week'!R20&lt;-100,1+100/('2024 BettingLines Week'!R20-100),100/('2024 BettingLines Week'!R20+100))</f>
        <v>0.52380952380952384</v>
      </c>
      <c r="S9">
        <f>IF('2024 BettingLines Week'!S20&lt;-100,1+100/('2024 BettingLines Week'!S20-100),100/('2024 BettingLines Week'!S20+100))</f>
        <v>0.69230769230769229</v>
      </c>
    </row>
    <row r="10" spans="1:19" ht="14.45">
      <c r="A10" t="s">
        <v>6</v>
      </c>
      <c r="B10">
        <f>IF('2024 BettingLines Week'!B18&lt;-100,1+100/('2024 BettingLines Week'!B18-100),100/('2024 BettingLines Week'!B18+100))</f>
        <v>0.48780487804878048</v>
      </c>
      <c r="C10">
        <f>IF('2024 BettingLines Week'!C18&lt;-100,1+100/('2024 BettingLines Week'!C18-100),100/('2024 BettingLines Week'!C18+100))</f>
        <v>0.72067039106145248</v>
      </c>
      <c r="D10">
        <f>IF('2024 BettingLines Week'!D18&lt;-100,1+100/('2024 BettingLines Week'!D18-100),100/('2024 BettingLines Week'!D18+100))</f>
        <v>0.52830188679245282</v>
      </c>
      <c r="E10">
        <f>IF('2024 BettingLines Week'!E18&lt;-100,1+100/('2024 BettingLines Week'!E18-100),100/('2024 BettingLines Week'!E18+100))</f>
        <v>0.66442953020134232</v>
      </c>
      <c r="F10">
        <f>IF('2024 BettingLines Week'!F18&lt;-100,1+100/('2024 BettingLines Week'!F18-100),100/('2024 BettingLines Week'!F18+100))</f>
        <v>0.52380952380952384</v>
      </c>
      <c r="G10">
        <f>IF('2024 BettingLines Week'!G18&lt;-100,1+100/('2024 BettingLines Week'!G18-100),100/('2024 BettingLines Week'!G18+100))</f>
        <v>0.52380952380952384</v>
      </c>
      <c r="H10">
        <f>IF('2024 BettingLines Week'!H18&lt;-100,1+100/('2024 BettingLines Week'!H18-100),100/('2024 BettingLines Week'!H18+100))</f>
        <v>0.52380952380952384</v>
      </c>
      <c r="I10">
        <f>IF('2024 BettingLines Week'!I18&lt;-100,1+100/('2024 BettingLines Week'!I18-100),100/('2024 BettingLines Week'!I18+100))</f>
        <v>0.33898305084745761</v>
      </c>
      <c r="J10">
        <f>IF('2024 BettingLines Week'!J18&lt;-100,1+100/('2024 BettingLines Week'!J18-100),100/('2024 BettingLines Week'!J18+100))</f>
        <v>0.52380952380952384</v>
      </c>
      <c r="K10">
        <f>IF('2024 BettingLines Week'!K18&lt;-100,1+100/('2024 BettingLines Week'!K18-100),100/('2024 BettingLines Week'!K18+100))</f>
        <v>0.52380952380952384</v>
      </c>
      <c r="L10">
        <f>IF('2024 BettingLines Week'!L18&lt;-100,1+100/('2024 BettingLines Week'!L18-100),100/('2024 BettingLines Week'!L18+100))</f>
        <v>0.52380952380952384</v>
      </c>
      <c r="M10">
        <f>IF('2024 BettingLines Week'!M18&lt;-100,1+100/('2024 BettingLines Week'!M18-100),100/('2024 BettingLines Week'!M18+100))</f>
        <v>0.52380952380952384</v>
      </c>
      <c r="N10">
        <f>IF('2024 BettingLines Week'!N18&lt;-100,1+100/('2024 BettingLines Week'!N18-100),100/('2024 BettingLines Week'!N18+100))</f>
        <v>0.79797979797979801</v>
      </c>
      <c r="O10">
        <f>IF('2024 BettingLines Week'!O18&lt;-100,1+100/('2024 BettingLines Week'!O18-100),100/('2024 BettingLines Week'!O18+100))</f>
        <v>0.52380952380952384</v>
      </c>
      <c r="P10">
        <f>IF('2024 BettingLines Week'!P18&lt;-100,1+100/('2024 BettingLines Week'!P18-100),100/('2024 BettingLines Week'!P18+100))</f>
        <v>0.73544973544973546</v>
      </c>
      <c r="Q10">
        <f>IF('2024 BettingLines Week'!Q18&lt;-100,1+100/('2024 BettingLines Week'!Q18-100),100/('2024 BettingLines Week'!Q18+100))</f>
        <v>0.52380952380952384</v>
      </c>
      <c r="R10">
        <f>IF('2024 BettingLines Week'!R18&lt;-100,1+100/('2024 BettingLines Week'!R18-100),100/('2024 BettingLines Week'!R18+100))</f>
        <v>0.52380952380952384</v>
      </c>
      <c r="S10">
        <f>IF('2024 BettingLines Week'!S18&lt;-100,1+100/('2024 BettingLines Week'!S18-100),100/('2024 BettingLines Week'!S18+100))</f>
        <v>0.70414201183431957</v>
      </c>
    </row>
    <row r="11" spans="1:19" ht="14.45">
      <c r="A11" t="s">
        <v>19</v>
      </c>
      <c r="B11">
        <f>IF('2024 BettingLines Week'!B28&lt;-100,1+100/('2024 BettingLines Week'!B28-100),100/('2024 BettingLines Week'!B28+100))</f>
        <v>0.48780487804878048</v>
      </c>
      <c r="C11">
        <f>IF('2024 BettingLines Week'!C28&lt;-100,1+100/('2024 BettingLines Week'!C28-100),100/('2024 BettingLines Week'!C28+100))</f>
        <v>0.65753424657534243</v>
      </c>
      <c r="D11">
        <f>IF('2024 BettingLines Week'!D28&lt;-100,1+100/('2024 BettingLines Week'!D28-100),100/('2024 BettingLines Week'!D28+100))</f>
        <v>0.65753424657534243</v>
      </c>
      <c r="E11">
        <f>IF('2024 BettingLines Week'!E28&lt;-100,1+100/('2024 BettingLines Week'!E28-100),100/('2024 BettingLines Week'!E28+100))</f>
        <v>0.68553459119496862</v>
      </c>
      <c r="F11">
        <f>IF('2024 BettingLines Week'!F28&lt;-100,1+100/('2024 BettingLines Week'!F28-100),100/('2024 BettingLines Week'!F28+100))</f>
        <v>0.52380952380952384</v>
      </c>
      <c r="G11">
        <f>IF('2024 BettingLines Week'!G28&lt;-100,1+100/('2024 BettingLines Week'!G28-100),100/('2024 BettingLines Week'!G28+100))</f>
        <v>0.68553459119496862</v>
      </c>
      <c r="H11">
        <f>IF('2024 BettingLines Week'!H28&lt;-100,1+100/('2024 BettingLines Week'!H28-100),100/('2024 BettingLines Week'!H28+100))</f>
        <v>0.52380952380952384</v>
      </c>
      <c r="I11">
        <f>IF('2024 BettingLines Week'!I28&lt;-100,1+100/('2024 BettingLines Week'!I28-100),100/('2024 BettingLines Week'!I28+100))</f>
        <v>0.52380952380952384</v>
      </c>
      <c r="J11">
        <f>IF('2024 BettingLines Week'!J28&lt;-100,1+100/('2024 BettingLines Week'!J28-100),100/('2024 BettingLines Week'!J28+100))</f>
        <v>0.52380952380952384</v>
      </c>
      <c r="K11">
        <f>IF('2024 BettingLines Week'!K28&lt;-100,1+100/('2024 BettingLines Week'!K28-100),100/('2024 BettingLines Week'!K28+100))</f>
        <v>0.52380952380952384</v>
      </c>
      <c r="L11">
        <f>IF('2024 BettingLines Week'!L28&lt;-100,1+100/('2024 BettingLines Week'!L28-100),100/('2024 BettingLines Week'!L28+100))</f>
        <v>0.52380952380952384</v>
      </c>
      <c r="M11">
        <f>IF('2024 BettingLines Week'!M28&lt;-100,1+100/('2024 BettingLines Week'!M28-100),100/('2024 BettingLines Week'!M28+100))</f>
        <v>0.52380952380952384</v>
      </c>
      <c r="N11">
        <f>IF('2024 BettingLines Week'!N28&lt;-100,1+100/('2024 BettingLines Week'!N28-100),100/('2024 BettingLines Week'!N28+100))</f>
        <v>0.52380952380952384</v>
      </c>
      <c r="O11">
        <f>IF('2024 BettingLines Week'!O28&lt;-100,1+100/('2024 BettingLines Week'!O28-100),100/('2024 BettingLines Week'!O28+100))</f>
        <v>0.52380952380952384</v>
      </c>
      <c r="P11">
        <f>IF('2024 BettingLines Week'!P28&lt;-100,1+100/('2024 BettingLines Week'!P28-100),100/('2024 BettingLines Week'!P28+100))</f>
        <v>0.52380952380952384</v>
      </c>
      <c r="Q11">
        <f>IF('2024 BettingLines Week'!Q28&lt;-100,1+100/('2024 BettingLines Week'!Q28-100),100/('2024 BettingLines Week'!Q28+100))</f>
        <v>0.68553459119496862</v>
      </c>
      <c r="R11">
        <f>IF('2024 BettingLines Week'!R28&lt;-100,1+100/('2024 BettingLines Week'!R28-100),100/('2024 BettingLines Week'!R28+100))</f>
        <v>0.52380952380952384</v>
      </c>
      <c r="S11">
        <f>IF('2024 BettingLines Week'!S28&lt;-100,1+100/('2024 BettingLines Week'!S28-100),100/('2024 BettingLines Week'!S28+100))</f>
        <v>0.52380952380952384</v>
      </c>
    </row>
    <row r="12" spans="1:19" ht="14.45">
      <c r="A12" t="s">
        <v>7</v>
      </c>
      <c r="B12">
        <f>IF('2024 BettingLines Week'!B5&lt;-100,1+100/('2024 BettingLines Week'!B5-100),100/('2024 BettingLines Week'!B5+100))</f>
        <v>0.33333333333333331</v>
      </c>
      <c r="C12">
        <f>IF('2024 BettingLines Week'!C5&lt;-100,1+100/('2024 BettingLines Week'!C5-100),100/('2024 BettingLines Week'!C5+100))</f>
        <v>0.64912280701754388</v>
      </c>
      <c r="D12">
        <f>IF('2024 BettingLines Week'!D5&lt;-100,1+100/('2024 BettingLines Week'!D5-100),100/('2024 BettingLines Week'!D5+100))</f>
        <v>0.78021978021978022</v>
      </c>
      <c r="E12">
        <f>IF('2024 BettingLines Week'!E5&lt;-100,1+100/('2024 BettingLines Week'!E5-100),100/('2024 BettingLines Week'!E5+100))</f>
        <v>0.78021978021978022</v>
      </c>
      <c r="F12">
        <f>IF('2024 BettingLines Week'!F5&lt;-100,1+100/('2024 BettingLines Week'!F5-100),100/('2024 BettingLines Week'!F5+100))</f>
        <v>0.52380952380952384</v>
      </c>
      <c r="G12">
        <f>IF('2024 BettingLines Week'!G5&lt;-100,1+100/('2024 BettingLines Week'!G5-100),100/('2024 BettingLines Week'!G5+100))</f>
        <v>0.52380952380952384</v>
      </c>
      <c r="H12">
        <f>IF('2024 BettingLines Week'!H5&lt;-100,1+100/('2024 BettingLines Week'!H5-100),100/('2024 BettingLines Week'!H5+100))</f>
        <v>0.52380952380952384</v>
      </c>
      <c r="I12">
        <f>IF('2024 BettingLines Week'!I5&lt;-100,1+100/('2024 BettingLines Week'!I5-100),100/('2024 BettingLines Week'!I5+100))</f>
        <v>0.52380952380952384</v>
      </c>
      <c r="J12">
        <f>IF('2024 BettingLines Week'!J5&lt;-100,1+100/('2024 BettingLines Week'!J5-100),100/('2024 BettingLines Week'!J5+100))</f>
        <v>0.52380952380952384</v>
      </c>
      <c r="K12">
        <f>IF('2024 BettingLines Week'!K5&lt;-100,1+100/('2024 BettingLines Week'!K5-100),100/('2024 BettingLines Week'!K5+100))</f>
        <v>0.52380952380952384</v>
      </c>
      <c r="L12">
        <f>IF('2024 BettingLines Week'!L5&lt;-100,1+100/('2024 BettingLines Week'!L5-100),100/('2024 BettingLines Week'!L5+100))</f>
        <v>0.52380952380952384</v>
      </c>
      <c r="M12">
        <f>IF('2024 BettingLines Week'!M5&lt;-100,1+100/('2024 BettingLines Week'!M5-100),100/('2024 BettingLines Week'!M5+100))</f>
        <v>0.52380952380952384</v>
      </c>
      <c r="N12">
        <f>IF('2024 BettingLines Week'!N5&lt;-100,1+100/('2024 BettingLines Week'!N5-100),100/('2024 BettingLines Week'!N5+100))</f>
        <v>0.52380952380952384</v>
      </c>
      <c r="O12">
        <f>IF('2024 BettingLines Week'!O5&lt;-100,1+100/('2024 BettingLines Week'!O5-100),100/('2024 BettingLines Week'!O5+100))</f>
        <v>0.52380952380952384</v>
      </c>
      <c r="P12">
        <f>IF('2024 BettingLines Week'!P5&lt;-100,1+100/('2024 BettingLines Week'!P5-100),100/('2024 BettingLines Week'!P5+100))</f>
        <v>0.52380952380952384</v>
      </c>
      <c r="Q12">
        <f>IF('2024 BettingLines Week'!Q5&lt;-100,1+100/('2024 BettingLines Week'!Q5-100),100/('2024 BettingLines Week'!Q5+100))</f>
        <v>0.52380952380952384</v>
      </c>
      <c r="R12">
        <f>IF('2024 BettingLines Week'!R5&lt;-100,1+100/('2024 BettingLines Week'!R5-100),100/('2024 BettingLines Week'!R5+100))</f>
        <v>0.52380952380952384</v>
      </c>
      <c r="S12">
        <f>IF('2024 BettingLines Week'!S5&lt;-100,1+100/('2024 BettingLines Week'!S5-100),100/('2024 BettingLines Week'!S5+100))</f>
        <v>0.52380952380952384</v>
      </c>
    </row>
    <row r="13" spans="1:19" ht="14.45">
      <c r="A13" t="s">
        <v>11</v>
      </c>
      <c r="B13">
        <f>IF('2024 BettingLines Week'!B3&lt;-100,1+100/('2024 BettingLines Week'!B3-100),100/('2024 BettingLines Week'!B3+100))</f>
        <v>0.62962962962962965</v>
      </c>
      <c r="C13">
        <f>IF('2024 BettingLines Week'!C3&lt;-100,1+100/('2024 BettingLines Week'!C3-100),100/('2024 BettingLines Week'!C3+100))</f>
        <v>0.53488372093023262</v>
      </c>
      <c r="D13">
        <f>IF('2024 BettingLines Week'!D3&lt;-100,1+100/('2024 BettingLines Week'!D3-100),100/('2024 BettingLines Week'!D3+100))</f>
        <v>0.56521739130434789</v>
      </c>
      <c r="E13">
        <f>IF('2024 BettingLines Week'!E3&lt;-100,1+100/('2024 BettingLines Week'!E3-100),100/('2024 BettingLines Week'!E3+100))</f>
        <v>0.74025974025974028</v>
      </c>
      <c r="F13">
        <f>IF('2024 BettingLines Week'!F3&lt;-100,1+100/('2024 BettingLines Week'!F3-100),100/('2024 BettingLines Week'!F3+100))</f>
        <v>0.67213114754098369</v>
      </c>
      <c r="G13">
        <f>IF('2024 BettingLines Week'!G3&lt;-100,1+100/('2024 BettingLines Week'!G3-100),100/('2024 BettingLines Week'!G3+100))</f>
        <v>0.52380952380952384</v>
      </c>
      <c r="H13">
        <f>IF('2024 BettingLines Week'!H3&lt;-100,1+100/('2024 BettingLines Week'!H3-100),100/('2024 BettingLines Week'!H3+100))</f>
        <v>0.52380952380952384</v>
      </c>
      <c r="I13">
        <f>IF('2024 BettingLines Week'!I3&lt;-100,1+100/('2024 BettingLines Week'!I3-100),100/('2024 BettingLines Week'!I3+100))</f>
        <v>0.72067039106145248</v>
      </c>
      <c r="J13">
        <f>IF('2024 BettingLines Week'!J3&lt;-100,1+100/('2024 BettingLines Week'!J3-100),100/('2024 BettingLines Week'!J3+100))</f>
        <v>0.52380952380952384</v>
      </c>
      <c r="K13">
        <f>IF('2024 BettingLines Week'!K3&lt;-100,1+100/('2024 BettingLines Week'!K3-100),100/('2024 BettingLines Week'!K3+100))</f>
        <v>0.52380952380952384</v>
      </c>
      <c r="L13">
        <f>IF('2024 BettingLines Week'!L3&lt;-100,1+100/('2024 BettingLines Week'!L3-100),100/('2024 BettingLines Week'!L3+100))</f>
        <v>0.74025974025974028</v>
      </c>
      <c r="M13">
        <f>IF('2024 BettingLines Week'!M3&lt;-100,1+100/('2024 BettingLines Week'!M3-100),100/('2024 BettingLines Week'!M3+100))</f>
        <v>0.78947368421052633</v>
      </c>
      <c r="N13">
        <f>IF('2024 BettingLines Week'!N3&lt;-100,1+100/('2024 BettingLines Week'!N3-100),100/('2024 BettingLines Week'!N3+100))</f>
        <v>0.52380952380952384</v>
      </c>
      <c r="O13">
        <f>IF('2024 BettingLines Week'!O3&lt;-100,1+100/('2024 BettingLines Week'!O3-100),100/('2024 BettingLines Week'!O3+100))</f>
        <v>0.52380952380952384</v>
      </c>
      <c r="P13">
        <f>IF('2024 BettingLines Week'!P3&lt;-100,1+100/('2024 BettingLines Week'!P3-100),100/('2024 BettingLines Week'!P3+100))</f>
        <v>0.52380952380952384</v>
      </c>
      <c r="Q13">
        <f>IF('2024 BettingLines Week'!Q3&lt;-100,1+100/('2024 BettingLines Week'!Q3-100),100/('2024 BettingLines Week'!Q3+100))</f>
        <v>0.52380952380952384</v>
      </c>
      <c r="R13">
        <f>IF('2024 BettingLines Week'!R3&lt;-100,1+100/('2024 BettingLines Week'!R3-100),100/('2024 BettingLines Week'!R3+100))</f>
        <v>0.52380952380952384</v>
      </c>
      <c r="S13">
        <f>IF('2024 BettingLines Week'!S3&lt;-100,1+100/('2024 BettingLines Week'!S3-100),100/('2024 BettingLines Week'!S3+100))</f>
        <v>0.52380952380952384</v>
      </c>
    </row>
    <row r="14" spans="1:19" ht="14.45">
      <c r="A14" t="s">
        <v>23</v>
      </c>
      <c r="B14">
        <f>IF('2024 BettingLines Week'!B22&lt;-100,1+100/('2024 BettingLines Week'!B22-100),100/('2024 BettingLines Week'!B22+100))</f>
        <v>0.65753424657534243</v>
      </c>
      <c r="C14">
        <f>IF('2024 BettingLines Week'!C22&lt;-100,1+100/('2024 BettingLines Week'!C22-100),100/('2024 BettingLines Week'!C22+100))</f>
        <v>0.41666666666666669</v>
      </c>
      <c r="D14">
        <f>IF('2024 BettingLines Week'!D22&lt;-100,1+100/('2024 BettingLines Week'!D22-100),100/('2024 BettingLines Week'!D22+100))</f>
        <v>0.43478260869565216</v>
      </c>
      <c r="E14">
        <f>IF('2024 BettingLines Week'!E22&lt;-100,1+100/('2024 BettingLines Week'!E22-100),100/('2024 BettingLines Week'!E22+100))</f>
        <v>0.64912280701754388</v>
      </c>
      <c r="F14">
        <f>IF('2024 BettingLines Week'!F22&lt;-100,1+100/('2024 BettingLines Week'!F22-100),100/('2024 BettingLines Week'!F22+100))</f>
        <v>0.52380952380952384</v>
      </c>
      <c r="G14">
        <f>IF('2024 BettingLines Week'!G22&lt;-100,1+100/('2024 BettingLines Week'!G22-100),100/('2024 BettingLines Week'!G22+100))</f>
        <v>0.52380952380952384</v>
      </c>
      <c r="H14">
        <f>IF('2024 BettingLines Week'!H22&lt;-100,1+100/('2024 BettingLines Week'!H22-100),100/('2024 BettingLines Week'!H22+100))</f>
        <v>0.52380952380952384</v>
      </c>
      <c r="I14">
        <f>IF('2024 BettingLines Week'!I22&lt;-100,1+100/('2024 BettingLines Week'!I22-100),100/('2024 BettingLines Week'!I22+100))</f>
        <v>0.52380952380952384</v>
      </c>
      <c r="J14">
        <f>IF('2024 BettingLines Week'!J22&lt;-100,1+100/('2024 BettingLines Week'!J22-100),100/('2024 BettingLines Week'!J22+100))</f>
        <v>0.52380952380952384</v>
      </c>
      <c r="K14">
        <f>IF('2024 BettingLines Week'!K22&lt;-100,1+100/('2024 BettingLines Week'!K22-100),100/('2024 BettingLines Week'!K22+100))</f>
        <v>0.52380952380952384</v>
      </c>
      <c r="L14">
        <f>IF('2024 BettingLines Week'!L22&lt;-100,1+100/('2024 BettingLines Week'!L22-100),100/('2024 BettingLines Week'!L22+100))</f>
        <v>0.52380952380952384</v>
      </c>
      <c r="M14">
        <f>IF('2024 BettingLines Week'!M22&lt;-100,1+100/('2024 BettingLines Week'!M22-100),100/('2024 BettingLines Week'!M22+100))</f>
        <v>0.52380952380952384</v>
      </c>
      <c r="N14">
        <f>IF('2024 BettingLines Week'!N22&lt;-100,1+100/('2024 BettingLines Week'!N22-100),100/('2024 BettingLines Week'!N22+100))</f>
        <v>0.52380952380952384</v>
      </c>
      <c r="O14">
        <f>IF('2024 BettingLines Week'!O22&lt;-100,1+100/('2024 BettingLines Week'!O22-100),100/('2024 BettingLines Week'!O22+100))</f>
        <v>0.52380952380952384</v>
      </c>
      <c r="P14">
        <f>IF('2024 BettingLines Week'!P22&lt;-100,1+100/('2024 BettingLines Week'!P22-100),100/('2024 BettingLines Week'!P22+100))</f>
        <v>0.52380952380952384</v>
      </c>
      <c r="Q14">
        <f>IF('2024 BettingLines Week'!Q22&lt;-100,1+100/('2024 BettingLines Week'!Q22-100),100/('2024 BettingLines Week'!Q22+100))</f>
        <v>0.67213114754098369</v>
      </c>
      <c r="R14">
        <f>IF('2024 BettingLines Week'!R22&lt;-100,1+100/('2024 BettingLines Week'!R22-100),100/('2024 BettingLines Week'!R22+100))</f>
        <v>0.52380952380952384</v>
      </c>
      <c r="S14">
        <f>IF('2024 BettingLines Week'!S22&lt;-100,1+100/('2024 BettingLines Week'!S22-100),100/('2024 BettingLines Week'!S22+100))</f>
        <v>0.73544973544973546</v>
      </c>
    </row>
    <row r="15" spans="1:19" ht="14.45">
      <c r="A15" t="s">
        <v>10</v>
      </c>
      <c r="B15">
        <f>IF('2024 BettingLines Week'!B17&lt;-100,1+100/('2024 BettingLines Week'!B17-100),100/('2024 BettingLines Week'!B17+100))</f>
        <v>0.60784313725490202</v>
      </c>
      <c r="C15">
        <f>IF('2024 BettingLines Week'!C17&lt;-100,1+100/('2024 BettingLines Week'!C17-100),100/('2024 BettingLines Week'!C17+100))</f>
        <v>0.63636363636363635</v>
      </c>
      <c r="D15">
        <f>IF('2024 BettingLines Week'!D17&lt;-100,1+100/('2024 BettingLines Week'!D17-100),100/('2024 BettingLines Week'!D17+100))</f>
        <v>0.48780487804878048</v>
      </c>
      <c r="E15">
        <f>IF('2024 BettingLines Week'!E17&lt;-100,1+100/('2024 BettingLines Week'!E17-100),100/('2024 BettingLines Week'!E17+100))</f>
        <v>0.41666666666666669</v>
      </c>
      <c r="F15">
        <f>IF('2024 BettingLines Week'!F17&lt;-100,1+100/('2024 BettingLines Week'!F17-100),100/('2024 BettingLines Week'!F17+100))</f>
        <v>0.52380952380952384</v>
      </c>
      <c r="G15">
        <f>IF('2024 BettingLines Week'!G17&lt;-100,1+100/('2024 BettingLines Week'!G17-100),100/('2024 BettingLines Week'!G17+100))</f>
        <v>0.52380952380952384</v>
      </c>
      <c r="H15">
        <f>IF('2024 BettingLines Week'!H17&lt;-100,1+100/('2024 BettingLines Week'!H17-100),100/('2024 BettingLines Week'!H17+100))</f>
        <v>0.52380952380952384</v>
      </c>
      <c r="I15">
        <f>IF('2024 BettingLines Week'!I17&lt;-100,1+100/('2024 BettingLines Week'!I17-100),100/('2024 BettingLines Week'!I17+100))</f>
        <v>0.52380952380952384</v>
      </c>
      <c r="J15">
        <f>IF('2024 BettingLines Week'!J17&lt;-100,1+100/('2024 BettingLines Week'!J17-100),100/('2024 BettingLines Week'!J17+100))</f>
        <v>0.52380952380952384</v>
      </c>
      <c r="K15">
        <f>IF('2024 BettingLines Week'!K17&lt;-100,1+100/('2024 BettingLines Week'!K17-100),100/('2024 BettingLines Week'!K17+100))</f>
        <v>0.52380952380952384</v>
      </c>
      <c r="L15">
        <f>IF('2024 BettingLines Week'!L17&lt;-100,1+100/('2024 BettingLines Week'!L17-100),100/('2024 BettingLines Week'!L17+100))</f>
        <v>0.52380952380952384</v>
      </c>
      <c r="M15">
        <f>IF('2024 BettingLines Week'!M17&lt;-100,1+100/('2024 BettingLines Week'!M17-100),100/('2024 BettingLines Week'!M17+100))</f>
        <v>0.52380952380952384</v>
      </c>
      <c r="N15">
        <f>IF('2024 BettingLines Week'!N17&lt;-100,1+100/('2024 BettingLines Week'!N17-100),100/('2024 BettingLines Week'!N17+100))</f>
        <v>0.52380952380952384</v>
      </c>
      <c r="O15">
        <f>IF('2024 BettingLines Week'!O17&lt;-100,1+100/('2024 BettingLines Week'!O17-100),100/('2024 BettingLines Week'!O17+100))</f>
        <v>0.30303030303030304</v>
      </c>
      <c r="P15">
        <f>IF('2024 BettingLines Week'!P17&lt;-100,1+100/('2024 BettingLines Week'!P17-100),100/('2024 BettingLines Week'!P17+100))</f>
        <v>0.52380952380952384</v>
      </c>
      <c r="Q15">
        <f>IF('2024 BettingLines Week'!Q17&lt;-100,1+100/('2024 BettingLines Week'!Q17-100),100/('2024 BettingLines Week'!Q17+100))</f>
        <v>0.52380952380952384</v>
      </c>
      <c r="R15">
        <f>IF('2024 BettingLines Week'!R17&lt;-100,1+100/('2024 BettingLines Week'!R17-100),100/('2024 BettingLines Week'!R17+100))</f>
        <v>0.52380952380952384</v>
      </c>
      <c r="S15">
        <f>IF('2024 BettingLines Week'!S17&lt;-100,1+100/('2024 BettingLines Week'!S17-100),100/('2024 BettingLines Week'!S17+100))</f>
        <v>0.52380952380952384</v>
      </c>
    </row>
    <row r="16" spans="1:19" ht="14.45">
      <c r="A16" t="s">
        <v>18</v>
      </c>
      <c r="B16">
        <f>IF('2024 BettingLines Week'!B26&lt;-100,1+100/('2024 BettingLines Week'!B26-100),100/('2024 BettingLines Week'!B26+100))</f>
        <v>0.66442953020134232</v>
      </c>
      <c r="C16">
        <f>IF('2024 BettingLines Week'!C26&lt;-100,1+100/('2024 BettingLines Week'!C26-100),100/('2024 BettingLines Week'!C26+100))</f>
        <v>0.41322314049586778</v>
      </c>
      <c r="D16">
        <f>IF('2024 BettingLines Week'!D26&lt;-100,1+100/('2024 BettingLines Week'!D26-100),100/('2024 BettingLines Week'!D26+100))</f>
        <v>0.47619047619047616</v>
      </c>
      <c r="E16">
        <f>IF('2024 BettingLines Week'!E26&lt;-100,1+100/('2024 BettingLines Week'!E26-100),100/('2024 BettingLines Week'!E26+100))</f>
        <v>0.54954954954954949</v>
      </c>
      <c r="F16">
        <f>IF('2024 BettingLines Week'!F26&lt;-100,1+100/('2024 BettingLines Week'!F26-100),100/('2024 BettingLines Week'!F26+100))</f>
        <v>0.69230769230769229</v>
      </c>
      <c r="G16">
        <f>IF('2024 BettingLines Week'!G26&lt;-100,1+100/('2024 BettingLines Week'!G26-100),100/('2024 BettingLines Week'!G26+100))</f>
        <v>0.52380952380952384</v>
      </c>
      <c r="H16">
        <f>IF('2024 BettingLines Week'!H26&lt;-100,1+100/('2024 BettingLines Week'!H26-100),100/('2024 BettingLines Week'!H26+100))</f>
        <v>0.52380952380952384</v>
      </c>
      <c r="I16">
        <f>IF('2024 BettingLines Week'!I26&lt;-100,1+100/('2024 BettingLines Week'!I26-100),100/('2024 BettingLines Week'!I26+100))</f>
        <v>0.52380952380952384</v>
      </c>
      <c r="J16">
        <f>IF('2024 BettingLines Week'!J26&lt;-100,1+100/('2024 BettingLines Week'!J26-100),100/('2024 BettingLines Week'!J26+100))</f>
        <v>0.52380952380952384</v>
      </c>
      <c r="K16">
        <f>IF('2024 BettingLines Week'!K26&lt;-100,1+100/('2024 BettingLines Week'!K26-100),100/('2024 BettingLines Week'!K26+100))</f>
        <v>0.69696969696969702</v>
      </c>
      <c r="L16">
        <f>IF('2024 BettingLines Week'!L26&lt;-100,1+100/('2024 BettingLines Week'!L26-100),100/('2024 BettingLines Week'!L26+100))</f>
        <v>0.52380952380952384</v>
      </c>
      <c r="M16">
        <f>IF('2024 BettingLines Week'!M26&lt;-100,1+100/('2024 BettingLines Week'!M26-100),100/('2024 BettingLines Week'!M26+100))</f>
        <v>0.52380952380952384</v>
      </c>
      <c r="N16">
        <f>IF('2024 BettingLines Week'!N26&lt;-100,1+100/('2024 BettingLines Week'!N26-100),100/('2024 BettingLines Week'!N26+100))</f>
        <v>0.52380952380952384</v>
      </c>
      <c r="O16">
        <f>IF('2024 BettingLines Week'!O26&lt;-100,1+100/('2024 BettingLines Week'!O26-100),100/('2024 BettingLines Week'!O26+100))</f>
        <v>0.52380952380952384</v>
      </c>
      <c r="P16">
        <f>IF('2024 BettingLines Week'!P26&lt;-100,1+100/('2024 BettingLines Week'!P26-100),100/('2024 BettingLines Week'!P26+100))</f>
        <v>0.52380952380952384</v>
      </c>
      <c r="Q16">
        <f>IF('2024 BettingLines Week'!Q26&lt;-100,1+100/('2024 BettingLines Week'!Q26-100),100/('2024 BettingLines Week'!Q26+100))</f>
        <v>0.52380952380952384</v>
      </c>
      <c r="R16">
        <f>IF('2024 BettingLines Week'!R26&lt;-100,1+100/('2024 BettingLines Week'!R26-100),100/('2024 BettingLines Week'!R26+100))</f>
        <v>0.52380952380952384</v>
      </c>
      <c r="S16">
        <f>IF('2024 BettingLines Week'!S26&lt;-100,1+100/('2024 BettingLines Week'!S26-100),100/('2024 BettingLines Week'!S26+100))</f>
        <v>0.52380952380952384</v>
      </c>
    </row>
    <row r="17" spans="1:19" ht="14.45">
      <c r="A17" t="s">
        <v>27</v>
      </c>
      <c r="B17">
        <f>IF('2024 BettingLines Week'!B31&lt;-100,1+100/('2024 BettingLines Week'!B31-100),100/('2024 BettingLines Week'!B31+100))</f>
        <v>0.40816326530612246</v>
      </c>
      <c r="C17">
        <f>IF('2024 BettingLines Week'!C31&lt;-100,1+100/('2024 BettingLines Week'!C31-100),100/('2024 BettingLines Week'!C31+100))</f>
        <v>0.56521739130434789</v>
      </c>
      <c r="D17">
        <f>IF('2024 BettingLines Week'!D31&lt;-100,1+100/('2024 BettingLines Week'!D31-100),100/('2024 BettingLines Week'!D31+100))</f>
        <v>0.42372881355932202</v>
      </c>
      <c r="E17">
        <f>IF('2024 BettingLines Week'!E31&lt;-100,1+100/('2024 BettingLines Week'!E31-100),100/('2024 BettingLines Week'!E31+100))</f>
        <v>0.49504950495049505</v>
      </c>
      <c r="F17">
        <f>IF('2024 BettingLines Week'!F31&lt;-100,1+100/('2024 BettingLines Week'!F31-100),100/('2024 BettingLines Week'!F31+100))</f>
        <v>0.52380952380952384</v>
      </c>
      <c r="G17">
        <f>IF('2024 BettingLines Week'!G31&lt;-100,1+100/('2024 BettingLines Week'!G31-100),100/('2024 BettingLines Week'!G31+100))</f>
        <v>0.52380952380952384</v>
      </c>
      <c r="H17">
        <f>IF('2024 BettingLines Week'!H31&lt;-100,1+100/('2024 BettingLines Week'!H31-100),100/('2024 BettingLines Week'!H31+100))</f>
        <v>0.67213114754098369</v>
      </c>
      <c r="I17">
        <f>IF('2024 BettingLines Week'!I31&lt;-100,1+100/('2024 BettingLines Week'!I31-100),100/('2024 BettingLines Week'!I31+100))</f>
        <v>0.52380952380952384</v>
      </c>
      <c r="J17">
        <f>IF('2024 BettingLines Week'!J31&lt;-100,1+100/('2024 BettingLines Week'!J31-100),100/('2024 BettingLines Week'!J31+100))</f>
        <v>0.52380952380952384</v>
      </c>
      <c r="K17">
        <f>IF('2024 BettingLines Week'!K31&lt;-100,1+100/('2024 BettingLines Week'!K31-100),100/('2024 BettingLines Week'!K31+100))</f>
        <v>0.52380952380952384</v>
      </c>
      <c r="L17">
        <f>IF('2024 BettingLines Week'!L31&lt;-100,1+100/('2024 BettingLines Week'!L31-100),100/('2024 BettingLines Week'!L31+100))</f>
        <v>0.66442953020134232</v>
      </c>
      <c r="M17">
        <f>IF('2024 BettingLines Week'!M31&lt;-100,1+100/('2024 BettingLines Week'!M31-100),100/('2024 BettingLines Week'!M31+100))</f>
        <v>0.52380952380952384</v>
      </c>
      <c r="N17">
        <f>IF('2024 BettingLines Week'!N31&lt;-100,1+100/('2024 BettingLines Week'!N31-100),100/('2024 BettingLines Week'!N31+100))</f>
        <v>0.52380952380952384</v>
      </c>
      <c r="O17">
        <f>IF('2024 BettingLines Week'!O31&lt;-100,1+100/('2024 BettingLines Week'!O31-100),100/('2024 BettingLines Week'!O31+100))</f>
        <v>0.52380952380952384</v>
      </c>
      <c r="P17">
        <f>IF('2024 BettingLines Week'!P31&lt;-100,1+100/('2024 BettingLines Week'!P31-100),100/('2024 BettingLines Week'!P31+100))</f>
        <v>0.30303030303030304</v>
      </c>
      <c r="Q17">
        <f>IF('2024 BettingLines Week'!Q31&lt;-100,1+100/('2024 BettingLines Week'!Q31-100),100/('2024 BettingLines Week'!Q31+100))</f>
        <v>0.52380952380952384</v>
      </c>
      <c r="R17">
        <f>IF('2024 BettingLines Week'!R31&lt;-100,1+100/('2024 BettingLines Week'!R31-100),100/('2024 BettingLines Week'!R31+100))</f>
        <v>0.7142857142857143</v>
      </c>
      <c r="S17">
        <f>IF('2024 BettingLines Week'!S31&lt;-100,1+100/('2024 BettingLines Week'!S31-100),100/('2024 BettingLines Week'!S31+100))</f>
        <v>0.69230769230769229</v>
      </c>
    </row>
    <row r="18" spans="1:19" ht="14.45">
      <c r="A18" t="s">
        <v>14</v>
      </c>
      <c r="B18">
        <f>IF('2024 BettingLines Week'!B12&lt;-100,1+100/('2024 BettingLines Week'!B12-100),100/('2024 BettingLines Week'!B12+100))</f>
        <v>0.55555555555555558</v>
      </c>
      <c r="C18">
        <f>IF('2024 BettingLines Week'!C12&lt;-100,1+100/('2024 BettingLines Week'!C12-100),100/('2024 BettingLines Week'!C12+100))</f>
        <v>0.51219512195121952</v>
      </c>
      <c r="D18">
        <f>IF('2024 BettingLines Week'!D12&lt;-100,1+100/('2024 BettingLines Week'!D12-100),100/('2024 BettingLines Week'!D12+100))</f>
        <v>0.73544973544973546</v>
      </c>
      <c r="E18">
        <f>IF('2024 BettingLines Week'!E12&lt;-100,1+100/('2024 BettingLines Week'!E12-100),100/('2024 BettingLines Week'!E12+100))</f>
        <v>0.58677685950413228</v>
      </c>
      <c r="F18">
        <f>IF('2024 BettingLines Week'!F12&lt;-100,1+100/('2024 BettingLines Week'!F12-100),100/('2024 BettingLines Week'!F12+100))</f>
        <v>0.52380952380952384</v>
      </c>
      <c r="G18">
        <f>IF('2024 BettingLines Week'!G12&lt;-100,1+100/('2024 BettingLines Week'!G12-100),100/('2024 BettingLines Week'!G12+100))</f>
        <v>0.52380952380952384</v>
      </c>
      <c r="H18">
        <f>IF('2024 BettingLines Week'!H12&lt;-100,1+100/('2024 BettingLines Week'!H12-100),100/('2024 BettingLines Week'!H12+100))</f>
        <v>0.52380952380952384</v>
      </c>
      <c r="I18">
        <f>IF('2024 BettingLines Week'!I12&lt;-100,1+100/('2024 BettingLines Week'!I12-100),100/('2024 BettingLines Week'!I12+100))</f>
        <v>0.52380952380952384</v>
      </c>
      <c r="J18">
        <f>IF('2024 BettingLines Week'!J12&lt;-100,1+100/('2024 BettingLines Week'!J12-100),100/('2024 BettingLines Week'!J12+100))</f>
        <v>0.52380952380952384</v>
      </c>
      <c r="K18">
        <f>IF('2024 BettingLines Week'!K12&lt;-100,1+100/('2024 BettingLines Week'!K12-100),100/('2024 BettingLines Week'!K12+100))</f>
        <v>0.52380952380952384</v>
      </c>
      <c r="L18">
        <f>IF('2024 BettingLines Week'!L12&lt;-100,1+100/('2024 BettingLines Week'!L12-100),100/('2024 BettingLines Week'!L12+100))</f>
        <v>0.52380952380952384</v>
      </c>
      <c r="M18">
        <f>IF('2024 BettingLines Week'!M12&lt;-100,1+100/('2024 BettingLines Week'!M12-100),100/('2024 BettingLines Week'!M12+100))</f>
        <v>0.52380952380952384</v>
      </c>
      <c r="N18">
        <f>IF('2024 BettingLines Week'!N12&lt;-100,1+100/('2024 BettingLines Week'!N12-100),100/('2024 BettingLines Week'!N12+100))</f>
        <v>0.52380952380952384</v>
      </c>
      <c r="O18">
        <f>IF('2024 BettingLines Week'!O12&lt;-100,1+100/('2024 BettingLines Week'!O12-100),100/('2024 BettingLines Week'!O12+100))</f>
        <v>0.52380952380952384</v>
      </c>
      <c r="P18">
        <f>IF('2024 BettingLines Week'!P12&lt;-100,1+100/('2024 BettingLines Week'!P12-100),100/('2024 BettingLines Week'!P12+100))</f>
        <v>0.52380952380952384</v>
      </c>
      <c r="Q18">
        <f>IF('2024 BettingLines Week'!Q12&lt;-100,1+100/('2024 BettingLines Week'!Q12-100),100/('2024 BettingLines Week'!Q12+100))</f>
        <v>0.52380952380952384</v>
      </c>
      <c r="R18">
        <f>IF('2024 BettingLines Week'!R12&lt;-100,1+100/('2024 BettingLines Week'!R12-100),100/('2024 BettingLines Week'!R12+100))</f>
        <v>0.52380952380952384</v>
      </c>
      <c r="S18">
        <f>IF('2024 BettingLines Week'!S12&lt;-100,1+100/('2024 BettingLines Week'!S12-100),100/('2024 BettingLines Week'!S12+100))</f>
        <v>0.52380952380952384</v>
      </c>
    </row>
    <row r="19" spans="1:19" ht="14.45">
      <c r="A19" t="s">
        <v>12</v>
      </c>
      <c r="B19">
        <f>IF('2024 BettingLines Week'!B8&lt;-100,1+100/('2024 BettingLines Week'!B8-100),100/('2024 BettingLines Week'!B8+100))</f>
        <v>0.41322314049586778</v>
      </c>
      <c r="C19">
        <f>IF('2024 BettingLines Week'!C8&lt;-100,1+100/('2024 BettingLines Week'!C8-100),100/('2024 BettingLines Week'!C8+100))</f>
        <v>0.53488372093023262</v>
      </c>
      <c r="D19">
        <f>IF('2024 BettingLines Week'!D8&lt;-100,1+100/('2024 BettingLines Week'!D8-100),100/('2024 BettingLines Week'!D8+100))</f>
        <v>0.35087719298245612</v>
      </c>
      <c r="E19">
        <f>IF('2024 BettingLines Week'!E8&lt;-100,1+100/('2024 BettingLines Week'!E8-100),100/('2024 BettingLines Week'!E8+100))</f>
        <v>0.40816326530612246</v>
      </c>
      <c r="F19">
        <f>IF('2024 BettingLines Week'!F8&lt;-100,1+100/('2024 BettingLines Week'!F8-100),100/('2024 BettingLines Week'!F8+100))</f>
        <v>0.52380952380952384</v>
      </c>
      <c r="G19">
        <f>IF('2024 BettingLines Week'!G8&lt;-100,1+100/('2024 BettingLines Week'!G8-100),100/('2024 BettingLines Week'!G8+100))</f>
        <v>0.52380952380952384</v>
      </c>
      <c r="H19">
        <f>IF('2024 BettingLines Week'!H8&lt;-100,1+100/('2024 BettingLines Week'!H8-100),100/('2024 BettingLines Week'!H8+100))</f>
        <v>0.74874371859296485</v>
      </c>
      <c r="I19">
        <f>IF('2024 BettingLines Week'!I8&lt;-100,1+100/('2024 BettingLines Week'!I8-100),100/('2024 BettingLines Week'!I8+100))</f>
        <v>0.52380952380952384</v>
      </c>
      <c r="J19">
        <f>IF('2024 BettingLines Week'!J8&lt;-100,1+100/('2024 BettingLines Week'!J8-100),100/('2024 BettingLines Week'!J8+100))</f>
        <v>0.52380952380952384</v>
      </c>
      <c r="K19">
        <f>IF('2024 BettingLines Week'!K8&lt;-100,1+100/('2024 BettingLines Week'!K8-100),100/('2024 BettingLines Week'!K8+100))</f>
        <v>0.52380952380952384</v>
      </c>
      <c r="L19">
        <f>IF('2024 BettingLines Week'!L8&lt;-100,1+100/('2024 BettingLines Week'!L8-100),100/('2024 BettingLines Week'!L8+100))</f>
        <v>0.52380952380952384</v>
      </c>
      <c r="M19">
        <f>IF('2024 BettingLines Week'!M8&lt;-100,1+100/('2024 BettingLines Week'!M8-100),100/('2024 BettingLines Week'!M8+100))</f>
        <v>0.52380952380952384</v>
      </c>
      <c r="N19">
        <f>IF('2024 BettingLines Week'!N8&lt;-100,1+100/('2024 BettingLines Week'!N8-100),100/('2024 BettingLines Week'!N8+100))</f>
        <v>0.52380952380952384</v>
      </c>
      <c r="O19">
        <f>IF('2024 BettingLines Week'!O8&lt;-100,1+100/('2024 BettingLines Week'!O8-100),100/('2024 BettingLines Week'!O8+100))</f>
        <v>0.52380952380952384</v>
      </c>
      <c r="P19">
        <f>IF('2024 BettingLines Week'!P8&lt;-100,1+100/('2024 BettingLines Week'!P8-100),100/('2024 BettingLines Week'!P8+100))</f>
        <v>0.52380952380952384</v>
      </c>
      <c r="Q19">
        <f>IF('2024 BettingLines Week'!Q8&lt;-100,1+100/('2024 BettingLines Week'!Q8-100),100/('2024 BettingLines Week'!Q8+100))</f>
        <v>0.52380952380952384</v>
      </c>
      <c r="R19">
        <f>IF('2024 BettingLines Week'!R8&lt;-100,1+100/('2024 BettingLines Week'!R8-100),100/('2024 BettingLines Week'!R8+100))</f>
        <v>0.52380952380952384</v>
      </c>
      <c r="S19">
        <f>IF('2024 BettingLines Week'!S8&lt;-100,1+100/('2024 BettingLines Week'!S8-100),100/('2024 BettingLines Week'!S8+100))</f>
        <v>0.52380952380952384</v>
      </c>
    </row>
    <row r="20" spans="1:19" ht="14.45">
      <c r="A20" t="s">
        <v>21</v>
      </c>
      <c r="B20">
        <f>IF('2024 BettingLines Week'!B13&lt;-100,1+100/('2024 BettingLines Week'!B13-100),100/('2024 BettingLines Week'!B13+100))</f>
        <v>0.38461538461538464</v>
      </c>
      <c r="C20">
        <f>IF('2024 BettingLines Week'!C13&lt;-100,1+100/('2024 BettingLines Week'!C13-100),100/('2024 BettingLines Week'!C13+100))</f>
        <v>0.60784313725490202</v>
      </c>
      <c r="D20">
        <f>IF('2024 BettingLines Week'!D13&lt;-100,1+100/('2024 BettingLines Week'!D13-100),100/('2024 BettingLines Week'!D13+100))</f>
        <v>0.55555555555555558</v>
      </c>
      <c r="E20">
        <f>IF('2024 BettingLines Week'!E13&lt;-100,1+100/('2024 BettingLines Week'!E13-100),100/('2024 BettingLines Week'!E13+100))</f>
        <v>0.52380952380952384</v>
      </c>
      <c r="F20">
        <f>IF('2024 BettingLines Week'!F13&lt;-100,1+100/('2024 BettingLines Week'!F13-100),100/('2024 BettingLines Week'!F13+100))</f>
        <v>0.52380952380952384</v>
      </c>
      <c r="G20">
        <f>IF('2024 BettingLines Week'!G13&lt;-100,1+100/('2024 BettingLines Week'!G13-100),100/('2024 BettingLines Week'!G13+100))</f>
        <v>0.52380952380952384</v>
      </c>
      <c r="H20">
        <f>IF('2024 BettingLines Week'!H13&lt;-100,1+100/('2024 BettingLines Week'!H13-100),100/('2024 BettingLines Week'!H13+100))</f>
        <v>0.52380952380952384</v>
      </c>
      <c r="I20">
        <f>IF('2024 BettingLines Week'!I13&lt;-100,1+100/('2024 BettingLines Week'!I13-100),100/('2024 BettingLines Week'!I13+100))</f>
        <v>0.52380952380952384</v>
      </c>
      <c r="J20">
        <f>IF('2024 BettingLines Week'!J13&lt;-100,1+100/('2024 BettingLines Week'!J13-100),100/('2024 BettingLines Week'!J13+100))</f>
        <v>0.52380952380952384</v>
      </c>
      <c r="K20">
        <f>IF('2024 BettingLines Week'!K13&lt;-100,1+100/('2024 BettingLines Week'!K13-100),100/('2024 BettingLines Week'!K13+100))</f>
        <v>0.52380952380952384</v>
      </c>
      <c r="L20">
        <f>IF('2024 BettingLines Week'!L13&lt;-100,1+100/('2024 BettingLines Week'!L13-100),100/('2024 BettingLines Week'!L13+100))</f>
        <v>0.52380952380952384</v>
      </c>
      <c r="M20">
        <f>IF('2024 BettingLines Week'!M13&lt;-100,1+100/('2024 BettingLines Week'!M13-100),100/('2024 BettingLines Week'!M13+100))</f>
        <v>0.52380952380952384</v>
      </c>
      <c r="N20">
        <f>IF('2024 BettingLines Week'!N13&lt;-100,1+100/('2024 BettingLines Week'!N13-100),100/('2024 BettingLines Week'!N13+100))</f>
        <v>0.52380952380952384</v>
      </c>
      <c r="O20">
        <f>IF('2024 BettingLines Week'!O13&lt;-100,1+100/('2024 BettingLines Week'!O13-100),100/('2024 BettingLines Week'!O13+100))</f>
        <v>0.52380952380952384</v>
      </c>
      <c r="P20">
        <f>IF('2024 BettingLines Week'!P13&lt;-100,1+100/('2024 BettingLines Week'!P13-100),100/('2024 BettingLines Week'!P13+100))</f>
        <v>0.52380952380952384</v>
      </c>
      <c r="Q20">
        <f>IF('2024 BettingLines Week'!Q13&lt;-100,1+100/('2024 BettingLines Week'!Q13-100),100/('2024 BettingLines Week'!Q13+100))</f>
        <v>0.52380952380952384</v>
      </c>
      <c r="R20">
        <f>IF('2024 BettingLines Week'!R13&lt;-100,1+100/('2024 BettingLines Week'!R13-100),100/('2024 BettingLines Week'!R13+100))</f>
        <v>0.52380952380952384</v>
      </c>
      <c r="S20">
        <f>IF('2024 BettingLines Week'!S13&lt;-100,1+100/('2024 BettingLines Week'!S13-100),100/('2024 BettingLines Week'!S13+100))</f>
        <v>0.52380952380952384</v>
      </c>
    </row>
    <row r="21" spans="1:19" ht="14.45">
      <c r="A21" t="s">
        <v>30</v>
      </c>
      <c r="B21">
        <f>IF('2024 BettingLines Week'!B7&lt;-100,1+100/('2024 BettingLines Week'!B7-100),100/('2024 BettingLines Week'!B7+100))</f>
        <v>0.44642857142857145</v>
      </c>
      <c r="C21">
        <f>IF('2024 BettingLines Week'!C7&lt;-100,1+100/('2024 BettingLines Week'!C7-100),100/('2024 BettingLines Week'!C7+100))</f>
        <v>0.38461538461538464</v>
      </c>
      <c r="D21">
        <f>IF('2024 BettingLines Week'!D7&lt;-100,1+100/('2024 BettingLines Week'!D7-100),100/('2024 BettingLines Week'!D7+100))</f>
        <v>0.56521739130434789</v>
      </c>
      <c r="E21">
        <f>IF('2024 BettingLines Week'!E7&lt;-100,1+100/('2024 BettingLines Week'!E7-100),100/('2024 BettingLines Week'!E7+100))</f>
        <v>0.52380952380952384</v>
      </c>
      <c r="F21">
        <f>IF('2024 BettingLines Week'!F7&lt;-100,1+100/('2024 BettingLines Week'!F7-100),100/('2024 BettingLines Week'!F7+100))</f>
        <v>0.52380952380952384</v>
      </c>
      <c r="G21">
        <f>IF('2024 BettingLines Week'!G7&lt;-100,1+100/('2024 BettingLines Week'!G7-100),100/('2024 BettingLines Week'!G7+100))</f>
        <v>0.52380952380952384</v>
      </c>
      <c r="H21">
        <f>IF('2024 BettingLines Week'!H7&lt;-100,1+100/('2024 BettingLines Week'!H7-100),100/('2024 BettingLines Week'!H7+100))</f>
        <v>0.52380952380952384</v>
      </c>
      <c r="I21">
        <f>IF('2024 BettingLines Week'!I7&lt;-100,1+100/('2024 BettingLines Week'!I7-100),100/('2024 BettingLines Week'!I7+100))</f>
        <v>0.52380952380952384</v>
      </c>
      <c r="J21">
        <f>IF('2024 BettingLines Week'!J7&lt;-100,1+100/('2024 BettingLines Week'!J7-100),100/('2024 BettingLines Week'!J7+100))</f>
        <v>0.52380952380952384</v>
      </c>
      <c r="K21">
        <f>IF('2024 BettingLines Week'!K7&lt;-100,1+100/('2024 BettingLines Week'!K7-100),100/('2024 BettingLines Week'!K7+100))</f>
        <v>0.52380952380952384</v>
      </c>
      <c r="L21">
        <f>IF('2024 BettingLines Week'!L7&lt;-100,1+100/('2024 BettingLines Week'!L7-100),100/('2024 BettingLines Week'!L7+100))</f>
        <v>0.52380952380952384</v>
      </c>
      <c r="M21">
        <f>IF('2024 BettingLines Week'!M7&lt;-100,1+100/('2024 BettingLines Week'!M7-100),100/('2024 BettingLines Week'!M7+100))</f>
        <v>0.52380952380952384</v>
      </c>
      <c r="N21">
        <f>IF('2024 BettingLines Week'!N7&lt;-100,1+100/('2024 BettingLines Week'!N7-100),100/('2024 BettingLines Week'!N7+100))</f>
        <v>0.52380952380952384</v>
      </c>
      <c r="O21">
        <f>IF('2024 BettingLines Week'!O7&lt;-100,1+100/('2024 BettingLines Week'!O7-100),100/('2024 BettingLines Week'!O7+100))</f>
        <v>0.52380952380952384</v>
      </c>
      <c r="P21">
        <f>IF('2024 BettingLines Week'!P7&lt;-100,1+100/('2024 BettingLines Week'!P7-100),100/('2024 BettingLines Week'!P7+100))</f>
        <v>0.52380952380952384</v>
      </c>
      <c r="Q21">
        <f>IF('2024 BettingLines Week'!Q7&lt;-100,1+100/('2024 BettingLines Week'!Q7-100),100/('2024 BettingLines Week'!Q7+100))</f>
        <v>0.52380952380952384</v>
      </c>
      <c r="R21">
        <f>IF('2024 BettingLines Week'!R7&lt;-100,1+100/('2024 BettingLines Week'!R7-100),100/('2024 BettingLines Week'!R7+100))</f>
        <v>0.52380952380952384</v>
      </c>
      <c r="S21">
        <f>IF('2024 BettingLines Week'!S7&lt;-100,1+100/('2024 BettingLines Week'!S7-100),100/('2024 BettingLines Week'!S7+100))</f>
        <v>0.52380952380952384</v>
      </c>
    </row>
    <row r="22" spans="1:19" ht="14.45">
      <c r="A22" t="s">
        <v>29</v>
      </c>
      <c r="B22">
        <f>IF('2024 BettingLines Week'!B25&lt;-100,1+100/('2024 BettingLines Week'!B25-100),100/('2024 BettingLines Week'!B25+100))</f>
        <v>0.67213114754098369</v>
      </c>
      <c r="C22">
        <f>IF('2024 BettingLines Week'!C25&lt;-100,1+100/('2024 BettingLines Week'!C25-100),100/('2024 BettingLines Week'!C25+100))</f>
        <v>0.30303030303030304</v>
      </c>
      <c r="D22">
        <f>IF('2024 BettingLines Week'!D25&lt;-100,1+100/('2024 BettingLines Week'!D25-100),100/('2024 BettingLines Week'!D25+100))</f>
        <v>0.63636363636363635</v>
      </c>
      <c r="E22">
        <f>IF('2024 BettingLines Week'!E25&lt;-100,1+100/('2024 BettingLines Week'!E25-100),100/('2024 BettingLines Week'!E25+100))</f>
        <v>0.46728971962616822</v>
      </c>
      <c r="F22">
        <f>IF('2024 BettingLines Week'!F25&lt;-100,1+100/('2024 BettingLines Week'!F25-100),100/('2024 BettingLines Week'!F25+100))</f>
        <v>0.52380952380952384</v>
      </c>
      <c r="G22">
        <f>IF('2024 BettingLines Week'!G25&lt;-100,1+100/('2024 BettingLines Week'!G25-100),100/('2024 BettingLines Week'!G25+100))</f>
        <v>0.52380952380952384</v>
      </c>
      <c r="H22">
        <f>IF('2024 BettingLines Week'!H25&lt;-100,1+100/('2024 BettingLines Week'!H25-100),100/('2024 BettingLines Week'!H25+100))</f>
        <v>0.35087719298245612</v>
      </c>
      <c r="I22">
        <f>IF('2024 BettingLines Week'!I25&lt;-100,1+100/('2024 BettingLines Week'!I25-100),100/('2024 BettingLines Week'!I25+100))</f>
        <v>0.52380952380952384</v>
      </c>
      <c r="J22">
        <f>IF('2024 BettingLines Week'!J25&lt;-100,1+100/('2024 BettingLines Week'!J25-100),100/('2024 BettingLines Week'!J25+100))</f>
        <v>0.25974025974025972</v>
      </c>
      <c r="K22">
        <f>IF('2024 BettingLines Week'!K25&lt;-100,1+100/('2024 BettingLines Week'!K25-100),100/('2024 BettingLines Week'!K25+100))</f>
        <v>0.27027027027027029</v>
      </c>
      <c r="L22">
        <f>IF('2024 BettingLines Week'!L25&lt;-100,1+100/('2024 BettingLines Week'!L25-100),100/('2024 BettingLines Week'!L25+100))</f>
        <v>0.52380952380952384</v>
      </c>
      <c r="M22">
        <f>IF('2024 BettingLines Week'!M25&lt;-100,1+100/('2024 BettingLines Week'!M25-100),100/('2024 BettingLines Week'!M25+100))</f>
        <v>0.52380952380952384</v>
      </c>
      <c r="N22">
        <f>IF('2024 BettingLines Week'!N25&lt;-100,1+100/('2024 BettingLines Week'!N25-100),100/('2024 BettingLines Week'!N25+100))</f>
        <v>0.52380952380952384</v>
      </c>
      <c r="O22">
        <f>IF('2024 BettingLines Week'!O25&lt;-100,1+100/('2024 BettingLines Week'!O25-100),100/('2024 BettingLines Week'!O25+100))</f>
        <v>0.52380952380952384</v>
      </c>
      <c r="P22">
        <f>IF('2024 BettingLines Week'!P25&lt;-100,1+100/('2024 BettingLines Week'!P25-100),100/('2024 BettingLines Week'!P25+100))</f>
        <v>0.52380952380952384</v>
      </c>
      <c r="Q22">
        <f>IF('2024 BettingLines Week'!Q25&lt;-100,1+100/('2024 BettingLines Week'!Q25-100),100/('2024 BettingLines Week'!Q25+100))</f>
        <v>0.52380952380952384</v>
      </c>
      <c r="R22">
        <f>IF('2024 BettingLines Week'!R25&lt;-100,1+100/('2024 BettingLines Week'!R25-100),100/('2024 BettingLines Week'!R25+100))</f>
        <v>0.67213114754098369</v>
      </c>
      <c r="S22">
        <f>IF('2024 BettingLines Week'!S25&lt;-100,1+100/('2024 BettingLines Week'!S25-100),100/('2024 BettingLines Week'!S25+100))</f>
        <v>0.52380952380952384</v>
      </c>
    </row>
    <row r="23" spans="1:19" ht="14.45">
      <c r="A23" t="s">
        <v>13</v>
      </c>
      <c r="B23">
        <f>IF('2024 BettingLines Week'!B33&lt;-100,1+100/('2024 BettingLines Week'!B33-100),100/('2024 BettingLines Week'!B33+100))</f>
        <v>0.73544973544973546</v>
      </c>
      <c r="C23">
        <f>IF('2024 BettingLines Week'!C33&lt;-100,1+100/('2024 BettingLines Week'!C33-100),100/('2024 BettingLines Week'!C33+100))</f>
        <v>0.59677419354838712</v>
      </c>
      <c r="D23">
        <f>IF('2024 BettingLines Week'!D33&lt;-100,1+100/('2024 BettingLines Week'!D33-100),100/('2024 BettingLines Week'!D33+100))</f>
        <v>0.47619047619047616</v>
      </c>
      <c r="E23">
        <f>IF('2024 BettingLines Week'!E33&lt;-100,1+100/('2024 BettingLines Week'!E33-100),100/('2024 BettingLines Week'!E33+100))</f>
        <v>0.33333333333333331</v>
      </c>
      <c r="F23">
        <f>IF('2024 BettingLines Week'!F33&lt;-100,1+100/('2024 BettingLines Week'!F33-100),100/('2024 BettingLines Week'!F33+100))</f>
        <v>0.52380952380952384</v>
      </c>
      <c r="G23">
        <f>IF('2024 BettingLines Week'!G33&lt;-100,1+100/('2024 BettingLines Week'!G33-100),100/('2024 BettingLines Week'!G33+100))</f>
        <v>0.52380952380952384</v>
      </c>
      <c r="H23">
        <f>IF('2024 BettingLines Week'!H33&lt;-100,1+100/('2024 BettingLines Week'!H33-100),100/('2024 BettingLines Week'!H33+100))</f>
        <v>0.52380952380952384</v>
      </c>
      <c r="I23">
        <f>IF('2024 BettingLines Week'!I33&lt;-100,1+100/('2024 BettingLines Week'!I33-100),100/('2024 BettingLines Week'!I33+100))</f>
        <v>0.52380952380952384</v>
      </c>
      <c r="J23">
        <f>IF('2024 BettingLines Week'!J33&lt;-100,1+100/('2024 BettingLines Week'!J33-100),100/('2024 BettingLines Week'!J33+100))</f>
        <v>0.52380952380952384</v>
      </c>
      <c r="K23">
        <f>IF('2024 BettingLines Week'!K33&lt;-100,1+100/('2024 BettingLines Week'!K33-100),100/('2024 BettingLines Week'!K33+100))</f>
        <v>0.52380952380952384</v>
      </c>
      <c r="L23">
        <f>IF('2024 BettingLines Week'!L33&lt;-100,1+100/('2024 BettingLines Week'!L33-100),100/('2024 BettingLines Week'!L33+100))</f>
        <v>0.23255813953488372</v>
      </c>
      <c r="M23">
        <f>IF('2024 BettingLines Week'!M33&lt;-100,1+100/('2024 BettingLines Week'!M33-100),100/('2024 BettingLines Week'!M33+100))</f>
        <v>0.52380952380952384</v>
      </c>
      <c r="N23">
        <f>IF('2024 BettingLines Week'!N33&lt;-100,1+100/('2024 BettingLines Week'!N33-100),100/('2024 BettingLines Week'!N33+100))</f>
        <v>0.52380952380952384</v>
      </c>
      <c r="O23">
        <f>IF('2024 BettingLines Week'!O33&lt;-100,1+100/('2024 BettingLines Week'!O33-100),100/('2024 BettingLines Week'!O33+100))</f>
        <v>0.52380952380952384</v>
      </c>
      <c r="P23">
        <f>IF('2024 BettingLines Week'!P33&lt;-100,1+100/('2024 BettingLines Week'!P33-100),100/('2024 BettingLines Week'!P33+100))</f>
        <v>0.52380952380952384</v>
      </c>
      <c r="Q23">
        <f>IF('2024 BettingLines Week'!Q33&lt;-100,1+100/('2024 BettingLines Week'!Q33-100),100/('2024 BettingLines Week'!Q33+100))</f>
        <v>0.52380952380952384</v>
      </c>
      <c r="R23">
        <f>IF('2024 BettingLines Week'!R33&lt;-100,1+100/('2024 BettingLines Week'!R33-100),100/('2024 BettingLines Week'!R33+100))</f>
        <v>0.52380952380952384</v>
      </c>
      <c r="S23">
        <f>IF('2024 BettingLines Week'!S33&lt;-100,1+100/('2024 BettingLines Week'!S33-100),100/('2024 BettingLines Week'!S33+100))</f>
        <v>0.35087719298245612</v>
      </c>
    </row>
    <row r="24" spans="1:19" ht="14.45">
      <c r="A24" t="s">
        <v>15</v>
      </c>
      <c r="B24">
        <f>IF('2024 BettingLines Week'!B24&lt;-100,1+100/('2024 BettingLines Week'!B24-100),100/('2024 BettingLines Week'!B24+100))</f>
        <v>0.65753424657534243</v>
      </c>
      <c r="C24">
        <f>IF('2024 BettingLines Week'!C24&lt;-100,1+100/('2024 BettingLines Week'!C24-100),100/('2024 BettingLines Week'!C24+100))</f>
        <v>0.32258064516129031</v>
      </c>
      <c r="D24">
        <f>IF('2024 BettingLines Week'!D24&lt;-100,1+100/('2024 BettingLines Week'!D24-100),100/('2024 BettingLines Week'!D24+100))</f>
        <v>0.43478260869565216</v>
      </c>
      <c r="E24">
        <f>IF('2024 BettingLines Week'!E24&lt;-100,1+100/('2024 BettingLines Week'!E24-100),100/('2024 BettingLines Week'!E24+100))</f>
        <v>0.39370078740157483</v>
      </c>
      <c r="F24">
        <f>IF('2024 BettingLines Week'!F24&lt;-100,1+100/('2024 BettingLines Week'!F24-100),100/('2024 BettingLines Week'!F24+100))</f>
        <v>0.25</v>
      </c>
      <c r="G24">
        <f>IF('2024 BettingLines Week'!G24&lt;-100,1+100/('2024 BettingLines Week'!G24-100),100/('2024 BettingLines Week'!G24+100))</f>
        <v>0.52380952380952384</v>
      </c>
      <c r="H24">
        <f>IF('2024 BettingLines Week'!H24&lt;-100,1+100/('2024 BettingLines Week'!H24-100),100/('2024 BettingLines Week'!H24+100))</f>
        <v>0.52380952380952384</v>
      </c>
      <c r="I24">
        <f>IF('2024 BettingLines Week'!I24&lt;-100,1+100/('2024 BettingLines Week'!I24-100),100/('2024 BettingLines Week'!I24+100))</f>
        <v>0.52380952380952384</v>
      </c>
      <c r="J24">
        <f>IF('2024 BettingLines Week'!J24&lt;-100,1+100/('2024 BettingLines Week'!J24-100),100/('2024 BettingLines Week'!J24+100))</f>
        <v>0.52380952380952384</v>
      </c>
      <c r="K24">
        <f>IF('2024 BettingLines Week'!K24&lt;-100,1+100/('2024 BettingLines Week'!K24-100),100/('2024 BettingLines Week'!K24+100))</f>
        <v>0.52380952380952384</v>
      </c>
      <c r="L24">
        <f>IF('2024 BettingLines Week'!L24&lt;-100,1+100/('2024 BettingLines Week'!L24-100),100/('2024 BettingLines Week'!L24+100))</f>
        <v>0.52380952380952384</v>
      </c>
      <c r="M24">
        <f>IF('2024 BettingLines Week'!M24&lt;-100,1+100/('2024 BettingLines Week'!M24-100),100/('2024 BettingLines Week'!M24+100))</f>
        <v>0.52380952380952384</v>
      </c>
      <c r="N24">
        <f>IF('2024 BettingLines Week'!N24&lt;-100,1+100/('2024 BettingLines Week'!N24-100),100/('2024 BettingLines Week'!N24+100))</f>
        <v>0.52380952380952384</v>
      </c>
      <c r="O24">
        <f>IF('2024 BettingLines Week'!O24&lt;-100,1+100/('2024 BettingLines Week'!O24-100),100/('2024 BettingLines Week'!O24+100))</f>
        <v>0.52380952380952384</v>
      </c>
      <c r="P24">
        <f>IF('2024 BettingLines Week'!P24&lt;-100,1+100/('2024 BettingLines Week'!P24-100),100/('2024 BettingLines Week'!P24+100))</f>
        <v>0.52380952380952384</v>
      </c>
      <c r="Q24">
        <f>IF('2024 BettingLines Week'!Q24&lt;-100,1+100/('2024 BettingLines Week'!Q24-100),100/('2024 BettingLines Week'!Q24+100))</f>
        <v>0.35714285714285715</v>
      </c>
      <c r="R24">
        <f>IF('2024 BettingLines Week'!R24&lt;-100,1+100/('2024 BettingLines Week'!R24-100),100/('2024 BettingLines Week'!R24+100))</f>
        <v>0.52380952380952384</v>
      </c>
      <c r="S24">
        <f>IF('2024 BettingLines Week'!S24&lt;-100,1+100/('2024 BettingLines Week'!S24-100),100/('2024 BettingLines Week'!S24+100))</f>
        <v>0.52380952380952384</v>
      </c>
    </row>
    <row r="25" spans="1:19" ht="14.45">
      <c r="A25" t="s">
        <v>16</v>
      </c>
      <c r="B25">
        <f>IF('2024 BettingLines Week'!B29&lt;-100,1+100/('2024 BettingLines Week'!B29-100),100/('2024 BettingLines Week'!B29+100))</f>
        <v>0.53488372093023262</v>
      </c>
      <c r="C25">
        <f>IF('2024 BettingLines Week'!C29&lt;-100,1+100/('2024 BettingLines Week'!C29-100),100/('2024 BettingLines Week'!C29+100))</f>
        <v>0.32258064516129031</v>
      </c>
      <c r="D25">
        <f>IF('2024 BettingLines Week'!D29&lt;-100,1+100/('2024 BettingLines Week'!D29-100),100/('2024 BettingLines Week'!D29+100))</f>
        <v>0.37878787878787878</v>
      </c>
      <c r="E25">
        <f>IF('2024 BettingLines Week'!E29&lt;-100,1+100/('2024 BettingLines Week'!E29-100),100/('2024 BettingLines Week'!E29+100))</f>
        <v>0.35714285714285715</v>
      </c>
      <c r="F25">
        <f>IF('2024 BettingLines Week'!F29&lt;-100,1+100/('2024 BettingLines Week'!F29-100),100/('2024 BettingLines Week'!F29+100))</f>
        <v>0.52380952380952384</v>
      </c>
      <c r="G25">
        <f>IF('2024 BettingLines Week'!G29&lt;-100,1+100/('2024 BettingLines Week'!G29-100),100/('2024 BettingLines Week'!G29+100))</f>
        <v>0.52380952380952384</v>
      </c>
      <c r="H25">
        <f>IF('2024 BettingLines Week'!H29&lt;-100,1+100/('2024 BettingLines Week'!H29-100),100/('2024 BettingLines Week'!H29+100))</f>
        <v>0.52380952380952384</v>
      </c>
      <c r="I25">
        <f>IF('2024 BettingLines Week'!I29&lt;-100,1+100/('2024 BettingLines Week'!I29-100),100/('2024 BettingLines Week'!I29+100))</f>
        <v>0.52380952380952384</v>
      </c>
      <c r="J25">
        <f>IF('2024 BettingLines Week'!J29&lt;-100,1+100/('2024 BettingLines Week'!J29-100),100/('2024 BettingLines Week'!J29+100))</f>
        <v>0.52380952380952384</v>
      </c>
      <c r="K25">
        <f>IF('2024 BettingLines Week'!K29&lt;-100,1+100/('2024 BettingLines Week'!K29-100),100/('2024 BettingLines Week'!K29+100))</f>
        <v>0.52380952380952384</v>
      </c>
      <c r="L25">
        <f>IF('2024 BettingLines Week'!L29&lt;-100,1+100/('2024 BettingLines Week'!L29-100),100/('2024 BettingLines Week'!L29+100))</f>
        <v>0.52380952380952384</v>
      </c>
      <c r="M25">
        <f>IF('2024 BettingLines Week'!M29&lt;-100,1+100/('2024 BettingLines Week'!M29-100),100/('2024 BettingLines Week'!M29+100))</f>
        <v>0.52380952380952384</v>
      </c>
      <c r="N25">
        <f>IF('2024 BettingLines Week'!N29&lt;-100,1+100/('2024 BettingLines Week'!N29-100),100/('2024 BettingLines Week'!N29+100))</f>
        <v>0.52380952380952384</v>
      </c>
      <c r="O25">
        <f>IF('2024 BettingLines Week'!O29&lt;-100,1+100/('2024 BettingLines Week'!O29-100),100/('2024 BettingLines Week'!O29+100))</f>
        <v>0.52380952380952384</v>
      </c>
      <c r="P25">
        <f>IF('2024 BettingLines Week'!P29&lt;-100,1+100/('2024 BettingLines Week'!P29-100),100/('2024 BettingLines Week'!P29+100))</f>
        <v>0.52380952380952384</v>
      </c>
      <c r="Q25">
        <f>IF('2024 BettingLines Week'!Q29&lt;-100,1+100/('2024 BettingLines Week'!Q29-100),100/('2024 BettingLines Week'!Q29+100))</f>
        <v>0.52380952380952384</v>
      </c>
      <c r="R25">
        <f>IF('2024 BettingLines Week'!R29&lt;-100,1+100/('2024 BettingLines Week'!R29-100),100/('2024 BettingLines Week'!R29+100))</f>
        <v>0.52380952380952384</v>
      </c>
      <c r="S25">
        <f>IF('2024 BettingLines Week'!S29&lt;-100,1+100/('2024 BettingLines Week'!S29-100),100/('2024 BettingLines Week'!S29+100))</f>
        <v>0.32786885245901637</v>
      </c>
    </row>
    <row r="26" spans="1:19" ht="14.45">
      <c r="A26" t="s">
        <v>26</v>
      </c>
      <c r="B26">
        <f>IF('2024 BettingLines Week'!B21&lt;-100,1+100/('2024 BettingLines Week'!B21-100),100/('2024 BettingLines Week'!B21+100))</f>
        <v>0.37037037037037035</v>
      </c>
      <c r="C26">
        <f>IF('2024 BettingLines Week'!C21&lt;-100,1+100/('2024 BettingLines Week'!C21-100),100/('2024 BettingLines Week'!C21+100))</f>
        <v>0.57446808510638303</v>
      </c>
      <c r="D26">
        <f>IF('2024 BettingLines Week'!D21&lt;-100,1+100/('2024 BettingLines Week'!D21-100),100/('2024 BettingLines Week'!D21+100))</f>
        <v>0.27777777777777779</v>
      </c>
      <c r="E26">
        <f>IF('2024 BettingLines Week'!E21&lt;-100,1+100/('2024 BettingLines Week'!E21-100),100/('2024 BettingLines Week'!E21+100))</f>
        <v>0.46728971962616822</v>
      </c>
      <c r="F26">
        <f>IF('2024 BettingLines Week'!F21&lt;-100,1+100/('2024 BettingLines Week'!F21-100),100/('2024 BettingLines Week'!F21+100))</f>
        <v>0.52380952380952384</v>
      </c>
      <c r="G26">
        <f>IF('2024 BettingLines Week'!G21&lt;-100,1+100/('2024 BettingLines Week'!G21-100),100/('2024 BettingLines Week'!G21+100))</f>
        <v>0.23255813953488372</v>
      </c>
      <c r="H26">
        <f>IF('2024 BettingLines Week'!H21&lt;-100,1+100/('2024 BettingLines Week'!H21-100),100/('2024 BettingLines Week'!H21+100))</f>
        <v>0.52380952380952384</v>
      </c>
      <c r="I26">
        <f>IF('2024 BettingLines Week'!I21&lt;-100,1+100/('2024 BettingLines Week'!I21-100),100/('2024 BettingLines Week'!I21+100))</f>
        <v>0.52380952380952384</v>
      </c>
      <c r="J26">
        <f>IF('2024 BettingLines Week'!J21&lt;-100,1+100/('2024 BettingLines Week'!J21-100),100/('2024 BettingLines Week'!J21+100))</f>
        <v>0.52380952380952384</v>
      </c>
      <c r="K26">
        <f>IF('2024 BettingLines Week'!K21&lt;-100,1+100/('2024 BettingLines Week'!K21-100),100/('2024 BettingLines Week'!K21+100))</f>
        <v>0.52380952380952384</v>
      </c>
      <c r="L26">
        <f>IF('2024 BettingLines Week'!L21&lt;-100,1+100/('2024 BettingLines Week'!L21-100),100/('2024 BettingLines Week'!L21+100))</f>
        <v>0.27027027027027029</v>
      </c>
      <c r="M26">
        <f>IF('2024 BettingLines Week'!M21&lt;-100,1+100/('2024 BettingLines Week'!M21-100),100/('2024 BettingLines Week'!M21+100))</f>
        <v>0.52380952380952384</v>
      </c>
      <c r="N26">
        <f>IF('2024 BettingLines Week'!N21&lt;-100,1+100/('2024 BettingLines Week'!N21-100),100/('2024 BettingLines Week'!N21+100))</f>
        <v>0.52380952380952384</v>
      </c>
      <c r="O26">
        <f>IF('2024 BettingLines Week'!O21&lt;-100,1+100/('2024 BettingLines Week'!O21-100),100/('2024 BettingLines Week'!O21+100))</f>
        <v>0.52380952380952384</v>
      </c>
      <c r="P26">
        <f>IF('2024 BettingLines Week'!P21&lt;-100,1+100/('2024 BettingLines Week'!P21-100),100/('2024 BettingLines Week'!P21+100))</f>
        <v>0.52380952380952384</v>
      </c>
      <c r="Q26">
        <f>IF('2024 BettingLines Week'!Q21&lt;-100,1+100/('2024 BettingLines Week'!Q21-100),100/('2024 BettingLines Week'!Q21+100))</f>
        <v>0.52380952380952384</v>
      </c>
      <c r="R26">
        <f>IF('2024 BettingLines Week'!R21&lt;-100,1+100/('2024 BettingLines Week'!R21-100),100/('2024 BettingLines Week'!R21+100))</f>
        <v>0.52380952380952384</v>
      </c>
      <c r="S26">
        <f>IF('2024 BettingLines Week'!S21&lt;-100,1+100/('2024 BettingLines Week'!S21-100),100/('2024 BettingLines Week'!S21+100))</f>
        <v>0.33898305084745761</v>
      </c>
    </row>
    <row r="27" spans="1:19">
      <c r="A27" t="s">
        <v>31</v>
      </c>
      <c r="B27">
        <f>IF('2024 BettingLines Week'!B30&lt;-100,1+100/('2024 BettingLines Week'!B30-100),100/('2024 BettingLines Week'!B30+100))</f>
        <v>0.2857142857142857</v>
      </c>
      <c r="C27">
        <f>IF('2024 BettingLines Week'!C30&lt;-100,1+100/('2024 BettingLines Week'!C30-100),100/('2024 BettingLines Week'!C30+100))</f>
        <v>0.47619047619047616</v>
      </c>
      <c r="D27">
        <f>IF('2024 BettingLines Week'!D30&lt;-100,1+100/('2024 BettingLines Week'!D30-100),100/('2024 BettingLines Week'!D30+100))</f>
        <v>0.37878787878787878</v>
      </c>
      <c r="E27">
        <f>IF('2024 BettingLines Week'!E30&lt;-100,1+100/('2024 BettingLines Week'!E30-100),100/('2024 BettingLines Week'!E30+100))</f>
        <v>0.57446808510638303</v>
      </c>
      <c r="F27">
        <f>IF('2024 BettingLines Week'!F30&lt;-100,1+100/('2024 BettingLines Week'!F30-100),100/('2024 BettingLines Week'!F30+100))</f>
        <v>0.22222222222222221</v>
      </c>
      <c r="G27">
        <f>IF('2024 BettingLines Week'!G30&lt;-100,1+100/('2024 BettingLines Week'!G30-100),100/('2024 BettingLines Week'!G30+100))</f>
        <v>0.35714285714285715</v>
      </c>
      <c r="H27">
        <f>IF('2024 BettingLines Week'!H30&lt;-100,1+100/('2024 BettingLines Week'!H30-100),100/('2024 BettingLines Week'!H30+100))</f>
        <v>0.52380952380952384</v>
      </c>
      <c r="I27">
        <f>IF('2024 BettingLines Week'!I30&lt;-100,1+100/('2024 BettingLines Week'!I30-100),100/('2024 BettingLines Week'!I30+100))</f>
        <v>0.32258064516129031</v>
      </c>
      <c r="J27">
        <f>IF('2024 BettingLines Week'!J30&lt;-100,1+100/('2024 BettingLines Week'!J30-100),100/('2024 BettingLines Week'!J30+100))</f>
        <v>0.52380952380952384</v>
      </c>
      <c r="K27">
        <f>IF('2024 BettingLines Week'!K30&lt;-100,1+100/('2024 BettingLines Week'!K30-100),100/('2024 BettingLines Week'!K30+100))</f>
        <v>0.52380952380952384</v>
      </c>
      <c r="L27">
        <f>IF('2024 BettingLines Week'!L30&lt;-100,1+100/('2024 BettingLines Week'!L30-100),100/('2024 BettingLines Week'!L30+100))</f>
        <v>0.52380952380952384</v>
      </c>
      <c r="M27">
        <f>IF('2024 BettingLines Week'!M30&lt;-100,1+100/('2024 BettingLines Week'!M30-100),100/('2024 BettingLines Week'!M30+100))</f>
        <v>0.52380952380952384</v>
      </c>
      <c r="N27">
        <f>IF('2024 BettingLines Week'!N30&lt;-100,1+100/('2024 BettingLines Week'!N30-100),100/('2024 BettingLines Week'!N30+100))</f>
        <v>0.52380952380952384</v>
      </c>
      <c r="O27">
        <f>IF('2024 BettingLines Week'!O30&lt;-100,1+100/('2024 BettingLines Week'!O30-100),100/('2024 BettingLines Week'!O30+100))</f>
        <v>0.52380952380952384</v>
      </c>
      <c r="P27">
        <f>IF('2024 BettingLines Week'!P30&lt;-100,1+100/('2024 BettingLines Week'!P30-100),100/('2024 BettingLines Week'!P30+100))</f>
        <v>0.52380952380952384</v>
      </c>
      <c r="Q27">
        <f>IF('2024 BettingLines Week'!Q30&lt;-100,1+100/('2024 BettingLines Week'!Q30-100),100/('2024 BettingLines Week'!Q30+100))</f>
        <v>0.52380952380952384</v>
      </c>
      <c r="R27">
        <f>IF('2024 BettingLines Week'!R30&lt;-100,1+100/('2024 BettingLines Week'!R30-100),100/('2024 BettingLines Week'!R30+100))</f>
        <v>0.32786885245901637</v>
      </c>
      <c r="S27">
        <f>IF('2024 BettingLines Week'!S30&lt;-100,1+100/('2024 BettingLines Week'!S30-100),100/('2024 BettingLines Week'!S30+100))</f>
        <v>0.52380952380952384</v>
      </c>
    </row>
    <row r="28" spans="1:19" ht="14.45">
      <c r="A28" t="s">
        <v>20</v>
      </c>
      <c r="B28">
        <f>IF('2024 BettingLines Week'!B19&lt;-100,1+100/('2024 BettingLines Week'!B19-100),100/('2024 BettingLines Week'!B19+100))</f>
        <v>0.51219512195121952</v>
      </c>
      <c r="C28">
        <f>IF('2024 BettingLines Week'!C19&lt;-100,1+100/('2024 BettingLines Week'!C19-100),100/('2024 BettingLines Week'!C19+100))</f>
        <v>0.46728971962616822</v>
      </c>
      <c r="D28">
        <f>IF('2024 BettingLines Week'!D19&lt;-100,1+100/('2024 BettingLines Week'!D19-100),100/('2024 BettingLines Week'!D19+100))</f>
        <v>0.30769230769230771</v>
      </c>
      <c r="E28">
        <f>IF('2024 BettingLines Week'!E19&lt;-100,1+100/('2024 BettingLines Week'!E19-100),100/('2024 BettingLines Week'!E19+100))</f>
        <v>0.37878787878787878</v>
      </c>
      <c r="F28">
        <f>IF('2024 BettingLines Week'!F19&lt;-100,1+100/('2024 BettingLines Week'!F19-100),100/('2024 BettingLines Week'!F19+100))</f>
        <v>0.52380952380952384</v>
      </c>
      <c r="G28">
        <f>IF('2024 BettingLines Week'!G19&lt;-100,1+100/('2024 BettingLines Week'!G19-100),100/('2024 BettingLines Week'!G19+100))</f>
        <v>0.52380952380952384</v>
      </c>
      <c r="H28">
        <f>IF('2024 BettingLines Week'!H19&lt;-100,1+100/('2024 BettingLines Week'!H19-100),100/('2024 BettingLines Week'!H19+100))</f>
        <v>0.37037037037037035</v>
      </c>
      <c r="I28">
        <f>IF('2024 BettingLines Week'!I19&lt;-100,1+100/('2024 BettingLines Week'!I19-100),100/('2024 BettingLines Week'!I19+100))</f>
        <v>0.52380952380952384</v>
      </c>
      <c r="J28">
        <f>IF('2024 BettingLines Week'!J19&lt;-100,1+100/('2024 BettingLines Week'!J19-100),100/('2024 BettingLines Week'!J19+100))</f>
        <v>0.52380952380952384</v>
      </c>
      <c r="K28">
        <f>IF('2024 BettingLines Week'!K19&lt;-100,1+100/('2024 BettingLines Week'!K19-100),100/('2024 BettingLines Week'!K19+100))</f>
        <v>0.52380952380952384</v>
      </c>
      <c r="L28">
        <f>IF('2024 BettingLines Week'!L19&lt;-100,1+100/('2024 BettingLines Week'!L19-100),100/('2024 BettingLines Week'!L19+100))</f>
        <v>0.52380952380952384</v>
      </c>
      <c r="M28">
        <f>IF('2024 BettingLines Week'!M19&lt;-100,1+100/('2024 BettingLines Week'!M19-100),100/('2024 BettingLines Week'!M19+100))</f>
        <v>0.52380952380952384</v>
      </c>
      <c r="N28">
        <f>IF('2024 BettingLines Week'!N19&lt;-100,1+100/('2024 BettingLines Week'!N19-100),100/('2024 BettingLines Week'!N19+100))</f>
        <v>0.24390243902439024</v>
      </c>
      <c r="O28">
        <f>IF('2024 BettingLines Week'!O19&lt;-100,1+100/('2024 BettingLines Week'!O19-100),100/('2024 BettingLines Week'!O19+100))</f>
        <v>0.52380952380952384</v>
      </c>
      <c r="P28">
        <f>IF('2024 BettingLines Week'!P19&lt;-100,1+100/('2024 BettingLines Week'!P19-100),100/('2024 BettingLines Week'!P19+100))</f>
        <v>0.30303030303030304</v>
      </c>
      <c r="Q28">
        <f>IF('2024 BettingLines Week'!Q19&lt;-100,1+100/('2024 BettingLines Week'!Q19-100),100/('2024 BettingLines Week'!Q19+100))</f>
        <v>0.37037037037037035</v>
      </c>
      <c r="R28">
        <f>IF('2024 BettingLines Week'!R19&lt;-100,1+100/('2024 BettingLines Week'!R19-100),100/('2024 BettingLines Week'!R19+100))</f>
        <v>0.52380952380952384</v>
      </c>
      <c r="S28">
        <f>IF('2024 BettingLines Week'!S19&lt;-100,1+100/('2024 BettingLines Week'!S19-100),100/('2024 BettingLines Week'!S19+100))</f>
        <v>0.35087719298245612</v>
      </c>
    </row>
    <row r="29" spans="1:19" ht="14.45">
      <c r="A29" t="s">
        <v>24</v>
      </c>
      <c r="B29">
        <f>IF('2024 BettingLines Week'!B16&lt;-100,1+100/('2024 BettingLines Week'!B16-100),100/('2024 BettingLines Week'!B16+100))</f>
        <v>0.43478260869565216</v>
      </c>
      <c r="C29">
        <f>IF('2024 BettingLines Week'!C16&lt;-100,1+100/('2024 BettingLines Week'!C16-100),100/('2024 BettingLines Week'!C16+100))</f>
        <v>0.25974025974025972</v>
      </c>
      <c r="D29">
        <f>IF('2024 BettingLines Week'!D16&lt;-100,1+100/('2024 BettingLines Week'!D16-100),100/('2024 BettingLines Week'!D16+100))</f>
        <v>0.64912280701754388</v>
      </c>
      <c r="E29">
        <f>IF('2024 BettingLines Week'!E16&lt;-100,1+100/('2024 BettingLines Week'!E16-100),100/('2024 BettingLines Week'!E16+100))</f>
        <v>0.45454545454545453</v>
      </c>
      <c r="F29">
        <f>IF('2024 BettingLines Week'!F16&lt;-100,1+100/('2024 BettingLines Week'!F16-100),100/('2024 BettingLines Week'!F16+100))</f>
        <v>0.52380952380952384</v>
      </c>
      <c r="G29">
        <f>IF('2024 BettingLines Week'!G16&lt;-100,1+100/('2024 BettingLines Week'!G16-100),100/('2024 BettingLines Week'!G16+100))</f>
        <v>0.52380952380952384</v>
      </c>
      <c r="H29">
        <f>IF('2024 BettingLines Week'!H16&lt;-100,1+100/('2024 BettingLines Week'!H16-100),100/('2024 BettingLines Week'!H16+100))</f>
        <v>0.37037037037037035</v>
      </c>
      <c r="I29">
        <f>IF('2024 BettingLines Week'!I16&lt;-100,1+100/('2024 BettingLines Week'!I16-100),100/('2024 BettingLines Week'!I16+100))</f>
        <v>0.34482758620689657</v>
      </c>
      <c r="J29">
        <f>IF('2024 BettingLines Week'!J16&lt;-100,1+100/('2024 BettingLines Week'!J16-100),100/('2024 BettingLines Week'!J16+100))</f>
        <v>0.27027027027027029</v>
      </c>
      <c r="K29">
        <f>IF('2024 BettingLines Week'!K16&lt;-100,1+100/('2024 BettingLines Week'!K16-100),100/('2024 BettingLines Week'!K16+100))</f>
        <v>0.52380952380952384</v>
      </c>
      <c r="L29">
        <f>IF('2024 BettingLines Week'!L16&lt;-100,1+100/('2024 BettingLines Week'!L16-100),100/('2024 BettingLines Week'!L16+100))</f>
        <v>0.30303030303030304</v>
      </c>
      <c r="M29">
        <f>IF('2024 BettingLines Week'!M16&lt;-100,1+100/('2024 BettingLines Week'!M16-100),100/('2024 BettingLines Week'!M16+100))</f>
        <v>0.52380952380952384</v>
      </c>
      <c r="N29">
        <f>IF('2024 BettingLines Week'!N16&lt;-100,1+100/('2024 BettingLines Week'!N16-100),100/('2024 BettingLines Week'!N16+100))</f>
        <v>0.26315789473684209</v>
      </c>
      <c r="O29">
        <f>IF('2024 BettingLines Week'!O16&lt;-100,1+100/('2024 BettingLines Week'!O16-100),100/('2024 BettingLines Week'!O16+100))</f>
        <v>0.52380952380952384</v>
      </c>
      <c r="P29">
        <f>IF('2024 BettingLines Week'!P16&lt;-100,1+100/('2024 BettingLines Week'!P16-100),100/('2024 BettingLines Week'!P16+100))</f>
        <v>0.52380952380952384</v>
      </c>
      <c r="Q29">
        <f>IF('2024 BettingLines Week'!Q16&lt;-100,1+100/('2024 BettingLines Week'!Q16-100),100/('2024 BettingLines Week'!Q16+100))</f>
        <v>0.52380952380952384</v>
      </c>
      <c r="R29">
        <f>IF('2024 BettingLines Week'!R16&lt;-100,1+100/('2024 BettingLines Week'!R16-100),100/('2024 BettingLines Week'!R16+100))</f>
        <v>0.52380952380952384</v>
      </c>
      <c r="S29">
        <f>IF('2024 BettingLines Week'!S16&lt;-100,1+100/('2024 BettingLines Week'!S16-100),100/('2024 BettingLines Week'!S16+100))</f>
        <v>0.52380952380952384</v>
      </c>
    </row>
    <row r="30" spans="1:19" ht="14.45">
      <c r="A30" t="s">
        <v>17</v>
      </c>
      <c r="B30">
        <f>IF('2024 BettingLines Week'!B14&lt;-100,1+100/('2024 BettingLines Week'!B14-100),100/('2024 BettingLines Week'!B14+100))</f>
        <v>0.30769230769230771</v>
      </c>
      <c r="C30">
        <f>IF('2024 BettingLines Week'!C14&lt;-100,1+100/('2024 BettingLines Week'!C14-100),100/('2024 BettingLines Week'!C14+100))</f>
        <v>0.43478260869565216</v>
      </c>
      <c r="D30">
        <f>IF('2024 BettingLines Week'!D14&lt;-100,1+100/('2024 BettingLines Week'!D14-100),100/('2024 BettingLines Week'!D14+100))</f>
        <v>0.40816326530612246</v>
      </c>
      <c r="E30">
        <f>IF('2024 BettingLines Week'!E14&lt;-100,1+100/('2024 BettingLines Week'!E14-100),100/('2024 BettingLines Week'!E14+100))</f>
        <v>0.26315789473684209</v>
      </c>
      <c r="F30">
        <f>IF('2024 BettingLines Week'!F14&lt;-100,1+100/('2024 BettingLines Week'!F14-100),100/('2024 BettingLines Week'!F14+100))</f>
        <v>0.52380952380952384</v>
      </c>
      <c r="G30">
        <f>IF('2024 BettingLines Week'!G14&lt;-100,1+100/('2024 BettingLines Week'!G14-100),100/('2024 BettingLines Week'!G14+100))</f>
        <v>0.52380952380952384</v>
      </c>
      <c r="H30">
        <f>IF('2024 BettingLines Week'!H14&lt;-100,1+100/('2024 BettingLines Week'!H14-100),100/('2024 BettingLines Week'!H14+100))</f>
        <v>0.52380952380952384</v>
      </c>
      <c r="I30">
        <f>IF('2024 BettingLines Week'!I14&lt;-100,1+100/('2024 BettingLines Week'!I14-100),100/('2024 BettingLines Week'!I14+100))</f>
        <v>0.52380952380952384</v>
      </c>
      <c r="J30">
        <f>IF('2024 BettingLines Week'!J14&lt;-100,1+100/('2024 BettingLines Week'!J14-100),100/('2024 BettingLines Week'!J14+100))</f>
        <v>0.19047619047619047</v>
      </c>
      <c r="K30">
        <f>IF('2024 BettingLines Week'!K14&lt;-100,1+100/('2024 BettingLines Week'!K14-100),100/('2024 BettingLines Week'!K14+100))</f>
        <v>0.22727272727272727</v>
      </c>
      <c r="L30">
        <f>IF('2024 BettingLines Week'!L14&lt;-100,1+100/('2024 BettingLines Week'!L14-100),100/('2024 BettingLines Week'!L14+100))</f>
        <v>0.52380952380952384</v>
      </c>
      <c r="M30">
        <f>IF('2024 BettingLines Week'!M14&lt;-100,1+100/('2024 BettingLines Week'!M14-100),100/('2024 BettingLines Week'!M14+100))</f>
        <v>0.52380952380952384</v>
      </c>
      <c r="N30">
        <f>IF('2024 BettingLines Week'!N14&lt;-100,1+100/('2024 BettingLines Week'!N14-100),100/('2024 BettingLines Week'!N14+100))</f>
        <v>0.52380952380952384</v>
      </c>
      <c r="O30">
        <f>IF('2024 BettingLines Week'!O14&lt;-100,1+100/('2024 BettingLines Week'!O14-100),100/('2024 BettingLines Week'!O14+100))</f>
        <v>0.52380952380952384</v>
      </c>
      <c r="P30">
        <f>IF('2024 BettingLines Week'!P14&lt;-100,1+100/('2024 BettingLines Week'!P14-100),100/('2024 BettingLines Week'!P14+100))</f>
        <v>0.52380952380952384</v>
      </c>
      <c r="Q30">
        <f>IF('2024 BettingLines Week'!Q14&lt;-100,1+100/('2024 BettingLines Week'!Q14-100),100/('2024 BettingLines Week'!Q14+100))</f>
        <v>0.52380952380952384</v>
      </c>
      <c r="R30">
        <f>IF('2024 BettingLines Week'!R14&lt;-100,1+100/('2024 BettingLines Week'!R14-100),100/('2024 BettingLines Week'!R14+100))</f>
        <v>0.24390243902439024</v>
      </c>
      <c r="S30">
        <f>IF('2024 BettingLines Week'!S14&lt;-100,1+100/('2024 BettingLines Week'!S14-100),100/('2024 BettingLines Week'!S14+100))</f>
        <v>0.52380952380952384</v>
      </c>
    </row>
    <row r="31" spans="1:19" ht="14.45">
      <c r="A31" t="s">
        <v>28</v>
      </c>
      <c r="B31">
        <f>IF('2024 BettingLines Week'!B9&lt;-100,1+100/('2024 BettingLines Week'!B9-100),100/('2024 BettingLines Week'!B9+100))</f>
        <v>0.37878787878787878</v>
      </c>
      <c r="C31">
        <f>IF('2024 BettingLines Week'!C9&lt;-100,1+100/('2024 BettingLines Week'!C9-100),100/('2024 BettingLines Week'!C9+100))</f>
        <v>0.39370078740157483</v>
      </c>
      <c r="D31">
        <f>IF('2024 BettingLines Week'!D9&lt;-100,1+100/('2024 BettingLines Week'!D9-100),100/('2024 BettingLines Week'!D9+100))</f>
        <v>0.38461538461538464</v>
      </c>
      <c r="E31">
        <f>IF('2024 BettingLines Week'!E9&lt;-100,1+100/('2024 BettingLines Week'!E9-100),100/('2024 BettingLines Week'!E9+100))</f>
        <v>0.30303030303030304</v>
      </c>
      <c r="F31">
        <f>IF('2024 BettingLines Week'!F9&lt;-100,1+100/('2024 BettingLines Week'!F9-100),100/('2024 BettingLines Week'!F9+100))</f>
        <v>0.52380952380952384</v>
      </c>
      <c r="G31">
        <f>IF('2024 BettingLines Week'!G9&lt;-100,1+100/('2024 BettingLines Week'!G9-100),100/('2024 BettingLines Week'!G9+100))</f>
        <v>0.52380952380952384</v>
      </c>
      <c r="H31">
        <f>IF('2024 BettingLines Week'!H9&lt;-100,1+100/('2024 BettingLines Week'!H9-100),100/('2024 BettingLines Week'!H9+100))</f>
        <v>0.26315789473684209</v>
      </c>
      <c r="I31">
        <f>IF('2024 BettingLines Week'!I9&lt;-100,1+100/('2024 BettingLines Week'!I9-100),100/('2024 BettingLines Week'!I9+100))</f>
        <v>0.25316455696202533</v>
      </c>
      <c r="J31">
        <f>IF('2024 BettingLines Week'!J9&lt;-100,1+100/('2024 BettingLines Week'!J9-100),100/('2024 BettingLines Week'!J9+100))</f>
        <v>0.52380952380952384</v>
      </c>
      <c r="K31">
        <f>IF('2024 BettingLines Week'!K9&lt;-100,1+100/('2024 BettingLines Week'!K9-100),100/('2024 BettingLines Week'!K9+100))</f>
        <v>0.52380952380952384</v>
      </c>
      <c r="L31">
        <f>IF('2024 BettingLines Week'!L9&lt;-100,1+100/('2024 BettingLines Week'!L9-100),100/('2024 BettingLines Week'!L9+100))</f>
        <v>0.52380952380952384</v>
      </c>
      <c r="M31">
        <f>IF('2024 BettingLines Week'!M9&lt;-100,1+100/('2024 BettingLines Week'!M9-100),100/('2024 BettingLines Week'!M9+100))</f>
        <v>0.32258064516129031</v>
      </c>
      <c r="N31">
        <f>IF('2024 BettingLines Week'!N9&lt;-100,1+100/('2024 BettingLines Week'!N9-100),100/('2024 BettingLines Week'!N9+100))</f>
        <v>0.52380952380952384</v>
      </c>
      <c r="O31">
        <f>IF('2024 BettingLines Week'!O9&lt;-100,1+100/('2024 BettingLines Week'!O9-100),100/('2024 BettingLines Week'!O9+100))</f>
        <v>0.52380952380952384</v>
      </c>
      <c r="P31">
        <f>IF('2024 BettingLines Week'!P9&lt;-100,1+100/('2024 BettingLines Week'!P9-100),100/('2024 BettingLines Week'!P9+100))</f>
        <v>0.52380952380952384</v>
      </c>
      <c r="Q31">
        <f>IF('2024 BettingLines Week'!Q9&lt;-100,1+100/('2024 BettingLines Week'!Q9-100),100/('2024 BettingLines Week'!Q9+100))</f>
        <v>0.52380952380952384</v>
      </c>
      <c r="R31">
        <f>IF('2024 BettingLines Week'!R9&lt;-100,1+100/('2024 BettingLines Week'!R9-100),100/('2024 BettingLines Week'!R9+100))</f>
        <v>0.52380952380952384</v>
      </c>
      <c r="S31">
        <f>IF('2024 BettingLines Week'!S9&lt;-100,1+100/('2024 BettingLines Week'!S9-100),100/('2024 BettingLines Week'!S9+100))</f>
        <v>0.52380952380952384</v>
      </c>
    </row>
    <row r="32" spans="1:19" ht="14.45">
      <c r="A32" t="s">
        <v>22</v>
      </c>
      <c r="B32">
        <f>IF('2024 BettingLines Week'!B4&lt;-100,1+100/('2024 BettingLines Week'!B4-100),100/('2024 BettingLines Week'!B4+100))</f>
        <v>0.25316455696202533</v>
      </c>
      <c r="C32">
        <f>IF('2024 BettingLines Week'!C4&lt;-100,1+100/('2024 BettingLines Week'!C4-100),100/('2024 BettingLines Week'!C4+100))</f>
        <v>0.45454545454545453</v>
      </c>
      <c r="D32">
        <f>IF('2024 BettingLines Week'!D4&lt;-100,1+100/('2024 BettingLines Week'!D4-100),100/('2024 BettingLines Week'!D4+100))</f>
        <v>0.26315789473684209</v>
      </c>
      <c r="E32">
        <f>IF('2024 BettingLines Week'!E4&lt;-100,1+100/('2024 BettingLines Week'!E4-100),100/('2024 BettingLines Week'!E4+100))</f>
        <v>0.17543859649122806</v>
      </c>
      <c r="F32">
        <f>IF('2024 BettingLines Week'!F4&lt;-100,1+100/('2024 BettingLines Week'!F4-100),100/('2024 BettingLines Week'!F4+100))</f>
        <v>0.37037037037037035</v>
      </c>
      <c r="G32">
        <f>IF('2024 BettingLines Week'!G4&lt;-100,1+100/('2024 BettingLines Week'!G4-100),100/('2024 BettingLines Week'!G4+100))</f>
        <v>0.37037037037037035</v>
      </c>
      <c r="H32">
        <f>IF('2024 BettingLines Week'!H4&lt;-100,1+100/('2024 BettingLines Week'!H4-100),100/('2024 BettingLines Week'!H4+100))</f>
        <v>0.29411764705882354</v>
      </c>
      <c r="I32">
        <f>IF('2024 BettingLines Week'!I4&lt;-100,1+100/('2024 BettingLines Week'!I4-100),100/('2024 BettingLines Week'!I4+100))</f>
        <v>0.52380952380952384</v>
      </c>
      <c r="J32">
        <f>IF('2024 BettingLines Week'!J4&lt;-100,1+100/('2024 BettingLines Week'!J4-100),100/('2024 BettingLines Week'!J4+100))</f>
        <v>0.52380952380952384</v>
      </c>
      <c r="K32">
        <f>IF('2024 BettingLines Week'!K4&lt;-100,1+100/('2024 BettingLines Week'!K4-100),100/('2024 BettingLines Week'!K4+100))</f>
        <v>0.34482758620689657</v>
      </c>
      <c r="L32">
        <f>IF('2024 BettingLines Week'!L4&lt;-100,1+100/('2024 BettingLines Week'!L4-100),100/('2024 BettingLines Week'!L4+100))</f>
        <v>0.37878787878787878</v>
      </c>
      <c r="M32">
        <f>IF('2024 BettingLines Week'!M4&lt;-100,1+100/('2024 BettingLines Week'!M4-100),100/('2024 BettingLines Week'!M4+100))</f>
        <v>0.25316455696202533</v>
      </c>
      <c r="N32">
        <f>IF('2024 BettingLines Week'!N4&lt;-100,1+100/('2024 BettingLines Week'!N4-100),100/('2024 BettingLines Week'!N4+100))</f>
        <v>0.52380952380952384</v>
      </c>
      <c r="O32">
        <f>IF('2024 BettingLines Week'!O4&lt;-100,1+100/('2024 BettingLines Week'!O4-100),100/('2024 BettingLines Week'!O4+100))</f>
        <v>0.52380952380952384</v>
      </c>
      <c r="P32">
        <f>IF('2024 BettingLines Week'!P4&lt;-100,1+100/('2024 BettingLines Week'!P4-100),100/('2024 BettingLines Week'!P4+100))</f>
        <v>0.52380952380952384</v>
      </c>
      <c r="Q32">
        <f>IF('2024 BettingLines Week'!Q4&lt;-100,1+100/('2024 BettingLines Week'!Q4-100),100/('2024 BettingLines Week'!Q4+100))</f>
        <v>0.23255813953488372</v>
      </c>
      <c r="R32">
        <f>IF('2024 BettingLines Week'!R4&lt;-100,1+100/('2024 BettingLines Week'!R4-100),100/('2024 BettingLines Week'!R4+100))</f>
        <v>0.52380952380952384</v>
      </c>
      <c r="S32">
        <f>IF('2024 BettingLines Week'!S4&lt;-100,1+100/('2024 BettingLines Week'!S4-100),100/('2024 BettingLines Week'!S4+100))</f>
        <v>0.52380952380952384</v>
      </c>
    </row>
    <row r="33" spans="1:19" ht="14.45">
      <c r="A33" t="s">
        <v>25</v>
      </c>
      <c r="B33">
        <f>IF('2024 BettingLines Week'!B23&lt;-100,1+100/('2024 BettingLines Week'!B23-100),100/('2024 BettingLines Week'!B23+100))</f>
        <v>0.38461538461538464</v>
      </c>
      <c r="C33">
        <f>IF('2024 BettingLines Week'!C23&lt;-100,1+100/('2024 BettingLines Week'!C23-100),100/('2024 BettingLines Week'!C23+100))</f>
        <v>0.40816326530612246</v>
      </c>
      <c r="D33">
        <f>IF('2024 BettingLines Week'!D23&lt;-100,1+100/('2024 BettingLines Week'!D23-100),100/('2024 BettingLines Week'!D23+100))</f>
        <v>0.39370078740157483</v>
      </c>
      <c r="E33">
        <f>IF('2024 BettingLines Week'!E23&lt;-100,1+100/('2024 BettingLines Week'!E23-100),100/('2024 BettingLines Week'!E23+100))</f>
        <v>0.30303030303030304</v>
      </c>
      <c r="F33">
        <f>IF('2024 BettingLines Week'!F23&lt;-100,1+100/('2024 BettingLines Week'!F23-100),100/('2024 BettingLines Week'!F23+100))</f>
        <v>0.35087719298245612</v>
      </c>
      <c r="G33">
        <f>IF('2024 BettingLines Week'!G23&lt;-100,1+100/('2024 BettingLines Week'!G23-100),100/('2024 BettingLines Week'!G23+100))</f>
        <v>0.52380952380952384</v>
      </c>
      <c r="H33">
        <f>IF('2024 BettingLines Week'!H23&lt;-100,1+100/('2024 BettingLines Week'!H23-100),100/('2024 BettingLines Week'!H23+100))</f>
        <v>0.52380952380952384</v>
      </c>
      <c r="I33">
        <f>IF('2024 BettingLines Week'!I23&lt;-100,1+100/('2024 BettingLines Week'!I23-100),100/('2024 BettingLines Week'!I23+100))</f>
        <v>0.52380952380952384</v>
      </c>
      <c r="J33">
        <f>IF('2024 BettingLines Week'!J23&lt;-100,1+100/('2024 BettingLines Week'!J23-100),100/('2024 BettingLines Week'!J23+100))</f>
        <v>0.52380952380952384</v>
      </c>
      <c r="K33">
        <f>IF('2024 BettingLines Week'!K23&lt;-100,1+100/('2024 BettingLines Week'!K23-100),100/('2024 BettingLines Week'!K23+100))</f>
        <v>0.52380952380952384</v>
      </c>
      <c r="L33">
        <f>IF('2024 BettingLines Week'!L23&lt;-100,1+100/('2024 BettingLines Week'!L23-100),100/('2024 BettingLines Week'!L23+100))</f>
        <v>0.52380952380952384</v>
      </c>
      <c r="M33">
        <f>IF('2024 BettingLines Week'!M23&lt;-100,1+100/('2024 BettingLines Week'!M23-100),100/('2024 BettingLines Week'!M23+100))</f>
        <v>0.25316455696202533</v>
      </c>
      <c r="N33">
        <f>IF('2024 BettingLines Week'!N23&lt;-100,1+100/('2024 BettingLines Week'!N23-100),100/('2024 BettingLines Week'!N23+100))</f>
        <v>0.52380952380952384</v>
      </c>
      <c r="O33">
        <f>IF('2024 BettingLines Week'!O23&lt;-100,1+100/('2024 BettingLines Week'!O23-100),100/('2024 BettingLines Week'!O23+100))</f>
        <v>0.25316455696202533</v>
      </c>
      <c r="P33">
        <f>IF('2024 BettingLines Week'!P23&lt;-100,1+100/('2024 BettingLines Week'!P23-100),100/('2024 BettingLines Week'!P23+100))</f>
        <v>0.30769230769230771</v>
      </c>
      <c r="Q33">
        <f>IF('2024 BettingLines Week'!Q23&lt;-100,1+100/('2024 BettingLines Week'!Q23-100),100/('2024 BettingLines Week'!Q23+100))</f>
        <v>0.52380952380952384</v>
      </c>
      <c r="R33">
        <f>IF('2024 BettingLines Week'!R23&lt;-100,1+100/('2024 BettingLines Week'!R23-100),100/('2024 BettingLines Week'!R23+100))</f>
        <v>0.37037037037037035</v>
      </c>
      <c r="S33">
        <f>IF('2024 BettingLines Week'!S23&lt;-100,1+100/('2024 BettingLines Week'!S23-100),100/('2024 BettingLines Week'!S23+100))</f>
        <v>0.30769230769230771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7D49-F7C9-47B7-B3C1-2E5D50CD3340}">
  <dimension ref="A1:S33"/>
  <sheetViews>
    <sheetView workbookViewId="0">
      <selection activeCell="B31" sqref="B31"/>
    </sheetView>
  </sheetViews>
  <sheetFormatPr defaultColWidth="5" defaultRowHeight="15"/>
  <cols>
    <col min="2" max="19" width="7.140625" customWidth="1"/>
  </cols>
  <sheetData>
    <row r="1" spans="1:19" ht="14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4.45">
      <c r="A2" t="s">
        <v>3</v>
      </c>
      <c r="B2">
        <v>-310</v>
      </c>
      <c r="C2">
        <v>-105</v>
      </c>
      <c r="D2">
        <v>-225</v>
      </c>
      <c r="E2">
        <v>130</v>
      </c>
      <c r="F2">
        <v>-110</v>
      </c>
      <c r="G2">
        <v>-110</v>
      </c>
      <c r="H2">
        <v>-355</v>
      </c>
      <c r="I2">
        <v>-110</v>
      </c>
      <c r="J2">
        <v>-110</v>
      </c>
      <c r="K2">
        <v>-110</v>
      </c>
      <c r="L2">
        <v>-110</v>
      </c>
      <c r="M2">
        <v>-110</v>
      </c>
      <c r="N2">
        <v>-110</v>
      </c>
      <c r="O2">
        <v>-110</v>
      </c>
      <c r="P2">
        <v>-110</v>
      </c>
      <c r="Q2">
        <v>-425</v>
      </c>
      <c r="R2">
        <v>-110</v>
      </c>
      <c r="S2">
        <v>-110</v>
      </c>
    </row>
    <row r="3" spans="1:19" ht="14.45">
      <c r="A3" t="s">
        <v>11</v>
      </c>
      <c r="B3">
        <v>-170</v>
      </c>
      <c r="C3">
        <v>-115</v>
      </c>
      <c r="D3">
        <v>-130</v>
      </c>
      <c r="E3">
        <v>-285</v>
      </c>
      <c r="F3">
        <v>-205</v>
      </c>
      <c r="G3">
        <v>-110</v>
      </c>
      <c r="H3">
        <v>-110</v>
      </c>
      <c r="I3">
        <v>-258</v>
      </c>
      <c r="J3">
        <v>-110</v>
      </c>
      <c r="K3">
        <v>-110</v>
      </c>
      <c r="L3">
        <v>-285</v>
      </c>
      <c r="M3">
        <v>-375</v>
      </c>
      <c r="N3">
        <v>-110</v>
      </c>
      <c r="O3">
        <v>-110</v>
      </c>
      <c r="P3">
        <v>-110</v>
      </c>
      <c r="Q3">
        <v>-110</v>
      </c>
      <c r="R3">
        <v>-110</v>
      </c>
      <c r="S3">
        <v>-110</v>
      </c>
    </row>
    <row r="4" spans="1:19" ht="14.45">
      <c r="A4" t="s">
        <v>22</v>
      </c>
      <c r="B4">
        <v>295</v>
      </c>
      <c r="C4">
        <v>120</v>
      </c>
      <c r="D4">
        <v>280</v>
      </c>
      <c r="E4">
        <v>470</v>
      </c>
      <c r="F4">
        <v>170</v>
      </c>
      <c r="G4">
        <v>170</v>
      </c>
      <c r="H4">
        <v>240</v>
      </c>
      <c r="I4">
        <v>-110</v>
      </c>
      <c r="J4">
        <v>-110</v>
      </c>
      <c r="K4">
        <v>190</v>
      </c>
      <c r="L4">
        <v>164</v>
      </c>
      <c r="M4">
        <v>295</v>
      </c>
      <c r="N4">
        <v>-110</v>
      </c>
      <c r="O4">
        <v>-110</v>
      </c>
      <c r="P4">
        <v>-110</v>
      </c>
      <c r="Q4">
        <v>330</v>
      </c>
      <c r="R4">
        <v>-110</v>
      </c>
      <c r="S4">
        <v>-110</v>
      </c>
    </row>
    <row r="5" spans="1:19" ht="14.45">
      <c r="A5" t="s">
        <v>7</v>
      </c>
      <c r="B5">
        <v>200</v>
      </c>
      <c r="C5">
        <v>-185</v>
      </c>
      <c r="D5">
        <v>-355</v>
      </c>
      <c r="E5">
        <v>-355</v>
      </c>
      <c r="F5">
        <v>-110</v>
      </c>
      <c r="G5">
        <v>-110</v>
      </c>
      <c r="H5">
        <v>-110</v>
      </c>
      <c r="I5">
        <v>-110</v>
      </c>
      <c r="J5">
        <v>-110</v>
      </c>
      <c r="K5">
        <v>-110</v>
      </c>
      <c r="L5">
        <v>-110</v>
      </c>
      <c r="M5">
        <v>-110</v>
      </c>
      <c r="N5">
        <v>-110</v>
      </c>
      <c r="O5">
        <v>-110</v>
      </c>
      <c r="P5">
        <v>-110</v>
      </c>
      <c r="Q5">
        <v>-110</v>
      </c>
      <c r="R5">
        <v>-110</v>
      </c>
      <c r="S5">
        <v>-110</v>
      </c>
    </row>
    <row r="6" spans="1:19">
      <c r="A6" t="s">
        <v>32</v>
      </c>
      <c r="B6">
        <v>-148</v>
      </c>
      <c r="C6">
        <v>-170</v>
      </c>
      <c r="D6">
        <v>-198</v>
      </c>
      <c r="E6">
        <v>-175</v>
      </c>
      <c r="F6">
        <v>-110</v>
      </c>
      <c r="G6">
        <v>-205</v>
      </c>
      <c r="H6">
        <v>-110</v>
      </c>
      <c r="I6">
        <v>-110</v>
      </c>
      <c r="J6">
        <v>-110</v>
      </c>
      <c r="K6">
        <v>-110</v>
      </c>
      <c r="L6">
        <v>-110</v>
      </c>
      <c r="M6">
        <v>-258</v>
      </c>
      <c r="N6">
        <v>-110</v>
      </c>
      <c r="O6">
        <v>-110</v>
      </c>
      <c r="P6">
        <v>-110</v>
      </c>
      <c r="Q6">
        <v>-110</v>
      </c>
      <c r="R6">
        <v>-110</v>
      </c>
      <c r="S6">
        <v>-110</v>
      </c>
    </row>
    <row r="7" spans="1:19" ht="14.45">
      <c r="A7" t="s">
        <v>30</v>
      </c>
      <c r="B7">
        <v>124</v>
      </c>
      <c r="C7">
        <v>160</v>
      </c>
      <c r="D7">
        <v>-130</v>
      </c>
      <c r="E7">
        <v>-110</v>
      </c>
      <c r="F7">
        <v>-110</v>
      </c>
      <c r="G7">
        <v>-110</v>
      </c>
      <c r="H7">
        <v>-110</v>
      </c>
      <c r="I7">
        <v>-110</v>
      </c>
      <c r="J7">
        <v>-110</v>
      </c>
      <c r="K7">
        <v>-110</v>
      </c>
      <c r="L7">
        <v>-110</v>
      </c>
      <c r="M7">
        <v>-110</v>
      </c>
      <c r="N7">
        <v>-110</v>
      </c>
      <c r="O7">
        <v>-110</v>
      </c>
      <c r="P7">
        <v>-110</v>
      </c>
      <c r="Q7">
        <v>-110</v>
      </c>
      <c r="R7">
        <v>-110</v>
      </c>
      <c r="S7">
        <v>-110</v>
      </c>
    </row>
    <row r="8" spans="1:19" ht="14.45">
      <c r="A8" t="s">
        <v>12</v>
      </c>
      <c r="B8">
        <v>142</v>
      </c>
      <c r="C8">
        <v>-115</v>
      </c>
      <c r="D8">
        <v>185</v>
      </c>
      <c r="E8">
        <v>145</v>
      </c>
      <c r="F8">
        <v>-110</v>
      </c>
      <c r="G8">
        <v>-110</v>
      </c>
      <c r="H8">
        <v>-298</v>
      </c>
      <c r="I8">
        <v>-110</v>
      </c>
      <c r="J8">
        <v>-110</v>
      </c>
      <c r="K8">
        <v>-110</v>
      </c>
      <c r="L8">
        <v>-110</v>
      </c>
      <c r="M8">
        <v>-110</v>
      </c>
      <c r="N8">
        <v>-110</v>
      </c>
      <c r="O8">
        <v>-110</v>
      </c>
      <c r="P8">
        <v>-110</v>
      </c>
      <c r="Q8">
        <v>-110</v>
      </c>
      <c r="R8">
        <v>-110</v>
      </c>
      <c r="S8">
        <v>-110</v>
      </c>
    </row>
    <row r="9" spans="1:19" ht="14.45">
      <c r="A9" t="s">
        <v>28</v>
      </c>
      <c r="B9">
        <v>164</v>
      </c>
      <c r="C9">
        <v>154</v>
      </c>
      <c r="D9">
        <v>160</v>
      </c>
      <c r="E9">
        <v>230</v>
      </c>
      <c r="F9">
        <v>-110</v>
      </c>
      <c r="G9">
        <v>-110</v>
      </c>
      <c r="H9">
        <v>280</v>
      </c>
      <c r="I9">
        <v>295</v>
      </c>
      <c r="J9">
        <v>-110</v>
      </c>
      <c r="K9">
        <v>-110</v>
      </c>
      <c r="L9">
        <v>-110</v>
      </c>
      <c r="M9">
        <v>210</v>
      </c>
      <c r="N9">
        <v>-110</v>
      </c>
      <c r="O9">
        <v>-110</v>
      </c>
      <c r="P9">
        <v>-110</v>
      </c>
      <c r="Q9">
        <v>-110</v>
      </c>
      <c r="R9">
        <v>-110</v>
      </c>
      <c r="S9">
        <v>-110</v>
      </c>
    </row>
    <row r="10" spans="1:19" ht="14.45">
      <c r="A10" t="s">
        <v>8</v>
      </c>
      <c r="B10">
        <v>114</v>
      </c>
      <c r="C10">
        <v>-360</v>
      </c>
      <c r="D10">
        <v>-108</v>
      </c>
      <c r="E10">
        <v>-155</v>
      </c>
      <c r="F10">
        <v>-110</v>
      </c>
      <c r="G10">
        <v>-425</v>
      </c>
      <c r="H10">
        <v>-225</v>
      </c>
      <c r="I10">
        <v>-110</v>
      </c>
      <c r="J10">
        <v>-575</v>
      </c>
      <c r="K10">
        <v>-110</v>
      </c>
      <c r="L10">
        <v>-110</v>
      </c>
      <c r="M10">
        <v>-110</v>
      </c>
      <c r="N10">
        <v>-110</v>
      </c>
      <c r="O10">
        <v>-110</v>
      </c>
      <c r="P10">
        <v>-285</v>
      </c>
      <c r="Q10">
        <v>-110</v>
      </c>
      <c r="R10">
        <v>-110</v>
      </c>
      <c r="S10">
        <v>-110</v>
      </c>
    </row>
    <row r="11" spans="1:19" ht="14.45">
      <c r="A11" t="s">
        <v>5</v>
      </c>
      <c r="B11">
        <v>-375</v>
      </c>
      <c r="C11">
        <v>160</v>
      </c>
      <c r="D11">
        <v>-325</v>
      </c>
      <c r="E11">
        <v>-285</v>
      </c>
      <c r="F11">
        <v>-110</v>
      </c>
      <c r="G11">
        <v>-110</v>
      </c>
      <c r="H11">
        <v>-110</v>
      </c>
      <c r="I11">
        <v>-110</v>
      </c>
      <c r="J11">
        <v>-340</v>
      </c>
      <c r="K11">
        <v>-110</v>
      </c>
      <c r="L11">
        <v>-110</v>
      </c>
      <c r="M11">
        <v>-110</v>
      </c>
      <c r="N11">
        <v>-110</v>
      </c>
      <c r="O11">
        <v>-110</v>
      </c>
      <c r="P11">
        <v>-110</v>
      </c>
      <c r="Q11">
        <v>-110</v>
      </c>
      <c r="R11">
        <v>-395</v>
      </c>
      <c r="S11">
        <v>-110</v>
      </c>
    </row>
    <row r="12" spans="1:19" ht="14.45">
      <c r="A12" t="s">
        <v>14</v>
      </c>
      <c r="B12">
        <v>-125</v>
      </c>
      <c r="C12">
        <v>-105</v>
      </c>
      <c r="D12">
        <v>-278</v>
      </c>
      <c r="E12">
        <v>-142</v>
      </c>
      <c r="F12">
        <v>-110</v>
      </c>
      <c r="G12">
        <v>-110</v>
      </c>
      <c r="H12">
        <v>-110</v>
      </c>
      <c r="I12">
        <v>-110</v>
      </c>
      <c r="J12">
        <v>-110</v>
      </c>
      <c r="K12">
        <v>-110</v>
      </c>
      <c r="L12">
        <v>-110</v>
      </c>
      <c r="M12">
        <v>-110</v>
      </c>
      <c r="N12">
        <v>-110</v>
      </c>
      <c r="O12">
        <v>-110</v>
      </c>
      <c r="P12">
        <v>-110</v>
      </c>
      <c r="Q12">
        <v>-110</v>
      </c>
      <c r="R12">
        <v>-110</v>
      </c>
      <c r="S12">
        <v>-110</v>
      </c>
    </row>
    <row r="13" spans="1:19" ht="14.45">
      <c r="A13" t="s">
        <v>21</v>
      </c>
      <c r="B13">
        <v>160</v>
      </c>
      <c r="C13">
        <v>-155</v>
      </c>
      <c r="D13">
        <v>-125</v>
      </c>
      <c r="E13">
        <v>-110</v>
      </c>
      <c r="F13">
        <v>-110</v>
      </c>
      <c r="G13">
        <v>-110</v>
      </c>
      <c r="H13">
        <v>-110</v>
      </c>
      <c r="I13">
        <v>-110</v>
      </c>
      <c r="J13">
        <v>-110</v>
      </c>
      <c r="K13">
        <v>-110</v>
      </c>
      <c r="L13">
        <v>-110</v>
      </c>
      <c r="M13">
        <v>-110</v>
      </c>
      <c r="N13">
        <v>-110</v>
      </c>
      <c r="O13">
        <v>-110</v>
      </c>
      <c r="P13">
        <v>-110</v>
      </c>
      <c r="Q13">
        <v>-110</v>
      </c>
      <c r="R13">
        <v>-110</v>
      </c>
      <c r="S13">
        <v>-110</v>
      </c>
    </row>
    <row r="14" spans="1:19" ht="14.45">
      <c r="A14" t="s">
        <v>17</v>
      </c>
      <c r="B14">
        <v>225</v>
      </c>
      <c r="C14">
        <v>130</v>
      </c>
      <c r="D14">
        <v>145</v>
      </c>
      <c r="E14">
        <v>280</v>
      </c>
      <c r="F14">
        <v>-110</v>
      </c>
      <c r="G14">
        <v>-110</v>
      </c>
      <c r="H14">
        <v>-110</v>
      </c>
      <c r="I14">
        <v>-110</v>
      </c>
      <c r="J14">
        <v>425</v>
      </c>
      <c r="K14">
        <v>340</v>
      </c>
      <c r="L14">
        <v>-110</v>
      </c>
      <c r="M14">
        <v>-110</v>
      </c>
      <c r="N14">
        <v>-110</v>
      </c>
      <c r="O14">
        <v>-110</v>
      </c>
      <c r="P14">
        <v>-110</v>
      </c>
      <c r="Q14">
        <v>-110</v>
      </c>
      <c r="R14">
        <v>310</v>
      </c>
      <c r="S14">
        <v>-110</v>
      </c>
    </row>
    <row r="15" spans="1:19" ht="14.45">
      <c r="A15" t="s">
        <v>1</v>
      </c>
      <c r="B15">
        <v>-135</v>
      </c>
      <c r="C15">
        <v>-192</v>
      </c>
      <c r="D15">
        <v>-155</v>
      </c>
      <c r="E15">
        <v>-166</v>
      </c>
      <c r="F15">
        <v>-380</v>
      </c>
      <c r="G15">
        <v>-110</v>
      </c>
      <c r="H15">
        <v>-110</v>
      </c>
      <c r="I15">
        <v>-230</v>
      </c>
      <c r="J15">
        <v>-360</v>
      </c>
      <c r="K15">
        <v>-440</v>
      </c>
      <c r="L15">
        <v>-110</v>
      </c>
      <c r="M15">
        <v>-375</v>
      </c>
      <c r="N15">
        <v>-355</v>
      </c>
      <c r="O15">
        <v>-285</v>
      </c>
      <c r="P15">
        <v>-110</v>
      </c>
      <c r="Q15">
        <v>-110</v>
      </c>
      <c r="R15">
        <v>-110</v>
      </c>
      <c r="S15">
        <v>-110</v>
      </c>
    </row>
    <row r="16" spans="1:19" ht="14.45">
      <c r="A16" t="s">
        <v>24</v>
      </c>
      <c r="B16">
        <v>130</v>
      </c>
      <c r="C16">
        <v>285</v>
      </c>
      <c r="D16">
        <v>-185</v>
      </c>
      <c r="E16">
        <v>120</v>
      </c>
      <c r="F16">
        <v>-110</v>
      </c>
      <c r="G16">
        <v>-110</v>
      </c>
      <c r="H16">
        <v>170</v>
      </c>
      <c r="I16">
        <v>190</v>
      </c>
      <c r="J16">
        <v>270</v>
      </c>
      <c r="K16">
        <v>-110</v>
      </c>
      <c r="L16">
        <v>230</v>
      </c>
      <c r="M16">
        <v>-110</v>
      </c>
      <c r="N16">
        <v>280</v>
      </c>
      <c r="O16">
        <v>-110</v>
      </c>
      <c r="P16">
        <v>-110</v>
      </c>
      <c r="Q16">
        <v>-110</v>
      </c>
      <c r="R16">
        <v>-110</v>
      </c>
      <c r="S16">
        <v>-110</v>
      </c>
    </row>
    <row r="17" spans="1:19" ht="14.45">
      <c r="A17" t="s">
        <v>10</v>
      </c>
      <c r="B17">
        <v>-155</v>
      </c>
      <c r="C17">
        <v>-175</v>
      </c>
      <c r="D17">
        <v>105</v>
      </c>
      <c r="E17">
        <v>140</v>
      </c>
      <c r="F17">
        <v>-110</v>
      </c>
      <c r="G17">
        <v>-110</v>
      </c>
      <c r="H17">
        <v>-110</v>
      </c>
      <c r="I17">
        <v>-110</v>
      </c>
      <c r="J17">
        <v>-110</v>
      </c>
      <c r="K17">
        <v>-110</v>
      </c>
      <c r="L17">
        <v>-110</v>
      </c>
      <c r="M17">
        <v>-110</v>
      </c>
      <c r="N17">
        <v>-110</v>
      </c>
      <c r="O17">
        <v>230</v>
      </c>
      <c r="P17">
        <v>-110</v>
      </c>
      <c r="Q17">
        <v>-110</v>
      </c>
      <c r="R17">
        <v>-110</v>
      </c>
      <c r="S17">
        <v>-110</v>
      </c>
    </row>
    <row r="18" spans="1:19" ht="14.45">
      <c r="A18" t="s">
        <v>6</v>
      </c>
      <c r="B18">
        <v>105</v>
      </c>
      <c r="C18">
        <v>-258</v>
      </c>
      <c r="D18">
        <v>-112</v>
      </c>
      <c r="E18">
        <v>-198</v>
      </c>
      <c r="F18">
        <v>-110</v>
      </c>
      <c r="G18">
        <v>-110</v>
      </c>
      <c r="H18">
        <v>-110</v>
      </c>
      <c r="I18">
        <v>195</v>
      </c>
      <c r="J18">
        <v>-110</v>
      </c>
      <c r="K18">
        <v>-110</v>
      </c>
      <c r="L18">
        <v>-110</v>
      </c>
      <c r="M18">
        <v>-110</v>
      </c>
      <c r="N18">
        <v>-395</v>
      </c>
      <c r="O18">
        <v>-110</v>
      </c>
      <c r="P18">
        <v>-278</v>
      </c>
      <c r="Q18">
        <v>-110</v>
      </c>
      <c r="R18">
        <v>-110</v>
      </c>
      <c r="S18">
        <v>-238</v>
      </c>
    </row>
    <row r="19" spans="1:19" ht="14.45">
      <c r="A19" t="s">
        <v>20</v>
      </c>
      <c r="B19">
        <v>-105</v>
      </c>
      <c r="C19">
        <v>114</v>
      </c>
      <c r="D19">
        <v>225</v>
      </c>
      <c r="E19">
        <v>164</v>
      </c>
      <c r="F19">
        <v>-110</v>
      </c>
      <c r="G19">
        <v>-110</v>
      </c>
      <c r="H19">
        <v>170</v>
      </c>
      <c r="I19">
        <v>-110</v>
      </c>
      <c r="J19">
        <v>-110</v>
      </c>
      <c r="K19">
        <v>-110</v>
      </c>
      <c r="L19">
        <v>-110</v>
      </c>
      <c r="M19">
        <v>-110</v>
      </c>
      <c r="N19">
        <v>310</v>
      </c>
      <c r="O19">
        <v>-110</v>
      </c>
      <c r="P19">
        <v>230</v>
      </c>
      <c r="Q19">
        <v>170</v>
      </c>
      <c r="R19">
        <v>-110</v>
      </c>
      <c r="S19">
        <v>185</v>
      </c>
    </row>
    <row r="20" spans="1:19" ht="14.45">
      <c r="A20" t="s">
        <v>2</v>
      </c>
      <c r="B20">
        <v>-125</v>
      </c>
      <c r="C20">
        <v>-166</v>
      </c>
      <c r="D20">
        <v>-155</v>
      </c>
      <c r="E20">
        <v>-135</v>
      </c>
      <c r="F20">
        <v>-110</v>
      </c>
      <c r="G20">
        <v>-110</v>
      </c>
      <c r="H20">
        <v>-205</v>
      </c>
      <c r="I20">
        <v>-110</v>
      </c>
      <c r="J20">
        <v>-110</v>
      </c>
      <c r="K20">
        <v>-110</v>
      </c>
      <c r="L20">
        <v>-340</v>
      </c>
      <c r="M20">
        <v>-110</v>
      </c>
      <c r="N20">
        <v>-110</v>
      </c>
      <c r="O20">
        <v>-375</v>
      </c>
      <c r="P20">
        <v>-110</v>
      </c>
      <c r="Q20">
        <v>-110</v>
      </c>
      <c r="R20">
        <v>-110</v>
      </c>
      <c r="S20">
        <v>-225</v>
      </c>
    </row>
    <row r="21" spans="1:19" ht="14.45">
      <c r="A21" t="s">
        <v>26</v>
      </c>
      <c r="B21">
        <v>170</v>
      </c>
      <c r="C21">
        <v>-135</v>
      </c>
      <c r="D21">
        <v>260</v>
      </c>
      <c r="E21">
        <v>114</v>
      </c>
      <c r="F21">
        <v>-110</v>
      </c>
      <c r="G21">
        <v>330</v>
      </c>
      <c r="H21">
        <v>-110</v>
      </c>
      <c r="I21">
        <v>-110</v>
      </c>
      <c r="J21">
        <v>-110</v>
      </c>
      <c r="K21">
        <v>-110</v>
      </c>
      <c r="L21">
        <v>270</v>
      </c>
      <c r="M21">
        <v>-110</v>
      </c>
      <c r="N21">
        <v>-110</v>
      </c>
      <c r="O21">
        <v>-110</v>
      </c>
      <c r="P21">
        <v>-110</v>
      </c>
      <c r="Q21">
        <v>-110</v>
      </c>
      <c r="R21">
        <v>-110</v>
      </c>
      <c r="S21">
        <v>195</v>
      </c>
    </row>
    <row r="22" spans="1:19" ht="14.45">
      <c r="A22" t="s">
        <v>23</v>
      </c>
      <c r="B22">
        <v>-192</v>
      </c>
      <c r="C22">
        <v>140</v>
      </c>
      <c r="D22">
        <v>130</v>
      </c>
      <c r="E22">
        <v>-185</v>
      </c>
      <c r="F22">
        <v>-110</v>
      </c>
      <c r="G22">
        <v>-110</v>
      </c>
      <c r="H22">
        <v>-110</v>
      </c>
      <c r="I22">
        <v>-110</v>
      </c>
      <c r="J22">
        <v>-110</v>
      </c>
      <c r="K22">
        <v>-110</v>
      </c>
      <c r="L22">
        <v>-110</v>
      </c>
      <c r="M22">
        <v>-110</v>
      </c>
      <c r="N22">
        <v>-110</v>
      </c>
      <c r="O22">
        <v>-110</v>
      </c>
      <c r="P22">
        <v>-110</v>
      </c>
      <c r="Q22">
        <v>-205</v>
      </c>
      <c r="R22">
        <v>-110</v>
      </c>
      <c r="S22">
        <v>-278</v>
      </c>
    </row>
    <row r="23" spans="1:19" ht="14.45">
      <c r="A23" t="s">
        <v>25</v>
      </c>
      <c r="B23">
        <v>160</v>
      </c>
      <c r="C23">
        <v>145</v>
      </c>
      <c r="D23">
        <v>154</v>
      </c>
      <c r="E23">
        <v>230</v>
      </c>
      <c r="F23">
        <v>185</v>
      </c>
      <c r="G23">
        <v>-110</v>
      </c>
      <c r="H23">
        <v>-110</v>
      </c>
      <c r="I23">
        <v>-110</v>
      </c>
      <c r="J23">
        <v>-110</v>
      </c>
      <c r="K23">
        <v>-110</v>
      </c>
      <c r="L23">
        <v>-110</v>
      </c>
      <c r="M23">
        <v>295</v>
      </c>
      <c r="N23">
        <v>-110</v>
      </c>
      <c r="O23">
        <v>295</v>
      </c>
      <c r="P23">
        <v>225</v>
      </c>
      <c r="Q23">
        <v>-110</v>
      </c>
      <c r="R23">
        <v>170</v>
      </c>
      <c r="S23">
        <v>225</v>
      </c>
    </row>
    <row r="24" spans="1:19" ht="14.45">
      <c r="A24" t="s">
        <v>15</v>
      </c>
      <c r="B24">
        <v>-192</v>
      </c>
      <c r="C24">
        <v>210</v>
      </c>
      <c r="D24">
        <v>130</v>
      </c>
      <c r="E24">
        <v>154</v>
      </c>
      <c r="F24">
        <v>300</v>
      </c>
      <c r="G24">
        <v>-110</v>
      </c>
      <c r="H24">
        <v>-110</v>
      </c>
      <c r="I24">
        <v>-110</v>
      </c>
      <c r="J24">
        <v>-110</v>
      </c>
      <c r="K24">
        <v>-110</v>
      </c>
      <c r="L24">
        <v>-110</v>
      </c>
      <c r="M24">
        <v>-110</v>
      </c>
      <c r="N24">
        <v>-110</v>
      </c>
      <c r="O24">
        <v>-110</v>
      </c>
      <c r="P24">
        <v>-110</v>
      </c>
      <c r="Q24">
        <v>180</v>
      </c>
      <c r="R24">
        <v>-110</v>
      </c>
      <c r="S24">
        <v>-110</v>
      </c>
    </row>
    <row r="25" spans="1:19" ht="14.45">
      <c r="A25" t="s">
        <v>29</v>
      </c>
      <c r="B25">
        <v>-205</v>
      </c>
      <c r="C25">
        <v>230</v>
      </c>
      <c r="D25">
        <v>-175</v>
      </c>
      <c r="E25">
        <v>114</v>
      </c>
      <c r="F25">
        <v>-110</v>
      </c>
      <c r="G25">
        <v>-110</v>
      </c>
      <c r="H25">
        <v>185</v>
      </c>
      <c r="I25">
        <v>-110</v>
      </c>
      <c r="J25">
        <v>285</v>
      </c>
      <c r="K25">
        <v>270</v>
      </c>
      <c r="L25">
        <v>-110</v>
      </c>
      <c r="M25">
        <v>-110</v>
      </c>
      <c r="N25">
        <v>-110</v>
      </c>
      <c r="O25">
        <v>-110</v>
      </c>
      <c r="P25">
        <v>-110</v>
      </c>
      <c r="Q25">
        <v>-110</v>
      </c>
      <c r="R25">
        <v>-205</v>
      </c>
      <c r="S25">
        <v>-110</v>
      </c>
    </row>
    <row r="26" spans="1:19" ht="14.45">
      <c r="A26" t="s">
        <v>18</v>
      </c>
      <c r="B26">
        <v>-198</v>
      </c>
      <c r="C26">
        <v>142</v>
      </c>
      <c r="D26">
        <v>110</v>
      </c>
      <c r="E26">
        <v>-122</v>
      </c>
      <c r="F26">
        <v>-225</v>
      </c>
      <c r="G26">
        <v>-110</v>
      </c>
      <c r="H26">
        <v>-110</v>
      </c>
      <c r="I26">
        <v>-110</v>
      </c>
      <c r="J26">
        <v>-110</v>
      </c>
      <c r="K26">
        <v>-230</v>
      </c>
      <c r="L26">
        <v>-110</v>
      </c>
      <c r="M26">
        <v>-110</v>
      </c>
      <c r="N26">
        <v>-110</v>
      </c>
      <c r="O26">
        <v>-110</v>
      </c>
      <c r="P26">
        <v>-110</v>
      </c>
      <c r="Q26">
        <v>-110</v>
      </c>
      <c r="R26">
        <v>-110</v>
      </c>
      <c r="S26">
        <v>-110</v>
      </c>
    </row>
    <row r="27" spans="1:19" ht="14.45">
      <c r="A27" t="s">
        <v>9</v>
      </c>
      <c r="B27">
        <v>-175</v>
      </c>
      <c r="C27">
        <v>-285</v>
      </c>
      <c r="D27">
        <v>-198</v>
      </c>
      <c r="E27">
        <v>-245</v>
      </c>
      <c r="F27">
        <v>-110</v>
      </c>
      <c r="G27">
        <v>-110</v>
      </c>
      <c r="H27">
        <v>-110</v>
      </c>
      <c r="I27">
        <v>-375</v>
      </c>
      <c r="J27">
        <v>-110</v>
      </c>
      <c r="K27">
        <v>-110</v>
      </c>
      <c r="L27">
        <v>-110</v>
      </c>
      <c r="M27">
        <v>-110</v>
      </c>
      <c r="N27">
        <v>-110</v>
      </c>
      <c r="O27">
        <v>-110</v>
      </c>
      <c r="P27">
        <v>-110</v>
      </c>
      <c r="Q27">
        <v>-110</v>
      </c>
      <c r="R27">
        <v>-110</v>
      </c>
      <c r="S27">
        <v>-250</v>
      </c>
    </row>
    <row r="28" spans="1:19" ht="14.45">
      <c r="A28" t="s">
        <v>19</v>
      </c>
      <c r="B28">
        <v>105</v>
      </c>
      <c r="C28">
        <v>-192</v>
      </c>
      <c r="D28">
        <v>-192</v>
      </c>
      <c r="E28">
        <v>-218</v>
      </c>
      <c r="F28">
        <v>-110</v>
      </c>
      <c r="G28">
        <v>-218</v>
      </c>
      <c r="H28">
        <v>-110</v>
      </c>
      <c r="I28">
        <v>-110</v>
      </c>
      <c r="J28">
        <v>-110</v>
      </c>
      <c r="K28">
        <v>-110</v>
      </c>
      <c r="L28">
        <v>-110</v>
      </c>
      <c r="M28">
        <v>-110</v>
      </c>
      <c r="N28">
        <v>-110</v>
      </c>
      <c r="O28">
        <v>-110</v>
      </c>
      <c r="P28">
        <v>-110</v>
      </c>
      <c r="Q28">
        <v>-218</v>
      </c>
      <c r="R28">
        <v>-110</v>
      </c>
      <c r="S28">
        <v>-110</v>
      </c>
    </row>
    <row r="29" spans="1:19" ht="14.45">
      <c r="A29" t="s">
        <v>16</v>
      </c>
      <c r="B29">
        <v>-115</v>
      </c>
      <c r="C29">
        <v>210</v>
      </c>
      <c r="D29">
        <v>164</v>
      </c>
      <c r="E29">
        <v>180</v>
      </c>
      <c r="F29">
        <v>-110</v>
      </c>
      <c r="G29">
        <v>-110</v>
      </c>
      <c r="H29">
        <v>-110</v>
      </c>
      <c r="I29">
        <v>-110</v>
      </c>
      <c r="J29">
        <v>-110</v>
      </c>
      <c r="K29">
        <v>-110</v>
      </c>
      <c r="L29">
        <v>-110</v>
      </c>
      <c r="M29">
        <v>-110</v>
      </c>
      <c r="N29">
        <v>-110</v>
      </c>
      <c r="O29">
        <v>-110</v>
      </c>
      <c r="P29">
        <v>-110</v>
      </c>
      <c r="Q29">
        <v>-110</v>
      </c>
      <c r="R29">
        <v>-110</v>
      </c>
      <c r="S29">
        <v>205</v>
      </c>
    </row>
    <row r="30" spans="1:19">
      <c r="A30" t="s">
        <v>31</v>
      </c>
      <c r="B30">
        <v>250</v>
      </c>
      <c r="C30">
        <v>110</v>
      </c>
      <c r="D30">
        <v>164</v>
      </c>
      <c r="E30">
        <v>-135</v>
      </c>
      <c r="F30">
        <v>350</v>
      </c>
      <c r="G30">
        <v>180</v>
      </c>
      <c r="H30">
        <v>-110</v>
      </c>
      <c r="I30">
        <v>210</v>
      </c>
      <c r="J30">
        <v>-110</v>
      </c>
      <c r="K30">
        <v>-110</v>
      </c>
      <c r="L30">
        <v>-110</v>
      </c>
      <c r="M30">
        <v>-110</v>
      </c>
      <c r="N30">
        <v>-110</v>
      </c>
      <c r="O30">
        <v>-110</v>
      </c>
      <c r="P30">
        <v>-110</v>
      </c>
      <c r="Q30">
        <v>-110</v>
      </c>
      <c r="R30">
        <v>205</v>
      </c>
      <c r="S30">
        <v>-110</v>
      </c>
    </row>
    <row r="31" spans="1:19" ht="14.45">
      <c r="A31" t="s">
        <v>27</v>
      </c>
      <c r="B31">
        <v>145</v>
      </c>
      <c r="C31">
        <v>-130</v>
      </c>
      <c r="D31">
        <v>136</v>
      </c>
      <c r="E31">
        <v>102</v>
      </c>
      <c r="F31">
        <v>-110</v>
      </c>
      <c r="G31">
        <v>-110</v>
      </c>
      <c r="H31">
        <v>-205</v>
      </c>
      <c r="I31">
        <v>-110</v>
      </c>
      <c r="J31">
        <v>-110</v>
      </c>
      <c r="K31">
        <v>-110</v>
      </c>
      <c r="L31">
        <v>-198</v>
      </c>
      <c r="M31">
        <v>-110</v>
      </c>
      <c r="N31">
        <v>-110</v>
      </c>
      <c r="O31">
        <v>-110</v>
      </c>
      <c r="P31">
        <v>230</v>
      </c>
      <c r="Q31">
        <v>-110</v>
      </c>
      <c r="R31">
        <v>-250</v>
      </c>
      <c r="S31">
        <v>-225</v>
      </c>
    </row>
    <row r="32" spans="1:19" ht="14.45">
      <c r="A32" t="s">
        <v>4</v>
      </c>
      <c r="B32">
        <v>-245</v>
      </c>
      <c r="C32">
        <v>-258</v>
      </c>
      <c r="D32">
        <v>-162</v>
      </c>
      <c r="E32">
        <v>-650</v>
      </c>
      <c r="F32">
        <v>-455</v>
      </c>
      <c r="G32">
        <v>-110</v>
      </c>
      <c r="H32">
        <v>-110</v>
      </c>
      <c r="I32">
        <v>-238</v>
      </c>
      <c r="J32">
        <v>-110</v>
      </c>
      <c r="K32">
        <v>-340</v>
      </c>
      <c r="L32">
        <v>-425</v>
      </c>
      <c r="M32">
        <v>-110</v>
      </c>
      <c r="N32">
        <v>-110</v>
      </c>
      <c r="O32">
        <v>-110</v>
      </c>
      <c r="P32">
        <v>-285</v>
      </c>
      <c r="Q32">
        <v>-110</v>
      </c>
      <c r="R32">
        <v>-110</v>
      </c>
      <c r="S32">
        <v>-110</v>
      </c>
    </row>
    <row r="33" spans="1:19" ht="14.45">
      <c r="A33" t="s">
        <v>13</v>
      </c>
      <c r="B33">
        <v>-278</v>
      </c>
      <c r="C33">
        <v>-148</v>
      </c>
      <c r="D33">
        <v>110</v>
      </c>
      <c r="E33">
        <v>200</v>
      </c>
      <c r="F33">
        <v>-110</v>
      </c>
      <c r="G33">
        <v>-110</v>
      </c>
      <c r="H33">
        <v>-110</v>
      </c>
      <c r="I33">
        <v>-110</v>
      </c>
      <c r="J33">
        <v>-110</v>
      </c>
      <c r="K33">
        <v>-110</v>
      </c>
      <c r="L33">
        <v>330</v>
      </c>
      <c r="M33">
        <v>-110</v>
      </c>
      <c r="N33">
        <v>-110</v>
      </c>
      <c r="O33">
        <v>-110</v>
      </c>
      <c r="P33">
        <v>-110</v>
      </c>
      <c r="Q33">
        <v>-110</v>
      </c>
      <c r="R33">
        <v>-110</v>
      </c>
      <c r="S33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2023-08-24T01:19:01Z</dcterms:created>
  <dcterms:modified xsi:type="dcterms:W3CDTF">2025-01-24T22:46:13Z</dcterms:modified>
  <cp:category/>
  <cp:contentStatus/>
</cp:coreProperties>
</file>