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wesl\Documents\FATEC\Linguagem de Programacao I\"/>
    </mc:Choice>
  </mc:AlternateContent>
  <xr:revisionPtr revIDLastSave="0" documentId="13_ncr:1_{9BDF0939-AEDF-4D6C-864E-93F80F10C0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REF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K5" i="1" l="1"/>
  <c r="EL5" i="1" s="1"/>
  <c r="BX4" i="1"/>
  <c r="AV4" i="1"/>
  <c r="AR4" i="1"/>
  <c r="AA4" i="1"/>
  <c r="K4" i="1"/>
</calcChain>
</file>

<file path=xl/sharedStrings.xml><?xml version="1.0" encoding="utf-8"?>
<sst xmlns="http://schemas.openxmlformats.org/spreadsheetml/2006/main" count="354" uniqueCount="205">
  <si>
    <t>EXÉRCICIO 1 - CalcIdade</t>
  </si>
  <si>
    <t>Atributos:</t>
  </si>
  <si>
    <t>d_idade</t>
  </si>
  <si>
    <t>d_meses</t>
  </si>
  <si>
    <t>d</t>
  </si>
  <si>
    <t>idade</t>
  </si>
  <si>
    <t>meses</t>
  </si>
  <si>
    <t>dias</t>
  </si>
  <si>
    <t>calcularDias()</t>
  </si>
  <si>
    <t>((d_idade * idade) + (d_meses * meses) + (dias * d))</t>
  </si>
  <si>
    <t>Informações</t>
  </si>
  <si>
    <t>Scan(23)</t>
  </si>
  <si>
    <t>Scan(8)</t>
  </si>
  <si>
    <t>Scan(28)</t>
  </si>
  <si>
    <t>Resultado</t>
  </si>
  <si>
    <t>((365*23)+(30*8)+(1*28))</t>
  </si>
  <si>
    <t>totalEleitores</t>
  </si>
  <si>
    <t>vBrancos</t>
  </si>
  <si>
    <t>vNulos</t>
  </si>
  <si>
    <t>vValidos</t>
  </si>
  <si>
    <t>vBrancos / totalEleitores * 100</t>
  </si>
  <si>
    <t>vNulos / totalEleitores * 100</t>
  </si>
  <si>
    <t>vValidos / totalEleitores * 100</t>
  </si>
  <si>
    <t>360 / 1698 * 100</t>
  </si>
  <si>
    <t>280 / 1698 * 100</t>
  </si>
  <si>
    <t>1058 / 1698 * 100</t>
  </si>
  <si>
    <t>62.30%</t>
  </si>
  <si>
    <t>21.20%</t>
  </si>
  <si>
    <t>16.48%</t>
  </si>
  <si>
    <t>EXÉRCICIO 2 - CalcEleitores</t>
  </si>
  <si>
    <t>EXÉRCICIO 3 - NovoSalario</t>
  </si>
  <si>
    <t>salario</t>
  </si>
  <si>
    <t>reajuste</t>
  </si>
  <si>
    <t>Calcular()</t>
  </si>
  <si>
    <t>percentBrancos()</t>
  </si>
  <si>
    <t>percentNulos()</t>
  </si>
  <si>
    <t>percentValidos()</t>
  </si>
  <si>
    <t>(salario * (reajuste/100)) + salario</t>
  </si>
  <si>
    <t>(2560*(24/100))+2560</t>
  </si>
  <si>
    <t>EXÉRCICIO 4 - CustoCarro</t>
  </si>
  <si>
    <t>custoFabrica</t>
  </si>
  <si>
    <t>custoDistribuidor</t>
  </si>
  <si>
    <t>impostos</t>
  </si>
  <si>
    <t>Scan(1698)</t>
  </si>
  <si>
    <t>Scan(360)</t>
  </si>
  <si>
    <t>Scan(280)</t>
  </si>
  <si>
    <t>Scan(1058)</t>
  </si>
  <si>
    <t>Scan(2560)</t>
  </si>
  <si>
    <t>Scan(24)</t>
  </si>
  <si>
    <t>0.28%</t>
  </si>
  <si>
    <t>0.45%</t>
  </si>
  <si>
    <t>CalcularValores()</t>
  </si>
  <si>
    <t>(custoFabrica + (custoFabrica * custoDistribuidor) + (custoFabrica * impostos));</t>
  </si>
  <si>
    <t>35000+(35000*0,28)+(35000*0,45)</t>
  </si>
  <si>
    <t>Scan(35000)</t>
  </si>
  <si>
    <t>EXÉRCICIO 5 - RevendCarros</t>
  </si>
  <si>
    <t>salariofixo</t>
  </si>
  <si>
    <t>comissao</t>
  </si>
  <si>
    <t>vendas</t>
  </si>
  <si>
    <t>carrosvendidos</t>
  </si>
  <si>
    <t>salarioFinal()</t>
  </si>
  <si>
    <t>Scan(5600)</t>
  </si>
  <si>
    <t>Scan(120)</t>
  </si>
  <si>
    <t>Scan(16)</t>
  </si>
  <si>
    <t>Scan(450000)</t>
  </si>
  <si>
    <t>(salariofixo+ (comissao*carrosvendidos) + (vendas*0.05))</t>
  </si>
  <si>
    <t>EXÉRCICIO 6 - GrausCelsius</t>
  </si>
  <si>
    <t>grausF</t>
  </si>
  <si>
    <t>grausC</t>
  </si>
  <si>
    <t>Converter()</t>
  </si>
  <si>
    <t>(5600+ (120*16) + (450000*0.05))</t>
  </si>
  <si>
    <t>grausC =  ((grausF - 32) / 1.8);</t>
  </si>
  <si>
    <t>((69 -32) / 1,8)</t>
  </si>
  <si>
    <t>20°C</t>
  </si>
  <si>
    <t>EXÉRCICIO 7 - MaiorOUMenor10</t>
  </si>
  <si>
    <t>n</t>
  </si>
  <si>
    <t>Scan(9)</t>
  </si>
  <si>
    <t>verificar()</t>
  </si>
  <si>
    <t>if (n == 10)</t>
  </si>
  <si>
    <t>else if (n &gt; 10)</t>
  </si>
  <si>
    <t>else</t>
  </si>
  <si>
    <t>if ; else if ; else</t>
  </si>
  <si>
    <t>É IGUAL A 10</t>
  </si>
  <si>
    <t>É MAIOR QUE 10</t>
  </si>
  <si>
    <t>NÃO É MAIOR QUE 10</t>
  </si>
  <si>
    <t>EXÉRCICIO 8 - PositivoNegativo</t>
  </si>
  <si>
    <t>Scan(-65)</t>
  </si>
  <si>
    <t xml:space="preserve">if ; else </t>
  </si>
  <si>
    <t>if (n &gt;= 0)</t>
  </si>
  <si>
    <t>EXÉRCICIO 9 - CompraFruta</t>
  </si>
  <si>
    <t>qtd</t>
  </si>
  <si>
    <t>custo</t>
  </si>
  <si>
    <t>if ; else ; return</t>
  </si>
  <si>
    <t>return</t>
  </si>
  <si>
    <t>Scan(7)</t>
  </si>
  <si>
    <t xml:space="preserve"> custo = (7 * 1.30);</t>
  </si>
  <si>
    <t>if (qtd &lt; 12)</t>
  </si>
  <si>
    <t xml:space="preserve">  custo =  (7 * 1.00);</t>
  </si>
  <si>
    <t>custo = 9,1</t>
  </si>
  <si>
    <t>EXÉRCICIO 10 - MediaAluno</t>
  </si>
  <si>
    <t>nota1</t>
  </si>
  <si>
    <t>nota2</t>
  </si>
  <si>
    <t>soma</t>
  </si>
  <si>
    <t>media</t>
  </si>
  <si>
    <t>Calc()</t>
  </si>
  <si>
    <t>Result()</t>
  </si>
  <si>
    <t>Scan(4)</t>
  </si>
  <si>
    <t>Somar()</t>
  </si>
  <si>
    <t>soma = nota1 + nota2;</t>
  </si>
  <si>
    <t>media = (soma / 2);</t>
  </si>
  <si>
    <t>if (media &gt;= 6) {("Aluno Aprovado."); else { ("Aluno Reprovado");}</t>
  </si>
  <si>
    <t>12 = 8 + 4</t>
  </si>
  <si>
    <t>6 = (12/2)</t>
  </si>
  <si>
    <t>6 &gt;=6
Aluno Aprovado</t>
  </si>
  <si>
    <t>Aluno Aprovado</t>
  </si>
  <si>
    <t>Informações/Resultado</t>
  </si>
  <si>
    <t>EXÉRCICIO 11 - AnoEleitor</t>
  </si>
  <si>
    <t>ano</t>
  </si>
  <si>
    <t>nascimento</t>
  </si>
  <si>
    <t>result</t>
  </si>
  <si>
    <t>Verificar()</t>
  </si>
  <si>
    <t>Scan(2000)</t>
  </si>
  <si>
    <t>Scan(2024)</t>
  </si>
  <si>
    <t>result = ano - nascimento</t>
  </si>
  <si>
    <t xml:space="preserve"> if (result &gt;= 16 &amp;&amp; result &lt; 18)</t>
  </si>
  <si>
    <t>"Você poderá votar, porém, não é obrigatório."</t>
  </si>
  <si>
    <t>else if (result &gt;= 18)</t>
  </si>
  <si>
    <t>"Voto obrigatório."</t>
  </si>
  <si>
    <t>"Você não poderá votar."</t>
  </si>
  <si>
    <t>24 = 2024 - 2000</t>
  </si>
  <si>
    <t>false</t>
  </si>
  <si>
    <t>24 &gt;=18
TRUE</t>
  </si>
  <si>
    <t>EXÉRCICIO 12 - ValorMaior</t>
  </si>
  <si>
    <t>n1</t>
  </si>
  <si>
    <t>n2</t>
  </si>
  <si>
    <t>if (n1 == n2)</t>
  </si>
  <si>
    <t>"Você digitou números repetidos, tente novamente: "</t>
  </si>
  <si>
    <t>"O maior valor digitado corresponde a: " + n2</t>
  </si>
  <si>
    <t>if (8 ==8)</t>
  </si>
  <si>
    <t>Informações / Resultado</t>
  </si>
  <si>
    <t>EXÉRCICIO 13 - OrdemCrescente</t>
  </si>
  <si>
    <t>Scan(156,9)</t>
  </si>
  <si>
    <t>Scan(156,8)</t>
  </si>
  <si>
    <t>else if (n1 &gt; n2)</t>
  </si>
  <si>
    <t>n2 ; n1</t>
  </si>
  <si>
    <t>n1 ; n2</t>
  </si>
  <si>
    <t>if (156,9 == 156,8)
false</t>
  </si>
  <si>
    <t>else if (156,9 &gt; 156,8)
true</t>
  </si>
  <si>
    <t>156,8 ; 156,9</t>
  </si>
  <si>
    <t>EXÉRCICIO 14 - JogoXadrex</t>
  </si>
  <si>
    <t>inicio</t>
  </si>
  <si>
    <t>fim</t>
  </si>
  <si>
    <t>tempo</t>
  </si>
  <si>
    <t>ContHoras()</t>
  </si>
  <si>
    <t>if (inicio &gt; 23 || fim &gt; 24)</t>
  </si>
  <si>
    <t>else if (fim &gt;= inicio)</t>
  </si>
  <si>
    <t>Scan(13)</t>
  </si>
  <si>
    <t>tempo = fim - inicio;</t>
  </si>
  <si>
    <t xml:space="preserve"> tempo = (24 - inicio) + fim;</t>
  </si>
  <si>
    <t>if ; else if ; else ; return</t>
  </si>
  <si>
    <t>15 Horas</t>
  </si>
  <si>
    <t>15 = (24 - 13) + 4</t>
  </si>
  <si>
    <t>15 = 4-13
false</t>
  </si>
  <si>
    <t>horasMes</t>
  </si>
  <si>
    <t>horasT</t>
  </si>
  <si>
    <t>hExtra</t>
  </si>
  <si>
    <t>salarioH</t>
  </si>
  <si>
    <t>salarioT</t>
  </si>
  <si>
    <t>CalcHExtras()</t>
  </si>
  <si>
    <t>EXÉRCICIO 15 - HoraExtra</t>
  </si>
  <si>
    <t>if ; else</t>
  </si>
  <si>
    <t>if (horasT &gt; 160)</t>
  </si>
  <si>
    <t>salarioT = ((horasMes * salarioH) + ((horasT - horasMes) * (salarioH + (salarioH * hExtra))))</t>
  </si>
  <si>
    <t>salarioT = horasT * salarioH;</t>
  </si>
  <si>
    <t>Scan(200)</t>
  </si>
  <si>
    <t>Scan(20,74)</t>
  </si>
  <si>
    <t>return if ; else</t>
  </si>
  <si>
    <t>4562,80 = ((160 * 20,74) + ((200-160)*(20,74 + (20,74*0,5))))
TRUE</t>
  </si>
  <si>
    <t>False</t>
  </si>
  <si>
    <t>-</t>
  </si>
  <si>
    <t>EXÉRCICIO 16 - BalancoTrimestral</t>
  </si>
  <si>
    <t>jan</t>
  </si>
  <si>
    <t>fev</t>
  </si>
  <si>
    <t>mar</t>
  </si>
  <si>
    <t>BalancoTrimestral()</t>
  </si>
  <si>
    <t xml:space="preserve">  soma = jan + fev + mar;
  media = soma / 3;</t>
  </si>
  <si>
    <t>BalancoTrimestral()
  soma = jan + fev + mar;</t>
  </si>
  <si>
    <t>BalancoTrimestral()
  media = soma / 3;</t>
  </si>
  <si>
    <t>R$ 55.000,00
R$ 18.333,33</t>
  </si>
  <si>
    <t>Despesa total no trimestre R$ 55.000,00
Média mensal de gastos R$ 18.333,33</t>
  </si>
  <si>
    <t>EXÉRCICIO 17 -  MediaLP1</t>
  </si>
  <si>
    <t>p1</t>
  </si>
  <si>
    <t>e1</t>
  </si>
  <si>
    <t>e2</t>
  </si>
  <si>
    <t>api</t>
  </si>
  <si>
    <t>sub</t>
  </si>
  <si>
    <t>x</t>
  </si>
  <si>
    <t>CalcMedia()</t>
  </si>
  <si>
    <t xml:space="preserve">if (n1 &gt; n2) </t>
  </si>
  <si>
    <t>"O maior valor digitado corresponde a: " + n1);</t>
  </si>
  <si>
    <t>n1 = n2</t>
  </si>
  <si>
    <t>Scan(6)</t>
  </si>
  <si>
    <t>media = (p1 * 0.6 + ((e1 + e2) / 2) * 0.4)
                * 0.5 + (Math.max(((p1 * 0.6 + ((e1 + e2) / 2) * 0.4) - 5.9), 0) / ((p1 * 0.6 + ((e1 + e2) / 2) * 0.4) - 5.9))
                * (api * 0.5) + x + (sub * 0.2);</t>
  </si>
  <si>
    <t>media = (6 * 0.6 + ((6 + 6) / 2) * 0.4) * 0.5 + (Math.max(((6 +* 0.6 + ((6 + 6) / 2) * 0.4) - 5.9), 0) / ((6 * 0.6 + ((6 + 6) / 2) *0.4) - 5.9)) * (7 * 0.5) + 1 + (0*0.2);</t>
  </si>
  <si>
    <t>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</si>
</sst>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196392</xdr:colOff>
      <xdr:row>7</xdr:row>
      <xdr:rowOff>133546</xdr:rowOff>
    </xdr:from>
    <xdr:to>
      <xdr:col>3</xdr:col>
      <xdr:colOff>243526</xdr:colOff>
      <xdr:row>9</xdr:row>
      <xdr:rowOff>125690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A0344FEC-06F5-A206-1B76-A96B5B7C3057}"/>
            </a:ext>
          </a:extLst>
        </xdr:cNvPr>
        <xdr:cNvSpPr/>
      </xdr:nvSpPr>
      <xdr:spPr>
        <a:xfrm>
          <a:off x="408495" y="1398309"/>
          <a:ext cx="2113175" cy="353505"/>
        </a:xfrm>
        <a:prstGeom prst="rightArrow">
          <a:avLst/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Y15"/>
  <sheetViews>
    <sheetView showGridLines="0" tabSelected="1" zoomScale="97" workbookViewId="0">
      <selection activeCell="EX18" sqref="EX18"/>
    </sheetView>
  </sheetViews>
  <sheetFormatPr defaultRowHeight="14.4" x14ac:dyDescent="0.3"/>
  <cols>
    <col min="1" max="1" width="3.109375" customWidth="1"/>
    <col min="2" max="2" width="22.109375" bestFit="1" customWidth="1"/>
    <col min="3" max="3" width="8" style="1" bestFit="1" customWidth="1"/>
    <col min="4" max="4" width="8.5546875" style="1" bestFit="1" customWidth="1"/>
    <col min="5" max="5" width="2.21875" style="1" bestFit="1" customWidth="1"/>
    <col min="6" max="6" width="8.109375" bestFit="1" customWidth="1"/>
    <col min="7" max="7" width="7.109375" bestFit="1" customWidth="1"/>
    <col min="8" max="8" width="8.109375" bestFit="1" customWidth="1"/>
    <col min="9" max="9" width="44.44140625" bestFit="1" customWidth="1"/>
    <col min="10" max="10" width="22.44140625" bestFit="1" customWidth="1"/>
    <col min="11" max="11" width="9.6640625" bestFit="1" customWidth="1"/>
    <col min="12" max="12" width="2.88671875" customWidth="1"/>
    <col min="13" max="13" width="24.5546875" bestFit="1" customWidth="1"/>
    <col min="14" max="14" width="12.33203125" bestFit="1" customWidth="1"/>
    <col min="15" max="16" width="9.109375" bestFit="1" customWidth="1"/>
    <col min="17" max="17" width="10.21875" bestFit="1" customWidth="1"/>
    <col min="18" max="18" width="27.21875" bestFit="1" customWidth="1"/>
    <col min="19" max="19" width="25.21875" bestFit="1" customWidth="1"/>
    <col min="20" max="20" width="26.5546875" bestFit="1" customWidth="1"/>
    <col min="21" max="21" width="3.109375" customWidth="1"/>
    <col min="22" max="22" width="24.109375" bestFit="1" customWidth="1"/>
    <col min="23" max="23" width="10.21875" bestFit="1" customWidth="1"/>
    <col min="24" max="24" width="8.109375" bestFit="1" customWidth="1"/>
    <col min="25" max="25" width="29.5546875" bestFit="1" customWidth="1"/>
    <col min="26" max="26" width="19.77734375" bestFit="1" customWidth="1"/>
    <col min="27" max="27" width="10.88671875" bestFit="1" customWidth="1"/>
    <col min="28" max="28" width="2.77734375" customWidth="1"/>
    <col min="29" max="29" width="23.21875" bestFit="1" customWidth="1"/>
    <col min="30" max="30" width="11.88671875" bestFit="1" customWidth="1"/>
    <col min="31" max="31" width="15.88671875" bestFit="1" customWidth="1"/>
    <col min="33" max="33" width="68.21875" bestFit="1" customWidth="1"/>
    <col min="34" max="34" width="30.5546875" bestFit="1" customWidth="1"/>
    <col min="35" max="35" width="11.88671875" bestFit="1" customWidth="1"/>
    <col min="36" max="36" width="2.88671875" customWidth="1"/>
    <col min="37" max="37" width="25.6640625" bestFit="1" customWidth="1"/>
    <col min="38" max="38" width="10.21875" bestFit="1" customWidth="1"/>
    <col min="39" max="39" width="9.109375" bestFit="1" customWidth="1"/>
    <col min="40" max="40" width="12.21875" bestFit="1" customWidth="1"/>
    <col min="41" max="41" width="14.33203125" bestFit="1" customWidth="1"/>
    <col min="42" max="42" width="49.88671875" bestFit="1" customWidth="1"/>
    <col min="43" max="43" width="29.5546875" bestFit="1" customWidth="1"/>
    <col min="44" max="44" width="11.88671875" bestFit="1" customWidth="1"/>
    <col min="45" max="45" width="3.21875" customWidth="1"/>
    <col min="46" max="46" width="24.44140625" bestFit="1" customWidth="1"/>
    <col min="47" max="47" width="10.21875" bestFit="1" customWidth="1"/>
    <col min="48" max="48" width="6.88671875" bestFit="1" customWidth="1"/>
    <col min="49" max="49" width="25.6640625" bestFit="1" customWidth="1"/>
    <col min="50" max="50" width="12.77734375" bestFit="1" customWidth="1"/>
    <col min="51" max="51" width="9.6640625" bestFit="1" customWidth="1"/>
    <col min="52" max="52" width="3.5546875" customWidth="1"/>
    <col min="53" max="53" width="29.5546875" bestFit="1" customWidth="1"/>
    <col min="54" max="54" width="7.109375" bestFit="1" customWidth="1"/>
    <col min="55" max="55" width="13.5546875" bestFit="1" customWidth="1"/>
    <col min="56" max="56" width="11.88671875" bestFit="1" customWidth="1"/>
    <col min="57" max="57" width="15.33203125" bestFit="1" customWidth="1"/>
    <col min="58" max="59" width="19.77734375" bestFit="1" customWidth="1"/>
    <col min="60" max="60" width="2.77734375" customWidth="1"/>
    <col min="61" max="61" width="28.44140625" bestFit="1" customWidth="1"/>
    <col min="62" max="62" width="8.77734375" bestFit="1" customWidth="1"/>
    <col min="63" max="63" width="9.44140625" bestFit="1" customWidth="1"/>
    <col min="64" max="64" width="11.88671875" bestFit="1" customWidth="1"/>
    <col min="65" max="65" width="15.33203125" bestFit="1" customWidth="1"/>
    <col min="66" max="67" width="19.77734375" bestFit="1" customWidth="1"/>
    <col min="68" max="68" width="3.44140625" customWidth="1"/>
    <col min="69" max="69" width="25" bestFit="1" customWidth="1"/>
    <col min="70" max="70" width="7.109375" bestFit="1" customWidth="1"/>
    <col min="71" max="71" width="6.21875" bestFit="1" customWidth="1"/>
    <col min="72" max="72" width="13.77734375" bestFit="1" customWidth="1"/>
    <col min="73" max="73" width="16.44140625" bestFit="1" customWidth="1"/>
    <col min="74" max="74" width="17.44140625" bestFit="1" customWidth="1"/>
    <col min="75" max="75" width="10.109375" bestFit="1" customWidth="1"/>
    <col min="76" max="76" width="9.6640625" bestFit="1" customWidth="1"/>
    <col min="78" max="78" width="25.33203125" bestFit="1" customWidth="1"/>
    <col min="79" max="80" width="7.109375" bestFit="1" customWidth="1"/>
    <col min="81" max="81" width="7.5546875" bestFit="1" customWidth="1"/>
    <col min="82" max="82" width="6.44140625" bestFit="1" customWidth="1"/>
    <col min="83" max="83" width="20.109375" bestFit="1" customWidth="1"/>
    <col min="84" max="84" width="17.33203125" bestFit="1" customWidth="1"/>
    <col min="85" max="85" width="56.44140625" bestFit="1" customWidth="1"/>
    <col min="86" max="86" width="14.5546875" bestFit="1" customWidth="1"/>
    <col min="87" max="87" width="3.88671875" customWidth="1"/>
    <col min="88" max="88" width="23.6640625" bestFit="1" customWidth="1"/>
    <col min="89" max="89" width="10.21875" bestFit="1" customWidth="1"/>
    <col min="90" max="90" width="11.109375" bestFit="1" customWidth="1"/>
    <col min="91" max="91" width="22.5546875" bestFit="1" customWidth="1"/>
    <col min="92" max="92" width="13.5546875" bestFit="1" customWidth="1"/>
    <col min="93" max="93" width="41.44140625" bestFit="1" customWidth="1"/>
    <col min="94" max="94" width="17.88671875" bestFit="1" customWidth="1"/>
    <col min="95" max="95" width="22.77734375" bestFit="1" customWidth="1"/>
    <col min="96" max="96" width="17.33203125" bestFit="1" customWidth="1"/>
    <col min="97" max="97" width="4" customWidth="1"/>
    <col min="98" max="98" width="25" bestFit="1" customWidth="1"/>
    <col min="101" max="101" width="13.5546875" bestFit="1" customWidth="1"/>
    <col min="102" max="102" width="46.5546875" bestFit="1" customWidth="1"/>
    <col min="103" max="103" width="39.6640625" bestFit="1" customWidth="1"/>
    <col min="104" max="105" width="46.5546875" bestFit="1" customWidth="1"/>
    <col min="107" max="107" width="29.21875" bestFit="1" customWidth="1"/>
    <col min="108" max="110" width="19.21875" customWidth="1"/>
    <col min="111" max="111" width="54.44140625" customWidth="1"/>
    <col min="112" max="112" width="29.33203125" customWidth="1"/>
    <col min="113" max="114" width="19.21875" customWidth="1"/>
    <col min="116" max="116" width="24.6640625" bestFit="1" customWidth="1"/>
    <col min="117" max="117" width="10.21875" bestFit="1" customWidth="1"/>
    <col min="118" max="118" width="11.109375" bestFit="1" customWidth="1"/>
    <col min="119" max="119" width="22.5546875" bestFit="1" customWidth="1"/>
    <col min="120" max="120" width="20.21875" bestFit="1" customWidth="1"/>
    <col min="121" max="121" width="46.5546875" bestFit="1" customWidth="1"/>
    <col min="122" max="123" width="39.6640625" bestFit="1" customWidth="1"/>
    <col min="124" max="124" width="17.33203125" bestFit="1" customWidth="1"/>
    <col min="126" max="126" width="24.6640625" bestFit="1" customWidth="1"/>
    <col min="127" max="132" width="15.88671875" customWidth="1"/>
    <col min="133" max="133" width="46.88671875" customWidth="1"/>
    <col min="134" max="135" width="15.88671875" customWidth="1"/>
    <col min="137" max="137" width="30.21875" bestFit="1" customWidth="1"/>
    <col min="138" max="140" width="15.88671875" customWidth="1"/>
    <col min="141" max="141" width="24.21875" customWidth="1"/>
    <col min="142" max="142" width="17.5546875" bestFit="1" customWidth="1"/>
    <col min="143" max="143" width="28" customWidth="1"/>
    <col min="144" max="144" width="36.109375" bestFit="1" customWidth="1"/>
    <col min="146" max="146" width="30.21875" bestFit="1" customWidth="1"/>
    <col min="147" max="149" width="15.88671875" customWidth="1"/>
    <col min="150" max="150" width="24.21875" customWidth="1"/>
    <col min="151" max="151" width="17.5546875" bestFit="1" customWidth="1"/>
    <col min="152" max="152" width="28" customWidth="1"/>
    <col min="153" max="153" width="36.109375" bestFit="1" customWidth="1"/>
    <col min="154" max="154" width="90.44140625" customWidth="1"/>
    <col min="155" max="155" width="36.109375" bestFit="1" customWidth="1"/>
  </cols>
  <sheetData>
    <row r="2" spans="2:155" x14ac:dyDescent="0.3">
      <c r="B2" s="2" t="s">
        <v>0</v>
      </c>
      <c r="F2" s="1"/>
      <c r="G2" s="1"/>
      <c r="H2" s="1"/>
      <c r="I2" s="1"/>
      <c r="M2" s="2" t="s">
        <v>29</v>
      </c>
      <c r="N2" s="1"/>
      <c r="O2" s="1"/>
      <c r="P2" s="1"/>
      <c r="Q2" s="1"/>
      <c r="R2" s="1"/>
      <c r="S2" s="1"/>
      <c r="T2" s="1"/>
      <c r="V2" s="2" t="s">
        <v>30</v>
      </c>
      <c r="W2" s="1"/>
      <c r="X2" s="1"/>
      <c r="Y2" s="1"/>
      <c r="Z2" s="1"/>
      <c r="AA2" s="1"/>
      <c r="AC2" s="2" t="s">
        <v>39</v>
      </c>
      <c r="AD2" s="1"/>
      <c r="AE2" s="1"/>
      <c r="AF2" s="1"/>
      <c r="AG2" s="1"/>
      <c r="AH2" s="1"/>
      <c r="AK2" s="2" t="s">
        <v>55</v>
      </c>
      <c r="AL2" s="1"/>
      <c r="AM2" s="1"/>
      <c r="AN2" s="1"/>
      <c r="AO2" s="1"/>
      <c r="AP2" s="1"/>
      <c r="AT2" s="2" t="s">
        <v>66</v>
      </c>
      <c r="AU2" s="1"/>
      <c r="AV2" s="1"/>
      <c r="AW2" s="1"/>
      <c r="AX2" s="1"/>
      <c r="AY2" s="1"/>
      <c r="BA2" s="2" t="s">
        <v>74</v>
      </c>
      <c r="BB2" s="1"/>
      <c r="BC2" s="1"/>
      <c r="BD2" s="1"/>
      <c r="BE2" s="1"/>
      <c r="BF2" s="1"/>
      <c r="BI2" s="2" t="s">
        <v>85</v>
      </c>
      <c r="BJ2" s="1"/>
      <c r="BK2" s="1"/>
      <c r="BL2" s="1"/>
      <c r="BM2" s="1"/>
      <c r="BN2" s="1"/>
      <c r="BQ2" s="2" t="s">
        <v>89</v>
      </c>
      <c r="BR2" s="1"/>
      <c r="BS2" s="1"/>
      <c r="BT2" s="1"/>
      <c r="BU2" s="1"/>
      <c r="BV2" s="1"/>
      <c r="BW2" s="1"/>
      <c r="BZ2" s="2" t="s">
        <v>99</v>
      </c>
      <c r="CA2" s="1"/>
      <c r="CB2" s="1"/>
      <c r="CC2" s="1"/>
      <c r="CD2" s="1"/>
      <c r="CE2" s="1"/>
      <c r="CF2" s="1"/>
      <c r="CG2" s="1"/>
      <c r="CJ2" s="2" t="s">
        <v>116</v>
      </c>
      <c r="CK2" s="1"/>
      <c r="CL2" s="1"/>
      <c r="CM2" s="1"/>
      <c r="CN2" s="1"/>
      <c r="CO2" s="1"/>
      <c r="CP2" s="1"/>
      <c r="CT2" s="2" t="s">
        <v>132</v>
      </c>
      <c r="CU2" s="1"/>
      <c r="CV2" s="1"/>
      <c r="CW2" s="1"/>
      <c r="CX2" s="1"/>
      <c r="CY2" s="1"/>
      <c r="CZ2" s="1"/>
      <c r="DC2" s="2" t="s">
        <v>140</v>
      </c>
      <c r="DD2" s="1"/>
      <c r="DE2" s="1"/>
      <c r="DF2" s="1"/>
      <c r="DG2" s="1"/>
      <c r="DH2" s="1"/>
      <c r="DI2" s="1"/>
      <c r="DL2" s="2" t="s">
        <v>149</v>
      </c>
      <c r="DM2" s="1"/>
      <c r="DN2" s="1"/>
      <c r="DO2" s="1"/>
      <c r="DP2" s="1"/>
      <c r="DQ2" s="1"/>
      <c r="DR2" s="1"/>
      <c r="DV2" s="2" t="s">
        <v>169</v>
      </c>
      <c r="DW2" s="1"/>
      <c r="DX2" s="1"/>
      <c r="DY2" s="1"/>
      <c r="DZ2" s="1"/>
      <c r="EA2" s="1"/>
      <c r="EB2" s="1"/>
      <c r="EC2" s="1"/>
      <c r="ED2" s="1"/>
      <c r="EG2" s="2" t="s">
        <v>180</v>
      </c>
      <c r="EH2" s="1"/>
      <c r="EI2" s="1"/>
      <c r="EJ2" s="1"/>
      <c r="EK2" s="1"/>
      <c r="EL2" s="1"/>
      <c r="EM2" s="1"/>
      <c r="EP2" s="2" t="s">
        <v>190</v>
      </c>
      <c r="EQ2" s="1"/>
      <c r="ER2" s="1"/>
      <c r="ES2" s="1"/>
      <c r="ET2" s="1"/>
      <c r="EU2" s="1"/>
      <c r="EV2" s="1"/>
    </row>
    <row r="3" spans="2:155" x14ac:dyDescent="0.3">
      <c r="B3" s="3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8</v>
      </c>
      <c r="K3" s="5" t="s">
        <v>14</v>
      </c>
      <c r="M3" s="3" t="s">
        <v>1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34</v>
      </c>
      <c r="S3" s="5" t="s">
        <v>35</v>
      </c>
      <c r="T3" s="5" t="s">
        <v>36</v>
      </c>
      <c r="V3" s="3" t="s">
        <v>1</v>
      </c>
      <c r="W3" s="5" t="s">
        <v>31</v>
      </c>
      <c r="X3" s="5" t="s">
        <v>32</v>
      </c>
      <c r="Y3" s="5" t="s">
        <v>33</v>
      </c>
      <c r="Z3" s="5" t="s">
        <v>33</v>
      </c>
      <c r="AA3" s="5" t="s">
        <v>14</v>
      </c>
      <c r="AC3" s="3" t="s">
        <v>1</v>
      </c>
      <c r="AD3" s="5" t="s">
        <v>40</v>
      </c>
      <c r="AE3" s="5" t="s">
        <v>41</v>
      </c>
      <c r="AF3" s="5" t="s">
        <v>42</v>
      </c>
      <c r="AG3" s="5" t="s">
        <v>51</v>
      </c>
      <c r="AH3" s="5" t="s">
        <v>51</v>
      </c>
      <c r="AI3" s="5" t="s">
        <v>14</v>
      </c>
      <c r="AK3" s="3" t="s">
        <v>1</v>
      </c>
      <c r="AL3" s="5" t="s">
        <v>56</v>
      </c>
      <c r="AM3" s="5" t="s">
        <v>57</v>
      </c>
      <c r="AN3" s="5" t="s">
        <v>58</v>
      </c>
      <c r="AO3" s="5" t="s">
        <v>59</v>
      </c>
      <c r="AP3" s="5" t="s">
        <v>60</v>
      </c>
      <c r="AQ3" s="5" t="s">
        <v>60</v>
      </c>
      <c r="AR3" s="5" t="s">
        <v>14</v>
      </c>
      <c r="AT3" s="3" t="s">
        <v>1</v>
      </c>
      <c r="AU3" s="5" t="s">
        <v>67</v>
      </c>
      <c r="AV3" s="5" t="s">
        <v>68</v>
      </c>
      <c r="AW3" s="5" t="s">
        <v>69</v>
      </c>
      <c r="AX3" s="5" t="s">
        <v>69</v>
      </c>
      <c r="AY3" s="5" t="s">
        <v>14</v>
      </c>
      <c r="BA3" s="3" t="s">
        <v>1</v>
      </c>
      <c r="BB3" s="5" t="s">
        <v>75</v>
      </c>
      <c r="BC3" s="5" t="s">
        <v>77</v>
      </c>
      <c r="BD3" s="5" t="s">
        <v>78</v>
      </c>
      <c r="BE3" s="5" t="s">
        <v>79</v>
      </c>
      <c r="BF3" s="5" t="s">
        <v>80</v>
      </c>
      <c r="BG3" s="5" t="s">
        <v>14</v>
      </c>
      <c r="BI3" s="3" t="s">
        <v>1</v>
      </c>
      <c r="BJ3" s="5" t="s">
        <v>75</v>
      </c>
      <c r="BK3" s="5" t="s">
        <v>77</v>
      </c>
      <c r="BL3" s="5" t="s">
        <v>88</v>
      </c>
      <c r="BM3" s="5" t="s">
        <v>79</v>
      </c>
      <c r="BN3" s="5" t="s">
        <v>80</v>
      </c>
      <c r="BO3" s="5" t="s">
        <v>14</v>
      </c>
      <c r="BQ3" s="3" t="s">
        <v>1</v>
      </c>
      <c r="BR3" s="5" t="s">
        <v>90</v>
      </c>
      <c r="BS3" s="5" t="s">
        <v>91</v>
      </c>
      <c r="BT3" s="5" t="s">
        <v>33</v>
      </c>
      <c r="BU3" s="5" t="s">
        <v>96</v>
      </c>
      <c r="BV3" s="5" t="s">
        <v>80</v>
      </c>
      <c r="BW3" s="5" t="s">
        <v>93</v>
      </c>
      <c r="BX3" s="5" t="s">
        <v>14</v>
      </c>
      <c r="BZ3" s="3" t="s">
        <v>1</v>
      </c>
      <c r="CA3" s="5" t="s">
        <v>100</v>
      </c>
      <c r="CB3" s="5" t="s">
        <v>101</v>
      </c>
      <c r="CC3" s="5" t="s">
        <v>102</v>
      </c>
      <c r="CD3" s="5" t="s">
        <v>103</v>
      </c>
      <c r="CE3" s="5" t="s">
        <v>107</v>
      </c>
      <c r="CF3" s="5" t="s">
        <v>104</v>
      </c>
      <c r="CG3" s="5" t="s">
        <v>105</v>
      </c>
      <c r="CH3" s="5" t="s">
        <v>14</v>
      </c>
      <c r="CJ3" s="3" t="s">
        <v>1</v>
      </c>
      <c r="CK3" s="5" t="s">
        <v>117</v>
      </c>
      <c r="CL3" s="5" t="s">
        <v>118</v>
      </c>
      <c r="CM3" s="5" t="s">
        <v>119</v>
      </c>
      <c r="CN3" s="5" t="s">
        <v>120</v>
      </c>
      <c r="CO3" s="5" t="s">
        <v>124</v>
      </c>
      <c r="CP3" s="5" t="s">
        <v>126</v>
      </c>
      <c r="CQ3" s="5" t="s">
        <v>80</v>
      </c>
      <c r="CR3" s="5" t="s">
        <v>14</v>
      </c>
      <c r="CT3" s="3" t="s">
        <v>1</v>
      </c>
      <c r="CU3" s="5" t="s">
        <v>133</v>
      </c>
      <c r="CV3" s="5" t="s">
        <v>134</v>
      </c>
      <c r="CW3" s="5" t="s">
        <v>120</v>
      </c>
      <c r="CX3" s="5" t="s">
        <v>198</v>
      </c>
      <c r="CY3" s="5" t="s">
        <v>80</v>
      </c>
      <c r="CZ3" s="5" t="s">
        <v>200</v>
      </c>
      <c r="DA3" s="5" t="s">
        <v>14</v>
      </c>
      <c r="DC3" s="3" t="s">
        <v>1</v>
      </c>
      <c r="DD3" s="5" t="s">
        <v>133</v>
      </c>
      <c r="DE3" s="5" t="s">
        <v>134</v>
      </c>
      <c r="DF3" s="5" t="s">
        <v>120</v>
      </c>
      <c r="DG3" s="5" t="s">
        <v>135</v>
      </c>
      <c r="DH3" s="5" t="s">
        <v>143</v>
      </c>
      <c r="DI3" s="5" t="s">
        <v>80</v>
      </c>
      <c r="DJ3" s="5" t="s">
        <v>14</v>
      </c>
      <c r="DL3" s="3" t="s">
        <v>1</v>
      </c>
      <c r="DM3" s="5" t="s">
        <v>150</v>
      </c>
      <c r="DN3" s="5" t="s">
        <v>151</v>
      </c>
      <c r="DO3" s="5" t="s">
        <v>152</v>
      </c>
      <c r="DP3" s="5" t="s">
        <v>153</v>
      </c>
      <c r="DQ3" s="5" t="s">
        <v>154</v>
      </c>
      <c r="DR3" s="5" t="s">
        <v>155</v>
      </c>
      <c r="DS3" s="5" t="s">
        <v>80</v>
      </c>
      <c r="DT3" s="5" t="s">
        <v>14</v>
      </c>
      <c r="DV3" s="3" t="s">
        <v>1</v>
      </c>
      <c r="DW3" s="5" t="s">
        <v>163</v>
      </c>
      <c r="DX3" s="5" t="s">
        <v>164</v>
      </c>
      <c r="DY3" s="5" t="s">
        <v>165</v>
      </c>
      <c r="DZ3" s="5" t="s">
        <v>166</v>
      </c>
      <c r="EA3" s="5" t="s">
        <v>167</v>
      </c>
      <c r="EB3" s="5" t="s">
        <v>168</v>
      </c>
      <c r="EC3" s="5" t="s">
        <v>171</v>
      </c>
      <c r="ED3" s="5" t="s">
        <v>80</v>
      </c>
      <c r="EE3" s="5" t="s">
        <v>14</v>
      </c>
      <c r="EG3" s="3" t="s">
        <v>1</v>
      </c>
      <c r="EH3" s="5" t="s">
        <v>181</v>
      </c>
      <c r="EI3" s="5" t="s">
        <v>182</v>
      </c>
      <c r="EJ3" s="5" t="s">
        <v>183</v>
      </c>
      <c r="EK3" s="5" t="s">
        <v>102</v>
      </c>
      <c r="EL3" s="5" t="s">
        <v>103</v>
      </c>
      <c r="EM3" s="5" t="s">
        <v>184</v>
      </c>
      <c r="EN3" s="5" t="s">
        <v>14</v>
      </c>
      <c r="EP3" s="3" t="s">
        <v>1</v>
      </c>
      <c r="EQ3" s="5" t="s">
        <v>191</v>
      </c>
      <c r="ER3" s="5" t="s">
        <v>192</v>
      </c>
      <c r="ES3" s="5" t="s">
        <v>193</v>
      </c>
      <c r="ET3" s="5" t="s">
        <v>194</v>
      </c>
      <c r="EU3" s="5" t="s">
        <v>195</v>
      </c>
      <c r="EV3" s="5" t="s">
        <v>196</v>
      </c>
      <c r="EW3" s="5" t="s">
        <v>103</v>
      </c>
      <c r="EX3" s="5" t="s">
        <v>197</v>
      </c>
      <c r="EY3" s="5" t="s">
        <v>14</v>
      </c>
    </row>
    <row r="4" spans="2:155" ht="40.200000000000003" customHeight="1" x14ac:dyDescent="0.3">
      <c r="B4" s="3" t="s">
        <v>10</v>
      </c>
      <c r="C4" s="4">
        <v>365</v>
      </c>
      <c r="D4" s="4">
        <v>30</v>
      </c>
      <c r="E4" s="4">
        <v>1</v>
      </c>
      <c r="F4" s="4" t="s">
        <v>11</v>
      </c>
      <c r="G4" s="4" t="s">
        <v>12</v>
      </c>
      <c r="H4" s="4" t="s">
        <v>13</v>
      </c>
      <c r="I4" s="4" t="s">
        <v>9</v>
      </c>
      <c r="J4" s="4" t="s">
        <v>15</v>
      </c>
      <c r="K4" s="4">
        <f xml:space="preserve"> 8663</f>
        <v>8663</v>
      </c>
      <c r="M4" s="3" t="s">
        <v>10</v>
      </c>
      <c r="N4" s="4" t="s">
        <v>43</v>
      </c>
      <c r="O4" s="4" t="s">
        <v>44</v>
      </c>
      <c r="P4" s="4" t="s">
        <v>45</v>
      </c>
      <c r="Q4" s="4" t="s">
        <v>46</v>
      </c>
      <c r="R4" s="4" t="s">
        <v>20</v>
      </c>
      <c r="S4" s="4" t="s">
        <v>21</v>
      </c>
      <c r="T4" s="4" t="s">
        <v>22</v>
      </c>
      <c r="V4" s="3" t="s">
        <v>10</v>
      </c>
      <c r="W4" s="4" t="s">
        <v>47</v>
      </c>
      <c r="X4" s="4" t="s">
        <v>48</v>
      </c>
      <c r="Y4" s="4" t="s">
        <v>37</v>
      </c>
      <c r="Z4" s="4" t="s">
        <v>38</v>
      </c>
      <c r="AA4" s="6">
        <f>2560*0.24+2560</f>
        <v>3174.4</v>
      </c>
      <c r="AC4" s="3" t="s">
        <v>10</v>
      </c>
      <c r="AD4" s="4" t="s">
        <v>54</v>
      </c>
      <c r="AE4" s="4" t="s">
        <v>49</v>
      </c>
      <c r="AF4" s="4" t="s">
        <v>50</v>
      </c>
      <c r="AG4" s="4" t="s">
        <v>52</v>
      </c>
      <c r="AH4" s="4" t="s">
        <v>53</v>
      </c>
      <c r="AI4" s="6">
        <v>60550</v>
      </c>
      <c r="AK4" s="3" t="s">
        <v>10</v>
      </c>
      <c r="AL4" s="4" t="s">
        <v>61</v>
      </c>
      <c r="AM4" s="4" t="s">
        <v>62</v>
      </c>
      <c r="AN4" s="4" t="s">
        <v>64</v>
      </c>
      <c r="AO4" s="4" t="s">
        <v>63</v>
      </c>
      <c r="AP4" s="4" t="s">
        <v>65</v>
      </c>
      <c r="AQ4" s="4" t="s">
        <v>70</v>
      </c>
      <c r="AR4" s="6">
        <f>5600+(120*16)+(450000*0.05)</f>
        <v>30020</v>
      </c>
      <c r="AT4" s="3" t="s">
        <v>10</v>
      </c>
      <c r="AU4" s="4" t="s">
        <v>61</v>
      </c>
      <c r="AV4" s="4" t="str">
        <f xml:space="preserve"> "grausF"</f>
        <v>grausF</v>
      </c>
      <c r="AW4" s="4" t="s">
        <v>71</v>
      </c>
      <c r="AX4" s="4" t="s">
        <v>72</v>
      </c>
      <c r="AY4" s="4" t="s">
        <v>73</v>
      </c>
      <c r="BA4" s="3" t="s">
        <v>10</v>
      </c>
      <c r="BB4" s="4" t="s">
        <v>76</v>
      </c>
      <c r="BC4" s="4" t="s">
        <v>81</v>
      </c>
      <c r="BD4" s="4" t="s">
        <v>82</v>
      </c>
      <c r="BE4" s="4" t="s">
        <v>83</v>
      </c>
      <c r="BF4" s="4" t="s">
        <v>84</v>
      </c>
      <c r="BG4" s="4" t="s">
        <v>84</v>
      </c>
      <c r="BI4" s="3" t="s">
        <v>10</v>
      </c>
      <c r="BJ4" s="4" t="s">
        <v>86</v>
      </c>
      <c r="BK4" s="4" t="s">
        <v>87</v>
      </c>
      <c r="BL4" s="4" t="s">
        <v>82</v>
      </c>
      <c r="BM4" s="4" t="s">
        <v>83</v>
      </c>
      <c r="BN4" s="4" t="s">
        <v>84</v>
      </c>
      <c r="BO4" s="4" t="s">
        <v>84</v>
      </c>
      <c r="BQ4" s="3" t="s">
        <v>10</v>
      </c>
      <c r="BR4" s="4" t="s">
        <v>94</v>
      </c>
      <c r="BS4" s="4" t="s">
        <v>93</v>
      </c>
      <c r="BT4" s="4" t="s">
        <v>92</v>
      </c>
      <c r="BU4" s="4" t="s">
        <v>95</v>
      </c>
      <c r="BV4" s="4" t="s">
        <v>97</v>
      </c>
      <c r="BW4" s="4" t="s">
        <v>98</v>
      </c>
      <c r="BX4" s="4">
        <f>7*1.3</f>
        <v>9.1</v>
      </c>
      <c r="BZ4" s="3" t="s">
        <v>10</v>
      </c>
      <c r="CA4" s="4" t="s">
        <v>12</v>
      </c>
      <c r="CB4" s="4" t="s">
        <v>106</v>
      </c>
      <c r="CC4" s="4" t="s">
        <v>107</v>
      </c>
      <c r="CD4" s="4" t="s">
        <v>104</v>
      </c>
      <c r="CE4" s="4" t="s">
        <v>108</v>
      </c>
      <c r="CF4" s="4" t="s">
        <v>109</v>
      </c>
      <c r="CG4" s="4" t="s">
        <v>110</v>
      </c>
      <c r="CH4" s="4" t="s">
        <v>179</v>
      </c>
      <c r="CJ4" s="3" t="s">
        <v>10</v>
      </c>
      <c r="CK4" s="4" t="s">
        <v>122</v>
      </c>
      <c r="CL4" s="4" t="s">
        <v>121</v>
      </c>
      <c r="CM4" s="4" t="s">
        <v>123</v>
      </c>
      <c r="CN4" s="4" t="s">
        <v>81</v>
      </c>
      <c r="CO4" s="4" t="s">
        <v>125</v>
      </c>
      <c r="CP4" s="4" t="s">
        <v>127</v>
      </c>
      <c r="CQ4" s="4" t="s">
        <v>128</v>
      </c>
      <c r="CR4" s="4" t="s">
        <v>179</v>
      </c>
      <c r="CT4" s="3" t="s">
        <v>10</v>
      </c>
      <c r="CU4" s="4">
        <v>0</v>
      </c>
      <c r="CV4" s="4">
        <v>0</v>
      </c>
      <c r="CW4" s="4" t="s">
        <v>170</v>
      </c>
      <c r="CX4" s="4" t="s">
        <v>199</v>
      </c>
      <c r="CY4" s="4" t="s">
        <v>137</v>
      </c>
      <c r="CZ4" s="4" t="s">
        <v>136</v>
      </c>
      <c r="DA4" s="4" t="s">
        <v>179</v>
      </c>
      <c r="DC4" s="3" t="s">
        <v>10</v>
      </c>
      <c r="DD4" s="4" t="s">
        <v>141</v>
      </c>
      <c r="DE4" s="4" t="s">
        <v>142</v>
      </c>
      <c r="DF4" s="4" t="s">
        <v>81</v>
      </c>
      <c r="DG4" s="4" t="s">
        <v>136</v>
      </c>
      <c r="DH4" s="4" t="s">
        <v>144</v>
      </c>
      <c r="DI4" s="4" t="s">
        <v>145</v>
      </c>
      <c r="DJ4" s="4" t="s">
        <v>179</v>
      </c>
      <c r="DL4" s="3" t="s">
        <v>10</v>
      </c>
      <c r="DM4" s="4" t="s">
        <v>156</v>
      </c>
      <c r="DN4" s="4" t="s">
        <v>106</v>
      </c>
      <c r="DO4" s="4" t="s">
        <v>153</v>
      </c>
      <c r="DP4" s="4" t="s">
        <v>159</v>
      </c>
      <c r="DQ4" s="4" t="s">
        <v>136</v>
      </c>
      <c r="DR4" s="4" t="s">
        <v>157</v>
      </c>
      <c r="DS4" s="4" t="s">
        <v>158</v>
      </c>
      <c r="DT4" s="4" t="s">
        <v>179</v>
      </c>
      <c r="DV4" s="3" t="s">
        <v>10</v>
      </c>
      <c r="DW4" s="4">
        <v>160</v>
      </c>
      <c r="DX4" s="4" t="s">
        <v>174</v>
      </c>
      <c r="DY4" s="4">
        <v>0.5</v>
      </c>
      <c r="DZ4" s="4" t="s">
        <v>175</v>
      </c>
      <c r="EA4" s="4" t="s">
        <v>176</v>
      </c>
      <c r="EB4" s="4" t="s">
        <v>170</v>
      </c>
      <c r="EC4" s="7" t="s">
        <v>172</v>
      </c>
      <c r="ED4" s="7" t="s">
        <v>173</v>
      </c>
      <c r="EE4" s="4" t="s">
        <v>179</v>
      </c>
      <c r="EG4" s="3" t="s">
        <v>10</v>
      </c>
      <c r="EH4" s="6">
        <v>15000</v>
      </c>
      <c r="EI4" s="6">
        <v>23000</v>
      </c>
      <c r="EJ4" s="6">
        <v>17000</v>
      </c>
      <c r="EK4" s="7" t="s">
        <v>186</v>
      </c>
      <c r="EL4" s="7" t="s">
        <v>187</v>
      </c>
      <c r="EM4" s="7" t="s">
        <v>185</v>
      </c>
      <c r="EN4" s="4" t="s">
        <v>179</v>
      </c>
      <c r="EP4" s="3" t="s">
        <v>10</v>
      </c>
      <c r="EQ4" s="6" t="s">
        <v>201</v>
      </c>
      <c r="ER4" s="6" t="s">
        <v>201</v>
      </c>
      <c r="ES4" s="6" t="s">
        <v>201</v>
      </c>
      <c r="ET4" s="7">
        <v>7</v>
      </c>
      <c r="EU4" s="7">
        <v>0</v>
      </c>
      <c r="EV4" s="7">
        <v>1</v>
      </c>
      <c r="EW4" s="4" t="s">
        <v>197</v>
      </c>
      <c r="EX4" s="7" t="s">
        <v>202</v>
      </c>
      <c r="EY4" s="4"/>
    </row>
    <row r="5" spans="2:155" ht="43.2" x14ac:dyDescent="0.3">
      <c r="M5" s="3" t="s">
        <v>10</v>
      </c>
      <c r="N5" s="4" t="s">
        <v>179</v>
      </c>
      <c r="O5" s="4" t="s">
        <v>179</v>
      </c>
      <c r="P5" s="4" t="s">
        <v>179</v>
      </c>
      <c r="Q5" s="4" t="s">
        <v>179</v>
      </c>
      <c r="R5" s="4" t="s">
        <v>23</v>
      </c>
      <c r="S5" s="4" t="s">
        <v>24</v>
      </c>
      <c r="T5" s="4" t="s">
        <v>25</v>
      </c>
      <c r="BJ5" s="1"/>
      <c r="BK5" s="1"/>
      <c r="BL5" s="1"/>
      <c r="BZ5" s="3" t="s">
        <v>115</v>
      </c>
      <c r="CA5" s="4" t="s">
        <v>179</v>
      </c>
      <c r="CB5" s="4" t="s">
        <v>179</v>
      </c>
      <c r="CC5" s="4">
        <v>12</v>
      </c>
      <c r="CD5" s="4">
        <v>6</v>
      </c>
      <c r="CE5" s="4" t="s">
        <v>111</v>
      </c>
      <c r="CF5" s="4" t="s">
        <v>112</v>
      </c>
      <c r="CG5" s="7" t="s">
        <v>113</v>
      </c>
      <c r="CH5" s="4" t="s">
        <v>114</v>
      </c>
      <c r="CJ5" s="3" t="s">
        <v>10</v>
      </c>
      <c r="CK5" s="4" t="s">
        <v>179</v>
      </c>
      <c r="CL5" s="4" t="s">
        <v>179</v>
      </c>
      <c r="CM5" s="4" t="s">
        <v>129</v>
      </c>
      <c r="CN5" s="4" t="s">
        <v>179</v>
      </c>
      <c r="CO5" s="4" t="s">
        <v>130</v>
      </c>
      <c r="CP5" s="7" t="s">
        <v>131</v>
      </c>
      <c r="CQ5" s="4" t="s">
        <v>130</v>
      </c>
      <c r="CR5" s="4" t="s">
        <v>127</v>
      </c>
      <c r="CT5" s="3" t="s">
        <v>139</v>
      </c>
      <c r="CU5" s="4" t="s">
        <v>12</v>
      </c>
      <c r="CV5" s="4" t="s">
        <v>12</v>
      </c>
      <c r="CW5" s="4" t="s">
        <v>179</v>
      </c>
      <c r="CX5" s="4" t="s">
        <v>130</v>
      </c>
      <c r="CY5" s="4" t="s">
        <v>130</v>
      </c>
      <c r="CZ5" s="4" t="s">
        <v>138</v>
      </c>
      <c r="DA5" s="4" t="s">
        <v>136</v>
      </c>
      <c r="DC5" s="3" t="s">
        <v>139</v>
      </c>
      <c r="DD5" s="4" t="s">
        <v>179</v>
      </c>
      <c r="DE5" s="4" t="s">
        <v>179</v>
      </c>
      <c r="DF5" s="4" t="s">
        <v>179</v>
      </c>
      <c r="DG5" s="7" t="s">
        <v>146</v>
      </c>
      <c r="DH5" s="7" t="s">
        <v>147</v>
      </c>
      <c r="DI5" s="4" t="s">
        <v>130</v>
      </c>
      <c r="DJ5" s="4" t="s">
        <v>148</v>
      </c>
      <c r="DL5" s="3" t="s">
        <v>139</v>
      </c>
      <c r="DM5" s="4" t="s">
        <v>179</v>
      </c>
      <c r="DN5" s="4" t="s">
        <v>179</v>
      </c>
      <c r="DO5" s="4">
        <v>15</v>
      </c>
      <c r="DP5" s="4" t="s">
        <v>179</v>
      </c>
      <c r="DQ5" s="4" t="s">
        <v>130</v>
      </c>
      <c r="DR5" s="7" t="s">
        <v>162</v>
      </c>
      <c r="DS5" s="4" t="s">
        <v>161</v>
      </c>
      <c r="DT5" s="4" t="s">
        <v>160</v>
      </c>
      <c r="DV5" s="3" t="s">
        <v>139</v>
      </c>
      <c r="DW5" s="4" t="s">
        <v>179</v>
      </c>
      <c r="DX5" s="4" t="s">
        <v>179</v>
      </c>
      <c r="DY5" s="4" t="s">
        <v>179</v>
      </c>
      <c r="DZ5" s="4" t="s">
        <v>179</v>
      </c>
      <c r="EA5" s="4" t="s">
        <v>179</v>
      </c>
      <c r="EB5" s="4" t="s">
        <v>179</v>
      </c>
      <c r="EC5" s="7" t="s">
        <v>177</v>
      </c>
      <c r="ED5" s="7" t="s">
        <v>178</v>
      </c>
      <c r="EE5" s="6">
        <v>4562.8</v>
      </c>
      <c r="EG5" s="3" t="s">
        <v>139</v>
      </c>
      <c r="EH5" s="4" t="s">
        <v>179</v>
      </c>
      <c r="EI5" s="4" t="s">
        <v>179</v>
      </c>
      <c r="EJ5" s="4" t="s">
        <v>179</v>
      </c>
      <c r="EK5" s="6">
        <f>EH4+EI4+EJ4</f>
        <v>55000</v>
      </c>
      <c r="EL5" s="6">
        <f>EK5/3</f>
        <v>18333.333333333332</v>
      </c>
      <c r="EM5" s="7" t="s">
        <v>188</v>
      </c>
      <c r="EN5" s="8" t="s">
        <v>189</v>
      </c>
      <c r="EP5" s="3" t="s">
        <v>139</v>
      </c>
      <c r="EQ5" s="4" t="s">
        <v>179</v>
      </c>
      <c r="ER5" s="4" t="s">
        <v>179</v>
      </c>
      <c r="ES5" s="4" t="s">
        <v>179</v>
      </c>
      <c r="ET5" s="4" t="s">
        <v>179</v>
      </c>
      <c r="EU5" s="4" t="s">
        <v>179</v>
      </c>
      <c r="EV5" s="4" t="s">
        <v>179</v>
      </c>
      <c r="EW5" s="8" t="s">
        <v>204</v>
      </c>
      <c r="EX5" s="7" t="s">
        <v>203</v>
      </c>
      <c r="EY5" s="8" t="s">
        <v>204</v>
      </c>
    </row>
    <row r="6" spans="2:155" x14ac:dyDescent="0.3">
      <c r="M6" s="3" t="s">
        <v>14</v>
      </c>
      <c r="N6" s="4" t="s">
        <v>179</v>
      </c>
      <c r="O6" s="4" t="s">
        <v>179</v>
      </c>
      <c r="P6" s="4" t="s">
        <v>179</v>
      </c>
      <c r="Q6" s="4" t="s">
        <v>179</v>
      </c>
      <c r="R6" s="4" t="s">
        <v>27</v>
      </c>
      <c r="S6" s="4" t="s">
        <v>28</v>
      </c>
      <c r="T6" s="4" t="s">
        <v>26</v>
      </c>
    </row>
    <row r="12" spans="2:155" x14ac:dyDescent="0.3">
      <c r="H12" s="1"/>
      <c r="I12" s="1"/>
      <c r="J12" s="1"/>
      <c r="K12" s="1"/>
      <c r="L12" s="1"/>
    </row>
    <row r="13" spans="2:155" x14ac:dyDescent="0.3">
      <c r="H13" s="1"/>
      <c r="I13" s="1"/>
      <c r="J13" s="1"/>
      <c r="K13" s="1"/>
      <c r="L13" s="1"/>
    </row>
    <row r="14" spans="2:155" x14ac:dyDescent="0.3">
      <c r="H14" s="1"/>
      <c r="I14" s="1"/>
      <c r="J14" s="1"/>
      <c r="K14" s="1"/>
      <c r="L14" s="1"/>
    </row>
    <row r="15" spans="2:155" x14ac:dyDescent="0.3">
      <c r="H15" s="1"/>
      <c r="I15" s="1"/>
      <c r="J15" s="1"/>
      <c r="K15" s="1"/>
      <c r="L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TAREFA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Wesley</dc:creator>
  <cp:lastModifiedBy>JOSE WESLEY DE JESUS DE LIMA</cp:lastModifiedBy>
  <dcterms:created xsi:type="dcterms:W3CDTF">2015-06-05T18:19:34Z</dcterms:created>
  <dcterms:modified xsi:type="dcterms:W3CDTF">2024-08-22T22:37:28Z</dcterms:modified>
</cp:coreProperties>
</file>