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-15" windowWidth="19200" windowHeight="6975"/>
  </bookViews>
  <sheets>
    <sheet name="input" sheetId="6" r:id="rId1"/>
    <sheet name="site Mtx" sheetId="18" r:id="rId2"/>
    <sheet name="I mix" sheetId="15" r:id="rId3"/>
    <sheet name="M3 mix" sheetId="17" r:id="rId4"/>
    <sheet name="M2 mix" sheetId="16" r:id="rId5"/>
    <sheet name="table 3" sheetId="2" r:id="rId6"/>
    <sheet name="table 4" sheetId="1" r:id="rId7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74" i="6" l="1"/>
  <c r="L84" i="18"/>
  <c r="D35" i="6"/>
  <c r="D24" i="6"/>
  <c r="M74" i="6" l="1"/>
  <c r="M75" i="6" l="1"/>
  <c r="M76" i="6"/>
  <c r="I64" i="6" l="1"/>
  <c r="I63" i="6"/>
  <c r="I62" i="6"/>
  <c r="I61" i="6"/>
  <c r="I60" i="6"/>
  <c r="I59" i="6"/>
  <c r="I53" i="6"/>
  <c r="I52" i="6"/>
  <c r="I51" i="6"/>
  <c r="I50" i="6"/>
  <c r="I49" i="6"/>
  <c r="I48" i="6"/>
  <c r="I42" i="6"/>
  <c r="I41" i="6"/>
  <c r="I40" i="6"/>
  <c r="I39" i="6"/>
  <c r="I38" i="6"/>
  <c r="I37" i="6"/>
  <c r="I31" i="6"/>
  <c r="I30" i="6"/>
  <c r="I20" i="6"/>
  <c r="I18" i="6"/>
  <c r="I29" i="6"/>
  <c r="I28" i="6"/>
  <c r="I27" i="6"/>
  <c r="I26" i="6"/>
  <c r="I15" i="6"/>
  <c r="I14" i="6"/>
  <c r="I13" i="6"/>
  <c r="I12" i="6"/>
  <c r="I11" i="6"/>
  <c r="I10" i="6"/>
  <c r="I9" i="6"/>
  <c r="I8" i="6"/>
  <c r="I7" i="6"/>
  <c r="I6" i="6"/>
  <c r="M33" i="6"/>
  <c r="M44" i="6"/>
  <c r="M35" i="6"/>
  <c r="M46" i="6"/>
  <c r="M55" i="6"/>
  <c r="M22" i="6"/>
  <c r="M24" i="6"/>
  <c r="M66" i="6"/>
  <c r="M70" i="6"/>
  <c r="M67" i="6"/>
  <c r="M71" i="6"/>
  <c r="M3" i="6"/>
  <c r="M6" i="6"/>
  <c r="M7" i="6"/>
  <c r="M8" i="6"/>
  <c r="M9" i="6"/>
  <c r="M10" i="6"/>
  <c r="M11" i="6"/>
  <c r="M12" i="6"/>
  <c r="M13" i="6"/>
  <c r="M14" i="6"/>
  <c r="M15" i="6"/>
  <c r="M17" i="6"/>
  <c r="M26" i="6"/>
  <c r="M27" i="6"/>
  <c r="M28" i="6"/>
  <c r="M29" i="6"/>
  <c r="M18" i="6"/>
  <c r="M20" i="6"/>
  <c r="M30" i="6"/>
  <c r="M31" i="6"/>
  <c r="M34" i="6"/>
  <c r="M36" i="6"/>
  <c r="M37" i="6"/>
  <c r="M38" i="6"/>
  <c r="M39" i="6"/>
  <c r="M40" i="6"/>
  <c r="M41" i="6"/>
  <c r="M42" i="6"/>
  <c r="M45" i="6"/>
  <c r="M47" i="6"/>
  <c r="M48" i="6"/>
  <c r="M49" i="6"/>
  <c r="M50" i="6"/>
  <c r="M51" i="6"/>
  <c r="M52" i="6"/>
  <c r="M53" i="6"/>
  <c r="M56" i="6"/>
  <c r="M57" i="6"/>
  <c r="M58" i="6"/>
  <c r="M59" i="6"/>
  <c r="M60" i="6"/>
  <c r="M61" i="6"/>
  <c r="M62" i="6"/>
  <c r="M63" i="6"/>
  <c r="M64" i="6"/>
  <c r="G3" i="6"/>
  <c r="B62" i="15" s="1"/>
  <c r="G4" i="6"/>
  <c r="G21" i="6" s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J3" i="6"/>
  <c r="E62" i="15"/>
  <c r="G62" i="15"/>
  <c r="H62" i="15"/>
  <c r="I62" i="15"/>
  <c r="J62" i="15"/>
  <c r="M62" i="15"/>
  <c r="N62" i="15"/>
  <c r="O62" i="15"/>
  <c r="P62" i="15"/>
  <c r="Q62" i="15"/>
  <c r="R62" i="15"/>
  <c r="G22" i="6"/>
  <c r="F24" i="6"/>
  <c r="G24" i="6"/>
  <c r="J24" i="6"/>
  <c r="G33" i="6"/>
  <c r="B38" i="16" s="1"/>
  <c r="F35" i="6"/>
  <c r="G35" i="6"/>
  <c r="G40" i="16" s="1"/>
  <c r="G44" i="6"/>
  <c r="G46" i="6"/>
  <c r="G45" i="6"/>
  <c r="G47" i="6"/>
  <c r="G48" i="6"/>
  <c r="G49" i="6"/>
  <c r="G50" i="6"/>
  <c r="G51" i="6"/>
  <c r="G52" i="6"/>
  <c r="G53" i="6"/>
  <c r="G55" i="6"/>
  <c r="G56" i="6"/>
  <c r="G57" i="6"/>
  <c r="G58" i="6"/>
  <c r="G59" i="6"/>
  <c r="G60" i="6"/>
  <c r="G61" i="6"/>
  <c r="G62" i="6"/>
  <c r="G63" i="6"/>
  <c r="G64" i="6"/>
  <c r="F66" i="6"/>
  <c r="G66" i="6"/>
  <c r="J66" i="6" s="1"/>
  <c r="F67" i="6"/>
  <c r="G67" i="6"/>
  <c r="J67" i="6"/>
  <c r="F70" i="6"/>
  <c r="G70" i="6"/>
  <c r="J70" i="6"/>
  <c r="F71" i="6"/>
  <c r="G71" i="6"/>
  <c r="G73" i="6" s="1"/>
  <c r="B44" i="18" s="1"/>
  <c r="C44" i="18" s="1"/>
  <c r="J71" i="6"/>
  <c r="G72" i="6"/>
  <c r="D44" i="18"/>
  <c r="E44" i="18" s="1"/>
  <c r="F44" i="18" s="1"/>
  <c r="G44" i="18" s="1"/>
  <c r="H44" i="18" s="1"/>
  <c r="I44" i="18" s="1"/>
  <c r="J44" i="18" s="1"/>
  <c r="K44" i="18" s="1"/>
  <c r="F74" i="6"/>
  <c r="G74" i="6"/>
  <c r="G75" i="6"/>
  <c r="O75" i="6" s="1"/>
  <c r="B46" i="18"/>
  <c r="C46" i="18" s="1"/>
  <c r="D46" i="18" s="1"/>
  <c r="F76" i="6"/>
  <c r="G76" i="6"/>
  <c r="O76" i="6" s="1"/>
  <c r="B47" i="18"/>
  <c r="C47" i="18" s="1"/>
  <c r="D47" i="18" s="1"/>
  <c r="E47" i="18" s="1"/>
  <c r="F47" i="18" s="1"/>
  <c r="G47" i="18" s="1"/>
  <c r="H47" i="18" s="1"/>
  <c r="I47" i="18" s="1"/>
  <c r="J47" i="18" s="1"/>
  <c r="K47" i="18" s="1"/>
  <c r="J22" i="6"/>
  <c r="J33" i="6"/>
  <c r="K38" i="16"/>
  <c r="C40" i="16"/>
  <c r="E40" i="16"/>
  <c r="J76" i="6"/>
  <c r="B11" i="18"/>
  <c r="C11" i="18" s="1"/>
  <c r="D11" i="18" s="1"/>
  <c r="E11" i="18" s="1"/>
  <c r="F11" i="18" s="1"/>
  <c r="G11" i="18" s="1"/>
  <c r="H11" i="18" s="1"/>
  <c r="I11" i="18" s="1"/>
  <c r="J11" i="18" s="1"/>
  <c r="K11" i="18" s="1"/>
  <c r="E46" i="18"/>
  <c r="J75" i="6"/>
  <c r="B10" i="18" s="1"/>
  <c r="C10" i="18" s="1"/>
  <c r="D10" i="18" s="1"/>
  <c r="E10" i="18" s="1"/>
  <c r="F10" i="18" s="1"/>
  <c r="G10" i="18" s="1"/>
  <c r="H10" i="18" s="1"/>
  <c r="I10" i="18" s="1"/>
  <c r="J10" i="18" s="1"/>
  <c r="K10" i="18" s="1"/>
  <c r="F46" i="18"/>
  <c r="G46" i="18"/>
  <c r="H46" i="18" s="1"/>
  <c r="I46" i="18" s="1"/>
  <c r="J46" i="18" s="1"/>
  <c r="K46" i="18" s="1"/>
  <c r="M4" i="6"/>
  <c r="F36" i="6"/>
  <c r="G36" i="6"/>
  <c r="B41" i="16"/>
  <c r="F34" i="6"/>
  <c r="G34" i="6"/>
  <c r="B39" i="16" s="1"/>
  <c r="G37" i="6"/>
  <c r="G38" i="6"/>
  <c r="B43" i="16" s="1"/>
  <c r="G39" i="6"/>
  <c r="G40" i="6"/>
  <c r="G41" i="6"/>
  <c r="D46" i="16" s="1"/>
  <c r="G42" i="6"/>
  <c r="D47" i="16" s="1"/>
  <c r="B42" i="16"/>
  <c r="B44" i="16"/>
  <c r="B45" i="16"/>
  <c r="C39" i="16"/>
  <c r="C42" i="16"/>
  <c r="C44" i="16"/>
  <c r="C45" i="16"/>
  <c r="D42" i="16"/>
  <c r="D43" i="16"/>
  <c r="D44" i="16"/>
  <c r="D45" i="16"/>
  <c r="E42" i="16"/>
  <c r="E44" i="16"/>
  <c r="E45" i="16"/>
  <c r="E47" i="16"/>
  <c r="F42" i="16"/>
  <c r="G42" i="16"/>
  <c r="F44" i="16"/>
  <c r="H42" i="16"/>
  <c r="F45" i="16"/>
  <c r="I42" i="16"/>
  <c r="J42" i="16"/>
  <c r="K42" i="16"/>
  <c r="G44" i="16"/>
  <c r="H43" i="16"/>
  <c r="G45" i="16"/>
  <c r="G47" i="16"/>
  <c r="H44" i="16"/>
  <c r="H45" i="16"/>
  <c r="I44" i="16"/>
  <c r="J44" i="16"/>
  <c r="K44" i="16"/>
  <c r="I45" i="16"/>
  <c r="J45" i="16"/>
  <c r="I47" i="16"/>
  <c r="K45" i="16"/>
  <c r="K46" i="16"/>
  <c r="B38" i="17"/>
  <c r="C38" i="17"/>
  <c r="B40" i="17"/>
  <c r="D38" i="17"/>
  <c r="E38" i="17"/>
  <c r="F38" i="17"/>
  <c r="G38" i="17"/>
  <c r="H38" i="17"/>
  <c r="I38" i="17"/>
  <c r="J38" i="17"/>
  <c r="K38" i="17"/>
  <c r="B39" i="17"/>
  <c r="C39" i="17"/>
  <c r="C40" i="17"/>
  <c r="D39" i="17"/>
  <c r="E39" i="17"/>
  <c r="F39" i="17"/>
  <c r="G39" i="17"/>
  <c r="H39" i="17"/>
  <c r="I39" i="17"/>
  <c r="J39" i="17"/>
  <c r="K39" i="17"/>
  <c r="D40" i="17"/>
  <c r="E40" i="17"/>
  <c r="F40" i="17"/>
  <c r="G40" i="17"/>
  <c r="H40" i="17"/>
  <c r="I40" i="17"/>
  <c r="J40" i="17"/>
  <c r="K40" i="17"/>
  <c r="B41" i="17"/>
  <c r="C41" i="17"/>
  <c r="D41" i="17"/>
  <c r="E41" i="17"/>
  <c r="F41" i="17"/>
  <c r="G41" i="17"/>
  <c r="H41" i="17"/>
  <c r="I41" i="17"/>
  <c r="J41" i="17"/>
  <c r="K41" i="17"/>
  <c r="B42" i="17"/>
  <c r="C42" i="17"/>
  <c r="D42" i="17"/>
  <c r="E42" i="17"/>
  <c r="F42" i="17"/>
  <c r="G42" i="17"/>
  <c r="H42" i="17"/>
  <c r="I42" i="17"/>
  <c r="J42" i="17"/>
  <c r="K42" i="17"/>
  <c r="B43" i="17"/>
  <c r="C43" i="17"/>
  <c r="D43" i="17"/>
  <c r="E43" i="17"/>
  <c r="F43" i="17"/>
  <c r="G43" i="17"/>
  <c r="H43" i="17"/>
  <c r="I43" i="17"/>
  <c r="J43" i="17"/>
  <c r="K43" i="17"/>
  <c r="B44" i="17"/>
  <c r="C44" i="17"/>
  <c r="D44" i="17"/>
  <c r="E44" i="17"/>
  <c r="F44" i="17"/>
  <c r="G44" i="17"/>
  <c r="H44" i="17"/>
  <c r="I44" i="17"/>
  <c r="J44" i="17"/>
  <c r="K44" i="17"/>
  <c r="B45" i="17"/>
  <c r="C45" i="17"/>
  <c r="D45" i="17"/>
  <c r="E45" i="17"/>
  <c r="F45" i="17"/>
  <c r="G45" i="17"/>
  <c r="H45" i="17"/>
  <c r="I45" i="17"/>
  <c r="J45" i="17"/>
  <c r="K45" i="17"/>
  <c r="B46" i="17"/>
  <c r="C46" i="17"/>
  <c r="D46" i="17"/>
  <c r="E46" i="17"/>
  <c r="F46" i="17"/>
  <c r="G46" i="17"/>
  <c r="H46" i="17"/>
  <c r="I46" i="17"/>
  <c r="J46" i="17"/>
  <c r="K46" i="17"/>
  <c r="B47" i="17"/>
  <c r="C47" i="17"/>
  <c r="D47" i="17"/>
  <c r="E47" i="17"/>
  <c r="F47" i="17"/>
  <c r="G47" i="17"/>
  <c r="H47" i="17"/>
  <c r="I47" i="17"/>
  <c r="J47" i="17"/>
  <c r="K47" i="17"/>
  <c r="J37" i="6"/>
  <c r="J38" i="6"/>
  <c r="J39" i="6"/>
  <c r="J40" i="6"/>
  <c r="J41" i="6"/>
  <c r="J42" i="6"/>
  <c r="M23" i="6"/>
  <c r="M25" i="6"/>
  <c r="M5" i="6"/>
  <c r="M16" i="6"/>
  <c r="M19" i="6"/>
  <c r="M68" i="6"/>
  <c r="M72" i="6"/>
  <c r="F23" i="6"/>
  <c r="G23" i="6"/>
  <c r="F25" i="6"/>
  <c r="G25" i="6"/>
  <c r="G26" i="6"/>
  <c r="G27" i="6"/>
  <c r="G28" i="6"/>
  <c r="G29" i="6"/>
  <c r="G30" i="6"/>
  <c r="G31" i="6"/>
  <c r="J72" i="6"/>
  <c r="J68" i="6"/>
  <c r="B5" i="18"/>
  <c r="C5" i="18"/>
  <c r="D5" i="18"/>
  <c r="E5" i="18"/>
  <c r="F5" i="18"/>
  <c r="G5" i="18"/>
  <c r="H5" i="18"/>
  <c r="I5" i="18"/>
  <c r="J5" i="18"/>
  <c r="K5" i="18"/>
  <c r="B6" i="18"/>
  <c r="C6" i="18"/>
  <c r="D6" i="18"/>
  <c r="E6" i="18"/>
  <c r="F6" i="18"/>
  <c r="G6" i="18"/>
  <c r="H6" i="18"/>
  <c r="I6" i="18"/>
  <c r="J6" i="18"/>
  <c r="K6" i="18"/>
  <c r="J55" i="6"/>
  <c r="J46" i="6"/>
  <c r="J44" i="6"/>
  <c r="G68" i="6"/>
  <c r="F3" i="6"/>
  <c r="B14" i="17" a="1"/>
  <c r="D23" i="17"/>
  <c r="D35" i="17"/>
  <c r="F22" i="17"/>
  <c r="F34" i="17"/>
  <c r="H21" i="17"/>
  <c r="H33" i="17"/>
  <c r="J20" i="17"/>
  <c r="J32" i="17"/>
  <c r="B20" i="17"/>
  <c r="B32" i="17"/>
  <c r="D19" i="17"/>
  <c r="D31" i="17"/>
  <c r="F18" i="17"/>
  <c r="F30" i="17"/>
  <c r="H17" i="17"/>
  <c r="H29" i="17"/>
  <c r="J16" i="17"/>
  <c r="J28" i="17"/>
  <c r="B16" i="17"/>
  <c r="B28" i="17"/>
  <c r="D15" i="17"/>
  <c r="D27" i="17"/>
  <c r="F14" i="17"/>
  <c r="F26" i="17"/>
  <c r="K23" i="17"/>
  <c r="K35" i="17"/>
  <c r="B14" i="16" a="1"/>
  <c r="B15" i="16"/>
  <c r="B27" i="16"/>
  <c r="C15" i="16"/>
  <c r="C27" i="16"/>
  <c r="D15" i="16"/>
  <c r="D27" i="16"/>
  <c r="E15" i="16"/>
  <c r="E27" i="16"/>
  <c r="F15" i="16"/>
  <c r="F27" i="16"/>
  <c r="G15" i="16"/>
  <c r="G27" i="16"/>
  <c r="H15" i="16"/>
  <c r="H27" i="16"/>
  <c r="I15" i="16"/>
  <c r="I27" i="16"/>
  <c r="J15" i="16"/>
  <c r="J27" i="16"/>
  <c r="K15" i="16"/>
  <c r="K27" i="16"/>
  <c r="B16" i="16"/>
  <c r="B28" i="16"/>
  <c r="C16" i="16"/>
  <c r="C28" i="16"/>
  <c r="D16" i="16"/>
  <c r="D28" i="16"/>
  <c r="E16" i="16"/>
  <c r="E28" i="16"/>
  <c r="F16" i="16"/>
  <c r="F28" i="16"/>
  <c r="G16" i="16"/>
  <c r="G28" i="16"/>
  <c r="H16" i="16"/>
  <c r="H28" i="16"/>
  <c r="I16" i="16"/>
  <c r="I28" i="16"/>
  <c r="J16" i="16"/>
  <c r="J28" i="16"/>
  <c r="K16" i="16"/>
  <c r="K28" i="16"/>
  <c r="B17" i="16"/>
  <c r="B29" i="16"/>
  <c r="C17" i="16"/>
  <c r="C29" i="16"/>
  <c r="D17" i="16"/>
  <c r="D29" i="16"/>
  <c r="E17" i="16"/>
  <c r="E29" i="16"/>
  <c r="F17" i="16"/>
  <c r="F29" i="16"/>
  <c r="G17" i="16"/>
  <c r="G29" i="16"/>
  <c r="H17" i="16"/>
  <c r="H29" i="16"/>
  <c r="I17" i="16"/>
  <c r="I29" i="16"/>
  <c r="J17" i="16"/>
  <c r="J29" i="16"/>
  <c r="K17" i="16"/>
  <c r="K29" i="16"/>
  <c r="B18" i="16"/>
  <c r="B30" i="16"/>
  <c r="C18" i="16"/>
  <c r="C30" i="16"/>
  <c r="D18" i="16"/>
  <c r="D30" i="16"/>
  <c r="E18" i="16"/>
  <c r="E30" i="16"/>
  <c r="F18" i="16"/>
  <c r="F30" i="16"/>
  <c r="G18" i="16"/>
  <c r="G30" i="16"/>
  <c r="H18" i="16"/>
  <c r="H30" i="16"/>
  <c r="I18" i="16"/>
  <c r="I30" i="16"/>
  <c r="J18" i="16"/>
  <c r="J30" i="16"/>
  <c r="K18" i="16"/>
  <c r="K30" i="16"/>
  <c r="B19" i="16"/>
  <c r="B31" i="16"/>
  <c r="C19" i="16"/>
  <c r="C31" i="16"/>
  <c r="D19" i="16"/>
  <c r="D31" i="16"/>
  <c r="E19" i="16"/>
  <c r="E31" i="16"/>
  <c r="F19" i="16"/>
  <c r="F31" i="16"/>
  <c r="G19" i="16"/>
  <c r="G31" i="16"/>
  <c r="H19" i="16"/>
  <c r="H31" i="16"/>
  <c r="I19" i="16"/>
  <c r="I31" i="16"/>
  <c r="J19" i="16"/>
  <c r="J31" i="16"/>
  <c r="K19" i="16"/>
  <c r="K31" i="16"/>
  <c r="B20" i="16"/>
  <c r="B32" i="16"/>
  <c r="C20" i="16"/>
  <c r="C32" i="16"/>
  <c r="D20" i="16"/>
  <c r="D32" i="16"/>
  <c r="E20" i="16"/>
  <c r="E32" i="16"/>
  <c r="F20" i="16"/>
  <c r="F32" i="16"/>
  <c r="G20" i="16"/>
  <c r="G32" i="16"/>
  <c r="H20" i="16"/>
  <c r="H32" i="16"/>
  <c r="I20" i="16"/>
  <c r="I32" i="16"/>
  <c r="J20" i="16"/>
  <c r="J32" i="16"/>
  <c r="K20" i="16"/>
  <c r="K32" i="16"/>
  <c r="B21" i="16"/>
  <c r="B33" i="16"/>
  <c r="C21" i="16"/>
  <c r="C33" i="16"/>
  <c r="D21" i="16"/>
  <c r="D33" i="16"/>
  <c r="E21" i="16"/>
  <c r="E33" i="16"/>
  <c r="F21" i="16"/>
  <c r="F33" i="16"/>
  <c r="G21" i="16"/>
  <c r="G33" i="16"/>
  <c r="H21" i="16"/>
  <c r="H33" i="16"/>
  <c r="I21" i="16"/>
  <c r="I33" i="16"/>
  <c r="J21" i="16"/>
  <c r="J33" i="16"/>
  <c r="K21" i="16"/>
  <c r="K33" i="16"/>
  <c r="B22" i="16"/>
  <c r="B34" i="16"/>
  <c r="C22" i="16"/>
  <c r="C34" i="16"/>
  <c r="D22" i="16"/>
  <c r="D34" i="16"/>
  <c r="E22" i="16"/>
  <c r="E34" i="16"/>
  <c r="F22" i="16"/>
  <c r="F34" i="16"/>
  <c r="G22" i="16"/>
  <c r="G34" i="16"/>
  <c r="H22" i="16"/>
  <c r="H34" i="16"/>
  <c r="I22" i="16"/>
  <c r="I34" i="16"/>
  <c r="J22" i="16"/>
  <c r="J34" i="16"/>
  <c r="K22" i="16"/>
  <c r="K34" i="16"/>
  <c r="B23" i="16"/>
  <c r="B35" i="16"/>
  <c r="C23" i="16"/>
  <c r="C35" i="16"/>
  <c r="D23" i="16"/>
  <c r="D35" i="16"/>
  <c r="E23" i="16"/>
  <c r="E35" i="16"/>
  <c r="F23" i="16"/>
  <c r="F35" i="16"/>
  <c r="G23" i="16"/>
  <c r="G35" i="16"/>
  <c r="H23" i="16"/>
  <c r="H35" i="16"/>
  <c r="I23" i="16"/>
  <c r="I35" i="16"/>
  <c r="J23" i="16"/>
  <c r="J35" i="16"/>
  <c r="K23" i="16"/>
  <c r="K35" i="16"/>
  <c r="C14" i="16"/>
  <c r="C26" i="16"/>
  <c r="D14" i="16"/>
  <c r="D26" i="16"/>
  <c r="E14" i="16"/>
  <c r="E26" i="16"/>
  <c r="F14" i="16"/>
  <c r="F26" i="16"/>
  <c r="G14" i="16"/>
  <c r="G26" i="16"/>
  <c r="H14" i="16"/>
  <c r="H26" i="16"/>
  <c r="I14" i="16"/>
  <c r="I26" i="16"/>
  <c r="J14" i="16"/>
  <c r="J26" i="16"/>
  <c r="K14" i="16"/>
  <c r="K26" i="16"/>
  <c r="B14" i="16"/>
  <c r="B26" i="16"/>
  <c r="B63" i="15"/>
  <c r="H63" i="15"/>
  <c r="B64" i="15"/>
  <c r="I64" i="15" s="1"/>
  <c r="B65" i="15"/>
  <c r="J65" i="15" s="1"/>
  <c r="B66" i="15"/>
  <c r="K66" i="15" s="1"/>
  <c r="B67" i="15"/>
  <c r="L67" i="15"/>
  <c r="B68" i="15"/>
  <c r="E68" i="15" s="1"/>
  <c r="B69" i="15"/>
  <c r="F69" i="15" s="1"/>
  <c r="B70" i="15"/>
  <c r="G70" i="15" s="1"/>
  <c r="B71" i="15"/>
  <c r="M71" i="15"/>
  <c r="B72" i="15"/>
  <c r="G72" i="15" s="1"/>
  <c r="B73" i="15"/>
  <c r="H73" i="15" s="1"/>
  <c r="B74" i="15"/>
  <c r="I74" i="15" s="1"/>
  <c r="B75" i="15"/>
  <c r="J75" i="15"/>
  <c r="B76" i="15"/>
  <c r="K76" i="15" s="1"/>
  <c r="B77" i="15"/>
  <c r="L77" i="15" s="1"/>
  <c r="B78" i="15"/>
  <c r="E78" i="15" s="1"/>
  <c r="B79" i="15"/>
  <c r="F79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B46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B47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B50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B52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B53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B54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B55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B56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B57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B58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B59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S43" i="15"/>
  <c r="B43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B42" i="15"/>
  <c r="J64" i="6"/>
  <c r="J63" i="6"/>
  <c r="J62" i="6"/>
  <c r="J61" i="6"/>
  <c r="J60" i="6"/>
  <c r="J59" i="6"/>
  <c r="J58" i="6"/>
  <c r="J57" i="6"/>
  <c r="J56" i="6"/>
  <c r="J53" i="6"/>
  <c r="J52" i="6"/>
  <c r="J51" i="6"/>
  <c r="J50" i="6"/>
  <c r="J49" i="6"/>
  <c r="J48" i="6"/>
  <c r="J47" i="6"/>
  <c r="J45" i="6"/>
  <c r="J31" i="6"/>
  <c r="J30" i="6"/>
  <c r="J29" i="6"/>
  <c r="J28" i="6"/>
  <c r="J27" i="6"/>
  <c r="J26" i="6"/>
  <c r="J25" i="6"/>
  <c r="J23" i="6"/>
  <c r="J5" i="6"/>
  <c r="J6" i="6"/>
  <c r="J7" i="6"/>
  <c r="J8" i="6"/>
  <c r="J10" i="6"/>
  <c r="J11" i="6"/>
  <c r="J13" i="6"/>
  <c r="J14" i="6"/>
  <c r="J15" i="6"/>
  <c r="J16" i="6"/>
  <c r="J17" i="6"/>
  <c r="J18" i="6"/>
  <c r="J19" i="6"/>
  <c r="J20" i="6"/>
  <c r="J4" i="6"/>
  <c r="G14" i="17"/>
  <c r="G26" i="17"/>
  <c r="E15" i="17"/>
  <c r="E27" i="17"/>
  <c r="C16" i="17"/>
  <c r="C28" i="17"/>
  <c r="K16" i="17"/>
  <c r="K28" i="17"/>
  <c r="I17" i="17"/>
  <c r="I29" i="17"/>
  <c r="G18" i="17"/>
  <c r="G30" i="17"/>
  <c r="E19" i="17"/>
  <c r="E31" i="17"/>
  <c r="C20" i="17"/>
  <c r="C32" i="17"/>
  <c r="K20" i="17"/>
  <c r="K32" i="17"/>
  <c r="I21" i="17"/>
  <c r="I33" i="17"/>
  <c r="G22" i="17"/>
  <c r="G34" i="17"/>
  <c r="E23" i="17"/>
  <c r="E35" i="17"/>
  <c r="H14" i="17"/>
  <c r="H26" i="17"/>
  <c r="F15" i="17"/>
  <c r="F27" i="17"/>
  <c r="D16" i="17"/>
  <c r="D28" i="17"/>
  <c r="B17" i="17"/>
  <c r="B29" i="17"/>
  <c r="J17" i="17"/>
  <c r="J29" i="17"/>
  <c r="H18" i="17"/>
  <c r="H30" i="17"/>
  <c r="F19" i="17"/>
  <c r="F31" i="17"/>
  <c r="D20" i="17"/>
  <c r="D32" i="17"/>
  <c r="B21" i="17"/>
  <c r="B33" i="17"/>
  <c r="J21" i="17"/>
  <c r="J33" i="17"/>
  <c r="H22" i="17"/>
  <c r="H34" i="17"/>
  <c r="F23" i="17"/>
  <c r="F35" i="17"/>
  <c r="I14" i="17"/>
  <c r="I26" i="17"/>
  <c r="G15" i="17"/>
  <c r="G27" i="17"/>
  <c r="E16" i="17"/>
  <c r="E28" i="17"/>
  <c r="C17" i="17"/>
  <c r="C29" i="17"/>
  <c r="K17" i="17"/>
  <c r="K29" i="17"/>
  <c r="I18" i="17"/>
  <c r="I30" i="17"/>
  <c r="G19" i="17"/>
  <c r="G31" i="17"/>
  <c r="E20" i="17"/>
  <c r="E32" i="17"/>
  <c r="C21" i="17"/>
  <c r="C33" i="17"/>
  <c r="K21" i="17"/>
  <c r="K33" i="17"/>
  <c r="I22" i="17"/>
  <c r="I34" i="17"/>
  <c r="G23" i="17"/>
  <c r="G35" i="17"/>
  <c r="B14" i="17"/>
  <c r="B26" i="17"/>
  <c r="J14" i="17"/>
  <c r="J26" i="17"/>
  <c r="H15" i="17"/>
  <c r="H27" i="17"/>
  <c r="F16" i="17"/>
  <c r="F28" i="17"/>
  <c r="D17" i="17"/>
  <c r="D29" i="17"/>
  <c r="B18" i="17"/>
  <c r="B30" i="17"/>
  <c r="J18" i="17"/>
  <c r="J30" i="17"/>
  <c r="H19" i="17"/>
  <c r="H31" i="17"/>
  <c r="F20" i="17"/>
  <c r="F32" i="17"/>
  <c r="D21" i="17"/>
  <c r="D33" i="17"/>
  <c r="B22" i="17"/>
  <c r="B34" i="17"/>
  <c r="J22" i="17"/>
  <c r="J34" i="17"/>
  <c r="H23" i="17"/>
  <c r="H35" i="17"/>
  <c r="C14" i="17"/>
  <c r="C26" i="17"/>
  <c r="K14" i="17"/>
  <c r="K26" i="17"/>
  <c r="I15" i="17"/>
  <c r="I27" i="17"/>
  <c r="G16" i="17"/>
  <c r="G28" i="17"/>
  <c r="E17" i="17"/>
  <c r="E29" i="17"/>
  <c r="C18" i="17"/>
  <c r="C30" i="17"/>
  <c r="K18" i="17"/>
  <c r="K30" i="17"/>
  <c r="I19" i="17"/>
  <c r="I31" i="17"/>
  <c r="G20" i="17"/>
  <c r="G32" i="17"/>
  <c r="E21" i="17"/>
  <c r="E33" i="17"/>
  <c r="C22" i="17"/>
  <c r="C34" i="17"/>
  <c r="K22" i="17"/>
  <c r="K34" i="17"/>
  <c r="I23" i="17"/>
  <c r="I35" i="17"/>
  <c r="D14" i="17"/>
  <c r="D26" i="17"/>
  <c r="B15" i="17"/>
  <c r="B27" i="17"/>
  <c r="J15" i="17"/>
  <c r="J27" i="17"/>
  <c r="H16" i="17"/>
  <c r="H28" i="17"/>
  <c r="F17" i="17"/>
  <c r="F29" i="17"/>
  <c r="D18" i="17"/>
  <c r="D30" i="17"/>
  <c r="B19" i="17"/>
  <c r="B31" i="17"/>
  <c r="J19" i="17"/>
  <c r="J31" i="17"/>
  <c r="H20" i="17"/>
  <c r="H32" i="17"/>
  <c r="F21" i="17"/>
  <c r="F33" i="17"/>
  <c r="D22" i="17"/>
  <c r="D34" i="17"/>
  <c r="B23" i="17"/>
  <c r="B35" i="17"/>
  <c r="J23" i="17"/>
  <c r="J35" i="17"/>
  <c r="E14" i="17"/>
  <c r="E26" i="17"/>
  <c r="C15" i="17"/>
  <c r="C27" i="17"/>
  <c r="K15" i="17"/>
  <c r="K27" i="17"/>
  <c r="I16" i="17"/>
  <c r="I28" i="17"/>
  <c r="G17" i="17"/>
  <c r="G29" i="17"/>
  <c r="E18" i="17"/>
  <c r="E30" i="17"/>
  <c r="C19" i="17"/>
  <c r="C31" i="17"/>
  <c r="K19" i="17"/>
  <c r="K31" i="17"/>
  <c r="I20" i="17"/>
  <c r="I32" i="17"/>
  <c r="G21" i="17"/>
  <c r="G33" i="17"/>
  <c r="E22" i="17"/>
  <c r="E34" i="17"/>
  <c r="C23" i="17"/>
  <c r="C35" i="17"/>
  <c r="C72" i="15"/>
  <c r="C63" i="15"/>
  <c r="D72" i="15"/>
  <c r="D63" i="15"/>
  <c r="M79" i="15"/>
  <c r="E79" i="15"/>
  <c r="S77" i="15"/>
  <c r="K77" i="15"/>
  <c r="R76" i="15"/>
  <c r="J76" i="15"/>
  <c r="Q75" i="15"/>
  <c r="I75" i="15"/>
  <c r="P74" i="15"/>
  <c r="O73" i="15"/>
  <c r="G73" i="15"/>
  <c r="N72" i="15"/>
  <c r="F72" i="15"/>
  <c r="M69" i="15"/>
  <c r="E69" i="15"/>
  <c r="L68" i="15"/>
  <c r="S67" i="15"/>
  <c r="K67" i="15"/>
  <c r="R66" i="15"/>
  <c r="Q65" i="15"/>
  <c r="I65" i="15"/>
  <c r="P64" i="15"/>
  <c r="H64" i="15"/>
  <c r="O63" i="15"/>
  <c r="G63" i="15"/>
  <c r="C79" i="15"/>
  <c r="D79" i="15"/>
  <c r="D70" i="15"/>
  <c r="L79" i="15"/>
  <c r="R77" i="15"/>
  <c r="J77" i="15"/>
  <c r="Q76" i="15"/>
  <c r="I76" i="15"/>
  <c r="P75" i="15"/>
  <c r="H75" i="15"/>
  <c r="N73" i="15"/>
  <c r="F73" i="15"/>
  <c r="M72" i="15"/>
  <c r="E72" i="15"/>
  <c r="M70" i="15"/>
  <c r="E70" i="15"/>
  <c r="L69" i="15"/>
  <c r="S68" i="15"/>
  <c r="K68" i="15"/>
  <c r="R67" i="15"/>
  <c r="J67" i="15"/>
  <c r="Q66" i="15"/>
  <c r="I66" i="15"/>
  <c r="P65" i="15"/>
  <c r="H65" i="15"/>
  <c r="O64" i="15"/>
  <c r="G64" i="15"/>
  <c r="N63" i="15"/>
  <c r="F63" i="15"/>
  <c r="C69" i="15"/>
  <c r="D78" i="15"/>
  <c r="D69" i="15"/>
  <c r="S79" i="15"/>
  <c r="K79" i="15"/>
  <c r="R78" i="15"/>
  <c r="Q77" i="15"/>
  <c r="I77" i="15"/>
  <c r="P76" i="15"/>
  <c r="H76" i="15"/>
  <c r="O75" i="15"/>
  <c r="G75" i="15"/>
  <c r="N74" i="15"/>
  <c r="M73" i="15"/>
  <c r="E73" i="15"/>
  <c r="L72" i="15"/>
  <c r="E71" i="15"/>
  <c r="L70" i="15"/>
  <c r="S69" i="15"/>
  <c r="K69" i="15"/>
  <c r="R68" i="15"/>
  <c r="J68" i="15"/>
  <c r="Q67" i="15"/>
  <c r="I67" i="15"/>
  <c r="P66" i="15"/>
  <c r="H66" i="15"/>
  <c r="O65" i="15"/>
  <c r="G65" i="15"/>
  <c r="N64" i="15"/>
  <c r="F64" i="15"/>
  <c r="M63" i="15"/>
  <c r="E63" i="15"/>
  <c r="C77" i="15"/>
  <c r="C68" i="15"/>
  <c r="D77" i="15"/>
  <c r="D68" i="15"/>
  <c r="R79" i="15"/>
  <c r="J79" i="15"/>
  <c r="Q78" i="15"/>
  <c r="I78" i="15"/>
  <c r="P77" i="15"/>
  <c r="H77" i="15"/>
  <c r="O76" i="15"/>
  <c r="G76" i="15"/>
  <c r="N75" i="15"/>
  <c r="F75" i="15"/>
  <c r="M74" i="15"/>
  <c r="E74" i="15"/>
  <c r="L73" i="15"/>
  <c r="S72" i="15"/>
  <c r="K72" i="15"/>
  <c r="S70" i="15"/>
  <c r="K70" i="15"/>
  <c r="R69" i="15"/>
  <c r="J69" i="15"/>
  <c r="Q68" i="15"/>
  <c r="I68" i="15"/>
  <c r="P67" i="15"/>
  <c r="H67" i="15"/>
  <c r="O66" i="15"/>
  <c r="G66" i="15"/>
  <c r="N65" i="15"/>
  <c r="F65" i="15"/>
  <c r="M64" i="15"/>
  <c r="E64" i="15"/>
  <c r="L63" i="15"/>
  <c r="C76" i="15"/>
  <c r="C67" i="15"/>
  <c r="D76" i="15"/>
  <c r="D67" i="15"/>
  <c r="Q79" i="15"/>
  <c r="I79" i="15"/>
  <c r="P78" i="15"/>
  <c r="H78" i="15"/>
  <c r="O77" i="15"/>
  <c r="G77" i="15"/>
  <c r="N76" i="15"/>
  <c r="F76" i="15"/>
  <c r="M75" i="15"/>
  <c r="E75" i="15"/>
  <c r="L74" i="15"/>
  <c r="S73" i="15"/>
  <c r="K73" i="15"/>
  <c r="R72" i="15"/>
  <c r="J72" i="15"/>
  <c r="R70" i="15"/>
  <c r="J70" i="15"/>
  <c r="Q69" i="15"/>
  <c r="I69" i="15"/>
  <c r="P68" i="15"/>
  <c r="H68" i="15"/>
  <c r="O67" i="15"/>
  <c r="G67" i="15"/>
  <c r="N66" i="15"/>
  <c r="F66" i="15"/>
  <c r="M65" i="15"/>
  <c r="E65" i="15"/>
  <c r="L64" i="15"/>
  <c r="S63" i="15"/>
  <c r="K63" i="15"/>
  <c r="C75" i="15"/>
  <c r="C66" i="15"/>
  <c r="D75" i="15"/>
  <c r="D66" i="15"/>
  <c r="P79" i="15"/>
  <c r="H79" i="15"/>
  <c r="O78" i="15"/>
  <c r="G78" i="15"/>
  <c r="N77" i="15"/>
  <c r="F77" i="15"/>
  <c r="M76" i="15"/>
  <c r="E76" i="15"/>
  <c r="L75" i="15"/>
  <c r="S74" i="15"/>
  <c r="K74" i="15"/>
  <c r="R73" i="15"/>
  <c r="J73" i="15"/>
  <c r="Q72" i="15"/>
  <c r="I72" i="15"/>
  <c r="Q70" i="15"/>
  <c r="I70" i="15"/>
  <c r="P69" i="15"/>
  <c r="H69" i="15"/>
  <c r="O68" i="15"/>
  <c r="G68" i="15"/>
  <c r="N67" i="15"/>
  <c r="F67" i="15"/>
  <c r="M66" i="15"/>
  <c r="E66" i="15"/>
  <c r="L65" i="15"/>
  <c r="S64" i="15"/>
  <c r="K64" i="15"/>
  <c r="R63" i="15"/>
  <c r="J63" i="15"/>
  <c r="C74" i="15"/>
  <c r="C65" i="15"/>
  <c r="D74" i="15"/>
  <c r="D65" i="15"/>
  <c r="O79" i="15"/>
  <c r="G79" i="15"/>
  <c r="N78" i="15"/>
  <c r="F78" i="15"/>
  <c r="M77" i="15"/>
  <c r="E77" i="15"/>
  <c r="L76" i="15"/>
  <c r="S75" i="15"/>
  <c r="K75" i="15"/>
  <c r="R74" i="15"/>
  <c r="J74" i="15"/>
  <c r="Q73" i="15"/>
  <c r="I73" i="15"/>
  <c r="P72" i="15"/>
  <c r="H72" i="15"/>
  <c r="P70" i="15"/>
  <c r="H70" i="15"/>
  <c r="O69" i="15"/>
  <c r="G69" i="15"/>
  <c r="N68" i="15"/>
  <c r="F68" i="15"/>
  <c r="M67" i="15"/>
  <c r="E67" i="15"/>
  <c r="L66" i="15"/>
  <c r="S65" i="15"/>
  <c r="K65" i="15"/>
  <c r="R64" i="15"/>
  <c r="J64" i="15"/>
  <c r="Q63" i="15"/>
  <c r="I63" i="15"/>
  <c r="C73" i="15"/>
  <c r="C64" i="15"/>
  <c r="D73" i="15"/>
  <c r="D64" i="15"/>
  <c r="N79" i="15"/>
  <c r="M78" i="15"/>
  <c r="S76" i="15"/>
  <c r="R75" i="15"/>
  <c r="Q74" i="15"/>
  <c r="P73" i="15"/>
  <c r="O72" i="15"/>
  <c r="O70" i="15"/>
  <c r="N69" i="15"/>
  <c r="M68" i="15"/>
  <c r="S66" i="15"/>
  <c r="R65" i="15"/>
  <c r="Q64" i="15"/>
  <c r="P63" i="15"/>
  <c r="D71" i="15"/>
  <c r="L71" i="15"/>
  <c r="S71" i="15"/>
  <c r="K71" i="15"/>
  <c r="R71" i="15"/>
  <c r="J71" i="15"/>
  <c r="Q71" i="15"/>
  <c r="I71" i="15"/>
  <c r="P71" i="15"/>
  <c r="H71" i="15"/>
  <c r="O71" i="15"/>
  <c r="G71" i="15"/>
  <c r="C71" i="15"/>
  <c r="N71" i="15"/>
  <c r="F71" i="15"/>
  <c r="J9" i="6"/>
  <c r="J12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2" i="6"/>
  <c r="F26" i="6"/>
  <c r="F27" i="6"/>
  <c r="F28" i="6"/>
  <c r="F29" i="6"/>
  <c r="F30" i="6"/>
  <c r="F31" i="6"/>
  <c r="F33" i="6"/>
  <c r="F37" i="6"/>
  <c r="F38" i="6"/>
  <c r="F39" i="6"/>
  <c r="F40" i="6"/>
  <c r="F41" i="6"/>
  <c r="F42" i="6"/>
  <c r="F44" i="6"/>
  <c r="F45" i="6"/>
  <c r="F46" i="6"/>
  <c r="F47" i="6"/>
  <c r="F48" i="6"/>
  <c r="F49" i="6"/>
  <c r="F50" i="6"/>
  <c r="F51" i="6"/>
  <c r="F52" i="6"/>
  <c r="F53" i="6"/>
  <c r="F55" i="6"/>
  <c r="F56" i="6"/>
  <c r="F57" i="6"/>
  <c r="F58" i="6"/>
  <c r="F59" i="6"/>
  <c r="F60" i="6"/>
  <c r="F61" i="6"/>
  <c r="F62" i="6"/>
  <c r="F63" i="6"/>
  <c r="F64" i="6"/>
  <c r="F68" i="6"/>
  <c r="F72" i="6"/>
  <c r="F75" i="6"/>
  <c r="I39" i="16"/>
  <c r="E39" i="16"/>
  <c r="J36" i="6"/>
  <c r="I41" i="16"/>
  <c r="H41" i="16"/>
  <c r="K40" i="16"/>
  <c r="F40" i="16"/>
  <c r="H39" i="16"/>
  <c r="K39" i="16"/>
  <c r="G39" i="16"/>
  <c r="J34" i="6"/>
  <c r="J39" i="16"/>
  <c r="F39" i="16"/>
  <c r="G77" i="6"/>
  <c r="J73" i="6"/>
  <c r="B8" i="18" s="1"/>
  <c r="C8" i="18" s="1"/>
  <c r="D8" i="18" s="1"/>
  <c r="E8" i="18"/>
  <c r="F8" i="18" s="1"/>
  <c r="G8" i="18" s="1"/>
  <c r="H8" i="18" s="1"/>
  <c r="I8" i="18" s="1"/>
  <c r="J8" i="18" s="1"/>
  <c r="K8" i="18" s="1"/>
  <c r="G69" i="6"/>
  <c r="B43" i="18"/>
  <c r="C43" i="18" s="1"/>
  <c r="D43" i="18" s="1"/>
  <c r="E43" i="18"/>
  <c r="F43" i="18" s="1"/>
  <c r="G43" i="18" s="1"/>
  <c r="H43" i="18" s="1"/>
  <c r="I43" i="18" s="1"/>
  <c r="J43" i="18" s="1"/>
  <c r="K43" i="18" s="1"/>
  <c r="G32" i="6"/>
  <c r="B39" i="18"/>
  <c r="C39" i="18" s="1"/>
  <c r="D39" i="18" s="1"/>
  <c r="E39" i="18" s="1"/>
  <c r="F39" i="18" s="1"/>
  <c r="G39" i="18"/>
  <c r="H39" i="18" s="1"/>
  <c r="I39" i="18" s="1"/>
  <c r="J39" i="18" s="1"/>
  <c r="K39" i="18" s="1"/>
  <c r="M77" i="6"/>
  <c r="O3" i="6" s="1"/>
  <c r="J35" i="6"/>
  <c r="D40" i="16"/>
  <c r="J40" i="16"/>
  <c r="B40" i="16"/>
  <c r="I40" i="16"/>
  <c r="H40" i="16"/>
  <c r="G41" i="16"/>
  <c r="F41" i="16"/>
  <c r="E41" i="16"/>
  <c r="D41" i="16"/>
  <c r="K41" i="16"/>
  <c r="C41" i="16"/>
  <c r="J41" i="16"/>
  <c r="G43" i="6"/>
  <c r="J43" i="6" s="1"/>
  <c r="D39" i="16"/>
  <c r="J32" i="6"/>
  <c r="B3" i="18"/>
  <c r="C3" i="18" s="1"/>
  <c r="D3" i="18" s="1"/>
  <c r="E3" i="18"/>
  <c r="F3" i="18" s="1"/>
  <c r="G3" i="18" s="1"/>
  <c r="H3" i="18" s="1"/>
  <c r="I3" i="18" s="1"/>
  <c r="J3" i="18" s="1"/>
  <c r="K3" i="18" s="1"/>
  <c r="J69" i="6"/>
  <c r="B7" i="18"/>
  <c r="C7" i="18" s="1"/>
  <c r="D7" i="18" s="1"/>
  <c r="E7" i="18" s="1"/>
  <c r="F7" i="18" s="1"/>
  <c r="G7" i="18" s="1"/>
  <c r="H7" i="18" s="1"/>
  <c r="I7" i="18" s="1"/>
  <c r="J7" i="18" s="1"/>
  <c r="K7" i="18" s="1"/>
  <c r="B40" i="18"/>
  <c r="C40" i="18"/>
  <c r="D40" i="18" s="1"/>
  <c r="E40" i="18" s="1"/>
  <c r="F40" i="18" s="1"/>
  <c r="G40" i="18" s="1"/>
  <c r="H40" i="18" s="1"/>
  <c r="I40" i="18" s="1"/>
  <c r="J40" i="18" s="1"/>
  <c r="K40" i="18" s="1"/>
  <c r="B50" i="17" a="1"/>
  <c r="C50" i="17" s="1"/>
  <c r="C62" i="17" s="1"/>
  <c r="C74" i="17" s="1"/>
  <c r="E50" i="17"/>
  <c r="E62" i="17" s="1"/>
  <c r="E74" i="17" s="1"/>
  <c r="G50" i="17"/>
  <c r="G62" i="17" s="1"/>
  <c r="G74" i="17" s="1"/>
  <c r="B51" i="17"/>
  <c r="B63" i="17" s="1"/>
  <c r="B75" i="17" s="1"/>
  <c r="E51" i="17"/>
  <c r="E63" i="17" s="1"/>
  <c r="E75" i="17" s="1"/>
  <c r="H51" i="17"/>
  <c r="H63" i="17" s="1"/>
  <c r="H75" i="17" s="1"/>
  <c r="J51" i="17"/>
  <c r="J63" i="17"/>
  <c r="J75" i="17"/>
  <c r="B52" i="17"/>
  <c r="B64" i="17" s="1"/>
  <c r="B76" i="17" s="1"/>
  <c r="C52" i="17"/>
  <c r="C64" i="17" s="1"/>
  <c r="C76" i="17" s="1"/>
  <c r="E52" i="17"/>
  <c r="E64" i="17" s="1"/>
  <c r="E76" i="17" s="1"/>
  <c r="G52" i="17"/>
  <c r="G64" i="17"/>
  <c r="G76" i="17"/>
  <c r="H52" i="17"/>
  <c r="H64" i="17"/>
  <c r="H76" i="17" s="1"/>
  <c r="J52" i="17"/>
  <c r="J64" i="17" s="1"/>
  <c r="J76" i="17" s="1"/>
  <c r="K52" i="17"/>
  <c r="K64" i="17"/>
  <c r="K76" i="17" s="1"/>
  <c r="B53" i="17"/>
  <c r="B65" i="17"/>
  <c r="B77" i="17"/>
  <c r="C53" i="17"/>
  <c r="C65" i="17" s="1"/>
  <c r="C77" i="17" s="1"/>
  <c r="E53" i="17"/>
  <c r="E65" i="17" s="1"/>
  <c r="E77" i="17" s="1"/>
  <c r="F53" i="17"/>
  <c r="F65" i="17" s="1"/>
  <c r="F77" i="17" s="1"/>
  <c r="H53" i="17"/>
  <c r="H65" i="17"/>
  <c r="H77" i="17" s="1"/>
  <c r="I53" i="17"/>
  <c r="I65" i="17" s="1"/>
  <c r="I77" i="17" s="1"/>
  <c r="J53" i="17"/>
  <c r="J65" i="17" s="1"/>
  <c r="J77" i="17" s="1"/>
  <c r="K53" i="17"/>
  <c r="K65" i="17"/>
  <c r="K77" i="17"/>
  <c r="C54" i="17"/>
  <c r="C66" i="17" s="1"/>
  <c r="C78" i="17" s="1"/>
  <c r="D54" i="17"/>
  <c r="D66" i="17" s="1"/>
  <c r="D78" i="17" s="1"/>
  <c r="E54" i="17"/>
  <c r="E66" i="17"/>
  <c r="E78" i="17" s="1"/>
  <c r="F54" i="17"/>
  <c r="F66" i="17"/>
  <c r="F78" i="17" s="1"/>
  <c r="H54" i="17"/>
  <c r="H66" i="17"/>
  <c r="H78" i="17"/>
  <c r="I54" i="17"/>
  <c r="I66" i="17"/>
  <c r="I78" i="17" s="1"/>
  <c r="K54" i="17"/>
  <c r="K66" i="17" s="1"/>
  <c r="K78" i="17" s="1"/>
  <c r="C55" i="17"/>
  <c r="C67" i="17"/>
  <c r="C79" i="17" s="1"/>
  <c r="D55" i="17"/>
  <c r="D67" i="17" s="1"/>
  <c r="D79" i="17" s="1"/>
  <c r="E55" i="17"/>
  <c r="E67" i="17"/>
  <c r="E79" i="17" s="1"/>
  <c r="F55" i="17"/>
  <c r="F67" i="17"/>
  <c r="F79" i="17" s="1"/>
  <c r="G55" i="17"/>
  <c r="G67" i="17" s="1"/>
  <c r="G79" i="17" s="1"/>
  <c r="H55" i="17"/>
  <c r="H67" i="17" s="1"/>
  <c r="H79" i="17" s="1"/>
  <c r="I55" i="17"/>
  <c r="I67" i="17" s="1"/>
  <c r="I79" i="17" s="1"/>
  <c r="J55" i="17"/>
  <c r="J67" i="17"/>
  <c r="J79" i="17"/>
  <c r="K55" i="17"/>
  <c r="K67" i="17"/>
  <c r="K79" i="17"/>
  <c r="B56" i="17"/>
  <c r="B68" i="17" s="1"/>
  <c r="B80" i="17" s="1"/>
  <c r="L80" i="17" s="1"/>
  <c r="C56" i="17"/>
  <c r="C68" i="17" s="1"/>
  <c r="C80" i="17" s="1"/>
  <c r="D56" i="17"/>
  <c r="D68" i="17" s="1"/>
  <c r="D80" i="17" s="1"/>
  <c r="E56" i="17"/>
  <c r="E68" i="17"/>
  <c r="E80" i="17"/>
  <c r="F56" i="17"/>
  <c r="F68" i="17"/>
  <c r="F80" i="17"/>
  <c r="G56" i="17"/>
  <c r="G68" i="17" s="1"/>
  <c r="G80" i="17" s="1"/>
  <c r="H56" i="17"/>
  <c r="H68" i="17"/>
  <c r="H80" i="17" s="1"/>
  <c r="I56" i="17"/>
  <c r="I68" i="17"/>
  <c r="I80" i="17" s="1"/>
  <c r="J56" i="17"/>
  <c r="J68" i="17" s="1"/>
  <c r="J80" i="17" s="1"/>
  <c r="K56" i="17"/>
  <c r="K68" i="17" s="1"/>
  <c r="K80" i="17" s="1"/>
  <c r="B57" i="17"/>
  <c r="B69" i="17" s="1"/>
  <c r="B81" i="17" s="1"/>
  <c r="L81" i="17" s="1"/>
  <c r="C57" i="17"/>
  <c r="C69" i="17"/>
  <c r="C81" i="17" s="1"/>
  <c r="D57" i="17"/>
  <c r="D69" i="17"/>
  <c r="D81" i="17" s="1"/>
  <c r="E57" i="17"/>
  <c r="E69" i="17" s="1"/>
  <c r="E81" i="17" s="1"/>
  <c r="F57" i="17"/>
  <c r="F69" i="17" s="1"/>
  <c r="F81" i="17" s="1"/>
  <c r="G57" i="17"/>
  <c r="G69" i="17" s="1"/>
  <c r="G81" i="17" s="1"/>
  <c r="H57" i="17"/>
  <c r="H69" i="17"/>
  <c r="H81" i="17"/>
  <c r="I57" i="17"/>
  <c r="I69" i="17"/>
  <c r="I81" i="17"/>
  <c r="J57" i="17"/>
  <c r="J69" i="17" s="1"/>
  <c r="J81" i="17" s="1"/>
  <c r="K57" i="17"/>
  <c r="K69" i="17"/>
  <c r="K81" i="17" s="1"/>
  <c r="B58" i="17"/>
  <c r="B70" i="17" s="1"/>
  <c r="B82" i="17" s="1"/>
  <c r="C58" i="17"/>
  <c r="C70" i="17"/>
  <c r="C82" i="17"/>
  <c r="D58" i="17"/>
  <c r="D70" i="17"/>
  <c r="D82" i="17"/>
  <c r="E58" i="17"/>
  <c r="E70" i="17" s="1"/>
  <c r="E82" i="17" s="1"/>
  <c r="F58" i="17"/>
  <c r="F70" i="17"/>
  <c r="F82" i="17" s="1"/>
  <c r="G58" i="17"/>
  <c r="G70" i="17"/>
  <c r="G82" i="17" s="1"/>
  <c r="H58" i="17"/>
  <c r="H70" i="17" s="1"/>
  <c r="H82" i="17" s="1"/>
  <c r="I58" i="17"/>
  <c r="I70" i="17" s="1"/>
  <c r="I82" i="17" s="1"/>
  <c r="J58" i="17"/>
  <c r="J70" i="17" s="1"/>
  <c r="J82" i="17" s="1"/>
  <c r="K58" i="17"/>
  <c r="K70" i="17"/>
  <c r="K82" i="17"/>
  <c r="B59" i="17"/>
  <c r="B71" i="17"/>
  <c r="B83" i="17" s="1"/>
  <c r="C59" i="17"/>
  <c r="C71" i="17" s="1"/>
  <c r="C83" i="17" s="1"/>
  <c r="D59" i="17"/>
  <c r="D71" i="17" s="1"/>
  <c r="D83" i="17" s="1"/>
  <c r="E59" i="17"/>
  <c r="E71" i="17" s="1"/>
  <c r="E83" i="17" s="1"/>
  <c r="F59" i="17"/>
  <c r="F71" i="17"/>
  <c r="F83" i="17"/>
  <c r="G59" i="17"/>
  <c r="G71" i="17"/>
  <c r="G83" i="17"/>
  <c r="H59" i="17"/>
  <c r="H71" i="17" s="1"/>
  <c r="H83" i="17" s="1"/>
  <c r="I59" i="17"/>
  <c r="I71" i="17"/>
  <c r="I83" i="17" s="1"/>
  <c r="J59" i="17"/>
  <c r="J71" i="17"/>
  <c r="J83" i="17" s="1"/>
  <c r="K59" i="17"/>
  <c r="K71" i="17" s="1"/>
  <c r="K83" i="17" s="1"/>
  <c r="L83" i="17" l="1"/>
  <c r="L82" i="17"/>
  <c r="F52" i="17"/>
  <c r="F64" i="17" s="1"/>
  <c r="F76" i="17" s="1"/>
  <c r="L76" i="17" s="1"/>
  <c r="K51" i="17"/>
  <c r="K63" i="17" s="1"/>
  <c r="K75" i="17" s="1"/>
  <c r="C51" i="17"/>
  <c r="C63" i="17" s="1"/>
  <c r="C75" i="17" s="1"/>
  <c r="L75" i="17" s="1"/>
  <c r="H50" i="17"/>
  <c r="H62" i="17" s="1"/>
  <c r="H74" i="17" s="1"/>
  <c r="J50" i="17"/>
  <c r="J62" i="17" s="1"/>
  <c r="J74" i="17" s="1"/>
  <c r="B50" i="17"/>
  <c r="B62" i="17" s="1"/>
  <c r="B74" i="17" s="1"/>
  <c r="G51" i="17"/>
  <c r="G63" i="17" s="1"/>
  <c r="G75" i="17" s="1"/>
  <c r="D50" i="17"/>
  <c r="D62" i="17" s="1"/>
  <c r="D74" i="17" s="1"/>
  <c r="D51" i="17"/>
  <c r="D63" i="17" s="1"/>
  <c r="D75" i="17" s="1"/>
  <c r="I50" i="17"/>
  <c r="I62" i="17" s="1"/>
  <c r="I74" i="17" s="1"/>
  <c r="J54" i="17"/>
  <c r="J66" i="17" s="1"/>
  <c r="J78" i="17" s="1"/>
  <c r="B54" i="17"/>
  <c r="B66" i="17" s="1"/>
  <c r="B78" i="17" s="1"/>
  <c r="L78" i="17" s="1"/>
  <c r="G53" i="17"/>
  <c r="G65" i="17" s="1"/>
  <c r="G77" i="17" s="1"/>
  <c r="D52" i="17"/>
  <c r="D64" i="17" s="1"/>
  <c r="D76" i="17" s="1"/>
  <c r="I51" i="17"/>
  <c r="I63" i="17" s="1"/>
  <c r="I75" i="17" s="1"/>
  <c r="F50" i="17"/>
  <c r="F62" i="17" s="1"/>
  <c r="F74" i="17" s="1"/>
  <c r="B55" i="17"/>
  <c r="B67" i="17" s="1"/>
  <c r="B79" i="17" s="1"/>
  <c r="L79" i="17" s="1"/>
  <c r="G54" i="17"/>
  <c r="G66" i="17" s="1"/>
  <c r="G78" i="17" s="1"/>
  <c r="D53" i="17"/>
  <c r="D65" i="17" s="1"/>
  <c r="D77" i="17" s="1"/>
  <c r="L77" i="17" s="1"/>
  <c r="I52" i="17"/>
  <c r="I64" i="17" s="1"/>
  <c r="I76" i="17" s="1"/>
  <c r="F51" i="17"/>
  <c r="F63" i="17" s="1"/>
  <c r="F75" i="17" s="1"/>
  <c r="K50" i="17"/>
  <c r="K62" i="17" s="1"/>
  <c r="K74" i="17" s="1"/>
  <c r="O74" i="15"/>
  <c r="S78" i="15"/>
  <c r="H46" i="16"/>
  <c r="I43" i="16"/>
  <c r="F46" i="16"/>
  <c r="C43" i="16"/>
  <c r="C38" i="16"/>
  <c r="H74" i="15"/>
  <c r="L78" i="15"/>
  <c r="E46" i="16"/>
  <c r="B45" i="18"/>
  <c r="C45" i="18" s="1"/>
  <c r="D45" i="18" s="1"/>
  <c r="O74" i="6"/>
  <c r="O77" i="6" s="1"/>
  <c r="Q3" i="6" s="1"/>
  <c r="B9" i="18"/>
  <c r="C9" i="18" s="1"/>
  <c r="D9" i="18" s="1"/>
  <c r="E9" i="18" s="1"/>
  <c r="F9" i="18" s="1"/>
  <c r="G9" i="18" s="1"/>
  <c r="H9" i="18" s="1"/>
  <c r="I9" i="18" s="1"/>
  <c r="J9" i="18" s="1"/>
  <c r="K9" i="18" s="1"/>
  <c r="H38" i="16"/>
  <c r="F38" i="16"/>
  <c r="J21" i="6"/>
  <c r="B38" i="18"/>
  <c r="C38" i="18" s="1"/>
  <c r="D38" i="18" s="1"/>
  <c r="E38" i="18" s="1"/>
  <c r="F38" i="18" s="1"/>
  <c r="G38" i="18" s="1"/>
  <c r="H38" i="18" s="1"/>
  <c r="I38" i="18" s="1"/>
  <c r="J38" i="18" s="1"/>
  <c r="K38" i="18" s="1"/>
  <c r="C78" i="15"/>
  <c r="F70" i="15"/>
  <c r="I46" i="16"/>
  <c r="B47" i="16"/>
  <c r="J38" i="16"/>
  <c r="F74" i="15"/>
  <c r="J78" i="15"/>
  <c r="C70" i="15"/>
  <c r="J66" i="15"/>
  <c r="N70" i="15"/>
  <c r="K47" i="16"/>
  <c r="K43" i="16"/>
  <c r="G43" i="16"/>
  <c r="E43" i="16"/>
  <c r="C47" i="16"/>
  <c r="B46" i="16"/>
  <c r="I38" i="16"/>
  <c r="G65" i="6"/>
  <c r="C46" i="16"/>
  <c r="G38" i="16"/>
  <c r="J47" i="16"/>
  <c r="H47" i="16"/>
  <c r="J43" i="16"/>
  <c r="F47" i="16"/>
  <c r="F43" i="16"/>
  <c r="E38" i="16"/>
  <c r="G74" i="15"/>
  <c r="K78" i="15"/>
  <c r="J46" i="16"/>
  <c r="G46" i="16"/>
  <c r="D38" i="16"/>
  <c r="G54" i="6"/>
  <c r="T141" i="15"/>
  <c r="F62" i="15"/>
  <c r="L62" i="15"/>
  <c r="D62" i="15"/>
  <c r="S62" i="15"/>
  <c r="K62" i="15"/>
  <c r="C62" i="15"/>
  <c r="B82" i="15" s="1" a="1"/>
  <c r="E45" i="18"/>
  <c r="C82" i="15" l="1"/>
  <c r="E82" i="15"/>
  <c r="E102" i="15" s="1"/>
  <c r="E122" i="15" s="1"/>
  <c r="G82" i="15"/>
  <c r="G102" i="15" s="1"/>
  <c r="G122" i="15" s="1"/>
  <c r="I82" i="15"/>
  <c r="I102" i="15" s="1"/>
  <c r="I122" i="15" s="1"/>
  <c r="K82" i="15"/>
  <c r="M82" i="15"/>
  <c r="M102" i="15" s="1"/>
  <c r="M122" i="15" s="1"/>
  <c r="O82" i="15"/>
  <c r="O102" i="15" s="1"/>
  <c r="O122" i="15" s="1"/>
  <c r="Q82" i="15"/>
  <c r="Q102" i="15" s="1"/>
  <c r="Q122" i="15" s="1"/>
  <c r="S82" i="15"/>
  <c r="F83" i="15"/>
  <c r="F103" i="15" s="1"/>
  <c r="F123" i="15" s="1"/>
  <c r="N83" i="15"/>
  <c r="N103" i="15" s="1"/>
  <c r="N123" i="15" s="1"/>
  <c r="I84" i="15"/>
  <c r="I104" i="15" s="1"/>
  <c r="I124" i="15" s="1"/>
  <c r="Q84" i="15"/>
  <c r="Q104" i="15" s="1"/>
  <c r="Q124" i="15" s="1"/>
  <c r="D85" i="15"/>
  <c r="D105" i="15" s="1"/>
  <c r="D125" i="15" s="1"/>
  <c r="L85" i="15"/>
  <c r="L105" i="15" s="1"/>
  <c r="L125" i="15" s="1"/>
  <c r="G86" i="15"/>
  <c r="G106" i="15" s="1"/>
  <c r="G126" i="15" s="1"/>
  <c r="O86" i="15"/>
  <c r="O106" i="15" s="1"/>
  <c r="O126" i="15" s="1"/>
  <c r="B87" i="15"/>
  <c r="B107" i="15" s="1"/>
  <c r="B127" i="15" s="1"/>
  <c r="J87" i="15"/>
  <c r="J107" i="15" s="1"/>
  <c r="J127" i="15" s="1"/>
  <c r="R87" i="15"/>
  <c r="R107" i="15" s="1"/>
  <c r="R127" i="15" s="1"/>
  <c r="E88" i="15"/>
  <c r="E108" i="15" s="1"/>
  <c r="E128" i="15" s="1"/>
  <c r="M88" i="15"/>
  <c r="M108" i="15" s="1"/>
  <c r="M128" i="15" s="1"/>
  <c r="H89" i="15"/>
  <c r="H109" i="15" s="1"/>
  <c r="H129" i="15" s="1"/>
  <c r="P89" i="15"/>
  <c r="P109" i="15" s="1"/>
  <c r="P129" i="15" s="1"/>
  <c r="C90" i="15"/>
  <c r="K90" i="15"/>
  <c r="K110" i="15" s="1"/>
  <c r="K130" i="15" s="1"/>
  <c r="S90" i="15"/>
  <c r="S110" i="15" s="1"/>
  <c r="S130" i="15" s="1"/>
  <c r="F91" i="15"/>
  <c r="F111" i="15" s="1"/>
  <c r="F131" i="15" s="1"/>
  <c r="N91" i="15"/>
  <c r="N111" i="15" s="1"/>
  <c r="N131" i="15" s="1"/>
  <c r="I92" i="15"/>
  <c r="I112" i="15" s="1"/>
  <c r="I132" i="15" s="1"/>
  <c r="Q92" i="15"/>
  <c r="Q112" i="15" s="1"/>
  <c r="Q132" i="15" s="1"/>
  <c r="D93" i="15"/>
  <c r="D113" i="15" s="1"/>
  <c r="D133" i="15" s="1"/>
  <c r="L93" i="15"/>
  <c r="L113" i="15" s="1"/>
  <c r="L133" i="15" s="1"/>
  <c r="I83" i="15"/>
  <c r="I103" i="15" s="1"/>
  <c r="I123" i="15" s="1"/>
  <c r="Q83" i="15"/>
  <c r="Q103" i="15" s="1"/>
  <c r="Q123" i="15" s="1"/>
  <c r="D84" i="15"/>
  <c r="D104" i="15" s="1"/>
  <c r="D124" i="15" s="1"/>
  <c r="L84" i="15"/>
  <c r="L104" i="15" s="1"/>
  <c r="L124" i="15" s="1"/>
  <c r="G85" i="15"/>
  <c r="G105" i="15" s="1"/>
  <c r="G125" i="15" s="1"/>
  <c r="O85" i="15"/>
  <c r="O105" i="15" s="1"/>
  <c r="O125" i="15" s="1"/>
  <c r="B86" i="15"/>
  <c r="B106" i="15" s="1"/>
  <c r="B126" i="15" s="1"/>
  <c r="J86" i="15"/>
  <c r="R86" i="15"/>
  <c r="R106" i="15" s="1"/>
  <c r="R126" i="15" s="1"/>
  <c r="E87" i="15"/>
  <c r="E107" i="15" s="1"/>
  <c r="E127" i="15" s="1"/>
  <c r="M87" i="15"/>
  <c r="M107" i="15" s="1"/>
  <c r="M127" i="15" s="1"/>
  <c r="H88" i="15"/>
  <c r="H108" i="15" s="1"/>
  <c r="H128" i="15" s="1"/>
  <c r="P88" i="15"/>
  <c r="P108" i="15" s="1"/>
  <c r="P128" i="15" s="1"/>
  <c r="C89" i="15"/>
  <c r="C109" i="15" s="1"/>
  <c r="C129" i="15" s="1"/>
  <c r="K89" i="15"/>
  <c r="K109" i="15" s="1"/>
  <c r="K129" i="15" s="1"/>
  <c r="S89" i="15"/>
  <c r="S109" i="15" s="1"/>
  <c r="S129" i="15" s="1"/>
  <c r="F90" i="15"/>
  <c r="N90" i="15"/>
  <c r="I91" i="15"/>
  <c r="I111" i="15" s="1"/>
  <c r="I131" i="15" s="1"/>
  <c r="Q91" i="15"/>
  <c r="Q111" i="15" s="1"/>
  <c r="Q131" i="15" s="1"/>
  <c r="D92" i="15"/>
  <c r="D112" i="15" s="1"/>
  <c r="D132" i="15" s="1"/>
  <c r="L92" i="15"/>
  <c r="L112" i="15" s="1"/>
  <c r="L132" i="15" s="1"/>
  <c r="G93" i="15"/>
  <c r="G113" i="15" s="1"/>
  <c r="G133" i="15" s="1"/>
  <c r="O93" i="15"/>
  <c r="O113" i="15" s="1"/>
  <c r="O133" i="15" s="1"/>
  <c r="D83" i="15"/>
  <c r="D103" i="15" s="1"/>
  <c r="D123" i="15" s="1"/>
  <c r="L83" i="15"/>
  <c r="L103" i="15" s="1"/>
  <c r="L123" i="15" s="1"/>
  <c r="G84" i="15"/>
  <c r="G104" i="15" s="1"/>
  <c r="G124" i="15" s="1"/>
  <c r="O84" i="15"/>
  <c r="O104" i="15" s="1"/>
  <c r="O124" i="15" s="1"/>
  <c r="B85" i="15"/>
  <c r="B105" i="15" s="1"/>
  <c r="B125" i="15" s="1"/>
  <c r="J85" i="15"/>
  <c r="J105" i="15" s="1"/>
  <c r="J125" i="15" s="1"/>
  <c r="R85" i="15"/>
  <c r="R105" i="15" s="1"/>
  <c r="R125" i="15" s="1"/>
  <c r="E86" i="15"/>
  <c r="E106" i="15" s="1"/>
  <c r="E126" i="15" s="1"/>
  <c r="M86" i="15"/>
  <c r="M106" i="15" s="1"/>
  <c r="M126" i="15" s="1"/>
  <c r="H87" i="15"/>
  <c r="H107" i="15" s="1"/>
  <c r="H127" i="15" s="1"/>
  <c r="P87" i="15"/>
  <c r="P107" i="15" s="1"/>
  <c r="P127" i="15" s="1"/>
  <c r="C88" i="15"/>
  <c r="C108" i="15" s="1"/>
  <c r="C128" i="15" s="1"/>
  <c r="K88" i="15"/>
  <c r="K108" i="15" s="1"/>
  <c r="K128" i="15" s="1"/>
  <c r="S88" i="15"/>
  <c r="S108" i="15" s="1"/>
  <c r="S128" i="15" s="1"/>
  <c r="F89" i="15"/>
  <c r="F109" i="15" s="1"/>
  <c r="F129" i="15" s="1"/>
  <c r="N89" i="15"/>
  <c r="N109" i="15" s="1"/>
  <c r="N129" i="15" s="1"/>
  <c r="I90" i="15"/>
  <c r="I110" i="15" s="1"/>
  <c r="I130" i="15" s="1"/>
  <c r="Q90" i="15"/>
  <c r="Q110" i="15" s="1"/>
  <c r="Q130" i="15" s="1"/>
  <c r="D91" i="15"/>
  <c r="D111" i="15" s="1"/>
  <c r="D131" i="15" s="1"/>
  <c r="L91" i="15"/>
  <c r="L111" i="15" s="1"/>
  <c r="L131" i="15" s="1"/>
  <c r="G92" i="15"/>
  <c r="G112" i="15" s="1"/>
  <c r="G132" i="15" s="1"/>
  <c r="O92" i="15"/>
  <c r="O112" i="15" s="1"/>
  <c r="O132" i="15" s="1"/>
  <c r="B93" i="15"/>
  <c r="B113" i="15" s="1"/>
  <c r="B133" i="15" s="1"/>
  <c r="J93" i="15"/>
  <c r="J113" i="15" s="1"/>
  <c r="J133" i="15" s="1"/>
  <c r="B82" i="15"/>
  <c r="B102" i="15" s="1"/>
  <c r="B122" i="15" s="1"/>
  <c r="D82" i="15"/>
  <c r="F82" i="15"/>
  <c r="H82" i="15"/>
  <c r="H102" i="15" s="1"/>
  <c r="H122" i="15" s="1"/>
  <c r="J82" i="15"/>
  <c r="J102" i="15" s="1"/>
  <c r="J122" i="15" s="1"/>
  <c r="L82" i="15"/>
  <c r="N82" i="15"/>
  <c r="N102" i="15" s="1"/>
  <c r="N122" i="15" s="1"/>
  <c r="P82" i="15"/>
  <c r="P102" i="15" s="1"/>
  <c r="P122" i="15" s="1"/>
  <c r="R82" i="15"/>
  <c r="R102" i="15" s="1"/>
  <c r="R122" i="15" s="1"/>
  <c r="B83" i="15"/>
  <c r="B103" i="15" s="1"/>
  <c r="B123" i="15" s="1"/>
  <c r="J83" i="15"/>
  <c r="J103" i="15" s="1"/>
  <c r="J123" i="15" s="1"/>
  <c r="R83" i="15"/>
  <c r="R103" i="15" s="1"/>
  <c r="R123" i="15" s="1"/>
  <c r="E84" i="15"/>
  <c r="E104" i="15" s="1"/>
  <c r="E124" i="15" s="1"/>
  <c r="M84" i="15"/>
  <c r="M104" i="15" s="1"/>
  <c r="M124" i="15" s="1"/>
  <c r="H85" i="15"/>
  <c r="H105" i="15" s="1"/>
  <c r="H125" i="15" s="1"/>
  <c r="P85" i="15"/>
  <c r="P105" i="15" s="1"/>
  <c r="P125" i="15" s="1"/>
  <c r="C86" i="15"/>
  <c r="C106" i="15" s="1"/>
  <c r="C126" i="15" s="1"/>
  <c r="K86" i="15"/>
  <c r="K106" i="15" s="1"/>
  <c r="K126" i="15" s="1"/>
  <c r="S86" i="15"/>
  <c r="S106" i="15" s="1"/>
  <c r="S126" i="15" s="1"/>
  <c r="F87" i="15"/>
  <c r="F107" i="15" s="1"/>
  <c r="F127" i="15" s="1"/>
  <c r="N87" i="15"/>
  <c r="N107" i="15" s="1"/>
  <c r="N127" i="15" s="1"/>
  <c r="I88" i="15"/>
  <c r="I108" i="15" s="1"/>
  <c r="I128" i="15" s="1"/>
  <c r="Q88" i="15"/>
  <c r="Q108" i="15" s="1"/>
  <c r="Q128" i="15" s="1"/>
  <c r="D89" i="15"/>
  <c r="D109" i="15" s="1"/>
  <c r="D129" i="15" s="1"/>
  <c r="L89" i="15"/>
  <c r="L109" i="15" s="1"/>
  <c r="L129" i="15" s="1"/>
  <c r="G90" i="15"/>
  <c r="G110" i="15" s="1"/>
  <c r="G130" i="15" s="1"/>
  <c r="O90" i="15"/>
  <c r="O110" i="15" s="1"/>
  <c r="O130" i="15" s="1"/>
  <c r="B91" i="15"/>
  <c r="B111" i="15" s="1"/>
  <c r="B131" i="15" s="1"/>
  <c r="J91" i="15"/>
  <c r="J111" i="15" s="1"/>
  <c r="J131" i="15" s="1"/>
  <c r="R91" i="15"/>
  <c r="R111" i="15" s="1"/>
  <c r="R131" i="15" s="1"/>
  <c r="E92" i="15"/>
  <c r="E112" i="15" s="1"/>
  <c r="E132" i="15" s="1"/>
  <c r="M92" i="15"/>
  <c r="M112" i="15" s="1"/>
  <c r="M132" i="15" s="1"/>
  <c r="H93" i="15"/>
  <c r="H113" i="15" s="1"/>
  <c r="H133" i="15" s="1"/>
  <c r="P93" i="15"/>
  <c r="P113" i="15" s="1"/>
  <c r="P133" i="15" s="1"/>
  <c r="E83" i="15"/>
  <c r="E103" i="15" s="1"/>
  <c r="E123" i="15" s="1"/>
  <c r="M83" i="15"/>
  <c r="M103" i="15" s="1"/>
  <c r="M123" i="15" s="1"/>
  <c r="H84" i="15"/>
  <c r="H104" i="15" s="1"/>
  <c r="H124" i="15" s="1"/>
  <c r="P84" i="15"/>
  <c r="P104" i="15" s="1"/>
  <c r="P124" i="15" s="1"/>
  <c r="C85" i="15"/>
  <c r="C105" i="15" s="1"/>
  <c r="C125" i="15" s="1"/>
  <c r="K85" i="15"/>
  <c r="K105" i="15" s="1"/>
  <c r="K125" i="15" s="1"/>
  <c r="S85" i="15"/>
  <c r="S105" i="15" s="1"/>
  <c r="S125" i="15" s="1"/>
  <c r="F86" i="15"/>
  <c r="F106" i="15" s="1"/>
  <c r="F126" i="15" s="1"/>
  <c r="N86" i="15"/>
  <c r="N106" i="15" s="1"/>
  <c r="N126" i="15" s="1"/>
  <c r="I87" i="15"/>
  <c r="I107" i="15" s="1"/>
  <c r="I127" i="15" s="1"/>
  <c r="Q87" i="15"/>
  <c r="Q107" i="15" s="1"/>
  <c r="Q127" i="15" s="1"/>
  <c r="D88" i="15"/>
  <c r="D108" i="15" s="1"/>
  <c r="D128" i="15" s="1"/>
  <c r="L88" i="15"/>
  <c r="L108" i="15" s="1"/>
  <c r="L128" i="15" s="1"/>
  <c r="H83" i="15"/>
  <c r="H103" i="15" s="1"/>
  <c r="H123" i="15" s="1"/>
  <c r="P83" i="15"/>
  <c r="P103" i="15" s="1"/>
  <c r="P123" i="15" s="1"/>
  <c r="C84" i="15"/>
  <c r="C104" i="15" s="1"/>
  <c r="C124" i="15" s="1"/>
  <c r="K84" i="15"/>
  <c r="K104" i="15" s="1"/>
  <c r="K124" i="15" s="1"/>
  <c r="S84" i="15"/>
  <c r="S104" i="15" s="1"/>
  <c r="S124" i="15" s="1"/>
  <c r="F85" i="15"/>
  <c r="F105" i="15" s="1"/>
  <c r="F125" i="15" s="1"/>
  <c r="N85" i="15"/>
  <c r="N105" i="15" s="1"/>
  <c r="N125" i="15" s="1"/>
  <c r="I86" i="15"/>
  <c r="I106" i="15" s="1"/>
  <c r="I126" i="15" s="1"/>
  <c r="Q86" i="15"/>
  <c r="Q106" i="15" s="1"/>
  <c r="Q126" i="15" s="1"/>
  <c r="D87" i="15"/>
  <c r="D107" i="15" s="1"/>
  <c r="D127" i="15" s="1"/>
  <c r="L87" i="15"/>
  <c r="L107" i="15" s="1"/>
  <c r="L127" i="15" s="1"/>
  <c r="G88" i="15"/>
  <c r="G108" i="15" s="1"/>
  <c r="G128" i="15" s="1"/>
  <c r="O88" i="15"/>
  <c r="O108" i="15" s="1"/>
  <c r="O128" i="15" s="1"/>
  <c r="B89" i="15"/>
  <c r="B109" i="15" s="1"/>
  <c r="B129" i="15" s="1"/>
  <c r="J89" i="15"/>
  <c r="J109" i="15" s="1"/>
  <c r="J129" i="15" s="1"/>
  <c r="R89" i="15"/>
  <c r="R109" i="15" s="1"/>
  <c r="R129" i="15" s="1"/>
  <c r="E90" i="15"/>
  <c r="E110" i="15" s="1"/>
  <c r="E130" i="15" s="1"/>
  <c r="M90" i="15"/>
  <c r="M110" i="15" s="1"/>
  <c r="M130" i="15" s="1"/>
  <c r="K83" i="15"/>
  <c r="K103" i="15" s="1"/>
  <c r="K123" i="15" s="1"/>
  <c r="N84" i="15"/>
  <c r="N104" i="15" s="1"/>
  <c r="N124" i="15" s="1"/>
  <c r="Q85" i="15"/>
  <c r="Q105" i="15" s="1"/>
  <c r="Q125" i="15" s="1"/>
  <c r="M89" i="15"/>
  <c r="M109" i="15" s="1"/>
  <c r="M129" i="15" s="1"/>
  <c r="B90" i="15"/>
  <c r="B110" i="15" s="1"/>
  <c r="B130" i="15" s="1"/>
  <c r="P90" i="15"/>
  <c r="P110" i="15" s="1"/>
  <c r="P130" i="15" s="1"/>
  <c r="E91" i="15"/>
  <c r="E111" i="15" s="1"/>
  <c r="E131" i="15" s="1"/>
  <c r="H92" i="15"/>
  <c r="H112" i="15" s="1"/>
  <c r="H132" i="15" s="1"/>
  <c r="K93" i="15"/>
  <c r="K113" i="15" s="1"/>
  <c r="K133" i="15" s="1"/>
  <c r="D94" i="15"/>
  <c r="D114" i="15" s="1"/>
  <c r="D134" i="15" s="1"/>
  <c r="L94" i="15"/>
  <c r="L114" i="15" s="1"/>
  <c r="L134" i="15" s="1"/>
  <c r="G95" i="15"/>
  <c r="G115" i="15" s="1"/>
  <c r="G135" i="15" s="1"/>
  <c r="O95" i="15"/>
  <c r="O115" i="15" s="1"/>
  <c r="O135" i="15" s="1"/>
  <c r="B96" i="15"/>
  <c r="B116" i="15" s="1"/>
  <c r="B136" i="15" s="1"/>
  <c r="J96" i="15"/>
  <c r="J116" i="15" s="1"/>
  <c r="J136" i="15" s="1"/>
  <c r="R96" i="15"/>
  <c r="R116" i="15" s="1"/>
  <c r="R136" i="15" s="1"/>
  <c r="E97" i="15"/>
  <c r="E117" i="15" s="1"/>
  <c r="E137" i="15" s="1"/>
  <c r="M97" i="15"/>
  <c r="M117" i="15" s="1"/>
  <c r="M137" i="15" s="1"/>
  <c r="H98" i="15"/>
  <c r="H118" i="15" s="1"/>
  <c r="H138" i="15" s="1"/>
  <c r="P98" i="15"/>
  <c r="P118" i="15" s="1"/>
  <c r="P138" i="15" s="1"/>
  <c r="C99" i="15"/>
  <c r="C119" i="15" s="1"/>
  <c r="C139" i="15" s="1"/>
  <c r="K99" i="15"/>
  <c r="K119" i="15" s="1"/>
  <c r="K139" i="15" s="1"/>
  <c r="S99" i="15"/>
  <c r="S119" i="15" s="1"/>
  <c r="S139" i="15" s="1"/>
  <c r="C87" i="15"/>
  <c r="C107" i="15" s="1"/>
  <c r="C127" i="15" s="1"/>
  <c r="F88" i="15"/>
  <c r="F108" i="15" s="1"/>
  <c r="F128" i="15" s="1"/>
  <c r="G89" i="15"/>
  <c r="G109" i="15" s="1"/>
  <c r="G129" i="15" s="1"/>
  <c r="J90" i="15"/>
  <c r="J110" i="15" s="1"/>
  <c r="J130" i="15" s="1"/>
  <c r="P91" i="15"/>
  <c r="P111" i="15" s="1"/>
  <c r="P131" i="15" s="1"/>
  <c r="C92" i="15"/>
  <c r="C112" i="15" s="1"/>
  <c r="C132" i="15" s="1"/>
  <c r="S92" i="15"/>
  <c r="S112" i="15" s="1"/>
  <c r="S132" i="15" s="1"/>
  <c r="F93" i="15"/>
  <c r="F113" i="15" s="1"/>
  <c r="F133" i="15" s="1"/>
  <c r="G94" i="15"/>
  <c r="O94" i="15"/>
  <c r="B95" i="15"/>
  <c r="B115" i="15" s="1"/>
  <c r="B135" i="15" s="1"/>
  <c r="J95" i="15"/>
  <c r="J115" i="15" s="1"/>
  <c r="J135" i="15" s="1"/>
  <c r="R95" i="15"/>
  <c r="R115" i="15" s="1"/>
  <c r="R135" i="15" s="1"/>
  <c r="E96" i="15"/>
  <c r="E116" i="15" s="1"/>
  <c r="E136" i="15" s="1"/>
  <c r="M96" i="15"/>
  <c r="M116" i="15" s="1"/>
  <c r="M136" i="15" s="1"/>
  <c r="H97" i="15"/>
  <c r="H117" i="15" s="1"/>
  <c r="H137" i="15" s="1"/>
  <c r="P97" i="15"/>
  <c r="P117" i="15" s="1"/>
  <c r="P137" i="15" s="1"/>
  <c r="C98" i="15"/>
  <c r="K98" i="15"/>
  <c r="S98" i="15"/>
  <c r="F99" i="15"/>
  <c r="F119" i="15" s="1"/>
  <c r="F139" i="15" s="1"/>
  <c r="N99" i="15"/>
  <c r="N119" i="15" s="1"/>
  <c r="N139" i="15" s="1"/>
  <c r="C83" i="15"/>
  <c r="C103" i="15" s="1"/>
  <c r="C123" i="15" s="1"/>
  <c r="F84" i="15"/>
  <c r="F104" i="15" s="1"/>
  <c r="F124" i="15" s="1"/>
  <c r="I85" i="15"/>
  <c r="I105" i="15" s="1"/>
  <c r="I125" i="15" s="1"/>
  <c r="L86" i="15"/>
  <c r="L106" i="15" s="1"/>
  <c r="L126" i="15" s="1"/>
  <c r="O87" i="15"/>
  <c r="O107" i="15" s="1"/>
  <c r="O127" i="15" s="1"/>
  <c r="R88" i="15"/>
  <c r="R108" i="15" s="1"/>
  <c r="R128" i="15" s="1"/>
  <c r="O89" i="15"/>
  <c r="O109" i="15" s="1"/>
  <c r="O129" i="15" s="1"/>
  <c r="D90" i="15"/>
  <c r="D110" i="15" s="1"/>
  <c r="D130" i="15" s="1"/>
  <c r="R90" i="15"/>
  <c r="R110" i="15" s="1"/>
  <c r="R130" i="15" s="1"/>
  <c r="K91" i="15"/>
  <c r="K111" i="15" s="1"/>
  <c r="K131" i="15" s="1"/>
  <c r="N92" i="15"/>
  <c r="N112" i="15" s="1"/>
  <c r="N132" i="15" s="1"/>
  <c r="B94" i="15"/>
  <c r="B114" i="15" s="1"/>
  <c r="B134" i="15" s="1"/>
  <c r="J94" i="15"/>
  <c r="J114" i="15" s="1"/>
  <c r="J134" i="15" s="1"/>
  <c r="R94" i="15"/>
  <c r="R114" i="15" s="1"/>
  <c r="R134" i="15" s="1"/>
  <c r="E95" i="15"/>
  <c r="E115" i="15" s="1"/>
  <c r="E135" i="15" s="1"/>
  <c r="M95" i="15"/>
  <c r="M115" i="15" s="1"/>
  <c r="M135" i="15" s="1"/>
  <c r="H96" i="15"/>
  <c r="H116" i="15" s="1"/>
  <c r="H136" i="15" s="1"/>
  <c r="O83" i="15"/>
  <c r="O103" i="15" s="1"/>
  <c r="O123" i="15" s="1"/>
  <c r="R84" i="15"/>
  <c r="R104" i="15" s="1"/>
  <c r="R124" i="15" s="1"/>
  <c r="I89" i="15"/>
  <c r="I109" i="15" s="1"/>
  <c r="I129" i="15" s="1"/>
  <c r="L90" i="15"/>
  <c r="L110" i="15" s="1"/>
  <c r="L130" i="15" s="1"/>
  <c r="G91" i="15"/>
  <c r="G111" i="15" s="1"/>
  <c r="G131" i="15" s="1"/>
  <c r="J92" i="15"/>
  <c r="J112" i="15" s="1"/>
  <c r="J132" i="15" s="1"/>
  <c r="E94" i="15"/>
  <c r="E114" i="15" s="1"/>
  <c r="E134" i="15" s="1"/>
  <c r="M94" i="15"/>
  <c r="M114" i="15" s="1"/>
  <c r="M134" i="15" s="1"/>
  <c r="H95" i="15"/>
  <c r="H115" i="15" s="1"/>
  <c r="H135" i="15" s="1"/>
  <c r="P95" i="15"/>
  <c r="P115" i="15" s="1"/>
  <c r="P135" i="15" s="1"/>
  <c r="C96" i="15"/>
  <c r="C116" i="15" s="1"/>
  <c r="C136" i="15" s="1"/>
  <c r="K96" i="15"/>
  <c r="K116" i="15" s="1"/>
  <c r="K136" i="15" s="1"/>
  <c r="S96" i="15"/>
  <c r="S116" i="15" s="1"/>
  <c r="S136" i="15" s="1"/>
  <c r="F97" i="15"/>
  <c r="F117" i="15" s="1"/>
  <c r="F137" i="15" s="1"/>
  <c r="N97" i="15"/>
  <c r="N117" i="15" s="1"/>
  <c r="N137" i="15" s="1"/>
  <c r="I98" i="15"/>
  <c r="I118" i="15" s="1"/>
  <c r="I138" i="15" s="1"/>
  <c r="Q98" i="15"/>
  <c r="Q118" i="15" s="1"/>
  <c r="Q138" i="15" s="1"/>
  <c r="D99" i="15"/>
  <c r="D119" i="15" s="1"/>
  <c r="D139" i="15" s="1"/>
  <c r="D86" i="15"/>
  <c r="D106" i="15" s="1"/>
  <c r="D126" i="15" s="1"/>
  <c r="G87" i="15"/>
  <c r="G107" i="15" s="1"/>
  <c r="G127" i="15" s="1"/>
  <c r="J88" i="15"/>
  <c r="J108" i="15" s="1"/>
  <c r="J128" i="15" s="1"/>
  <c r="Q89" i="15"/>
  <c r="Q109" i="15" s="1"/>
  <c r="Q129" i="15" s="1"/>
  <c r="M91" i="15"/>
  <c r="M111" i="15" s="1"/>
  <c r="M131" i="15" s="1"/>
  <c r="P92" i="15"/>
  <c r="P112" i="15" s="1"/>
  <c r="P132" i="15" s="1"/>
  <c r="C93" i="15"/>
  <c r="C113" i="15" s="1"/>
  <c r="C133" i="15" s="1"/>
  <c r="M93" i="15"/>
  <c r="M113" i="15" s="1"/>
  <c r="M133" i="15" s="1"/>
  <c r="Q93" i="15"/>
  <c r="Q113" i="15" s="1"/>
  <c r="Q133" i="15" s="1"/>
  <c r="H94" i="15"/>
  <c r="P94" i="15"/>
  <c r="P114" i="15" s="1"/>
  <c r="P134" i="15" s="1"/>
  <c r="C95" i="15"/>
  <c r="C115" i="15" s="1"/>
  <c r="C135" i="15" s="1"/>
  <c r="K95" i="15"/>
  <c r="K115" i="15" s="1"/>
  <c r="K135" i="15" s="1"/>
  <c r="S95" i="15"/>
  <c r="S115" i="15" s="1"/>
  <c r="S135" i="15" s="1"/>
  <c r="F96" i="15"/>
  <c r="F116" i="15" s="1"/>
  <c r="F136" i="15" s="1"/>
  <c r="N96" i="15"/>
  <c r="N116" i="15" s="1"/>
  <c r="N136" i="15" s="1"/>
  <c r="I97" i="15"/>
  <c r="I117" i="15" s="1"/>
  <c r="I137" i="15" s="1"/>
  <c r="Q97" i="15"/>
  <c r="Q117" i="15" s="1"/>
  <c r="Q137" i="15" s="1"/>
  <c r="D98" i="15"/>
  <c r="D118" i="15" s="1"/>
  <c r="D138" i="15" s="1"/>
  <c r="L98" i="15"/>
  <c r="G99" i="15"/>
  <c r="G119" i="15" s="1"/>
  <c r="G139" i="15" s="1"/>
  <c r="O99" i="15"/>
  <c r="O119" i="15" s="1"/>
  <c r="O139" i="15" s="1"/>
  <c r="S83" i="15"/>
  <c r="S103" i="15" s="1"/>
  <c r="S123" i="15" s="1"/>
  <c r="B88" i="15"/>
  <c r="B108" i="15" s="1"/>
  <c r="B128" i="15" s="1"/>
  <c r="C91" i="15"/>
  <c r="C111" i="15" s="1"/>
  <c r="C131" i="15" s="1"/>
  <c r="S91" i="15"/>
  <c r="S111" i="15" s="1"/>
  <c r="S131" i="15" s="1"/>
  <c r="F92" i="15"/>
  <c r="F112" i="15" s="1"/>
  <c r="F132" i="15" s="1"/>
  <c r="I93" i="15"/>
  <c r="I113" i="15" s="1"/>
  <c r="I133" i="15" s="1"/>
  <c r="N93" i="15"/>
  <c r="N113" i="15" s="1"/>
  <c r="N133" i="15" s="1"/>
  <c r="F94" i="15"/>
  <c r="N94" i="15"/>
  <c r="N114" i="15" s="1"/>
  <c r="N134" i="15" s="1"/>
  <c r="I95" i="15"/>
  <c r="I115" i="15" s="1"/>
  <c r="I135" i="15" s="1"/>
  <c r="Q95" i="15"/>
  <c r="Q115" i="15" s="1"/>
  <c r="Q135" i="15" s="1"/>
  <c r="D96" i="15"/>
  <c r="D116" i="15" s="1"/>
  <c r="D136" i="15" s="1"/>
  <c r="L96" i="15"/>
  <c r="L116" i="15" s="1"/>
  <c r="L136" i="15" s="1"/>
  <c r="G97" i="15"/>
  <c r="G117" i="15" s="1"/>
  <c r="G137" i="15" s="1"/>
  <c r="O97" i="15"/>
  <c r="O117" i="15" s="1"/>
  <c r="O137" i="15" s="1"/>
  <c r="B98" i="15"/>
  <c r="B118" i="15" s="1"/>
  <c r="B138" i="15" s="1"/>
  <c r="J98" i="15"/>
  <c r="J118" i="15" s="1"/>
  <c r="J138" i="15" s="1"/>
  <c r="R98" i="15"/>
  <c r="R118" i="15" s="1"/>
  <c r="R138" i="15" s="1"/>
  <c r="E99" i="15"/>
  <c r="E119" i="15" s="1"/>
  <c r="E139" i="15" s="1"/>
  <c r="M99" i="15"/>
  <c r="M119" i="15" s="1"/>
  <c r="M139" i="15" s="1"/>
  <c r="B84" i="15"/>
  <c r="B104" i="15" s="1"/>
  <c r="B124" i="15" s="1"/>
  <c r="E85" i="15"/>
  <c r="E105" i="15" s="1"/>
  <c r="E125" i="15" s="1"/>
  <c r="H86" i="15"/>
  <c r="H106" i="15" s="1"/>
  <c r="H126" i="15" s="1"/>
  <c r="K87" i="15"/>
  <c r="K107" i="15" s="1"/>
  <c r="K127" i="15" s="1"/>
  <c r="N88" i="15"/>
  <c r="N108" i="15" s="1"/>
  <c r="N128" i="15" s="1"/>
  <c r="E89" i="15"/>
  <c r="E109" i="15" s="1"/>
  <c r="E129" i="15" s="1"/>
  <c r="H90" i="15"/>
  <c r="H110" i="15" s="1"/>
  <c r="H130" i="15" s="1"/>
  <c r="O91" i="15"/>
  <c r="O111" i="15" s="1"/>
  <c r="O131" i="15" s="1"/>
  <c r="B92" i="15"/>
  <c r="B112" i="15" s="1"/>
  <c r="B132" i="15" s="1"/>
  <c r="R92" i="15"/>
  <c r="R112" i="15" s="1"/>
  <c r="R132" i="15" s="1"/>
  <c r="E93" i="15"/>
  <c r="E113" i="15" s="1"/>
  <c r="E133" i="15" s="1"/>
  <c r="S93" i="15"/>
  <c r="S113" i="15" s="1"/>
  <c r="S133" i="15" s="1"/>
  <c r="I94" i="15"/>
  <c r="I114" i="15" s="1"/>
  <c r="I134" i="15" s="1"/>
  <c r="Q94" i="15"/>
  <c r="Q114" i="15" s="1"/>
  <c r="Q134" i="15" s="1"/>
  <c r="D95" i="15"/>
  <c r="D115" i="15" s="1"/>
  <c r="D135" i="15" s="1"/>
  <c r="L95" i="15"/>
  <c r="L115" i="15" s="1"/>
  <c r="L135" i="15" s="1"/>
  <c r="G96" i="15"/>
  <c r="G116" i="15" s="1"/>
  <c r="G136" i="15" s="1"/>
  <c r="O96" i="15"/>
  <c r="O116" i="15" s="1"/>
  <c r="O136" i="15" s="1"/>
  <c r="B97" i="15"/>
  <c r="B117" i="15" s="1"/>
  <c r="B137" i="15" s="1"/>
  <c r="J97" i="15"/>
  <c r="J117" i="15" s="1"/>
  <c r="J137" i="15" s="1"/>
  <c r="R97" i="15"/>
  <c r="R117" i="15" s="1"/>
  <c r="R137" i="15" s="1"/>
  <c r="E98" i="15"/>
  <c r="E118" i="15" s="1"/>
  <c r="E138" i="15" s="1"/>
  <c r="M98" i="15"/>
  <c r="M118" i="15" s="1"/>
  <c r="M138" i="15" s="1"/>
  <c r="H99" i="15"/>
  <c r="H119" i="15" s="1"/>
  <c r="H139" i="15" s="1"/>
  <c r="P99" i="15"/>
  <c r="P119" i="15" s="1"/>
  <c r="P139" i="15" s="1"/>
  <c r="P86" i="15"/>
  <c r="P106" i="15" s="1"/>
  <c r="P126" i="15" s="1"/>
  <c r="Q96" i="15"/>
  <c r="Q116" i="15" s="1"/>
  <c r="Q136" i="15" s="1"/>
  <c r="K97" i="15"/>
  <c r="K117" i="15" s="1"/>
  <c r="K137" i="15" s="1"/>
  <c r="N98" i="15"/>
  <c r="N118" i="15" s="1"/>
  <c r="N138" i="15" s="1"/>
  <c r="G83" i="15"/>
  <c r="G103" i="15" s="1"/>
  <c r="G123" i="15" s="1"/>
  <c r="S87" i="15"/>
  <c r="S107" i="15" s="1"/>
  <c r="S127" i="15" s="1"/>
  <c r="H91" i="15"/>
  <c r="H111" i="15" s="1"/>
  <c r="H131" i="15" s="1"/>
  <c r="S94" i="15"/>
  <c r="S114" i="15" s="1"/>
  <c r="S134" i="15" s="1"/>
  <c r="L97" i="15"/>
  <c r="L117" i="15" s="1"/>
  <c r="L137" i="15" s="1"/>
  <c r="O98" i="15"/>
  <c r="O118" i="15" s="1"/>
  <c r="O138" i="15" s="1"/>
  <c r="R93" i="15"/>
  <c r="R113" i="15" s="1"/>
  <c r="R133" i="15" s="1"/>
  <c r="C97" i="15"/>
  <c r="C117" i="15" s="1"/>
  <c r="C137" i="15" s="1"/>
  <c r="F98" i="15"/>
  <c r="F118" i="15" s="1"/>
  <c r="F138" i="15" s="1"/>
  <c r="I99" i="15"/>
  <c r="I119" i="15" s="1"/>
  <c r="I139" i="15" s="1"/>
  <c r="Q99" i="15"/>
  <c r="Q119" i="15" s="1"/>
  <c r="Q139" i="15" s="1"/>
  <c r="J84" i="15"/>
  <c r="J104" i="15" s="1"/>
  <c r="J124" i="15" s="1"/>
  <c r="C94" i="15"/>
  <c r="C114" i="15" s="1"/>
  <c r="C134" i="15" s="1"/>
  <c r="F95" i="15"/>
  <c r="F115" i="15" s="1"/>
  <c r="F135" i="15" s="1"/>
  <c r="I96" i="15"/>
  <c r="I116" i="15" s="1"/>
  <c r="I136" i="15" s="1"/>
  <c r="D97" i="15"/>
  <c r="D117" i="15" s="1"/>
  <c r="D137" i="15" s="1"/>
  <c r="G98" i="15"/>
  <c r="G118" i="15" s="1"/>
  <c r="G138" i="15" s="1"/>
  <c r="J99" i="15"/>
  <c r="J119" i="15" s="1"/>
  <c r="J139" i="15" s="1"/>
  <c r="R99" i="15"/>
  <c r="R119" i="15" s="1"/>
  <c r="R139" i="15" s="1"/>
  <c r="M85" i="15"/>
  <c r="M105" i="15" s="1"/>
  <c r="M125" i="15" s="1"/>
  <c r="K92" i="15"/>
  <c r="K112" i="15" s="1"/>
  <c r="K132" i="15" s="1"/>
  <c r="B99" i="15"/>
  <c r="B119" i="15" s="1"/>
  <c r="B139" i="15" s="1"/>
  <c r="L99" i="15"/>
  <c r="L119" i="15" s="1"/>
  <c r="L139" i="15" s="1"/>
  <c r="K94" i="15"/>
  <c r="K114" i="15" s="1"/>
  <c r="K134" i="15" s="1"/>
  <c r="N95" i="15"/>
  <c r="N115" i="15" s="1"/>
  <c r="N135" i="15" s="1"/>
  <c r="P96" i="15"/>
  <c r="P116" i="15" s="1"/>
  <c r="P136" i="15" s="1"/>
  <c r="S97" i="15"/>
  <c r="S117" i="15" s="1"/>
  <c r="S137" i="15" s="1"/>
  <c r="O114" i="15"/>
  <c r="O134" i="15" s="1"/>
  <c r="K102" i="15"/>
  <c r="K122" i="15" s="1"/>
  <c r="C118" i="15"/>
  <c r="C138" i="15" s="1"/>
  <c r="F102" i="15"/>
  <c r="F122" i="15" s="1"/>
  <c r="G114" i="15"/>
  <c r="G134" i="15" s="1"/>
  <c r="S102" i="15"/>
  <c r="S122" i="15" s="1"/>
  <c r="L85" i="17"/>
  <c r="B41" i="18"/>
  <c r="C41" i="18" s="1"/>
  <c r="D41" i="18" s="1"/>
  <c r="E41" i="18" s="1"/>
  <c r="F41" i="18" s="1"/>
  <c r="G41" i="18" s="1"/>
  <c r="H41" i="18" s="1"/>
  <c r="I41" i="18" s="1"/>
  <c r="J41" i="18" s="1"/>
  <c r="K41" i="18" s="1"/>
  <c r="J54" i="6"/>
  <c r="K21" i="6"/>
  <c r="B2" i="18" s="1"/>
  <c r="D102" i="15"/>
  <c r="D122" i="15" s="1"/>
  <c r="J65" i="6"/>
  <c r="B42" i="18"/>
  <c r="C42" i="18" s="1"/>
  <c r="D42" i="18" s="1"/>
  <c r="E42" i="18" s="1"/>
  <c r="F42" i="18" s="1"/>
  <c r="G42" i="18" s="1"/>
  <c r="H42" i="18" s="1"/>
  <c r="I42" i="18" s="1"/>
  <c r="J42" i="18" s="1"/>
  <c r="K42" i="18" s="1"/>
  <c r="F110" i="15"/>
  <c r="F130" i="15" s="1"/>
  <c r="G78" i="6"/>
  <c r="L118" i="15"/>
  <c r="L138" i="15" s="1"/>
  <c r="N110" i="15"/>
  <c r="N130" i="15" s="1"/>
  <c r="F114" i="15"/>
  <c r="F134" i="15" s="1"/>
  <c r="H114" i="15"/>
  <c r="H134" i="15" s="1"/>
  <c r="K118" i="15"/>
  <c r="K138" i="15" s="1"/>
  <c r="J77" i="6"/>
  <c r="J106" i="15"/>
  <c r="J126" i="15" s="1"/>
  <c r="S118" i="15"/>
  <c r="S138" i="15" s="1"/>
  <c r="L74" i="17"/>
  <c r="L84" i="17" s="1"/>
  <c r="L102" i="15"/>
  <c r="L122" i="15" s="1"/>
  <c r="C110" i="15"/>
  <c r="C130" i="15" s="1"/>
  <c r="C102" i="15"/>
  <c r="C122" i="15" s="1"/>
  <c r="B50" i="16" a="1"/>
  <c r="F45" i="18"/>
  <c r="T138" i="15" l="1"/>
  <c r="T136" i="15"/>
  <c r="T133" i="15"/>
  <c r="T126" i="15"/>
  <c r="T139" i="15"/>
  <c r="T137" i="15"/>
  <c r="T130" i="15"/>
  <c r="K54" i="6"/>
  <c r="T129" i="15"/>
  <c r="T125" i="15"/>
  <c r="D51" i="16"/>
  <c r="D63" i="16" s="1"/>
  <c r="D75" i="16" s="1"/>
  <c r="H55" i="16"/>
  <c r="H67" i="16" s="1"/>
  <c r="H79" i="16" s="1"/>
  <c r="B52" i="16"/>
  <c r="B64" i="16" s="1"/>
  <c r="B76" i="16" s="1"/>
  <c r="J51" i="16"/>
  <c r="J63" i="16" s="1"/>
  <c r="J75" i="16" s="1"/>
  <c r="D52" i="16"/>
  <c r="D64" i="16" s="1"/>
  <c r="D76" i="16" s="1"/>
  <c r="C56" i="16"/>
  <c r="C68" i="16" s="1"/>
  <c r="C80" i="16" s="1"/>
  <c r="E53" i="16"/>
  <c r="E65" i="16" s="1"/>
  <c r="E77" i="16" s="1"/>
  <c r="H53" i="16"/>
  <c r="H65" i="16" s="1"/>
  <c r="H77" i="16" s="1"/>
  <c r="D50" i="16"/>
  <c r="D62" i="16" s="1"/>
  <c r="D74" i="16" s="1"/>
  <c r="J52" i="16"/>
  <c r="J64" i="16" s="1"/>
  <c r="J76" i="16" s="1"/>
  <c r="I58" i="16"/>
  <c r="I70" i="16" s="1"/>
  <c r="I82" i="16" s="1"/>
  <c r="K55" i="16"/>
  <c r="K67" i="16" s="1"/>
  <c r="K79" i="16" s="1"/>
  <c r="B53" i="16"/>
  <c r="B65" i="16" s="1"/>
  <c r="B77" i="16" s="1"/>
  <c r="H54" i="16"/>
  <c r="H66" i="16" s="1"/>
  <c r="H78" i="16" s="1"/>
  <c r="I57" i="16"/>
  <c r="I69" i="16" s="1"/>
  <c r="I81" i="16" s="1"/>
  <c r="F54" i="16"/>
  <c r="F66" i="16" s="1"/>
  <c r="F78" i="16" s="1"/>
  <c r="G50" i="16"/>
  <c r="G62" i="16" s="1"/>
  <c r="G74" i="16" s="1"/>
  <c r="I52" i="16"/>
  <c r="I64" i="16" s="1"/>
  <c r="I76" i="16" s="1"/>
  <c r="E58" i="16"/>
  <c r="E70" i="16" s="1"/>
  <c r="E82" i="16" s="1"/>
  <c r="G59" i="16"/>
  <c r="G71" i="16" s="1"/>
  <c r="G83" i="16" s="1"/>
  <c r="J54" i="16"/>
  <c r="J66" i="16" s="1"/>
  <c r="J78" i="16" s="1"/>
  <c r="K58" i="16"/>
  <c r="K70" i="16" s="1"/>
  <c r="K82" i="16" s="1"/>
  <c r="K57" i="16"/>
  <c r="K69" i="16" s="1"/>
  <c r="K81" i="16" s="1"/>
  <c r="F50" i="16"/>
  <c r="F62" i="16" s="1"/>
  <c r="F74" i="16" s="1"/>
  <c r="K56" i="16"/>
  <c r="K68" i="16" s="1"/>
  <c r="K80" i="16" s="1"/>
  <c r="B51" i="16"/>
  <c r="B63" i="16" s="1"/>
  <c r="B75" i="16" s="1"/>
  <c r="D58" i="16"/>
  <c r="D70" i="16" s="1"/>
  <c r="D82" i="16" s="1"/>
  <c r="K54" i="16"/>
  <c r="K66" i="16" s="1"/>
  <c r="K78" i="16" s="1"/>
  <c r="D57" i="16"/>
  <c r="D69" i="16" s="1"/>
  <c r="D81" i="16" s="1"/>
  <c r="G57" i="16"/>
  <c r="G69" i="16" s="1"/>
  <c r="G81" i="16" s="1"/>
  <c r="C51" i="16"/>
  <c r="C63" i="16" s="1"/>
  <c r="C75" i="16" s="1"/>
  <c r="I54" i="16"/>
  <c r="I66" i="16" s="1"/>
  <c r="I78" i="16" s="1"/>
  <c r="D53" i="16"/>
  <c r="D65" i="16" s="1"/>
  <c r="D77" i="16" s="1"/>
  <c r="J56" i="16"/>
  <c r="J68" i="16" s="1"/>
  <c r="J80" i="16" s="1"/>
  <c r="G53" i="16"/>
  <c r="G65" i="16" s="1"/>
  <c r="G77" i="16" s="1"/>
  <c r="F58" i="16"/>
  <c r="F70" i="16" s="1"/>
  <c r="F82" i="16" s="1"/>
  <c r="K59" i="16"/>
  <c r="K71" i="16" s="1"/>
  <c r="K83" i="16" s="1"/>
  <c r="F52" i="16"/>
  <c r="F64" i="16" s="1"/>
  <c r="F76" i="16" s="1"/>
  <c r="J53" i="16"/>
  <c r="J65" i="16" s="1"/>
  <c r="J77" i="16" s="1"/>
  <c r="G51" i="16"/>
  <c r="G63" i="16" s="1"/>
  <c r="G75" i="16" s="1"/>
  <c r="C55" i="16"/>
  <c r="C67" i="16" s="1"/>
  <c r="C79" i="16" s="1"/>
  <c r="C53" i="16"/>
  <c r="C65" i="16" s="1"/>
  <c r="C77" i="16" s="1"/>
  <c r="E59" i="16"/>
  <c r="E71" i="16" s="1"/>
  <c r="E83" i="16" s="1"/>
  <c r="E52" i="16"/>
  <c r="E64" i="16" s="1"/>
  <c r="E76" i="16" s="1"/>
  <c r="B57" i="16"/>
  <c r="B69" i="16" s="1"/>
  <c r="B81" i="16" s="1"/>
  <c r="H58" i="16"/>
  <c r="H70" i="16" s="1"/>
  <c r="H82" i="16" s="1"/>
  <c r="G55" i="16"/>
  <c r="G67" i="16" s="1"/>
  <c r="G79" i="16" s="1"/>
  <c r="I53" i="16"/>
  <c r="I65" i="16" s="1"/>
  <c r="I77" i="16" s="1"/>
  <c r="G54" i="16"/>
  <c r="G66" i="16" s="1"/>
  <c r="G78" i="16" s="1"/>
  <c r="H50" i="16"/>
  <c r="H62" i="16" s="1"/>
  <c r="H74" i="16" s="1"/>
  <c r="E54" i="16"/>
  <c r="E66" i="16" s="1"/>
  <c r="E78" i="16" s="1"/>
  <c r="F57" i="16"/>
  <c r="F69" i="16" s="1"/>
  <c r="F81" i="16" s="1"/>
  <c r="F55" i="16"/>
  <c r="F67" i="16" s="1"/>
  <c r="F79" i="16" s="1"/>
  <c r="I55" i="16"/>
  <c r="I67" i="16" s="1"/>
  <c r="I79" i="16" s="1"/>
  <c r="I50" i="16"/>
  <c r="I62" i="16" s="1"/>
  <c r="I74" i="16" s="1"/>
  <c r="K52" i="16"/>
  <c r="K64" i="16" s="1"/>
  <c r="K76" i="16" s="1"/>
  <c r="H59" i="16"/>
  <c r="H71" i="16" s="1"/>
  <c r="H83" i="16" s="1"/>
  <c r="K51" i="16"/>
  <c r="K63" i="16" s="1"/>
  <c r="K75" i="16" s="1"/>
  <c r="H57" i="16"/>
  <c r="H69" i="16" s="1"/>
  <c r="H81" i="16" s="1"/>
  <c r="J55" i="16"/>
  <c r="J67" i="16" s="1"/>
  <c r="J79" i="16" s="1"/>
  <c r="G58" i="16"/>
  <c r="G70" i="16" s="1"/>
  <c r="G82" i="16" s="1"/>
  <c r="J50" i="16"/>
  <c r="J62" i="16" s="1"/>
  <c r="J74" i="16" s="1"/>
  <c r="H52" i="16"/>
  <c r="H64" i="16" s="1"/>
  <c r="H76" i="16" s="1"/>
  <c r="C50" i="16"/>
  <c r="C62" i="16" s="1"/>
  <c r="C74" i="16" s="1"/>
  <c r="B58" i="16"/>
  <c r="B70" i="16" s="1"/>
  <c r="B82" i="16" s="1"/>
  <c r="H51" i="16"/>
  <c r="H63" i="16" s="1"/>
  <c r="H75" i="16" s="1"/>
  <c r="D55" i="16"/>
  <c r="D67" i="16" s="1"/>
  <c r="D79" i="16" s="1"/>
  <c r="B56" i="16"/>
  <c r="B68" i="16" s="1"/>
  <c r="B80" i="16" s="1"/>
  <c r="L80" i="16" s="1"/>
  <c r="C58" i="16"/>
  <c r="C70" i="16" s="1"/>
  <c r="C82" i="16" s="1"/>
  <c r="E56" i="16"/>
  <c r="E68" i="16" s="1"/>
  <c r="E80" i="16" s="1"/>
  <c r="F59" i="16"/>
  <c r="F71" i="16" s="1"/>
  <c r="F83" i="16" s="1"/>
  <c r="B50" i="16"/>
  <c r="B62" i="16" s="1"/>
  <c r="B74" i="16" s="1"/>
  <c r="K53" i="16"/>
  <c r="K65" i="16" s="1"/>
  <c r="K77" i="16" s="1"/>
  <c r="E50" i="16"/>
  <c r="E62" i="16" s="1"/>
  <c r="E74" i="16" s="1"/>
  <c r="G52" i="16"/>
  <c r="G64" i="16" s="1"/>
  <c r="G76" i="16" s="1"/>
  <c r="J57" i="16"/>
  <c r="J69" i="16" s="1"/>
  <c r="J81" i="16" s="1"/>
  <c r="C59" i="16"/>
  <c r="C71" i="16" s="1"/>
  <c r="C83" i="16" s="1"/>
  <c r="D54" i="16"/>
  <c r="D66" i="16" s="1"/>
  <c r="D78" i="16" s="1"/>
  <c r="B55" i="16"/>
  <c r="B67" i="16" s="1"/>
  <c r="B79" i="16" s="1"/>
  <c r="E57" i="16"/>
  <c r="E69" i="16" s="1"/>
  <c r="E81" i="16" s="1"/>
  <c r="F56" i="16"/>
  <c r="F68" i="16" s="1"/>
  <c r="F80" i="16" s="1"/>
  <c r="I56" i="16"/>
  <c r="I68" i="16" s="1"/>
  <c r="I80" i="16" s="1"/>
  <c r="D56" i="16"/>
  <c r="D68" i="16" s="1"/>
  <c r="D80" i="16" s="1"/>
  <c r="K50" i="16"/>
  <c r="K62" i="16" s="1"/>
  <c r="K74" i="16" s="1"/>
  <c r="F53" i="16"/>
  <c r="F65" i="16" s="1"/>
  <c r="F77" i="16" s="1"/>
  <c r="I51" i="16"/>
  <c r="I63" i="16" s="1"/>
  <c r="I75" i="16" s="1"/>
  <c r="E55" i="16"/>
  <c r="E67" i="16" s="1"/>
  <c r="E79" i="16" s="1"/>
  <c r="F51" i="16"/>
  <c r="F63" i="16" s="1"/>
  <c r="F75" i="16" s="1"/>
  <c r="D59" i="16"/>
  <c r="D71" i="16" s="1"/>
  <c r="D83" i="16" s="1"/>
  <c r="C54" i="16"/>
  <c r="C66" i="16" s="1"/>
  <c r="C78" i="16" s="1"/>
  <c r="E51" i="16"/>
  <c r="E63" i="16" s="1"/>
  <c r="E75" i="16" s="1"/>
  <c r="J58" i="16"/>
  <c r="J70" i="16" s="1"/>
  <c r="J82" i="16" s="1"/>
  <c r="C52" i="16"/>
  <c r="C64" i="16" s="1"/>
  <c r="C76" i="16" s="1"/>
  <c r="G56" i="16"/>
  <c r="G68" i="16" s="1"/>
  <c r="G80" i="16" s="1"/>
  <c r="H56" i="16"/>
  <c r="H68" i="16" s="1"/>
  <c r="H80" i="16" s="1"/>
  <c r="B54" i="16"/>
  <c r="B66" i="16" s="1"/>
  <c r="B78" i="16" s="1"/>
  <c r="I59" i="16"/>
  <c r="I71" i="16" s="1"/>
  <c r="I83" i="16" s="1"/>
  <c r="J59" i="16"/>
  <c r="J71" i="16" s="1"/>
  <c r="J83" i="16" s="1"/>
  <c r="B59" i="16"/>
  <c r="B71" i="16" s="1"/>
  <c r="B83" i="16" s="1"/>
  <c r="C57" i="16"/>
  <c r="C69" i="16" s="1"/>
  <c r="C81" i="16" s="1"/>
  <c r="T132" i="15"/>
  <c r="T124" i="15"/>
  <c r="T131" i="15"/>
  <c r="T135" i="15"/>
  <c r="T134" i="15"/>
  <c r="T123" i="15"/>
  <c r="C2" i="18"/>
  <c r="D2" i="18" s="1"/>
  <c r="E2" i="18" s="1"/>
  <c r="F2" i="18" s="1"/>
  <c r="G2" i="18" s="1"/>
  <c r="H2" i="18" s="1"/>
  <c r="I2" i="18" s="1"/>
  <c r="J2" i="18" s="1"/>
  <c r="K2" i="18" s="1"/>
  <c r="T128" i="15"/>
  <c r="T122" i="15"/>
  <c r="T127" i="15"/>
  <c r="G45" i="18"/>
  <c r="T140" i="15" l="1"/>
  <c r="L81" i="16"/>
  <c r="L77" i="16"/>
  <c r="L83" i="16"/>
  <c r="L76" i="16"/>
  <c r="L75" i="16"/>
  <c r="L82" i="16"/>
  <c r="L78" i="16"/>
  <c r="L74" i="16"/>
  <c r="L79" i="16"/>
  <c r="H45" i="18"/>
  <c r="L84" i="16" l="1"/>
  <c r="L85" i="16" s="1"/>
  <c r="K43" i="6" s="1"/>
  <c r="B4" i="18" s="1"/>
  <c r="I45" i="18"/>
  <c r="C4" i="18" l="1"/>
  <c r="D4" i="18" s="1"/>
  <c r="E4" i="18" s="1"/>
  <c r="F4" i="18" s="1"/>
  <c r="G4" i="18" s="1"/>
  <c r="H4" i="18" s="1"/>
  <c r="I4" i="18" s="1"/>
  <c r="J4" i="18" s="1"/>
  <c r="K4" i="18" s="1"/>
  <c r="B14" i="18" a="1"/>
  <c r="J45" i="18"/>
  <c r="C17" i="18" l="1"/>
  <c r="C29" i="18" s="1"/>
  <c r="B14" i="18"/>
  <c r="B26" i="18" s="1"/>
  <c r="H15" i="18"/>
  <c r="H27" i="18" s="1"/>
  <c r="D21" i="18"/>
  <c r="D33" i="18" s="1"/>
  <c r="F14" i="18"/>
  <c r="E18" i="18"/>
  <c r="E30" i="18" s="1"/>
  <c r="K19" i="18"/>
  <c r="K31" i="18" s="1"/>
  <c r="I14" i="18"/>
  <c r="E20" i="18"/>
  <c r="F18" i="18"/>
  <c r="E19" i="18"/>
  <c r="D15" i="18"/>
  <c r="D27" i="18" s="1"/>
  <c r="J20" i="18"/>
  <c r="J32" i="18" s="1"/>
  <c r="J23" i="18"/>
  <c r="E21" i="18"/>
  <c r="I15" i="18"/>
  <c r="I27" i="18" s="1"/>
  <c r="D20" i="18"/>
  <c r="D32" i="18" s="1"/>
  <c r="I20" i="18"/>
  <c r="I17" i="18"/>
  <c r="G19" i="18"/>
  <c r="K21" i="18"/>
  <c r="B19" i="18"/>
  <c r="B31" i="18" s="1"/>
  <c r="G15" i="18"/>
  <c r="G27" i="18" s="1"/>
  <c r="H18" i="18"/>
  <c r="K20" i="18"/>
  <c r="K32" i="18" s="1"/>
  <c r="B22" i="18"/>
  <c r="J18" i="18"/>
  <c r="J30" i="18" s="1"/>
  <c r="H14" i="18"/>
  <c r="H26" i="18" s="1"/>
  <c r="G14" i="18"/>
  <c r="G26" i="18" s="1"/>
  <c r="D23" i="18"/>
  <c r="D35" i="18" s="1"/>
  <c r="K14" i="18"/>
  <c r="B17" i="18"/>
  <c r="G22" i="18"/>
  <c r="G34" i="18" s="1"/>
  <c r="H16" i="18"/>
  <c r="H28" i="18" s="1"/>
  <c r="G17" i="18"/>
  <c r="K15" i="18"/>
  <c r="K27" i="18" s="1"/>
  <c r="F22" i="18"/>
  <c r="F34" i="18" s="1"/>
  <c r="F19" i="18"/>
  <c r="D19" i="18"/>
  <c r="D31" i="18" s="1"/>
  <c r="G20" i="18"/>
  <c r="G32" i="18" s="1"/>
  <c r="B16" i="18"/>
  <c r="B18" i="18"/>
  <c r="D18" i="18"/>
  <c r="C14" i="18"/>
  <c r="H19" i="18"/>
  <c r="H31" i="18" s="1"/>
  <c r="C23" i="18"/>
  <c r="C35" i="18" s="1"/>
  <c r="B23" i="18"/>
  <c r="E17" i="18"/>
  <c r="J22" i="18"/>
  <c r="C19" i="18"/>
  <c r="C31" i="18" s="1"/>
  <c r="G16" i="18"/>
  <c r="G28" i="18" s="1"/>
  <c r="D16" i="18"/>
  <c r="D28" i="18" s="1"/>
  <c r="H23" i="18"/>
  <c r="H35" i="18" s="1"/>
  <c r="E15" i="18"/>
  <c r="I16" i="18"/>
  <c r="I28" i="18" s="1"/>
  <c r="F23" i="18"/>
  <c r="C20" i="18"/>
  <c r="C32" i="18" s="1"/>
  <c r="H17" i="18"/>
  <c r="C16" i="18"/>
  <c r="C28" i="18" s="1"/>
  <c r="I23" i="18"/>
  <c r="D14" i="18"/>
  <c r="J16" i="18"/>
  <c r="J19" i="18"/>
  <c r="J31" i="18" s="1"/>
  <c r="H22" i="18"/>
  <c r="H34" i="18" s="1"/>
  <c r="H20" i="18"/>
  <c r="F21" i="18"/>
  <c r="I18" i="18"/>
  <c r="E16" i="18"/>
  <c r="E22" i="18"/>
  <c r="E34" i="18" s="1"/>
  <c r="G23" i="18"/>
  <c r="G35" i="18" s="1"/>
  <c r="D22" i="18"/>
  <c r="C22" i="18"/>
  <c r="C34" i="18" s="1"/>
  <c r="F17" i="18"/>
  <c r="G21" i="18"/>
  <c r="I22" i="18"/>
  <c r="F16" i="18"/>
  <c r="H21" i="18"/>
  <c r="J15" i="18"/>
  <c r="F15" i="18"/>
  <c r="K17" i="18"/>
  <c r="J21" i="18"/>
  <c r="F20" i="18"/>
  <c r="K23" i="18"/>
  <c r="B15" i="18"/>
  <c r="E23" i="18"/>
  <c r="J17" i="18"/>
  <c r="J29" i="18" s="1"/>
  <c r="K22" i="18"/>
  <c r="K16" i="18"/>
  <c r="K28" i="18" s="1"/>
  <c r="I21" i="18"/>
  <c r="K18" i="18"/>
  <c r="C18" i="18"/>
  <c r="C30" i="18" s="1"/>
  <c r="G18" i="18"/>
  <c r="J14" i="18"/>
  <c r="I19" i="18"/>
  <c r="B20" i="18"/>
  <c r="B32" i="18" s="1"/>
  <c r="C15" i="18"/>
  <c r="C27" i="18" s="1"/>
  <c r="E14" i="18"/>
  <c r="C21" i="18"/>
  <c r="C33" i="18" s="1"/>
  <c r="B21" i="18"/>
  <c r="D17" i="18"/>
  <c r="K45" i="18"/>
  <c r="B50" i="18" a="1"/>
  <c r="I50" i="18" l="1"/>
  <c r="I62" i="18" s="1"/>
  <c r="I74" i="18" s="1"/>
  <c r="D54" i="18"/>
  <c r="D66" i="18" s="1"/>
  <c r="D78" i="18" s="1"/>
  <c r="E50" i="18"/>
  <c r="E62" i="18" s="1"/>
  <c r="E74" i="18" s="1"/>
  <c r="D53" i="18"/>
  <c r="D65" i="18" s="1"/>
  <c r="D77" i="18" s="1"/>
  <c r="K54" i="18"/>
  <c r="K66" i="18" s="1"/>
  <c r="K78" i="18" s="1"/>
  <c r="J56" i="18"/>
  <c r="J68" i="18" s="1"/>
  <c r="J80" i="18" s="1"/>
  <c r="B57" i="18"/>
  <c r="B69" i="18" s="1"/>
  <c r="B81" i="18" s="1"/>
  <c r="J57" i="18"/>
  <c r="J69" i="18" s="1"/>
  <c r="J81" i="18" s="1"/>
  <c r="F55" i="18"/>
  <c r="F67" i="18" s="1"/>
  <c r="F79" i="18" s="1"/>
  <c r="I54" i="18"/>
  <c r="I66" i="18" s="1"/>
  <c r="I78" i="18" s="1"/>
  <c r="D52" i="18"/>
  <c r="D64" i="18" s="1"/>
  <c r="D76" i="18" s="1"/>
  <c r="F59" i="18"/>
  <c r="F71" i="18" s="1"/>
  <c r="F83" i="18" s="1"/>
  <c r="F54" i="18"/>
  <c r="F66" i="18" s="1"/>
  <c r="F78" i="18" s="1"/>
  <c r="F57" i="18"/>
  <c r="F69" i="18" s="1"/>
  <c r="F81" i="18" s="1"/>
  <c r="B59" i="18"/>
  <c r="B71" i="18" s="1"/>
  <c r="B83" i="18" s="1"/>
  <c r="H51" i="18"/>
  <c r="H63" i="18" s="1"/>
  <c r="H75" i="18" s="1"/>
  <c r="C56" i="18"/>
  <c r="C68" i="18" s="1"/>
  <c r="C80" i="18" s="1"/>
  <c r="H50" i="18"/>
  <c r="H62" i="18" s="1"/>
  <c r="H74" i="18" s="1"/>
  <c r="C54" i="18"/>
  <c r="C66" i="18" s="1"/>
  <c r="C78" i="18" s="1"/>
  <c r="B52" i="18"/>
  <c r="B64" i="18" s="1"/>
  <c r="B76" i="18" s="1"/>
  <c r="I51" i="18"/>
  <c r="I63" i="18" s="1"/>
  <c r="I75" i="18" s="1"/>
  <c r="C59" i="18"/>
  <c r="C71" i="18" s="1"/>
  <c r="C83" i="18" s="1"/>
  <c r="K59" i="18"/>
  <c r="K71" i="18" s="1"/>
  <c r="K83" i="18" s="1"/>
  <c r="B58" i="18"/>
  <c r="B70" i="18" s="1"/>
  <c r="B82" i="18" s="1"/>
  <c r="E59" i="18"/>
  <c r="E71" i="18" s="1"/>
  <c r="E83" i="18" s="1"/>
  <c r="B55" i="18"/>
  <c r="B67" i="18" s="1"/>
  <c r="B79" i="18" s="1"/>
  <c r="G55" i="18"/>
  <c r="G67" i="18" s="1"/>
  <c r="G79" i="18" s="1"/>
  <c r="G54" i="18"/>
  <c r="G66" i="18" s="1"/>
  <c r="G78" i="18" s="1"/>
  <c r="K56" i="18"/>
  <c r="K68" i="18" s="1"/>
  <c r="K80" i="18" s="1"/>
  <c r="F50" i="18"/>
  <c r="F62" i="18" s="1"/>
  <c r="F74" i="18" s="1"/>
  <c r="G53" i="18"/>
  <c r="G65" i="18" s="1"/>
  <c r="G77" i="18" s="1"/>
  <c r="C50" i="18"/>
  <c r="C62" i="18" s="1"/>
  <c r="C74" i="18" s="1"/>
  <c r="H52" i="18"/>
  <c r="H64" i="18" s="1"/>
  <c r="H76" i="18" s="1"/>
  <c r="I52" i="18"/>
  <c r="I64" i="18" s="1"/>
  <c r="I76" i="18" s="1"/>
  <c r="J53" i="18"/>
  <c r="J65" i="18" s="1"/>
  <c r="J77" i="18" s="1"/>
  <c r="H55" i="18"/>
  <c r="H67" i="18" s="1"/>
  <c r="H79" i="18" s="1"/>
  <c r="H58" i="18"/>
  <c r="H70" i="18" s="1"/>
  <c r="H82" i="18" s="1"/>
  <c r="D56" i="18"/>
  <c r="D68" i="18" s="1"/>
  <c r="D80" i="18" s="1"/>
  <c r="D51" i="18"/>
  <c r="D63" i="18" s="1"/>
  <c r="D75" i="18" s="1"/>
  <c r="E55" i="18"/>
  <c r="E67" i="18" s="1"/>
  <c r="E79" i="18" s="1"/>
  <c r="B51" i="18"/>
  <c r="B63" i="18" s="1"/>
  <c r="B75" i="18" s="1"/>
  <c r="F53" i="18"/>
  <c r="F65" i="18" s="1"/>
  <c r="F77" i="18" s="1"/>
  <c r="G51" i="18"/>
  <c r="G63" i="18" s="1"/>
  <c r="G75" i="18" s="1"/>
  <c r="G57" i="18"/>
  <c r="G69" i="18" s="1"/>
  <c r="G81" i="18" s="1"/>
  <c r="I58" i="18"/>
  <c r="I70" i="18" s="1"/>
  <c r="I82" i="18" s="1"/>
  <c r="D58" i="18"/>
  <c r="D70" i="18" s="1"/>
  <c r="D82" i="18" s="1"/>
  <c r="J55" i="18"/>
  <c r="J67" i="18" s="1"/>
  <c r="J79" i="18" s="1"/>
  <c r="D57" i="18"/>
  <c r="D69" i="18" s="1"/>
  <c r="D81" i="18" s="1"/>
  <c r="E53" i="18"/>
  <c r="E65" i="18" s="1"/>
  <c r="E77" i="18" s="1"/>
  <c r="H59" i="18"/>
  <c r="H71" i="18" s="1"/>
  <c r="H83" i="18" s="1"/>
  <c r="C52" i="18"/>
  <c r="C64" i="18" s="1"/>
  <c r="C76" i="18" s="1"/>
  <c r="G56" i="18"/>
  <c r="G68" i="18" s="1"/>
  <c r="G80" i="18" s="1"/>
  <c r="E51" i="18"/>
  <c r="E63" i="18" s="1"/>
  <c r="E75" i="18" s="1"/>
  <c r="K50" i="18"/>
  <c r="K62" i="18" s="1"/>
  <c r="K74" i="18" s="1"/>
  <c r="C53" i="18"/>
  <c r="C65" i="18" s="1"/>
  <c r="C77" i="18" s="1"/>
  <c r="K52" i="18"/>
  <c r="K64" i="18" s="1"/>
  <c r="K76" i="18" s="1"/>
  <c r="G59" i="18"/>
  <c r="G71" i="18" s="1"/>
  <c r="G83" i="18" s="1"/>
  <c r="I55" i="18"/>
  <c r="I67" i="18" s="1"/>
  <c r="I79" i="18" s="1"/>
  <c r="C58" i="18"/>
  <c r="C70" i="18" s="1"/>
  <c r="C82" i="18" s="1"/>
  <c r="I59" i="18"/>
  <c r="I71" i="18" s="1"/>
  <c r="I83" i="18" s="1"/>
  <c r="D55" i="18"/>
  <c r="D67" i="18" s="1"/>
  <c r="D79" i="18" s="1"/>
  <c r="I57" i="18"/>
  <c r="I69" i="18" s="1"/>
  <c r="I81" i="18" s="1"/>
  <c r="K51" i="18"/>
  <c r="K63" i="18" s="1"/>
  <c r="K75" i="18" s="1"/>
  <c r="J59" i="18"/>
  <c r="J71" i="18" s="1"/>
  <c r="J83" i="18" s="1"/>
  <c r="G50" i="18"/>
  <c r="G62" i="18" s="1"/>
  <c r="G74" i="18" s="1"/>
  <c r="B54" i="18"/>
  <c r="B66" i="18" s="1"/>
  <c r="B78" i="18" s="1"/>
  <c r="D50" i="18"/>
  <c r="D62" i="18" s="1"/>
  <c r="D74" i="18" s="1"/>
  <c r="B53" i="18"/>
  <c r="B65" i="18" s="1"/>
  <c r="B77" i="18" s="1"/>
  <c r="J54" i="18"/>
  <c r="J66" i="18" s="1"/>
  <c r="J78" i="18" s="1"/>
  <c r="E56" i="18"/>
  <c r="E68" i="18" s="1"/>
  <c r="E80" i="18" s="1"/>
  <c r="H56" i="18"/>
  <c r="H68" i="18" s="1"/>
  <c r="H80" i="18" s="1"/>
  <c r="H57" i="18"/>
  <c r="H69" i="18" s="1"/>
  <c r="H81" i="18" s="1"/>
  <c r="H54" i="18"/>
  <c r="H66" i="18" s="1"/>
  <c r="H78" i="18" s="1"/>
  <c r="J58" i="18"/>
  <c r="J70" i="18" s="1"/>
  <c r="J82" i="18" s="1"/>
  <c r="I56" i="18"/>
  <c r="I68" i="18" s="1"/>
  <c r="I80" i="18" s="1"/>
  <c r="C51" i="18"/>
  <c r="C63" i="18" s="1"/>
  <c r="C75" i="18" s="1"/>
  <c r="D59" i="18"/>
  <c r="D71" i="18" s="1"/>
  <c r="D83" i="18" s="1"/>
  <c r="G58" i="18"/>
  <c r="G70" i="18" s="1"/>
  <c r="G82" i="18" s="1"/>
  <c r="F58" i="18"/>
  <c r="F70" i="18" s="1"/>
  <c r="F82" i="18" s="1"/>
  <c r="F51" i="18"/>
  <c r="F63" i="18" s="1"/>
  <c r="F75" i="18" s="1"/>
  <c r="K55" i="18"/>
  <c r="K67" i="18" s="1"/>
  <c r="K79" i="18" s="1"/>
  <c r="B50" i="18"/>
  <c r="B62" i="18" s="1"/>
  <c r="B74" i="18" s="1"/>
  <c r="K53" i="18"/>
  <c r="K65" i="18" s="1"/>
  <c r="K77" i="18" s="1"/>
  <c r="K58" i="18"/>
  <c r="K70" i="18" s="1"/>
  <c r="K82" i="18" s="1"/>
  <c r="C57" i="18"/>
  <c r="C69" i="18" s="1"/>
  <c r="C81" i="18" s="1"/>
  <c r="J52" i="18"/>
  <c r="J64" i="18" s="1"/>
  <c r="J76" i="18" s="1"/>
  <c r="E54" i="18"/>
  <c r="E66" i="18" s="1"/>
  <c r="E78" i="18" s="1"/>
  <c r="J50" i="18"/>
  <c r="J62" i="18" s="1"/>
  <c r="J74" i="18" s="1"/>
  <c r="G52" i="18"/>
  <c r="G64" i="18" s="1"/>
  <c r="G76" i="18" s="1"/>
  <c r="E57" i="18"/>
  <c r="E69" i="18" s="1"/>
  <c r="E81" i="18" s="1"/>
  <c r="F52" i="18"/>
  <c r="F64" i="18" s="1"/>
  <c r="F76" i="18" s="1"/>
  <c r="J51" i="18"/>
  <c r="J63" i="18" s="1"/>
  <c r="J75" i="18" s="1"/>
  <c r="H53" i="18"/>
  <c r="H65" i="18" s="1"/>
  <c r="H77" i="18" s="1"/>
  <c r="C55" i="18"/>
  <c r="C67" i="18" s="1"/>
  <c r="C79" i="18" s="1"/>
  <c r="F56" i="18"/>
  <c r="F68" i="18" s="1"/>
  <c r="F80" i="18" s="1"/>
  <c r="E52" i="18"/>
  <c r="E64" i="18" s="1"/>
  <c r="E76" i="18" s="1"/>
  <c r="E58" i="18"/>
  <c r="E70" i="18" s="1"/>
  <c r="E82" i="18" s="1"/>
  <c r="I53" i="18"/>
  <c r="I65" i="18" s="1"/>
  <c r="I77" i="18" s="1"/>
  <c r="B56" i="18"/>
  <c r="B68" i="18" s="1"/>
  <c r="B80" i="18" s="1"/>
  <c r="K57" i="18"/>
  <c r="K69" i="18" s="1"/>
  <c r="K81" i="18" s="1"/>
  <c r="L74" i="18" l="1"/>
  <c r="L81" i="18"/>
  <c r="L82" i="18"/>
  <c r="L83" i="18"/>
  <c r="L77" i="18"/>
  <c r="L76" i="18"/>
  <c r="L80" i="18"/>
  <c r="L78" i="18"/>
  <c r="L79" i="18"/>
  <c r="L75" i="18"/>
  <c r="P3" i="6" l="1"/>
  <c r="R3" i="6" s="1"/>
  <c r="R4" i="6" s="1"/>
</calcChain>
</file>

<file path=xl/sharedStrings.xml><?xml version="1.0" encoding="utf-8"?>
<sst xmlns="http://schemas.openxmlformats.org/spreadsheetml/2006/main" count="715" uniqueCount="129">
  <si>
    <t>Na</t>
    <phoneticPr fontId="6" type="noConversion"/>
  </si>
  <si>
    <t>Ba</t>
    <phoneticPr fontId="6" type="noConversion"/>
  </si>
  <si>
    <t>Sr</t>
    <phoneticPr fontId="6" type="noConversion"/>
  </si>
  <si>
    <t>Li</t>
    <phoneticPr fontId="6" type="noConversion"/>
  </si>
  <si>
    <t>Mn</t>
    <phoneticPr fontId="6" type="noConversion"/>
  </si>
  <si>
    <t>Cu</t>
    <phoneticPr fontId="6" type="noConversion"/>
  </si>
  <si>
    <t>Co</t>
    <phoneticPr fontId="6" type="noConversion"/>
  </si>
  <si>
    <t>Ni</t>
    <phoneticPr fontId="6" type="noConversion"/>
  </si>
  <si>
    <t>Cd</t>
    <phoneticPr fontId="6" type="noConversion"/>
  </si>
  <si>
    <t>Zn</t>
    <phoneticPr fontId="6" type="noConversion"/>
  </si>
  <si>
    <t>H3O</t>
    <phoneticPr fontId="6" type="noConversion"/>
  </si>
  <si>
    <t>Al(III)</t>
    <phoneticPr fontId="6" type="noConversion"/>
  </si>
  <si>
    <t>Rb</t>
    <phoneticPr fontId="6" type="noConversion"/>
  </si>
  <si>
    <t>Mg</t>
    <phoneticPr fontId="6" type="noConversion"/>
  </si>
  <si>
    <t>NH4</t>
    <phoneticPr fontId="6" type="noConversion"/>
  </si>
  <si>
    <t>Octohedral (M1)</t>
    <phoneticPr fontId="6" type="noConversion"/>
  </si>
  <si>
    <t>Fe(II)</t>
    <phoneticPr fontId="6" type="noConversion"/>
  </si>
  <si>
    <t>Al</t>
    <phoneticPr fontId="6" type="noConversion"/>
  </si>
  <si>
    <t>Fe(III)</t>
    <phoneticPr fontId="6" type="noConversion"/>
  </si>
  <si>
    <t>Cr</t>
    <phoneticPr fontId="6" type="noConversion"/>
  </si>
  <si>
    <t>Octohedral (M2)</t>
    <phoneticPr fontId="6" type="noConversion"/>
  </si>
  <si>
    <t>Tetrahedral (T1)</t>
    <phoneticPr fontId="6" type="noConversion"/>
  </si>
  <si>
    <t>Si</t>
    <phoneticPr fontId="6" type="noConversion"/>
  </si>
  <si>
    <t>Tetrahedral (T2)</t>
    <phoneticPr fontId="6" type="noConversion"/>
  </si>
  <si>
    <t>Brucite (M4)</t>
    <phoneticPr fontId="6" type="noConversion"/>
  </si>
  <si>
    <t>Hi</t>
    <phoneticPr fontId="6" type="noConversion"/>
  </si>
  <si>
    <t>Hd</t>
    <phoneticPr fontId="6" type="noConversion"/>
  </si>
  <si>
    <t>Hydrogen</t>
    <phoneticPr fontId="6" type="noConversion"/>
  </si>
  <si>
    <t>He</t>
    <phoneticPr fontId="6" type="noConversion"/>
  </si>
  <si>
    <t>z</t>
    <phoneticPr fontId="6" type="noConversion"/>
  </si>
  <si>
    <t>n</t>
    <phoneticPr fontId="6" type="noConversion"/>
  </si>
  <si>
    <t>n*x</t>
    <phoneticPr fontId="6" type="noConversion"/>
  </si>
  <si>
    <t>x = z/2</t>
    <phoneticPr fontId="6" type="noConversion"/>
  </si>
  <si>
    <t>Cs</t>
    <phoneticPr fontId="6" type="noConversion"/>
  </si>
  <si>
    <t>Ca</t>
    <phoneticPr fontId="6" type="noConversion"/>
  </si>
  <si>
    <t>Al</t>
    <phoneticPr fontId="6" type="noConversion"/>
  </si>
  <si>
    <t>Ti</t>
    <phoneticPr fontId="6" type="noConversion"/>
  </si>
  <si>
    <t>Interlayer</t>
    <phoneticPr fontId="6" type="noConversion"/>
  </si>
  <si>
    <t>Fe(III)</t>
    <phoneticPr fontId="6" type="noConversion"/>
  </si>
  <si>
    <t>K</t>
    <phoneticPr fontId="6" type="noConversion"/>
  </si>
  <si>
    <t>Cations</t>
  </si>
  <si>
    <t>K</t>
  </si>
  <si>
    <t>Na</t>
  </si>
  <si>
    <t>Interlayer</t>
  </si>
  <si>
    <t>Ca</t>
  </si>
  <si>
    <t>Octohedral</t>
  </si>
  <si>
    <t>Mg</t>
  </si>
  <si>
    <t>FeIII</t>
  </si>
  <si>
    <t>FeII</t>
  </si>
  <si>
    <t>Al</t>
  </si>
  <si>
    <t>H</t>
  </si>
  <si>
    <t>H_i</t>
  </si>
  <si>
    <t>Ion H+</t>
  </si>
  <si>
    <t>Tetrahedral</t>
  </si>
  <si>
    <t>Si</t>
  </si>
  <si>
    <t>Brucite</t>
  </si>
  <si>
    <t>H_d</t>
  </si>
  <si>
    <t>H_e</t>
  </si>
  <si>
    <t>K_mixing</t>
  </si>
  <si>
    <t>site_i</t>
  </si>
  <si>
    <t>site_M2</t>
  </si>
  <si>
    <t>site_M3</t>
  </si>
  <si>
    <t>Na2O</t>
  </si>
  <si>
    <t>K2O</t>
  </si>
  <si>
    <t>CaO</t>
  </si>
  <si>
    <t>MgO</t>
  </si>
  <si>
    <t>FeO</t>
  </si>
  <si>
    <t>Fe2O3</t>
  </si>
  <si>
    <t>Al2O3</t>
  </si>
  <si>
    <t>SiO2</t>
  </si>
  <si>
    <t>H2O Ice</t>
  </si>
  <si>
    <r>
      <rPr>
        <sz val="11"/>
        <color indexed="8"/>
        <rFont val="Calibri"/>
        <family val="2"/>
      </rPr>
      <t>Δ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f</t>
    </r>
  </si>
  <si>
    <r>
      <t>Δ</t>
    </r>
    <r>
      <rPr>
        <vertAlign val="subscript"/>
        <sz val="11"/>
        <color indexed="8"/>
        <rFont val="Calibri"/>
        <family val="2"/>
      </rPr>
      <t>H</t>
    </r>
    <r>
      <rPr>
        <sz val="11"/>
        <color indexed="8"/>
        <rFont val="Calibri"/>
        <family val="2"/>
      </rPr>
      <t>O</t>
    </r>
    <r>
      <rPr>
        <vertAlign val="superscript"/>
        <sz val="11"/>
        <color indexed="8"/>
        <rFont val="Calibri"/>
        <family val="2"/>
      </rPr>
      <t>=</t>
    </r>
    <r>
      <rPr>
        <sz val="11"/>
        <color indexed="8"/>
        <rFont val="Calibri"/>
        <family val="2"/>
      </rPr>
      <t>M</t>
    </r>
    <r>
      <rPr>
        <vertAlign val="superscript"/>
        <sz val="11"/>
        <color indexed="8"/>
        <rFont val="Calibri"/>
        <family val="2"/>
      </rPr>
      <t>z+</t>
    </r>
    <r>
      <rPr>
        <vertAlign val="subscript"/>
        <sz val="11"/>
        <color indexed="8"/>
        <rFont val="Calibri"/>
        <family val="2"/>
      </rPr>
      <t>aq</t>
    </r>
  </si>
  <si>
    <t>Oxides</t>
  </si>
  <si>
    <t>Ions</t>
  </si>
  <si>
    <t>H2O</t>
  </si>
  <si>
    <t>n*x</t>
  </si>
  <si>
    <t>k</t>
  </si>
  <si>
    <t>M1</t>
  </si>
  <si>
    <t>M2</t>
  </si>
  <si>
    <t>M3</t>
  </si>
  <si>
    <t>M4</t>
  </si>
  <si>
    <t>T1</t>
  </si>
  <si>
    <t>T2</t>
  </si>
  <si>
    <t>Hi</t>
  </si>
  <si>
    <t>He</t>
  </si>
  <si>
    <t>Hb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</si>
  <si>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aq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</si>
  <si>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i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</si>
  <si>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o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</si>
  <si>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t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</si>
  <si>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b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</si>
  <si>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e</t>
    </r>
  </si>
  <si>
    <t>I</t>
  </si>
  <si>
    <t>Fe(II)</t>
  </si>
  <si>
    <t>Fe(III)</t>
  </si>
  <si>
    <t>Cs2O</t>
  </si>
  <si>
    <t>BaO</t>
  </si>
  <si>
    <t>SrO</t>
  </si>
  <si>
    <t>Li2O</t>
  </si>
  <si>
    <t>MnO</t>
  </si>
  <si>
    <t>CuO</t>
  </si>
  <si>
    <t>CoO</t>
  </si>
  <si>
    <t>NiO</t>
  </si>
  <si>
    <t>CdO</t>
  </si>
  <si>
    <t>ZnO</t>
  </si>
  <si>
    <t>Rb2O</t>
  </si>
  <si>
    <t>Cr2O3</t>
  </si>
  <si>
    <t>TiO2</t>
  </si>
  <si>
    <t>Li</t>
  </si>
  <si>
    <t>Mn</t>
  </si>
  <si>
    <t>Co</t>
  </si>
  <si>
    <t>Zn</t>
  </si>
  <si>
    <t>Cr</t>
  </si>
  <si>
    <t>Ti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</si>
  <si>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(clay)</t>
    </r>
  </si>
  <si>
    <t>SUM</t>
  </si>
  <si>
    <t>First term eq. 14</t>
  </si>
  <si>
    <t xml:space="preserve">I mix </t>
  </si>
  <si>
    <t>M2 mix</t>
  </si>
  <si>
    <t>M3 mix</t>
  </si>
  <si>
    <t>eq. 14</t>
  </si>
  <si>
    <t>water correction term</t>
  </si>
  <si>
    <t>first term eq. 9</t>
  </si>
  <si>
    <r>
      <t>ΔH</t>
    </r>
    <r>
      <rPr>
        <vertAlign val="subscript"/>
        <sz val="12"/>
        <color indexed="8"/>
        <rFont val="Calibri"/>
        <family val="2"/>
      </rPr>
      <t>f,Ox</t>
    </r>
  </si>
  <si>
    <r>
      <t>ΔH</t>
    </r>
    <r>
      <rPr>
        <vertAlign val="superscript"/>
        <sz val="12"/>
        <color indexed="8"/>
        <rFont val="Calibri"/>
        <family val="2"/>
      </rPr>
      <t>o</t>
    </r>
    <r>
      <rPr>
        <vertAlign val="subscript"/>
        <sz val="12"/>
        <color indexed="8"/>
        <rFont val="Calibri"/>
        <family val="2"/>
      </rPr>
      <t>f</t>
    </r>
  </si>
  <si>
    <t>Octohedral/Brucite (M3)</t>
  </si>
  <si>
    <t xml:space="preserve">Num oxygen = </t>
  </si>
  <si>
    <t>first term in eq.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</si>
</sst>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8"/>
      <name val="Verdana"/>
      <family val="2"/>
    </font>
    <font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vertAlign val="superscript"/>
      <sz val="12"/>
      <color indexed="8"/>
      <name val="Calibri"/>
      <family val="2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0" fillId="0" borderId="0"/>
    <xf numFmtId="0" fontId="13" fillId="2" borderId="1" applyNumberFormat="0" applyAlignment="0" applyProtection="0"/>
    <xf numFmtId="0" fontId="14" fillId="3" borderId="1" applyNumberFormat="0" applyAlignment="0" applyProtection="0"/>
  </cellStyleXfs>
  <cellXfs count="13">
    <xf numFmtId="0" fontId="0" fillId="0" borderId="0" xfId="0"/>
    <xf numFmtId="0" fontId="3" fillId="0" borderId="0" xfId="0" applyFont="1"/>
    <xf numFmtId="0" fontId="7" fillId="0" borderId="0" xfId="0" applyFont="1"/>
    <xf numFmtId="0" fontId="0" fillId="0" borderId="0" xfId="0" applyFill="1"/>
    <xf numFmtId="0" fontId="0" fillId="0" borderId="0" xfId="0" applyFont="1"/>
    <xf numFmtId="0" fontId="11" fillId="0" borderId="0" xfId="1" applyFont="1" applyBorder="1"/>
    <xf numFmtId="0" fontId="11" fillId="0" borderId="0" xfId="1" applyFont="1" applyFill="1" applyBorder="1"/>
    <xf numFmtId="2" fontId="12" fillId="0" borderId="0" xfId="1" applyNumberFormat="1" applyFont="1" applyFill="1" applyBorder="1" applyAlignment="1">
      <alignment horizontal="center"/>
    </xf>
    <xf numFmtId="2" fontId="11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0" fontId="13" fillId="2" borderId="1" xfId="2"/>
    <xf numFmtId="2" fontId="15" fillId="4" borderId="1" xfId="3" applyNumberFormat="1" applyFont="1" applyFill="1"/>
    <xf numFmtId="2" fontId="0" fillId="0" borderId="0" xfId="0" applyNumberFormat="1"/>
  </cellXfs>
  <cellStyles count="4">
    <cellStyle name="Calculation" xfId="3" builtinId="22"/>
    <cellStyle name="Input" xfId="2" builtinId="20"/>
    <cellStyle name="Normal" xfId="0" builtinId="0"/>
    <cellStyle name="Normal_Classeur1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R78"/>
  <sheetViews>
    <sheetView tabSelected="1" topLeftCell="A16" workbookViewId="0">
      <selection activeCell="J75" sqref="J75"/>
    </sheetView>
  </sheetViews>
  <sheetFormatPr defaultColWidth="10.85546875" defaultRowHeight="15" x14ac:dyDescent="0.25"/>
  <cols>
    <col min="1" max="1" width="33.85546875" bestFit="1" customWidth="1"/>
    <col min="2" max="2" width="14.140625" bestFit="1" customWidth="1"/>
    <col min="8" max="8" width="12.28515625" bestFit="1" customWidth="1"/>
    <col min="9" max="9" width="12.28515625" customWidth="1"/>
    <col min="10" max="10" width="14.85546875" bestFit="1" customWidth="1"/>
    <col min="13" max="13" width="16.28515625" bestFit="1" customWidth="1"/>
    <col min="15" max="15" width="14.5703125" customWidth="1"/>
    <col min="17" max="17" width="20.5703125" bestFit="1" customWidth="1"/>
    <col min="18" max="18" width="11.28515625" bestFit="1" customWidth="1"/>
  </cols>
  <sheetData>
    <row r="1" spans="1:18" ht="14.45" x14ac:dyDescent="0.35">
      <c r="B1" t="s">
        <v>127</v>
      </c>
      <c r="C1">
        <v>9</v>
      </c>
    </row>
    <row r="2" spans="1:18" ht="19.5" x14ac:dyDescent="0.35">
      <c r="D2" t="s">
        <v>30</v>
      </c>
      <c r="E2" t="s">
        <v>29</v>
      </c>
      <c r="F2" t="s">
        <v>32</v>
      </c>
      <c r="G2" t="s">
        <v>31</v>
      </c>
      <c r="H2" s="2" t="s">
        <v>115</v>
      </c>
      <c r="I2" t="s">
        <v>71</v>
      </c>
      <c r="J2" t="s">
        <v>117</v>
      </c>
      <c r="K2" t="s">
        <v>121</v>
      </c>
      <c r="L2" t="s">
        <v>77</v>
      </c>
      <c r="M2" t="s">
        <v>128</v>
      </c>
      <c r="O2" t="s">
        <v>123</v>
      </c>
      <c r="P2" s="2" t="s">
        <v>124</v>
      </c>
      <c r="Q2" t="s">
        <v>122</v>
      </c>
      <c r="R2" s="2" t="s">
        <v>125</v>
      </c>
    </row>
    <row r="3" spans="1:18" ht="15.75" x14ac:dyDescent="0.25">
      <c r="A3" s="2" t="s">
        <v>37</v>
      </c>
      <c r="B3" s="2" t="s">
        <v>39</v>
      </c>
      <c r="C3" s="2" t="s">
        <v>63</v>
      </c>
      <c r="D3" s="10"/>
      <c r="E3">
        <v>1</v>
      </c>
      <c r="F3">
        <f>E3/2</f>
        <v>0.5</v>
      </c>
      <c r="G3">
        <f>IF(D3,F3*D3,0)</f>
        <v>0</v>
      </c>
      <c r="H3">
        <v>453</v>
      </c>
      <c r="I3">
        <v>-363.17</v>
      </c>
      <c r="J3" t="str">
        <f>IF(D3,G3*H3,"")</f>
        <v/>
      </c>
      <c r="L3">
        <v>0.5</v>
      </c>
      <c r="M3">
        <f>IF(D3,L3*D3*I3,0)</f>
        <v>0</v>
      </c>
      <c r="O3">
        <f>M77</f>
        <v>-3394.3710499999997</v>
      </c>
      <c r="P3">
        <f>'site Mtx'!L84</f>
        <v>-263.11330462745946</v>
      </c>
      <c r="Q3">
        <f>O77</f>
        <v>-16.069999999999979</v>
      </c>
      <c r="R3" s="11">
        <f>O3+(P3-Q3)</f>
        <v>-3641.414354627459</v>
      </c>
    </row>
    <row r="4" spans="1:18" ht="15.75" x14ac:dyDescent="0.25">
      <c r="A4" s="2"/>
      <c r="B4" s="2" t="s">
        <v>0</v>
      </c>
      <c r="C4" s="2" t="s">
        <v>62</v>
      </c>
      <c r="D4" s="10"/>
      <c r="E4">
        <v>1</v>
      </c>
      <c r="F4">
        <f t="shared" ref="F4:F61" si="0">E4/2</f>
        <v>0.5</v>
      </c>
      <c r="G4">
        <f t="shared" ref="G4:G20" si="1">IF(D4,F4*D4,0)</f>
        <v>0</v>
      </c>
      <c r="H4">
        <v>260</v>
      </c>
      <c r="I4">
        <v>-414.8</v>
      </c>
      <c r="J4" t="str">
        <f t="shared" ref="J4:J20" si="2">IF(D4,G4*H4,"")</f>
        <v/>
      </c>
      <c r="L4">
        <v>0.5</v>
      </c>
      <c r="M4">
        <f>IF(D4,L4*D4*I4,0)</f>
        <v>0</v>
      </c>
      <c r="R4" s="12">
        <f>R3-Q3</f>
        <v>-3625.3443546274589</v>
      </c>
    </row>
    <row r="5" spans="1:18" ht="15.75" x14ac:dyDescent="0.25">
      <c r="A5" s="2"/>
      <c r="B5" s="2" t="s">
        <v>34</v>
      </c>
      <c r="C5" s="2" t="s">
        <v>64</v>
      </c>
      <c r="D5" s="10"/>
      <c r="E5">
        <v>2</v>
      </c>
      <c r="F5">
        <f t="shared" si="0"/>
        <v>1</v>
      </c>
      <c r="G5">
        <f t="shared" si="1"/>
        <v>0</v>
      </c>
      <c r="H5">
        <v>-71.22</v>
      </c>
      <c r="I5">
        <v>-634.91999999999996</v>
      </c>
      <c r="J5" t="str">
        <f t="shared" si="2"/>
        <v/>
      </c>
      <c r="L5">
        <v>1</v>
      </c>
      <c r="M5">
        <f t="shared" ref="M5:M20" si="3">IF(D5,L5*D5*I5,0)</f>
        <v>0</v>
      </c>
      <c r="Q5" s="5"/>
      <c r="R5" s="6"/>
    </row>
    <row r="6" spans="1:18" ht="15.75" x14ac:dyDescent="0.25">
      <c r="A6" s="2"/>
      <c r="B6" s="2" t="s">
        <v>33</v>
      </c>
      <c r="C6" s="2" t="s">
        <v>96</v>
      </c>
      <c r="D6" s="10"/>
      <c r="E6">
        <v>1</v>
      </c>
      <c r="F6">
        <f t="shared" si="0"/>
        <v>0.5</v>
      </c>
      <c r="G6">
        <f t="shared" si="1"/>
        <v>0</v>
      </c>
      <c r="H6">
        <v>544.22</v>
      </c>
      <c r="I6">
        <f>-68.4*4.184</f>
        <v>-286.18560000000002</v>
      </c>
      <c r="J6" t="str">
        <f t="shared" si="2"/>
        <v/>
      </c>
      <c r="L6">
        <v>0.5</v>
      </c>
      <c r="M6">
        <f t="shared" si="3"/>
        <v>0</v>
      </c>
      <c r="Q6" s="5"/>
      <c r="R6" s="7"/>
    </row>
    <row r="7" spans="1:18" ht="15.75" x14ac:dyDescent="0.25">
      <c r="A7" s="2"/>
      <c r="B7" s="2" t="s">
        <v>1</v>
      </c>
      <c r="C7" s="2" t="s">
        <v>97</v>
      </c>
      <c r="D7" s="10"/>
      <c r="E7">
        <v>2</v>
      </c>
      <c r="F7">
        <f t="shared" si="0"/>
        <v>1</v>
      </c>
      <c r="G7">
        <f t="shared" si="1"/>
        <v>0</v>
      </c>
      <c r="H7">
        <v>70.569999999999993</v>
      </c>
      <c r="I7">
        <f>-151.6*4.184</f>
        <v>-634.2944</v>
      </c>
      <c r="J7" t="str">
        <f t="shared" si="2"/>
        <v/>
      </c>
      <c r="L7">
        <v>1</v>
      </c>
      <c r="M7">
        <f t="shared" si="3"/>
        <v>0</v>
      </c>
      <c r="Q7" s="5"/>
      <c r="R7" s="7"/>
    </row>
    <row r="8" spans="1:18" ht="15.75" x14ac:dyDescent="0.25">
      <c r="A8" s="2"/>
      <c r="B8" s="2" t="s">
        <v>2</v>
      </c>
      <c r="C8" s="2" t="s">
        <v>98</v>
      </c>
      <c r="D8" s="10"/>
      <c r="E8">
        <v>2</v>
      </c>
      <c r="F8">
        <f t="shared" si="0"/>
        <v>1</v>
      </c>
      <c r="G8">
        <f t="shared" si="1"/>
        <v>0</v>
      </c>
      <c r="H8">
        <v>15.35</v>
      </c>
      <c r="I8">
        <f>-141.5*4.184</f>
        <v>-592.03600000000006</v>
      </c>
      <c r="J8" t="str">
        <f t="shared" si="2"/>
        <v/>
      </c>
      <c r="L8">
        <v>1</v>
      </c>
      <c r="M8">
        <f t="shared" si="3"/>
        <v>0</v>
      </c>
      <c r="Q8" s="5"/>
      <c r="R8" s="7"/>
    </row>
    <row r="9" spans="1:18" ht="15.75" x14ac:dyDescent="0.25">
      <c r="A9" s="2"/>
      <c r="B9" s="2" t="s">
        <v>3</v>
      </c>
      <c r="C9" s="2" t="s">
        <v>99</v>
      </c>
      <c r="D9" s="10"/>
      <c r="E9">
        <v>1</v>
      </c>
      <c r="F9">
        <f t="shared" si="0"/>
        <v>0.5</v>
      </c>
      <c r="G9">
        <f t="shared" si="1"/>
        <v>0</v>
      </c>
      <c r="H9">
        <v>14.24</v>
      </c>
      <c r="I9">
        <f>-142.91*4.184</f>
        <v>-597.93543999999997</v>
      </c>
      <c r="J9" t="str">
        <f t="shared" si="2"/>
        <v/>
      </c>
      <c r="L9">
        <v>0.5</v>
      </c>
      <c r="M9">
        <f t="shared" si="3"/>
        <v>0</v>
      </c>
      <c r="Q9" s="5"/>
      <c r="R9" s="7"/>
    </row>
    <row r="10" spans="1:18" ht="15.75" x14ac:dyDescent="0.25">
      <c r="A10" s="2"/>
      <c r="B10" s="2" t="s">
        <v>4</v>
      </c>
      <c r="C10" s="2" t="s">
        <v>100</v>
      </c>
      <c r="D10" s="10"/>
      <c r="E10">
        <v>2</v>
      </c>
      <c r="F10">
        <f t="shared" si="0"/>
        <v>1</v>
      </c>
      <c r="G10">
        <f t="shared" si="1"/>
        <v>0</v>
      </c>
      <c r="H10">
        <v>-189.17</v>
      </c>
      <c r="I10">
        <f>-92*4.184</f>
        <v>-384.928</v>
      </c>
      <c r="J10" t="str">
        <f t="shared" si="2"/>
        <v/>
      </c>
      <c r="L10">
        <v>1</v>
      </c>
      <c r="M10">
        <f t="shared" si="3"/>
        <v>0</v>
      </c>
      <c r="Q10" s="5"/>
      <c r="R10" s="7"/>
    </row>
    <row r="11" spans="1:18" ht="15.75" x14ac:dyDescent="0.25">
      <c r="A11" s="2"/>
      <c r="B11" s="2" t="s">
        <v>5</v>
      </c>
      <c r="C11" s="2" t="s">
        <v>101</v>
      </c>
      <c r="D11" s="10"/>
      <c r="E11">
        <v>2</v>
      </c>
      <c r="F11">
        <f t="shared" si="0"/>
        <v>1</v>
      </c>
      <c r="G11">
        <f t="shared" si="1"/>
        <v>0</v>
      </c>
      <c r="H11">
        <v>-256.22000000000003</v>
      </c>
      <c r="I11">
        <f>-37.4*4.184</f>
        <v>-156.48159999999999</v>
      </c>
      <c r="J11" t="str">
        <f t="shared" si="2"/>
        <v/>
      </c>
      <c r="L11">
        <v>1</v>
      </c>
      <c r="M11">
        <f t="shared" si="3"/>
        <v>0</v>
      </c>
      <c r="Q11" s="5"/>
      <c r="R11" s="7"/>
    </row>
    <row r="12" spans="1:18" ht="15.75" x14ac:dyDescent="0.25">
      <c r="A12" s="2"/>
      <c r="B12" s="2" t="s">
        <v>6</v>
      </c>
      <c r="C12" s="2" t="s">
        <v>102</v>
      </c>
      <c r="D12" s="10"/>
      <c r="E12">
        <v>2</v>
      </c>
      <c r="F12">
        <f t="shared" si="0"/>
        <v>1</v>
      </c>
      <c r="G12">
        <f t="shared" si="1"/>
        <v>0</v>
      </c>
      <c r="H12">
        <v>-208.92</v>
      </c>
      <c r="I12">
        <f>-55.2*4.184</f>
        <v>-230.95680000000002</v>
      </c>
      <c r="J12" t="str">
        <f t="shared" si="2"/>
        <v/>
      </c>
      <c r="L12">
        <v>1</v>
      </c>
      <c r="M12">
        <f t="shared" si="3"/>
        <v>0</v>
      </c>
      <c r="Q12" s="5"/>
      <c r="R12" s="7"/>
    </row>
    <row r="13" spans="1:18" ht="15.75" x14ac:dyDescent="0.25">
      <c r="A13" s="2"/>
      <c r="B13" s="2" t="s">
        <v>7</v>
      </c>
      <c r="C13" s="2" t="s">
        <v>103</v>
      </c>
      <c r="D13" s="10"/>
      <c r="E13">
        <v>2</v>
      </c>
      <c r="F13">
        <f t="shared" si="0"/>
        <v>1</v>
      </c>
      <c r="G13">
        <f t="shared" si="1"/>
        <v>0</v>
      </c>
      <c r="H13">
        <v>-215.73</v>
      </c>
      <c r="I13">
        <f>-57.3*4.184</f>
        <v>-239.7432</v>
      </c>
      <c r="J13" t="str">
        <f t="shared" si="2"/>
        <v/>
      </c>
      <c r="L13">
        <v>1</v>
      </c>
      <c r="M13">
        <f t="shared" si="3"/>
        <v>0</v>
      </c>
      <c r="R13" s="7"/>
    </row>
    <row r="14" spans="1:18" ht="15.75" x14ac:dyDescent="0.25">
      <c r="A14" s="2"/>
      <c r="B14" s="2" t="s">
        <v>8</v>
      </c>
      <c r="C14" s="2" t="s">
        <v>104</v>
      </c>
      <c r="D14" s="10"/>
      <c r="E14">
        <v>2</v>
      </c>
      <c r="F14">
        <f t="shared" si="0"/>
        <v>1</v>
      </c>
      <c r="G14">
        <f t="shared" si="1"/>
        <v>0</v>
      </c>
      <c r="H14">
        <v>-212.38</v>
      </c>
      <c r="I14">
        <f>-61.7*4.184</f>
        <v>-258.15280000000001</v>
      </c>
      <c r="J14" t="str">
        <f t="shared" si="2"/>
        <v/>
      </c>
      <c r="L14">
        <v>1</v>
      </c>
      <c r="M14">
        <f t="shared" si="3"/>
        <v>0</v>
      </c>
      <c r="Q14" s="5"/>
      <c r="R14" s="7"/>
    </row>
    <row r="15" spans="1:18" ht="15.75" x14ac:dyDescent="0.25">
      <c r="A15" s="2"/>
      <c r="B15" s="2" t="s">
        <v>9</v>
      </c>
      <c r="C15" s="2" t="s">
        <v>105</v>
      </c>
      <c r="D15" s="10"/>
      <c r="E15">
        <v>2</v>
      </c>
      <c r="F15">
        <f t="shared" si="0"/>
        <v>1</v>
      </c>
      <c r="G15">
        <f t="shared" si="1"/>
        <v>0</v>
      </c>
      <c r="H15">
        <v>-222.87</v>
      </c>
      <c r="I15">
        <f>-76.08*4.184</f>
        <v>-318.31871999999998</v>
      </c>
      <c r="J15" t="str">
        <f t="shared" si="2"/>
        <v/>
      </c>
      <c r="L15">
        <v>1</v>
      </c>
      <c r="M15">
        <f t="shared" si="3"/>
        <v>0</v>
      </c>
      <c r="Q15" s="5"/>
      <c r="R15" s="7"/>
    </row>
    <row r="16" spans="1:18" ht="15.75" x14ac:dyDescent="0.25">
      <c r="A16" s="2"/>
      <c r="B16" s="2" t="s">
        <v>10</v>
      </c>
      <c r="C16" s="2"/>
      <c r="D16" s="10"/>
      <c r="E16">
        <v>1</v>
      </c>
      <c r="F16">
        <f t="shared" si="0"/>
        <v>0.5</v>
      </c>
      <c r="G16">
        <f t="shared" si="1"/>
        <v>0</v>
      </c>
      <c r="H16">
        <v>-310</v>
      </c>
      <c r="J16" t="str">
        <f t="shared" si="2"/>
        <v/>
      </c>
      <c r="L16">
        <v>0.5</v>
      </c>
      <c r="M16">
        <f t="shared" si="3"/>
        <v>0</v>
      </c>
      <c r="Q16" s="5"/>
      <c r="R16" s="6">
        <v>4.1840000000000002</v>
      </c>
    </row>
    <row r="17" spans="1:18" ht="15.75" x14ac:dyDescent="0.25">
      <c r="A17" s="2"/>
      <c r="B17" s="2" t="s">
        <v>11</v>
      </c>
      <c r="C17" s="2" t="s">
        <v>68</v>
      </c>
      <c r="D17" s="10"/>
      <c r="E17">
        <v>3</v>
      </c>
      <c r="F17">
        <f t="shared" si="0"/>
        <v>1.5</v>
      </c>
      <c r="G17">
        <f t="shared" si="1"/>
        <v>0</v>
      </c>
      <c r="H17">
        <v>-232.84</v>
      </c>
      <c r="I17">
        <v>-1675.7</v>
      </c>
      <c r="J17" t="str">
        <f t="shared" si="2"/>
        <v/>
      </c>
      <c r="L17">
        <v>0.5</v>
      </c>
      <c r="M17">
        <f t="shared" si="3"/>
        <v>0</v>
      </c>
      <c r="Q17" s="5"/>
      <c r="R17" s="8"/>
    </row>
    <row r="18" spans="1:18" ht="15.75" x14ac:dyDescent="0.25">
      <c r="A18" s="2"/>
      <c r="B18" s="2" t="s">
        <v>12</v>
      </c>
      <c r="C18" s="2" t="s">
        <v>106</v>
      </c>
      <c r="D18" s="10"/>
      <c r="E18">
        <v>1</v>
      </c>
      <c r="F18">
        <f t="shared" si="0"/>
        <v>0.5</v>
      </c>
      <c r="G18">
        <f t="shared" si="1"/>
        <v>0</v>
      </c>
      <c r="H18">
        <v>522.89</v>
      </c>
      <c r="I18">
        <f>-81*4.184</f>
        <v>-338.904</v>
      </c>
      <c r="J18" t="str">
        <f t="shared" si="2"/>
        <v/>
      </c>
      <c r="L18">
        <v>0.5</v>
      </c>
      <c r="M18">
        <f t="shared" si="3"/>
        <v>0</v>
      </c>
      <c r="Q18" s="5"/>
      <c r="R18" s="9"/>
    </row>
    <row r="19" spans="1:18" ht="15.75" x14ac:dyDescent="0.25">
      <c r="A19" s="2"/>
      <c r="B19" s="2" t="s">
        <v>13</v>
      </c>
      <c r="C19" s="2" t="s">
        <v>65</v>
      </c>
      <c r="D19" s="10"/>
      <c r="E19">
        <v>2</v>
      </c>
      <c r="F19">
        <f t="shared" si="0"/>
        <v>1</v>
      </c>
      <c r="G19">
        <f t="shared" si="1"/>
        <v>0</v>
      </c>
      <c r="H19">
        <v>-147.25</v>
      </c>
      <c r="I19">
        <v>-601.6</v>
      </c>
      <c r="J19" t="str">
        <f t="shared" si="2"/>
        <v/>
      </c>
      <c r="L19">
        <v>1</v>
      </c>
      <c r="M19">
        <f t="shared" si="3"/>
        <v>0</v>
      </c>
      <c r="Q19" s="5"/>
      <c r="R19" s="9"/>
    </row>
    <row r="20" spans="1:18" ht="15.75" x14ac:dyDescent="0.25">
      <c r="A20" s="2"/>
      <c r="B20" s="2" t="s">
        <v>14</v>
      </c>
      <c r="C20" s="2"/>
      <c r="D20" s="10"/>
      <c r="E20">
        <v>1</v>
      </c>
      <c r="F20">
        <f t="shared" si="0"/>
        <v>0.5</v>
      </c>
      <c r="G20">
        <f t="shared" si="1"/>
        <v>0</v>
      </c>
      <c r="H20">
        <v>171.85</v>
      </c>
      <c r="I20">
        <f>-31.67*4.184</f>
        <v>-132.50728000000001</v>
      </c>
      <c r="J20" t="str">
        <f t="shared" si="2"/>
        <v/>
      </c>
      <c r="L20">
        <v>0.5</v>
      </c>
      <c r="M20">
        <f t="shared" si="3"/>
        <v>0</v>
      </c>
      <c r="R20" s="3"/>
    </row>
    <row r="21" spans="1:18" ht="15.75" x14ac:dyDescent="0.25">
      <c r="A21" s="2" t="s">
        <v>116</v>
      </c>
      <c r="B21" s="2"/>
      <c r="C21" s="2"/>
      <c r="D21" s="10"/>
      <c r="G21">
        <f>SUM(G3:G20)</f>
        <v>0</v>
      </c>
      <c r="J21">
        <f>IF(G21=0,0,SUM(J3:J20)/G21)</f>
        <v>0</v>
      </c>
      <c r="K21">
        <f>J21+'I mix'!T141</f>
        <v>0</v>
      </c>
      <c r="R21" s="3"/>
    </row>
    <row r="22" spans="1:18" ht="15.75" x14ac:dyDescent="0.25">
      <c r="A22" s="2" t="s">
        <v>15</v>
      </c>
      <c r="B22" s="2" t="s">
        <v>13</v>
      </c>
      <c r="C22" s="2" t="s">
        <v>65</v>
      </c>
      <c r="D22" s="10"/>
      <c r="E22">
        <v>2</v>
      </c>
      <c r="F22">
        <f t="shared" si="0"/>
        <v>1</v>
      </c>
      <c r="G22">
        <f>IF(D22,F22*D22,0)</f>
        <v>0</v>
      </c>
      <c r="H22">
        <v>-191.72</v>
      </c>
      <c r="I22">
        <v>-601.6</v>
      </c>
      <c r="J22" t="str">
        <f t="shared" ref="J22:J31" si="4">IF(D22,H22*G22,"")</f>
        <v/>
      </c>
      <c r="L22">
        <v>1</v>
      </c>
      <c r="M22">
        <f>IF(D22,L22*D22*I22,0)</f>
        <v>0</v>
      </c>
      <c r="R22" s="3"/>
    </row>
    <row r="23" spans="1:18" ht="15.75" x14ac:dyDescent="0.25">
      <c r="A23" s="2"/>
      <c r="B23" s="2" t="s">
        <v>16</v>
      </c>
      <c r="C23" s="2" t="s">
        <v>66</v>
      </c>
      <c r="D23" s="10">
        <v>0.78</v>
      </c>
      <c r="E23">
        <v>2</v>
      </c>
      <c r="F23">
        <f t="shared" si="0"/>
        <v>1</v>
      </c>
      <c r="G23">
        <f t="shared" ref="G23:G31" si="5">IF(D23,F23*D23,0)</f>
        <v>0.78</v>
      </c>
      <c r="H23">
        <v>-230.79</v>
      </c>
      <c r="I23">
        <v>-272.04000000000002</v>
      </c>
      <c r="J23">
        <f t="shared" si="4"/>
        <v>-180.0162</v>
      </c>
      <c r="L23">
        <v>1</v>
      </c>
      <c r="M23">
        <f t="shared" ref="M23:M31" si="6">IF(D23,L23*D23*I23,0)</f>
        <v>-212.19120000000001</v>
      </c>
      <c r="R23" s="3"/>
    </row>
    <row r="24" spans="1:18" ht="15.75" x14ac:dyDescent="0.25">
      <c r="A24" s="2"/>
      <c r="B24" s="2" t="s">
        <v>17</v>
      </c>
      <c r="C24" s="2" t="s">
        <v>68</v>
      </c>
      <c r="D24" s="10">
        <f>(1/3)*0.33</f>
        <v>0.11</v>
      </c>
      <c r="E24">
        <v>3</v>
      </c>
      <c r="F24">
        <f t="shared" si="0"/>
        <v>1.5</v>
      </c>
      <c r="G24">
        <f t="shared" si="5"/>
        <v>0.16500000000000001</v>
      </c>
      <c r="H24">
        <v>-251.75</v>
      </c>
      <c r="I24">
        <v>-1675.7</v>
      </c>
      <c r="J24">
        <f t="shared" si="4"/>
        <v>-41.53875</v>
      </c>
      <c r="L24">
        <v>0.5</v>
      </c>
      <c r="M24">
        <f t="shared" si="6"/>
        <v>-92.163499999999999</v>
      </c>
      <c r="R24" s="3"/>
    </row>
    <row r="25" spans="1:18" ht="15.75" x14ac:dyDescent="0.25">
      <c r="A25" s="2"/>
      <c r="B25" s="2" t="s">
        <v>18</v>
      </c>
      <c r="C25" s="2" t="s">
        <v>67</v>
      </c>
      <c r="D25" s="10">
        <v>0.11</v>
      </c>
      <c r="E25">
        <v>3</v>
      </c>
      <c r="F25">
        <f t="shared" si="0"/>
        <v>1.5</v>
      </c>
      <c r="G25">
        <f t="shared" si="5"/>
        <v>0.16500000000000001</v>
      </c>
      <c r="H25">
        <v>-290.79000000000002</v>
      </c>
      <c r="I25">
        <v>-826.23</v>
      </c>
      <c r="J25">
        <f t="shared" si="4"/>
        <v>-47.980350000000008</v>
      </c>
      <c r="L25">
        <v>0.5</v>
      </c>
      <c r="M25">
        <f t="shared" si="6"/>
        <v>-45.44265</v>
      </c>
      <c r="R25" s="3"/>
    </row>
    <row r="26" spans="1:18" ht="15.75" x14ac:dyDescent="0.25">
      <c r="A26" s="2"/>
      <c r="B26" s="2" t="s">
        <v>3</v>
      </c>
      <c r="C26" s="2" t="s">
        <v>99</v>
      </c>
      <c r="D26" s="10"/>
      <c r="E26">
        <v>1</v>
      </c>
      <c r="F26">
        <f t="shared" si="0"/>
        <v>0.5</v>
      </c>
      <c r="G26">
        <f t="shared" si="5"/>
        <v>0</v>
      </c>
      <c r="H26">
        <v>-108.79</v>
      </c>
      <c r="I26">
        <f>-142.91*4.184</f>
        <v>-597.93543999999997</v>
      </c>
      <c r="J26" t="str">
        <f t="shared" si="4"/>
        <v/>
      </c>
      <c r="L26">
        <v>0.5</v>
      </c>
      <c r="M26">
        <f t="shared" si="6"/>
        <v>0</v>
      </c>
      <c r="R26" s="3"/>
    </row>
    <row r="27" spans="1:18" ht="15.75" x14ac:dyDescent="0.25">
      <c r="A27" s="2"/>
      <c r="B27" s="2" t="s">
        <v>4</v>
      </c>
      <c r="C27" s="2" t="s">
        <v>100</v>
      </c>
      <c r="D27" s="10"/>
      <c r="E27">
        <v>2</v>
      </c>
      <c r="F27">
        <f t="shared" si="0"/>
        <v>1</v>
      </c>
      <c r="G27">
        <f t="shared" si="5"/>
        <v>0</v>
      </c>
      <c r="H27">
        <v>-218.94</v>
      </c>
      <c r="I27">
        <f>-92*4.184</f>
        <v>-384.928</v>
      </c>
      <c r="J27" t="str">
        <f t="shared" si="4"/>
        <v/>
      </c>
      <c r="L27">
        <v>1</v>
      </c>
      <c r="M27">
        <f t="shared" si="6"/>
        <v>0</v>
      </c>
      <c r="R27" s="3"/>
    </row>
    <row r="28" spans="1:18" ht="15.75" x14ac:dyDescent="0.25">
      <c r="A28" s="2"/>
      <c r="B28" s="2" t="s">
        <v>6</v>
      </c>
      <c r="C28" s="2" t="s">
        <v>102</v>
      </c>
      <c r="D28" s="10"/>
      <c r="E28">
        <v>2</v>
      </c>
      <c r="F28">
        <f t="shared" si="0"/>
        <v>1</v>
      </c>
      <c r="G28">
        <f t="shared" si="5"/>
        <v>0</v>
      </c>
      <c r="H28">
        <v>-208.92</v>
      </c>
      <c r="I28">
        <f>-55.2*4.184</f>
        <v>-230.95680000000002</v>
      </c>
      <c r="J28" t="str">
        <f t="shared" si="4"/>
        <v/>
      </c>
      <c r="L28">
        <v>1</v>
      </c>
      <c r="M28">
        <f t="shared" si="6"/>
        <v>0</v>
      </c>
      <c r="R28" s="3"/>
    </row>
    <row r="29" spans="1:18" ht="15.75" x14ac:dyDescent="0.25">
      <c r="A29" s="2"/>
      <c r="B29" s="2" t="s">
        <v>9</v>
      </c>
      <c r="C29" s="2" t="s">
        <v>105</v>
      </c>
      <c r="D29" s="10"/>
      <c r="E29">
        <v>2</v>
      </c>
      <c r="F29">
        <f t="shared" si="0"/>
        <v>1</v>
      </c>
      <c r="G29">
        <f t="shared" si="5"/>
        <v>0</v>
      </c>
      <c r="H29">
        <v>-242.78</v>
      </c>
      <c r="I29">
        <f>-76.08*4.184</f>
        <v>-318.31871999999998</v>
      </c>
      <c r="J29" t="str">
        <f t="shared" si="4"/>
        <v/>
      </c>
      <c r="L29">
        <v>1</v>
      </c>
      <c r="M29">
        <f t="shared" si="6"/>
        <v>0</v>
      </c>
      <c r="R29" s="3"/>
    </row>
    <row r="30" spans="1:18" ht="15.75" x14ac:dyDescent="0.25">
      <c r="A30" s="2"/>
      <c r="B30" s="2" t="s">
        <v>19</v>
      </c>
      <c r="C30" s="2" t="s">
        <v>107</v>
      </c>
      <c r="D30" s="10"/>
      <c r="E30">
        <v>3</v>
      </c>
      <c r="F30">
        <f t="shared" si="0"/>
        <v>1.5</v>
      </c>
      <c r="G30">
        <f t="shared" si="5"/>
        <v>0</v>
      </c>
      <c r="H30">
        <v>-243.61</v>
      </c>
      <c r="I30">
        <f>-140.9*4.184</f>
        <v>-589.52560000000005</v>
      </c>
      <c r="J30" t="str">
        <f t="shared" si="4"/>
        <v/>
      </c>
      <c r="L30">
        <v>0.5</v>
      </c>
      <c r="M30">
        <f t="shared" si="6"/>
        <v>0</v>
      </c>
      <c r="R30" s="3"/>
    </row>
    <row r="31" spans="1:18" ht="15.75" x14ac:dyDescent="0.25">
      <c r="A31" s="2"/>
      <c r="B31" s="2" t="s">
        <v>36</v>
      </c>
      <c r="C31" s="2" t="s">
        <v>108</v>
      </c>
      <c r="D31" s="10"/>
      <c r="E31">
        <v>4</v>
      </c>
      <c r="F31">
        <f t="shared" si="0"/>
        <v>2</v>
      </c>
      <c r="G31">
        <f t="shared" si="5"/>
        <v>0</v>
      </c>
      <c r="H31">
        <v>-291.05</v>
      </c>
      <c r="I31">
        <f>-207*4.184</f>
        <v>-866.08800000000008</v>
      </c>
      <c r="J31" t="str">
        <f t="shared" si="4"/>
        <v/>
      </c>
      <c r="L31">
        <v>1</v>
      </c>
      <c r="M31">
        <f t="shared" si="6"/>
        <v>0</v>
      </c>
    </row>
    <row r="32" spans="1:18" ht="15.75" x14ac:dyDescent="0.25">
      <c r="A32" s="2" t="s">
        <v>116</v>
      </c>
      <c r="B32" s="2"/>
      <c r="C32" s="2"/>
      <c r="D32" s="10"/>
      <c r="G32">
        <f>SUM(G22:G31)</f>
        <v>1.1100000000000001</v>
      </c>
      <c r="J32">
        <f>IF(G32=0,0,SUM(J22:J31)/G32)</f>
        <v>-242.82459459459457</v>
      </c>
    </row>
    <row r="33" spans="1:13" ht="15.75" x14ac:dyDescent="0.25">
      <c r="A33" s="2" t="s">
        <v>20</v>
      </c>
      <c r="B33" s="2" t="s">
        <v>13</v>
      </c>
      <c r="C33" s="2" t="s">
        <v>65</v>
      </c>
      <c r="D33" s="10"/>
      <c r="E33">
        <v>2</v>
      </c>
      <c r="F33">
        <f t="shared" si="0"/>
        <v>1</v>
      </c>
      <c r="G33">
        <f>IF(D33,F33*D33,0)</f>
        <v>0</v>
      </c>
      <c r="H33">
        <v>-191.72</v>
      </c>
      <c r="I33">
        <v>-601.6</v>
      </c>
      <c r="J33" t="str">
        <f>IF(D33,H33*G33,"")</f>
        <v/>
      </c>
      <c r="L33">
        <v>1</v>
      </c>
      <c r="M33">
        <f>IF(D33,L33*D33*I33,0)</f>
        <v>0</v>
      </c>
    </row>
    <row r="34" spans="1:13" ht="15.75" x14ac:dyDescent="0.25">
      <c r="A34" s="2"/>
      <c r="B34" s="2" t="s">
        <v>16</v>
      </c>
      <c r="C34" s="2" t="s">
        <v>66</v>
      </c>
      <c r="D34" s="10">
        <v>1.56</v>
      </c>
      <c r="E34">
        <v>2</v>
      </c>
      <c r="F34">
        <f t="shared" si="0"/>
        <v>1</v>
      </c>
      <c r="G34">
        <f t="shared" ref="G34:G42" si="7">IF(D34,F34*D34,0)</f>
        <v>1.56</v>
      </c>
      <c r="H34">
        <v>-230.79</v>
      </c>
      <c r="I34">
        <v>-272.04000000000002</v>
      </c>
      <c r="J34">
        <f t="shared" ref="J34:J42" si="8">IF(D34,H34*G34,"")</f>
        <v>-360.0324</v>
      </c>
      <c r="L34">
        <v>1</v>
      </c>
      <c r="M34">
        <f t="shared" ref="M34:M67" si="9">IF(D34,L34*D34*I34,0)</f>
        <v>-424.38240000000002</v>
      </c>
    </row>
    <row r="35" spans="1:13" ht="15.75" x14ac:dyDescent="0.25">
      <c r="A35" s="2"/>
      <c r="B35" s="2" t="s">
        <v>17</v>
      </c>
      <c r="C35" s="2" t="s">
        <v>68</v>
      </c>
      <c r="D35" s="10">
        <f>(2/3)*0.33</f>
        <v>0.22</v>
      </c>
      <c r="E35">
        <v>3</v>
      </c>
      <c r="F35">
        <f t="shared" si="0"/>
        <v>1.5</v>
      </c>
      <c r="G35">
        <f>IF(D35,F35*D35,0)</f>
        <v>0.33</v>
      </c>
      <c r="H35">
        <v>-251.75</v>
      </c>
      <c r="I35">
        <v>-1675.7</v>
      </c>
      <c r="J35">
        <f t="shared" si="8"/>
        <v>-83.077500000000001</v>
      </c>
      <c r="L35">
        <v>0.5</v>
      </c>
      <c r="M35">
        <f t="shared" si="9"/>
        <v>-184.327</v>
      </c>
    </row>
    <row r="36" spans="1:13" ht="15.75" x14ac:dyDescent="0.25">
      <c r="A36" s="2"/>
      <c r="B36" s="2" t="s">
        <v>18</v>
      </c>
      <c r="C36" s="2" t="s">
        <v>67</v>
      </c>
      <c r="D36" s="10">
        <v>0.22</v>
      </c>
      <c r="E36">
        <v>3</v>
      </c>
      <c r="F36">
        <f t="shared" si="0"/>
        <v>1.5</v>
      </c>
      <c r="G36">
        <f t="shared" si="7"/>
        <v>0.33</v>
      </c>
      <c r="H36">
        <v>-290.79000000000002</v>
      </c>
      <c r="I36">
        <v>-826.23</v>
      </c>
      <c r="J36">
        <f t="shared" si="8"/>
        <v>-95.960700000000017</v>
      </c>
      <c r="L36">
        <v>0.5</v>
      </c>
      <c r="M36">
        <f t="shared" si="9"/>
        <v>-90.885300000000001</v>
      </c>
    </row>
    <row r="37" spans="1:13" ht="15.75" x14ac:dyDescent="0.25">
      <c r="A37" s="2"/>
      <c r="B37" s="2" t="s">
        <v>3</v>
      </c>
      <c r="C37" s="2" t="s">
        <v>99</v>
      </c>
      <c r="D37" s="10"/>
      <c r="E37">
        <v>1</v>
      </c>
      <c r="F37">
        <f t="shared" si="0"/>
        <v>0.5</v>
      </c>
      <c r="G37">
        <f t="shared" si="7"/>
        <v>0</v>
      </c>
      <c r="H37">
        <v>-108.79</v>
      </c>
      <c r="I37">
        <f>-142.91*4.184</f>
        <v>-597.93543999999997</v>
      </c>
      <c r="J37" t="str">
        <f t="shared" si="8"/>
        <v/>
      </c>
      <c r="L37">
        <v>0.5</v>
      </c>
      <c r="M37">
        <f t="shared" si="9"/>
        <v>0</v>
      </c>
    </row>
    <row r="38" spans="1:13" ht="15.75" x14ac:dyDescent="0.25">
      <c r="A38" s="2"/>
      <c r="B38" s="2" t="s">
        <v>4</v>
      </c>
      <c r="C38" s="2" t="s">
        <v>100</v>
      </c>
      <c r="D38" s="10"/>
      <c r="E38">
        <v>2</v>
      </c>
      <c r="F38">
        <f t="shared" si="0"/>
        <v>1</v>
      </c>
      <c r="G38">
        <f t="shared" si="7"/>
        <v>0</v>
      </c>
      <c r="H38">
        <v>-218.94</v>
      </c>
      <c r="I38">
        <f>-92*4.184</f>
        <v>-384.928</v>
      </c>
      <c r="J38" t="str">
        <f>IF(D38,H38*G38,"")</f>
        <v/>
      </c>
      <c r="L38">
        <v>1</v>
      </c>
      <c r="M38">
        <f t="shared" si="9"/>
        <v>0</v>
      </c>
    </row>
    <row r="39" spans="1:13" ht="15.75" x14ac:dyDescent="0.25">
      <c r="A39" s="2"/>
      <c r="B39" s="2" t="s">
        <v>6</v>
      </c>
      <c r="C39" s="2" t="s">
        <v>102</v>
      </c>
      <c r="D39" s="10"/>
      <c r="E39">
        <v>2</v>
      </c>
      <c r="F39">
        <f t="shared" si="0"/>
        <v>1</v>
      </c>
      <c r="G39">
        <f t="shared" si="7"/>
        <v>0</v>
      </c>
      <c r="H39">
        <v>-208.92</v>
      </c>
      <c r="I39">
        <f>-55.2*4.184</f>
        <v>-230.95680000000002</v>
      </c>
      <c r="J39" t="str">
        <f t="shared" si="8"/>
        <v/>
      </c>
      <c r="L39">
        <v>1</v>
      </c>
      <c r="M39">
        <f t="shared" si="9"/>
        <v>0</v>
      </c>
    </row>
    <row r="40" spans="1:13" ht="15.75" x14ac:dyDescent="0.25">
      <c r="A40" s="2"/>
      <c r="B40" s="2" t="s">
        <v>9</v>
      </c>
      <c r="C40" s="2" t="s">
        <v>105</v>
      </c>
      <c r="D40" s="10"/>
      <c r="E40">
        <v>2</v>
      </c>
      <c r="F40">
        <f t="shared" si="0"/>
        <v>1</v>
      </c>
      <c r="G40">
        <f t="shared" si="7"/>
        <v>0</v>
      </c>
      <c r="H40">
        <v>-242.78</v>
      </c>
      <c r="I40">
        <f>-76.08*4.184</f>
        <v>-318.31871999999998</v>
      </c>
      <c r="J40" t="str">
        <f t="shared" si="8"/>
        <v/>
      </c>
      <c r="L40">
        <v>1</v>
      </c>
      <c r="M40">
        <f t="shared" si="9"/>
        <v>0</v>
      </c>
    </row>
    <row r="41" spans="1:13" ht="15.75" x14ac:dyDescent="0.25">
      <c r="A41" s="2"/>
      <c r="B41" s="2" t="s">
        <v>19</v>
      </c>
      <c r="C41" s="2" t="s">
        <v>107</v>
      </c>
      <c r="D41" s="10"/>
      <c r="E41">
        <v>3</v>
      </c>
      <c r="F41">
        <f t="shared" si="0"/>
        <v>1.5</v>
      </c>
      <c r="G41">
        <f t="shared" si="7"/>
        <v>0</v>
      </c>
      <c r="H41">
        <v>-243.61</v>
      </c>
      <c r="I41">
        <f>-140.9*4.184</f>
        <v>-589.52560000000005</v>
      </c>
      <c r="J41" t="str">
        <f t="shared" si="8"/>
        <v/>
      </c>
      <c r="L41">
        <v>0.5</v>
      </c>
      <c r="M41">
        <f t="shared" si="9"/>
        <v>0</v>
      </c>
    </row>
    <row r="42" spans="1:13" ht="15.75" x14ac:dyDescent="0.25">
      <c r="A42" s="2"/>
      <c r="B42" s="2" t="s">
        <v>36</v>
      </c>
      <c r="C42" s="2" t="s">
        <v>108</v>
      </c>
      <c r="D42" s="10"/>
      <c r="E42">
        <v>4</v>
      </c>
      <c r="F42">
        <f t="shared" si="0"/>
        <v>2</v>
      </c>
      <c r="G42">
        <f t="shared" si="7"/>
        <v>0</v>
      </c>
      <c r="H42">
        <v>-291.05</v>
      </c>
      <c r="I42">
        <f>-207*4.184</f>
        <v>-866.08800000000008</v>
      </c>
      <c r="J42" t="str">
        <f t="shared" si="8"/>
        <v/>
      </c>
      <c r="L42">
        <v>1</v>
      </c>
      <c r="M42">
        <f t="shared" si="9"/>
        <v>0</v>
      </c>
    </row>
    <row r="43" spans="1:13" ht="15.75" x14ac:dyDescent="0.25">
      <c r="A43" s="2" t="s">
        <v>116</v>
      </c>
      <c r="B43" s="2"/>
      <c r="C43" s="2"/>
      <c r="D43" s="10"/>
      <c r="G43">
        <f>SUM(G33:G42)</f>
        <v>2.2200000000000002</v>
      </c>
      <c r="J43">
        <f>IF(G43=0,0,SUM(J33:J42)/G43)</f>
        <v>-242.82459459459457</v>
      </c>
      <c r="K43">
        <f>J43+'M2 mix'!L85</f>
        <v>-248.2205193279766</v>
      </c>
    </row>
    <row r="44" spans="1:13" ht="15.75" x14ac:dyDescent="0.25">
      <c r="A44" s="2" t="s">
        <v>126</v>
      </c>
      <c r="B44" s="2" t="s">
        <v>13</v>
      </c>
      <c r="C44" s="2" t="s">
        <v>65</v>
      </c>
      <c r="D44" s="10"/>
      <c r="E44">
        <v>2</v>
      </c>
      <c r="F44">
        <f t="shared" si="0"/>
        <v>1</v>
      </c>
      <c r="G44">
        <f>IF(D44,F44*D44,0)</f>
        <v>0</v>
      </c>
      <c r="H44">
        <v>-191.72</v>
      </c>
      <c r="I44">
        <v>-601.6</v>
      </c>
      <c r="J44" t="str">
        <f t="shared" ref="J44:J53" si="10">IF(D44,H44*G44,"")</f>
        <v/>
      </c>
      <c r="L44">
        <v>1</v>
      </c>
      <c r="M44">
        <f t="shared" si="9"/>
        <v>0</v>
      </c>
    </row>
    <row r="45" spans="1:13" ht="15.75" x14ac:dyDescent="0.25">
      <c r="A45" s="2"/>
      <c r="B45" s="2" t="s">
        <v>16</v>
      </c>
      <c r="C45" s="2" t="s">
        <v>66</v>
      </c>
      <c r="D45" s="10"/>
      <c r="E45">
        <v>2</v>
      </c>
      <c r="F45">
        <f t="shared" si="0"/>
        <v>1</v>
      </c>
      <c r="G45">
        <f t="shared" ref="G45:G53" si="11">IF(D45,F45*D45,0)</f>
        <v>0</v>
      </c>
      <c r="H45">
        <v>-230.79</v>
      </c>
      <c r="I45">
        <v>-272.04000000000002</v>
      </c>
      <c r="J45" t="str">
        <f t="shared" si="10"/>
        <v/>
      </c>
      <c r="L45">
        <v>1</v>
      </c>
      <c r="M45">
        <f t="shared" si="9"/>
        <v>0</v>
      </c>
    </row>
    <row r="46" spans="1:13" ht="15.75" x14ac:dyDescent="0.25">
      <c r="A46" s="2"/>
      <c r="B46" s="2" t="s">
        <v>17</v>
      </c>
      <c r="C46" s="2" t="s">
        <v>68</v>
      </c>
      <c r="D46" s="10"/>
      <c r="E46">
        <v>3</v>
      </c>
      <c r="F46">
        <f t="shared" si="0"/>
        <v>1.5</v>
      </c>
      <c r="G46">
        <f t="shared" si="11"/>
        <v>0</v>
      </c>
      <c r="H46">
        <v>-251.75</v>
      </c>
      <c r="I46">
        <v>-1675.7</v>
      </c>
      <c r="J46" t="str">
        <f t="shared" si="10"/>
        <v/>
      </c>
      <c r="L46">
        <v>0.5</v>
      </c>
      <c r="M46">
        <f t="shared" si="9"/>
        <v>0</v>
      </c>
    </row>
    <row r="47" spans="1:13" ht="15.75" x14ac:dyDescent="0.25">
      <c r="A47" s="2"/>
      <c r="B47" s="2" t="s">
        <v>18</v>
      </c>
      <c r="C47" s="2" t="s">
        <v>67</v>
      </c>
      <c r="D47" s="10"/>
      <c r="E47">
        <v>3</v>
      </c>
      <c r="F47">
        <f t="shared" si="0"/>
        <v>1.5</v>
      </c>
      <c r="G47">
        <f t="shared" si="11"/>
        <v>0</v>
      </c>
      <c r="H47">
        <v>-290.79000000000002</v>
      </c>
      <c r="I47">
        <v>-826.23</v>
      </c>
      <c r="J47" t="str">
        <f t="shared" si="10"/>
        <v/>
      </c>
      <c r="L47">
        <v>0.5</v>
      </c>
      <c r="M47">
        <f t="shared" si="9"/>
        <v>0</v>
      </c>
    </row>
    <row r="48" spans="1:13" ht="15.75" x14ac:dyDescent="0.25">
      <c r="A48" s="2"/>
      <c r="B48" s="2" t="s">
        <v>3</v>
      </c>
      <c r="C48" s="2" t="s">
        <v>99</v>
      </c>
      <c r="D48" s="10"/>
      <c r="E48">
        <v>1</v>
      </c>
      <c r="F48">
        <f t="shared" si="0"/>
        <v>0.5</v>
      </c>
      <c r="G48">
        <f t="shared" si="11"/>
        <v>0</v>
      </c>
      <c r="H48">
        <v>-108.79</v>
      </c>
      <c r="I48">
        <f>-142.91*4.184</f>
        <v>-597.93543999999997</v>
      </c>
      <c r="J48" t="str">
        <f t="shared" si="10"/>
        <v/>
      </c>
      <c r="L48">
        <v>0.5</v>
      </c>
      <c r="M48">
        <f t="shared" si="9"/>
        <v>0</v>
      </c>
    </row>
    <row r="49" spans="1:13" ht="15.75" x14ac:dyDescent="0.25">
      <c r="A49" s="2"/>
      <c r="B49" s="2" t="s">
        <v>4</v>
      </c>
      <c r="C49" s="2" t="s">
        <v>100</v>
      </c>
      <c r="D49" s="10"/>
      <c r="E49">
        <v>2</v>
      </c>
      <c r="F49">
        <f t="shared" si="0"/>
        <v>1</v>
      </c>
      <c r="G49">
        <f t="shared" si="11"/>
        <v>0</v>
      </c>
      <c r="H49">
        <v>-218.94</v>
      </c>
      <c r="I49">
        <f>-92*4.184</f>
        <v>-384.928</v>
      </c>
      <c r="J49" t="str">
        <f t="shared" si="10"/>
        <v/>
      </c>
      <c r="L49">
        <v>1</v>
      </c>
      <c r="M49">
        <f t="shared" si="9"/>
        <v>0</v>
      </c>
    </row>
    <row r="50" spans="1:13" ht="15.75" x14ac:dyDescent="0.25">
      <c r="A50" s="2"/>
      <c r="B50" s="2" t="s">
        <v>6</v>
      </c>
      <c r="C50" s="2" t="s">
        <v>102</v>
      </c>
      <c r="D50" s="10"/>
      <c r="E50">
        <v>2</v>
      </c>
      <c r="F50">
        <f t="shared" si="0"/>
        <v>1</v>
      </c>
      <c r="G50">
        <f t="shared" si="11"/>
        <v>0</v>
      </c>
      <c r="H50">
        <v>-208.92</v>
      </c>
      <c r="I50">
        <f>-55.2*4.184</f>
        <v>-230.95680000000002</v>
      </c>
      <c r="J50" t="str">
        <f t="shared" si="10"/>
        <v/>
      </c>
      <c r="L50">
        <v>1</v>
      </c>
      <c r="M50">
        <f t="shared" si="9"/>
        <v>0</v>
      </c>
    </row>
    <row r="51" spans="1:13" ht="15.75" x14ac:dyDescent="0.25">
      <c r="A51" s="2"/>
      <c r="B51" s="2" t="s">
        <v>9</v>
      </c>
      <c r="C51" s="2" t="s">
        <v>105</v>
      </c>
      <c r="D51" s="10"/>
      <c r="E51">
        <v>2</v>
      </c>
      <c r="F51">
        <f t="shared" si="0"/>
        <v>1</v>
      </c>
      <c r="G51">
        <f t="shared" si="11"/>
        <v>0</v>
      </c>
      <c r="H51">
        <v>-242.78</v>
      </c>
      <c r="I51">
        <f>-76.08*4.184</f>
        <v>-318.31871999999998</v>
      </c>
      <c r="J51" t="str">
        <f t="shared" si="10"/>
        <v/>
      </c>
      <c r="L51">
        <v>1</v>
      </c>
      <c r="M51">
        <f t="shared" si="9"/>
        <v>0</v>
      </c>
    </row>
    <row r="52" spans="1:13" ht="15.75" x14ac:dyDescent="0.25">
      <c r="A52" s="2"/>
      <c r="B52" s="2" t="s">
        <v>19</v>
      </c>
      <c r="C52" s="2" t="s">
        <v>107</v>
      </c>
      <c r="D52" s="10"/>
      <c r="E52">
        <v>3</v>
      </c>
      <c r="F52">
        <f t="shared" si="0"/>
        <v>1.5</v>
      </c>
      <c r="G52">
        <f t="shared" si="11"/>
        <v>0</v>
      </c>
      <c r="H52">
        <v>-243.61</v>
      </c>
      <c r="I52">
        <f>-140.9*4.184</f>
        <v>-589.52560000000005</v>
      </c>
      <c r="J52" t="str">
        <f t="shared" si="10"/>
        <v/>
      </c>
      <c r="L52">
        <v>0.5</v>
      </c>
      <c r="M52">
        <f t="shared" si="9"/>
        <v>0</v>
      </c>
    </row>
    <row r="53" spans="1:13" ht="15.75" x14ac:dyDescent="0.25">
      <c r="A53" s="2"/>
      <c r="B53" s="2" t="s">
        <v>36</v>
      </c>
      <c r="C53" s="2" t="s">
        <v>108</v>
      </c>
      <c r="D53" s="10"/>
      <c r="E53">
        <v>4</v>
      </c>
      <c r="F53">
        <f t="shared" si="0"/>
        <v>2</v>
      </c>
      <c r="G53">
        <f t="shared" si="11"/>
        <v>0</v>
      </c>
      <c r="H53">
        <v>-291.05</v>
      </c>
      <c r="I53">
        <f>-207*4.184</f>
        <v>-866.08800000000008</v>
      </c>
      <c r="J53" t="str">
        <f t="shared" si="10"/>
        <v/>
      </c>
      <c r="L53">
        <v>1</v>
      </c>
      <c r="M53">
        <f t="shared" si="9"/>
        <v>0</v>
      </c>
    </row>
    <row r="54" spans="1:13" ht="15.75" x14ac:dyDescent="0.25">
      <c r="A54" s="2" t="s">
        <v>116</v>
      </c>
      <c r="B54" s="2"/>
      <c r="C54" s="2"/>
      <c r="D54" s="10"/>
      <c r="G54">
        <f>SUM(G44:G53)</f>
        <v>0</v>
      </c>
      <c r="J54">
        <f>IF(G54=0,0,SUM(J44:J53)/G54)</f>
        <v>0</v>
      </c>
      <c r="K54">
        <f>J54+'M3 mix'!L85</f>
        <v>0</v>
      </c>
    </row>
    <row r="55" spans="1:13" ht="15.75" x14ac:dyDescent="0.25">
      <c r="A55" s="2" t="s">
        <v>24</v>
      </c>
      <c r="B55" s="2" t="s">
        <v>13</v>
      </c>
      <c r="C55" s="2" t="s">
        <v>65</v>
      </c>
      <c r="D55" s="10"/>
      <c r="E55">
        <v>2</v>
      </c>
      <c r="F55">
        <f t="shared" si="0"/>
        <v>1</v>
      </c>
      <c r="G55">
        <f>IF(D55,F55*D55,0)</f>
        <v>0</v>
      </c>
      <c r="H55">
        <v>-88.98</v>
      </c>
      <c r="I55">
        <v>-601.6</v>
      </c>
      <c r="J55" t="str">
        <f t="shared" ref="J55:J64" si="12">IF(D55,H55*G55,"")</f>
        <v/>
      </c>
      <c r="L55">
        <v>1</v>
      </c>
      <c r="M55">
        <f t="shared" si="9"/>
        <v>0</v>
      </c>
    </row>
    <row r="56" spans="1:13" ht="15.75" x14ac:dyDescent="0.25">
      <c r="A56" s="2"/>
      <c r="B56" s="2" t="s">
        <v>16</v>
      </c>
      <c r="C56" s="2" t="s">
        <v>66</v>
      </c>
      <c r="D56" s="10"/>
      <c r="E56">
        <v>2</v>
      </c>
      <c r="F56">
        <f t="shared" si="0"/>
        <v>1</v>
      </c>
      <c r="G56">
        <f t="shared" ref="G56:G64" si="13">IF(D56,F56*D56,0)</f>
        <v>0</v>
      </c>
      <c r="H56">
        <v>-216.99</v>
      </c>
      <c r="I56">
        <v>-272.04000000000002</v>
      </c>
      <c r="J56" t="str">
        <f t="shared" si="12"/>
        <v/>
      </c>
      <c r="L56">
        <v>1</v>
      </c>
      <c r="M56">
        <f t="shared" si="9"/>
        <v>0</v>
      </c>
    </row>
    <row r="57" spans="1:13" ht="15.75" x14ac:dyDescent="0.25">
      <c r="A57" s="2"/>
      <c r="B57" s="2" t="s">
        <v>17</v>
      </c>
      <c r="C57" s="2" t="s">
        <v>68</v>
      </c>
      <c r="D57" s="10"/>
      <c r="E57">
        <v>3</v>
      </c>
      <c r="F57">
        <f t="shared" si="0"/>
        <v>1.5</v>
      </c>
      <c r="G57">
        <f t="shared" si="13"/>
        <v>0</v>
      </c>
      <c r="H57">
        <v>-229.05</v>
      </c>
      <c r="I57">
        <v>-1675.7</v>
      </c>
      <c r="J57" t="str">
        <f t="shared" si="12"/>
        <v/>
      </c>
      <c r="L57">
        <v>0.5</v>
      </c>
      <c r="M57">
        <f t="shared" si="9"/>
        <v>0</v>
      </c>
    </row>
    <row r="58" spans="1:13" ht="15.75" x14ac:dyDescent="0.25">
      <c r="A58" s="2"/>
      <c r="B58" s="2" t="s">
        <v>18</v>
      </c>
      <c r="C58" s="2" t="s">
        <v>67</v>
      </c>
      <c r="D58" s="10"/>
      <c r="E58">
        <v>3</v>
      </c>
      <c r="F58">
        <f t="shared" si="0"/>
        <v>1.5</v>
      </c>
      <c r="G58">
        <f t="shared" si="13"/>
        <v>0</v>
      </c>
      <c r="H58">
        <v>-288.99</v>
      </c>
      <c r="I58">
        <v>-826.23</v>
      </c>
      <c r="J58" t="str">
        <f t="shared" si="12"/>
        <v/>
      </c>
      <c r="L58">
        <v>0.5</v>
      </c>
      <c r="M58">
        <f t="shared" si="9"/>
        <v>0</v>
      </c>
    </row>
    <row r="59" spans="1:13" ht="15.75" x14ac:dyDescent="0.25">
      <c r="A59" s="2"/>
      <c r="B59" s="2" t="s">
        <v>3</v>
      </c>
      <c r="C59" s="2" t="s">
        <v>99</v>
      </c>
      <c r="D59" s="10"/>
      <c r="E59">
        <v>1</v>
      </c>
      <c r="F59">
        <f t="shared" si="0"/>
        <v>0.5</v>
      </c>
      <c r="G59">
        <f t="shared" si="13"/>
        <v>0</v>
      </c>
      <c r="H59">
        <v>66.34</v>
      </c>
      <c r="I59">
        <f>-142.91*4.184</f>
        <v>-597.93543999999997</v>
      </c>
      <c r="J59" t="str">
        <f t="shared" si="12"/>
        <v/>
      </c>
      <c r="L59">
        <v>0.5</v>
      </c>
      <c r="M59">
        <f t="shared" si="9"/>
        <v>0</v>
      </c>
    </row>
    <row r="60" spans="1:13" ht="15.75" x14ac:dyDescent="0.25">
      <c r="A60" s="2"/>
      <c r="B60" s="2" t="s">
        <v>4</v>
      </c>
      <c r="C60" s="2" t="s">
        <v>100</v>
      </c>
      <c r="D60" s="10"/>
      <c r="E60">
        <v>2</v>
      </c>
      <c r="F60">
        <f t="shared" si="0"/>
        <v>1</v>
      </c>
      <c r="G60">
        <f t="shared" si="13"/>
        <v>0</v>
      </c>
      <c r="H60">
        <v>-159.6</v>
      </c>
      <c r="I60">
        <f>-92*4.184</f>
        <v>-384.928</v>
      </c>
      <c r="J60" t="str">
        <f t="shared" si="12"/>
        <v/>
      </c>
      <c r="L60">
        <v>1</v>
      </c>
      <c r="M60">
        <f t="shared" si="9"/>
        <v>0</v>
      </c>
    </row>
    <row r="61" spans="1:13" ht="15.75" x14ac:dyDescent="0.25">
      <c r="A61" s="2"/>
      <c r="B61" s="2" t="s">
        <v>6</v>
      </c>
      <c r="C61" s="2" t="s">
        <v>102</v>
      </c>
      <c r="D61" s="10"/>
      <c r="E61">
        <v>2</v>
      </c>
      <c r="F61">
        <f t="shared" si="0"/>
        <v>1</v>
      </c>
      <c r="G61">
        <f t="shared" si="13"/>
        <v>0</v>
      </c>
      <c r="H61">
        <v>-187.6</v>
      </c>
      <c r="I61">
        <f>-55.2*4.184</f>
        <v>-230.95680000000002</v>
      </c>
      <c r="J61" t="str">
        <f t="shared" si="12"/>
        <v/>
      </c>
      <c r="L61">
        <v>1</v>
      </c>
      <c r="M61">
        <f t="shared" si="9"/>
        <v>0</v>
      </c>
    </row>
    <row r="62" spans="1:13" ht="15.75" x14ac:dyDescent="0.25">
      <c r="A62" s="2"/>
      <c r="B62" s="2" t="s">
        <v>9</v>
      </c>
      <c r="C62" s="2" t="s">
        <v>105</v>
      </c>
      <c r="D62" s="10"/>
      <c r="E62">
        <v>2</v>
      </c>
      <c r="F62">
        <f t="shared" ref="F62:F76" si="14">E62/2</f>
        <v>1</v>
      </c>
      <c r="G62">
        <f t="shared" si="13"/>
        <v>0</v>
      </c>
      <c r="H62">
        <v>-242.78</v>
      </c>
      <c r="I62">
        <f>-76.08*4.184</f>
        <v>-318.31871999999998</v>
      </c>
      <c r="J62" t="str">
        <f t="shared" si="12"/>
        <v/>
      </c>
      <c r="L62">
        <v>1</v>
      </c>
      <c r="M62">
        <f t="shared" si="9"/>
        <v>0</v>
      </c>
    </row>
    <row r="63" spans="1:13" ht="15.75" x14ac:dyDescent="0.25">
      <c r="A63" s="2"/>
      <c r="B63" s="2" t="s">
        <v>19</v>
      </c>
      <c r="C63" s="2" t="s">
        <v>107</v>
      </c>
      <c r="D63" s="10"/>
      <c r="E63">
        <v>3</v>
      </c>
      <c r="F63">
        <f t="shared" si="14"/>
        <v>1.5</v>
      </c>
      <c r="G63">
        <f t="shared" si="13"/>
        <v>0</v>
      </c>
      <c r="H63">
        <v>-243.61</v>
      </c>
      <c r="I63">
        <f>-140.9*4.184</f>
        <v>-589.52560000000005</v>
      </c>
      <c r="J63" t="str">
        <f t="shared" si="12"/>
        <v/>
      </c>
      <c r="L63">
        <v>0.5</v>
      </c>
      <c r="M63">
        <f t="shared" si="9"/>
        <v>0</v>
      </c>
    </row>
    <row r="64" spans="1:13" ht="15.75" x14ac:dyDescent="0.25">
      <c r="A64" s="2"/>
      <c r="B64" s="2" t="s">
        <v>36</v>
      </c>
      <c r="C64" s="2" t="s">
        <v>108</v>
      </c>
      <c r="D64" s="10"/>
      <c r="E64">
        <v>4</v>
      </c>
      <c r="F64">
        <f t="shared" si="14"/>
        <v>2</v>
      </c>
      <c r="G64">
        <f t="shared" si="13"/>
        <v>0</v>
      </c>
      <c r="H64">
        <v>-291.05</v>
      </c>
      <c r="I64">
        <f>-207*4.184</f>
        <v>-866.08800000000008</v>
      </c>
      <c r="J64" t="str">
        <f t="shared" si="12"/>
        <v/>
      </c>
      <c r="L64">
        <v>1</v>
      </c>
      <c r="M64">
        <f t="shared" si="9"/>
        <v>0</v>
      </c>
    </row>
    <row r="65" spans="1:15" ht="15.75" x14ac:dyDescent="0.25">
      <c r="A65" s="2" t="s">
        <v>116</v>
      </c>
      <c r="B65" s="2"/>
      <c r="C65" s="2"/>
      <c r="D65" s="10"/>
      <c r="G65">
        <f>SUM(G55:G64)</f>
        <v>0</v>
      </c>
      <c r="J65">
        <f>IF(G65=0,0,SUM(J55:J64)/G65)</f>
        <v>0</v>
      </c>
    </row>
    <row r="66" spans="1:15" ht="15.75" x14ac:dyDescent="0.25">
      <c r="A66" s="2" t="s">
        <v>21</v>
      </c>
      <c r="B66" s="2" t="s">
        <v>22</v>
      </c>
      <c r="C66" s="2" t="s">
        <v>69</v>
      </c>
      <c r="D66" s="10">
        <v>0.67</v>
      </c>
      <c r="E66">
        <v>4</v>
      </c>
      <c r="F66">
        <f t="shared" si="14"/>
        <v>2</v>
      </c>
      <c r="G66">
        <f>IF(D66,F66*D66,0)</f>
        <v>1.34</v>
      </c>
      <c r="H66">
        <v>-285.33</v>
      </c>
      <c r="I66">
        <v>-910.7</v>
      </c>
      <c r="J66">
        <f>IF(D66,H66*G66,"")</f>
        <v>-382.34219999999999</v>
      </c>
      <c r="L66">
        <v>1</v>
      </c>
      <c r="M66">
        <f>IF(D66,L66*D66*I66,0)</f>
        <v>-610.1690000000001</v>
      </c>
    </row>
    <row r="67" spans="1:15" ht="15.75" x14ac:dyDescent="0.25">
      <c r="A67" s="2"/>
      <c r="B67" s="2" t="s">
        <v>35</v>
      </c>
      <c r="C67" s="2" t="s">
        <v>68</v>
      </c>
      <c r="D67" s="10">
        <v>0.33</v>
      </c>
      <c r="E67">
        <v>3</v>
      </c>
      <c r="F67">
        <f t="shared" si="14"/>
        <v>1.5</v>
      </c>
      <c r="G67">
        <f t="shared" ref="G67:G68" si="15">IF(D67,F67*D67,0)</f>
        <v>0.495</v>
      </c>
      <c r="H67">
        <v>-260.45</v>
      </c>
      <c r="I67">
        <v>-1675.7</v>
      </c>
      <c r="J67">
        <f t="shared" ref="J67:J68" si="16">IF(D67,H67*G67,"")</f>
        <v>-128.92274999999998</v>
      </c>
      <c r="L67">
        <v>0.5</v>
      </c>
      <c r="M67">
        <f t="shared" si="9"/>
        <v>-276.4905</v>
      </c>
    </row>
    <row r="68" spans="1:15" ht="15.75" x14ac:dyDescent="0.25">
      <c r="A68" s="2"/>
      <c r="B68" s="2" t="s">
        <v>38</v>
      </c>
      <c r="C68" s="2" t="s">
        <v>67</v>
      </c>
      <c r="D68" s="10"/>
      <c r="E68">
        <v>3</v>
      </c>
      <c r="F68">
        <f t="shared" si="14"/>
        <v>1.5</v>
      </c>
      <c r="G68">
        <f t="shared" si="15"/>
        <v>0</v>
      </c>
      <c r="H68">
        <v>-310</v>
      </c>
      <c r="I68">
        <v>-826.23</v>
      </c>
      <c r="J68" t="str">
        <f t="shared" si="16"/>
        <v/>
      </c>
      <c r="L68">
        <v>0.5</v>
      </c>
      <c r="M68">
        <f t="shared" ref="M68:M72" si="17">IF(D68,L68*D68*I68,0)</f>
        <v>0</v>
      </c>
    </row>
    <row r="69" spans="1:15" ht="15.75" x14ac:dyDescent="0.25">
      <c r="A69" s="2" t="s">
        <v>116</v>
      </c>
      <c r="B69" s="2"/>
      <c r="C69" s="2"/>
      <c r="D69" s="10"/>
      <c r="G69">
        <f>SUM(G66:G68)</f>
        <v>1.835</v>
      </c>
      <c r="J69">
        <f>IF(G69=0,0,SUM(J66:J68)/G69)</f>
        <v>-278.61850136239781</v>
      </c>
    </row>
    <row r="70" spans="1:15" ht="15.75" x14ac:dyDescent="0.25">
      <c r="A70" s="2" t="s">
        <v>23</v>
      </c>
      <c r="B70" s="2" t="s">
        <v>22</v>
      </c>
      <c r="C70" s="2" t="s">
        <v>69</v>
      </c>
      <c r="D70" s="10">
        <v>0.67</v>
      </c>
      <c r="E70">
        <v>4</v>
      </c>
      <c r="F70">
        <f t="shared" si="14"/>
        <v>2</v>
      </c>
      <c r="G70">
        <f>IF(D70,F70*D70,0)</f>
        <v>1.34</v>
      </c>
      <c r="H70">
        <v>-285.33</v>
      </c>
      <c r="I70">
        <v>-910.7</v>
      </c>
      <c r="J70">
        <f>IF(D70,H70*G70,"")</f>
        <v>-382.34219999999999</v>
      </c>
      <c r="L70">
        <v>1</v>
      </c>
      <c r="M70">
        <f t="shared" si="17"/>
        <v>-610.1690000000001</v>
      </c>
    </row>
    <row r="71" spans="1:15" ht="15.75" x14ac:dyDescent="0.25">
      <c r="A71" s="2"/>
      <c r="B71" s="2" t="s">
        <v>35</v>
      </c>
      <c r="C71" s="2" t="s">
        <v>68</v>
      </c>
      <c r="D71" s="10">
        <v>0.33</v>
      </c>
      <c r="E71">
        <v>3</v>
      </c>
      <c r="F71">
        <f t="shared" si="14"/>
        <v>1.5</v>
      </c>
      <c r="G71">
        <f t="shared" ref="G71:G72" si="18">IF(D71,F71*D71,0)</f>
        <v>0.495</v>
      </c>
      <c r="H71">
        <v>-260.45</v>
      </c>
      <c r="I71">
        <v>-1675.7</v>
      </c>
      <c r="J71">
        <f t="shared" ref="J71:J72" si="19">IF(D71,H71*G71,"")</f>
        <v>-128.92274999999998</v>
      </c>
      <c r="L71">
        <v>0.5</v>
      </c>
      <c r="M71">
        <f t="shared" si="17"/>
        <v>-276.4905</v>
      </c>
    </row>
    <row r="72" spans="1:15" ht="15.75" x14ac:dyDescent="0.25">
      <c r="A72" s="2"/>
      <c r="B72" s="2" t="s">
        <v>38</v>
      </c>
      <c r="C72" s="2" t="s">
        <v>67</v>
      </c>
      <c r="D72" s="10"/>
      <c r="E72">
        <v>3</v>
      </c>
      <c r="F72">
        <f t="shared" si="14"/>
        <v>1.5</v>
      </c>
      <c r="G72">
        <f t="shared" si="18"/>
        <v>0</v>
      </c>
      <c r="H72">
        <v>-310</v>
      </c>
      <c r="I72">
        <v>-826.23</v>
      </c>
      <c r="J72" t="str">
        <f t="shared" si="19"/>
        <v/>
      </c>
      <c r="L72">
        <v>0.5</v>
      </c>
      <c r="M72">
        <f t="shared" si="17"/>
        <v>0</v>
      </c>
    </row>
    <row r="73" spans="1:15" ht="15.75" x14ac:dyDescent="0.25">
      <c r="A73" s="2" t="s">
        <v>116</v>
      </c>
      <c r="B73" s="2"/>
      <c r="C73" s="2"/>
      <c r="D73" s="10"/>
      <c r="G73">
        <f>SUM(G70:G72)</f>
        <v>1.835</v>
      </c>
      <c r="J73">
        <f>IF(G73=0,0,SUM(J70:J72)/G73)</f>
        <v>-278.61850136239781</v>
      </c>
      <c r="O73" t="s">
        <v>122</v>
      </c>
    </row>
    <row r="74" spans="1:15" ht="15.75" x14ac:dyDescent="0.25">
      <c r="A74" s="2" t="s">
        <v>27</v>
      </c>
      <c r="B74" s="2" t="s">
        <v>25</v>
      </c>
      <c r="C74" s="2" t="s">
        <v>75</v>
      </c>
      <c r="D74" s="10">
        <v>1</v>
      </c>
      <c r="E74">
        <v>1</v>
      </c>
      <c r="F74">
        <f t="shared" si="14"/>
        <v>0.5</v>
      </c>
      <c r="G74">
        <f>IF(D74,F74*D74,0)</f>
        <v>0.5</v>
      </c>
      <c r="H74">
        <v>-249.58</v>
      </c>
      <c r="I74">
        <v>-285.83</v>
      </c>
      <c r="J74">
        <f>IF(D74,H74*G74,"")</f>
        <v>-124.79</v>
      </c>
      <c r="L74">
        <v>0.5</v>
      </c>
      <c r="M74">
        <f>IF(D74,L74*D74*I74,0)</f>
        <v>-142.91499999999999</v>
      </c>
      <c r="O74">
        <f>G74*(I74-H74)</f>
        <v>-18.124999999999986</v>
      </c>
    </row>
    <row r="75" spans="1:15" ht="15.75" x14ac:dyDescent="0.25">
      <c r="A75" s="2"/>
      <c r="B75" s="2" t="s">
        <v>26</v>
      </c>
      <c r="C75" s="2" t="s">
        <v>75</v>
      </c>
      <c r="D75" s="10">
        <v>0</v>
      </c>
      <c r="E75">
        <v>1</v>
      </c>
      <c r="F75">
        <f t="shared" si="14"/>
        <v>0.5</v>
      </c>
      <c r="G75">
        <f t="shared" ref="G75:G76" si="20">IF(D75,F75*D75,0)</f>
        <v>0</v>
      </c>
      <c r="H75">
        <v>-311.98</v>
      </c>
      <c r="I75">
        <v>-285.83</v>
      </c>
      <c r="J75">
        <f>IF(D75,H75*G75,0)</f>
        <v>0</v>
      </c>
      <c r="L75">
        <v>0.5</v>
      </c>
      <c r="M75">
        <f t="shared" ref="M75:M76" si="21">IF(D75,L75*D75*I75,0)</f>
        <v>0</v>
      </c>
      <c r="O75">
        <f t="shared" ref="O75:O76" si="22">G75*(I75-H75)</f>
        <v>0</v>
      </c>
    </row>
    <row r="76" spans="1:15" ht="15.75" x14ac:dyDescent="0.25">
      <c r="A76" s="2"/>
      <c r="B76" s="2" t="s">
        <v>28</v>
      </c>
      <c r="C76" s="2" t="s">
        <v>75</v>
      </c>
      <c r="D76" s="10">
        <v>3</v>
      </c>
      <c r="E76">
        <v>1</v>
      </c>
      <c r="F76">
        <f t="shared" si="14"/>
        <v>0.5</v>
      </c>
      <c r="G76">
        <f t="shared" si="20"/>
        <v>1.5</v>
      </c>
      <c r="H76">
        <v>-287.2</v>
      </c>
      <c r="I76">
        <v>-285.83</v>
      </c>
      <c r="J76">
        <f>IF(D76,H76*G76,0)</f>
        <v>-430.79999999999995</v>
      </c>
      <c r="L76">
        <v>0.5</v>
      </c>
      <c r="M76">
        <f t="shared" si="21"/>
        <v>-428.745</v>
      </c>
      <c r="O76">
        <f t="shared" si="22"/>
        <v>2.0550000000000068</v>
      </c>
    </row>
    <row r="77" spans="1:15" ht="15.75" x14ac:dyDescent="0.25">
      <c r="A77" s="2" t="s">
        <v>116</v>
      </c>
      <c r="G77">
        <f>SUM(G74:G76)</f>
        <v>2</v>
      </c>
      <c r="J77">
        <f>IF(G77=0,0,SUM(J74:J76)/G77)</f>
        <v>-277.79499999999996</v>
      </c>
      <c r="M77">
        <f>SUM(M3:M76)</f>
        <v>-3394.3710499999997</v>
      </c>
      <c r="O77">
        <f>SUM(O74:O76)</f>
        <v>-16.069999999999979</v>
      </c>
    </row>
    <row r="78" spans="1:15" ht="15.75" x14ac:dyDescent="0.25">
      <c r="A78" s="2" t="s">
        <v>116</v>
      </c>
      <c r="G78">
        <f>G21+G32+G43+G54+G65+G69+G73+G77</f>
        <v>9</v>
      </c>
    </row>
  </sheetData>
  <phoneticPr fontId="6" type="noConversion"/>
  <conditionalFormatting sqref="G78">
    <cfRule type="cellIs" dxfId="2" priority="3" operator="equal">
      <formula>$C$1</formula>
    </cfRule>
    <cfRule type="cellIs" dxfId="1" priority="2" operator="lessThan">
      <formula>$C$1</formula>
    </cfRule>
    <cfRule type="cellIs" dxfId="0" priority="1" operator="greaterThan">
      <formula>$C$1</formula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L84"/>
  <sheetViews>
    <sheetView topLeftCell="A43" workbookViewId="0">
      <selection activeCell="L86" sqref="L86"/>
    </sheetView>
  </sheetViews>
  <sheetFormatPr defaultRowHeight="15" x14ac:dyDescent="0.25"/>
  <sheetData>
    <row r="2" spans="1:11" x14ac:dyDescent="0.25">
      <c r="A2" t="s">
        <v>93</v>
      </c>
      <c r="B2">
        <f>input!K21</f>
        <v>0</v>
      </c>
      <c r="C2">
        <f>B2</f>
        <v>0</v>
      </c>
      <c r="D2">
        <f t="shared" ref="D2:J2" si="0">C2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>J2</f>
        <v>0</v>
      </c>
    </row>
    <row r="3" spans="1:11" x14ac:dyDescent="0.25">
      <c r="A3" t="s">
        <v>78</v>
      </c>
      <c r="B3">
        <f>input!J32</f>
        <v>-242.82459459459457</v>
      </c>
      <c r="C3">
        <f t="shared" ref="C3:K3" si="1">B3</f>
        <v>-242.82459459459457</v>
      </c>
      <c r="D3">
        <f t="shared" si="1"/>
        <v>-242.82459459459457</v>
      </c>
      <c r="E3">
        <f t="shared" si="1"/>
        <v>-242.82459459459457</v>
      </c>
      <c r="F3">
        <f t="shared" si="1"/>
        <v>-242.82459459459457</v>
      </c>
      <c r="G3">
        <f t="shared" si="1"/>
        <v>-242.82459459459457</v>
      </c>
      <c r="H3">
        <f t="shared" si="1"/>
        <v>-242.82459459459457</v>
      </c>
      <c r="I3">
        <f t="shared" si="1"/>
        <v>-242.82459459459457</v>
      </c>
      <c r="J3">
        <f t="shared" si="1"/>
        <v>-242.82459459459457</v>
      </c>
      <c r="K3">
        <f t="shared" si="1"/>
        <v>-242.82459459459457</v>
      </c>
    </row>
    <row r="4" spans="1:11" x14ac:dyDescent="0.25">
      <c r="A4" t="s">
        <v>79</v>
      </c>
      <c r="B4">
        <f>input!$K43</f>
        <v>-248.2205193279766</v>
      </c>
      <c r="C4">
        <f t="shared" ref="C4:K4" si="2">B4</f>
        <v>-248.2205193279766</v>
      </c>
      <c r="D4">
        <f t="shared" si="2"/>
        <v>-248.2205193279766</v>
      </c>
      <c r="E4">
        <f t="shared" si="2"/>
        <v>-248.2205193279766</v>
      </c>
      <c r="F4">
        <f t="shared" si="2"/>
        <v>-248.2205193279766</v>
      </c>
      <c r="G4">
        <f t="shared" si="2"/>
        <v>-248.2205193279766</v>
      </c>
      <c r="H4">
        <f t="shared" si="2"/>
        <v>-248.2205193279766</v>
      </c>
      <c r="I4">
        <f t="shared" si="2"/>
        <v>-248.2205193279766</v>
      </c>
      <c r="J4">
        <f t="shared" si="2"/>
        <v>-248.2205193279766</v>
      </c>
      <c r="K4">
        <f t="shared" si="2"/>
        <v>-248.2205193279766</v>
      </c>
    </row>
    <row r="5" spans="1:11" x14ac:dyDescent="0.25">
      <c r="A5" t="s">
        <v>80</v>
      </c>
      <c r="B5">
        <f>input!$K44</f>
        <v>0</v>
      </c>
      <c r="C5">
        <f t="shared" ref="C5:K5" si="3">B5</f>
        <v>0</v>
      </c>
      <c r="D5">
        <f t="shared" si="3"/>
        <v>0</v>
      </c>
      <c r="E5">
        <f t="shared" si="3"/>
        <v>0</v>
      </c>
      <c r="F5">
        <f t="shared" si="3"/>
        <v>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</row>
    <row r="6" spans="1:11" x14ac:dyDescent="0.25">
      <c r="A6" t="s">
        <v>81</v>
      </c>
      <c r="B6">
        <f>input!$K45</f>
        <v>0</v>
      </c>
      <c r="C6">
        <f t="shared" ref="C6:K6" si="4">B6</f>
        <v>0</v>
      </c>
      <c r="D6">
        <f t="shared" si="4"/>
        <v>0</v>
      </c>
      <c r="E6">
        <f t="shared" si="4"/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</row>
    <row r="7" spans="1:11" x14ac:dyDescent="0.25">
      <c r="A7" t="s">
        <v>82</v>
      </c>
      <c r="B7">
        <f>input!J69</f>
        <v>-278.61850136239781</v>
      </c>
      <c r="C7">
        <f t="shared" ref="C7:K7" si="5">B7</f>
        <v>-278.61850136239781</v>
      </c>
      <c r="D7">
        <f t="shared" si="5"/>
        <v>-278.61850136239781</v>
      </c>
      <c r="E7">
        <f t="shared" si="5"/>
        <v>-278.61850136239781</v>
      </c>
      <c r="F7">
        <f t="shared" si="5"/>
        <v>-278.61850136239781</v>
      </c>
      <c r="G7">
        <f t="shared" si="5"/>
        <v>-278.61850136239781</v>
      </c>
      <c r="H7">
        <f t="shared" si="5"/>
        <v>-278.61850136239781</v>
      </c>
      <c r="I7">
        <f t="shared" si="5"/>
        <v>-278.61850136239781</v>
      </c>
      <c r="J7">
        <f t="shared" si="5"/>
        <v>-278.61850136239781</v>
      </c>
      <c r="K7">
        <f t="shared" si="5"/>
        <v>-278.61850136239781</v>
      </c>
    </row>
    <row r="8" spans="1:11" x14ac:dyDescent="0.25">
      <c r="A8" t="s">
        <v>83</v>
      </c>
      <c r="B8">
        <f>input!J73</f>
        <v>-278.61850136239781</v>
      </c>
      <c r="C8">
        <f t="shared" ref="C8:K8" si="6">B8</f>
        <v>-278.61850136239781</v>
      </c>
      <c r="D8">
        <f t="shared" si="6"/>
        <v>-278.61850136239781</v>
      </c>
      <c r="E8">
        <f t="shared" si="6"/>
        <v>-278.61850136239781</v>
      </c>
      <c r="F8">
        <f t="shared" si="6"/>
        <v>-278.61850136239781</v>
      </c>
      <c r="G8">
        <f t="shared" si="6"/>
        <v>-278.61850136239781</v>
      </c>
      <c r="H8">
        <f t="shared" si="6"/>
        <v>-278.61850136239781</v>
      </c>
      <c r="I8">
        <f t="shared" si="6"/>
        <v>-278.61850136239781</v>
      </c>
      <c r="J8">
        <f t="shared" si="6"/>
        <v>-278.61850136239781</v>
      </c>
      <c r="K8">
        <f t="shared" si="6"/>
        <v>-278.61850136239781</v>
      </c>
    </row>
    <row r="9" spans="1:11" x14ac:dyDescent="0.25">
      <c r="A9" t="s">
        <v>84</v>
      </c>
      <c r="B9">
        <f>input!J74</f>
        <v>-124.79</v>
      </c>
      <c r="C9">
        <f t="shared" ref="C9:K9" si="7">B9</f>
        <v>-124.79</v>
      </c>
      <c r="D9">
        <f t="shared" si="7"/>
        <v>-124.79</v>
      </c>
      <c r="E9">
        <f t="shared" si="7"/>
        <v>-124.79</v>
      </c>
      <c r="F9">
        <f t="shared" si="7"/>
        <v>-124.79</v>
      </c>
      <c r="G9">
        <f t="shared" si="7"/>
        <v>-124.79</v>
      </c>
      <c r="H9">
        <f t="shared" si="7"/>
        <v>-124.79</v>
      </c>
      <c r="I9">
        <f t="shared" si="7"/>
        <v>-124.79</v>
      </c>
      <c r="J9">
        <f t="shared" si="7"/>
        <v>-124.79</v>
      </c>
      <c r="K9">
        <f t="shared" si="7"/>
        <v>-124.79</v>
      </c>
    </row>
    <row r="10" spans="1:11" x14ac:dyDescent="0.25">
      <c r="A10" t="s">
        <v>86</v>
      </c>
      <c r="B10">
        <f>input!J75</f>
        <v>0</v>
      </c>
      <c r="C10">
        <f t="shared" ref="C10:K10" si="8">B10</f>
        <v>0</v>
      </c>
      <c r="D10">
        <f t="shared" si="8"/>
        <v>0</v>
      </c>
      <c r="E10">
        <f t="shared" si="8"/>
        <v>0</v>
      </c>
      <c r="F10">
        <f t="shared" si="8"/>
        <v>0</v>
      </c>
      <c r="G10">
        <f t="shared" si="8"/>
        <v>0</v>
      </c>
      <c r="H10">
        <f t="shared" si="8"/>
        <v>0</v>
      </c>
      <c r="I10">
        <f t="shared" si="8"/>
        <v>0</v>
      </c>
      <c r="J10">
        <f t="shared" si="8"/>
        <v>0</v>
      </c>
      <c r="K10">
        <f t="shared" si="8"/>
        <v>0</v>
      </c>
    </row>
    <row r="11" spans="1:11" x14ac:dyDescent="0.25">
      <c r="A11" t="s">
        <v>85</v>
      </c>
      <c r="B11">
        <f>input!J76</f>
        <v>-430.79999999999995</v>
      </c>
      <c r="C11">
        <f t="shared" ref="C11:K11" si="9">B11</f>
        <v>-430.79999999999995</v>
      </c>
      <c r="D11">
        <f t="shared" si="9"/>
        <v>-430.79999999999995</v>
      </c>
      <c r="E11">
        <f t="shared" si="9"/>
        <v>-430.79999999999995</v>
      </c>
      <c r="F11">
        <f t="shared" si="9"/>
        <v>-430.79999999999995</v>
      </c>
      <c r="G11">
        <f t="shared" si="9"/>
        <v>-430.79999999999995</v>
      </c>
      <c r="H11">
        <f t="shared" si="9"/>
        <v>-430.79999999999995</v>
      </c>
      <c r="I11">
        <f t="shared" si="9"/>
        <v>-430.79999999999995</v>
      </c>
      <c r="J11">
        <f t="shared" si="9"/>
        <v>-430.79999999999995</v>
      </c>
      <c r="K11">
        <f t="shared" si="9"/>
        <v>-430.79999999999995</v>
      </c>
    </row>
    <row r="13" spans="1:11" x14ac:dyDescent="0.25">
      <c r="B13" t="s">
        <v>93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86</v>
      </c>
      <c r="K13" t="s">
        <v>85</v>
      </c>
    </row>
    <row r="14" spans="1:11" x14ac:dyDescent="0.25">
      <c r="B14">
        <f t="array" ref="B14:K23">TRANSPOSE(B2:K11)</f>
        <v>0</v>
      </c>
      <c r="C14">
        <v>-242.82459459459457</v>
      </c>
      <c r="D14">
        <v>-248.2205193279766</v>
      </c>
      <c r="E14">
        <v>0</v>
      </c>
      <c r="F14">
        <v>0</v>
      </c>
      <c r="G14">
        <v>-278.61850136239781</v>
      </c>
      <c r="H14">
        <v>-278.61850136239781</v>
      </c>
      <c r="I14">
        <v>-124.79</v>
      </c>
      <c r="J14">
        <v>0</v>
      </c>
      <c r="K14">
        <v>-430.79999999999995</v>
      </c>
    </row>
    <row r="15" spans="1:11" x14ac:dyDescent="0.25">
      <c r="B15">
        <v>0</v>
      </c>
      <c r="C15">
        <v>-242.82459459459457</v>
      </c>
      <c r="D15">
        <v>-248.2205193279766</v>
      </c>
      <c r="E15">
        <v>0</v>
      </c>
      <c r="F15">
        <v>0</v>
      </c>
      <c r="G15">
        <v>-278.61850136239781</v>
      </c>
      <c r="H15">
        <v>-278.61850136239781</v>
      </c>
      <c r="I15">
        <v>-124.79</v>
      </c>
      <c r="J15">
        <v>0</v>
      </c>
      <c r="K15">
        <v>-430.79999999999995</v>
      </c>
    </row>
    <row r="16" spans="1:11" x14ac:dyDescent="0.25">
      <c r="B16">
        <v>0</v>
      </c>
      <c r="C16">
        <v>-242.82459459459457</v>
      </c>
      <c r="D16">
        <v>-248.2205193279766</v>
      </c>
      <c r="E16">
        <v>0</v>
      </c>
      <c r="F16">
        <v>0</v>
      </c>
      <c r="G16">
        <v>-278.61850136239781</v>
      </c>
      <c r="H16">
        <v>-278.61850136239781</v>
      </c>
      <c r="I16">
        <v>-124.79</v>
      </c>
      <c r="J16">
        <v>0</v>
      </c>
      <c r="K16">
        <v>-430.79999999999995</v>
      </c>
    </row>
    <row r="17" spans="1:11" x14ac:dyDescent="0.25">
      <c r="B17">
        <v>0</v>
      </c>
      <c r="C17">
        <v>-242.82459459459457</v>
      </c>
      <c r="D17">
        <v>-248.2205193279766</v>
      </c>
      <c r="E17">
        <v>0</v>
      </c>
      <c r="F17">
        <v>0</v>
      </c>
      <c r="G17">
        <v>-278.61850136239781</v>
      </c>
      <c r="H17">
        <v>-278.61850136239781</v>
      </c>
      <c r="I17">
        <v>-124.79</v>
      </c>
      <c r="J17">
        <v>0</v>
      </c>
      <c r="K17">
        <v>-430.79999999999995</v>
      </c>
    </row>
    <row r="18" spans="1:11" x14ac:dyDescent="0.25">
      <c r="B18">
        <v>0</v>
      </c>
      <c r="C18">
        <v>-242.82459459459457</v>
      </c>
      <c r="D18">
        <v>-248.2205193279766</v>
      </c>
      <c r="E18">
        <v>0</v>
      </c>
      <c r="F18">
        <v>0</v>
      </c>
      <c r="G18">
        <v>-278.61850136239781</v>
      </c>
      <c r="H18">
        <v>-278.61850136239781</v>
      </c>
      <c r="I18">
        <v>-124.79</v>
      </c>
      <c r="J18">
        <v>0</v>
      </c>
      <c r="K18">
        <v>-430.79999999999995</v>
      </c>
    </row>
    <row r="19" spans="1:11" x14ac:dyDescent="0.25">
      <c r="B19">
        <v>0</v>
      </c>
      <c r="C19">
        <v>-242.82459459459457</v>
      </c>
      <c r="D19">
        <v>-248.2205193279766</v>
      </c>
      <c r="E19">
        <v>0</v>
      </c>
      <c r="F19">
        <v>0</v>
      </c>
      <c r="G19">
        <v>-278.61850136239781</v>
      </c>
      <c r="H19">
        <v>-278.61850136239781</v>
      </c>
      <c r="I19">
        <v>-124.79</v>
      </c>
      <c r="J19">
        <v>0</v>
      </c>
      <c r="K19">
        <v>-430.79999999999995</v>
      </c>
    </row>
    <row r="20" spans="1:11" x14ac:dyDescent="0.25">
      <c r="B20">
        <v>0</v>
      </c>
      <c r="C20">
        <v>-242.82459459459457</v>
      </c>
      <c r="D20">
        <v>-248.2205193279766</v>
      </c>
      <c r="E20">
        <v>0</v>
      </c>
      <c r="F20">
        <v>0</v>
      </c>
      <c r="G20">
        <v>-278.61850136239781</v>
      </c>
      <c r="H20">
        <v>-278.61850136239781</v>
      </c>
      <c r="I20">
        <v>-124.79</v>
      </c>
      <c r="J20">
        <v>0</v>
      </c>
      <c r="K20">
        <v>-430.79999999999995</v>
      </c>
    </row>
    <row r="21" spans="1:11" x14ac:dyDescent="0.25">
      <c r="B21">
        <v>0</v>
      </c>
      <c r="C21">
        <v>-242.82459459459457</v>
      </c>
      <c r="D21">
        <v>-248.2205193279766</v>
      </c>
      <c r="E21">
        <v>0</v>
      </c>
      <c r="F21">
        <v>0</v>
      </c>
      <c r="G21">
        <v>-278.61850136239781</v>
      </c>
      <c r="H21">
        <v>-278.61850136239781</v>
      </c>
      <c r="I21">
        <v>-124.79</v>
      </c>
      <c r="J21">
        <v>0</v>
      </c>
      <c r="K21">
        <v>-430.79999999999995</v>
      </c>
    </row>
    <row r="22" spans="1:11" x14ac:dyDescent="0.25">
      <c r="B22">
        <v>0</v>
      </c>
      <c r="C22">
        <v>-242.82459459459457</v>
      </c>
      <c r="D22">
        <v>-248.2205193279766</v>
      </c>
      <c r="E22">
        <v>0</v>
      </c>
      <c r="F22">
        <v>0</v>
      </c>
      <c r="G22">
        <v>-278.61850136239781</v>
      </c>
      <c r="H22">
        <v>-278.61850136239781</v>
      </c>
      <c r="I22">
        <v>-124.79</v>
      </c>
      <c r="J22">
        <v>0</v>
      </c>
      <c r="K22">
        <v>-430.79999999999995</v>
      </c>
    </row>
    <row r="23" spans="1:11" x14ac:dyDescent="0.25">
      <c r="B23">
        <v>0</v>
      </c>
      <c r="C23">
        <v>-242.82459459459457</v>
      </c>
      <c r="D23">
        <v>-248.2205193279766</v>
      </c>
      <c r="E23">
        <v>0</v>
      </c>
      <c r="F23">
        <v>0</v>
      </c>
      <c r="G23">
        <v>-278.61850136239781</v>
      </c>
      <c r="H23">
        <v>-278.61850136239781</v>
      </c>
      <c r="I23">
        <v>-124.79</v>
      </c>
      <c r="J23">
        <v>0</v>
      </c>
      <c r="K23">
        <v>-430.79999999999995</v>
      </c>
    </row>
    <row r="25" spans="1:11" x14ac:dyDescent="0.25">
      <c r="B25" t="s">
        <v>93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  <c r="H25" t="s">
        <v>83</v>
      </c>
      <c r="I25" t="s">
        <v>84</v>
      </c>
      <c r="J25" t="s">
        <v>86</v>
      </c>
      <c r="K25" t="s">
        <v>85</v>
      </c>
    </row>
    <row r="26" spans="1:11" x14ac:dyDescent="0.25">
      <c r="A26" t="s">
        <v>93</v>
      </c>
      <c r="B26">
        <f>ABS(B14-B2)</f>
        <v>0</v>
      </c>
      <c r="C26">
        <v>0</v>
      </c>
      <c r="D26">
        <v>0</v>
      </c>
      <c r="E26">
        <v>0</v>
      </c>
      <c r="F26">
        <v>0</v>
      </c>
      <c r="G26">
        <f t="shared" ref="G26:H28" si="10">ABS(G14-G2)</f>
        <v>278.61850136239781</v>
      </c>
      <c r="H26">
        <f t="shared" si="10"/>
        <v>278.61850136239781</v>
      </c>
      <c r="I26">
        <v>0</v>
      </c>
      <c r="J26">
        <v>0</v>
      </c>
      <c r="K26">
        <v>0</v>
      </c>
    </row>
    <row r="27" spans="1:11" x14ac:dyDescent="0.25">
      <c r="A27" t="s">
        <v>78</v>
      </c>
      <c r="B27">
        <v>0</v>
      </c>
      <c r="C27">
        <f>ABS(C15-C3)</f>
        <v>0</v>
      </c>
      <c r="D27">
        <f>ABS(D15-D3)</f>
        <v>5.3959247333820315</v>
      </c>
      <c r="E27">
        <v>0</v>
      </c>
      <c r="F27">
        <v>0</v>
      </c>
      <c r="G27">
        <f t="shared" si="10"/>
        <v>35.793906767803236</v>
      </c>
      <c r="H27">
        <f t="shared" si="10"/>
        <v>35.793906767803236</v>
      </c>
      <c r="I27">
        <f>ABS(I15-I3)</f>
        <v>118.03459459459457</v>
      </c>
      <c r="J27">
        <v>0</v>
      </c>
      <c r="K27">
        <f>ABS(K3-K15)</f>
        <v>187.97540540540538</v>
      </c>
    </row>
    <row r="28" spans="1:11" x14ac:dyDescent="0.25">
      <c r="A28" t="s">
        <v>79</v>
      </c>
      <c r="B28">
        <v>0</v>
      </c>
      <c r="C28">
        <f>ABS(C16-C4)</f>
        <v>5.3959247333820315</v>
      </c>
      <c r="D28">
        <f>ABS(D16-D4)</f>
        <v>0</v>
      </c>
      <c r="E28">
        <v>0</v>
      </c>
      <c r="F28">
        <v>0</v>
      </c>
      <c r="G28">
        <f t="shared" si="10"/>
        <v>30.397982034421204</v>
      </c>
      <c r="H28">
        <f t="shared" si="10"/>
        <v>30.397982034421204</v>
      </c>
      <c r="I28">
        <f>ABS(I16-I4)</f>
        <v>123.4305193279766</v>
      </c>
      <c r="J28">
        <v>0</v>
      </c>
      <c r="K28">
        <f>ABS(K4-K16)</f>
        <v>182.57948067202335</v>
      </c>
    </row>
    <row r="29" spans="1:11" x14ac:dyDescent="0.25">
      <c r="A29" t="s">
        <v>80</v>
      </c>
      <c r="B29">
        <v>0</v>
      </c>
      <c r="C29">
        <f t="shared" ref="C29:C35" si="11">ABS(C17-C5)</f>
        <v>242.82459459459457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f t="shared" ref="J29:J32" si="12">ABS(J17-J5)</f>
        <v>0</v>
      </c>
      <c r="K29">
        <v>0</v>
      </c>
    </row>
    <row r="30" spans="1:11" x14ac:dyDescent="0.25">
      <c r="A30" t="s">
        <v>81</v>
      </c>
      <c r="B30">
        <v>0</v>
      </c>
      <c r="C30">
        <f t="shared" si="11"/>
        <v>242.82459459459457</v>
      </c>
      <c r="D30">
        <v>0</v>
      </c>
      <c r="E30">
        <f>ABS(E18-E6)</f>
        <v>0</v>
      </c>
      <c r="F30">
        <v>0</v>
      </c>
      <c r="G30">
        <v>0</v>
      </c>
      <c r="H30">
        <v>0</v>
      </c>
      <c r="I30">
        <v>0</v>
      </c>
      <c r="J30">
        <f t="shared" si="12"/>
        <v>0</v>
      </c>
      <c r="K30">
        <v>0</v>
      </c>
    </row>
    <row r="31" spans="1:11" x14ac:dyDescent="0.25">
      <c r="A31" t="s">
        <v>82</v>
      </c>
      <c r="B31">
        <f>ABS(B19-B7)</f>
        <v>278.61850136239781</v>
      </c>
      <c r="C31">
        <f t="shared" si="11"/>
        <v>35.793906767803236</v>
      </c>
      <c r="D31">
        <f>ABS(D19-D7)</f>
        <v>30.397982034421204</v>
      </c>
      <c r="E31">
        <v>0</v>
      </c>
      <c r="F31">
        <v>0</v>
      </c>
      <c r="G31">
        <v>0</v>
      </c>
      <c r="H31">
        <f>ABS(H19-H7)</f>
        <v>0</v>
      </c>
      <c r="I31">
        <v>0</v>
      </c>
      <c r="J31">
        <f t="shared" si="12"/>
        <v>278.61850136239781</v>
      </c>
      <c r="K31">
        <f>ABS(K7-K19)</f>
        <v>152.18149863760215</v>
      </c>
    </row>
    <row r="32" spans="1:11" x14ac:dyDescent="0.25">
      <c r="A32" t="s">
        <v>83</v>
      </c>
      <c r="B32">
        <f>ABS(B20-B8)</f>
        <v>278.61850136239781</v>
      </c>
      <c r="C32">
        <f t="shared" si="11"/>
        <v>35.793906767803236</v>
      </c>
      <c r="D32">
        <f>ABS(D20-D8)</f>
        <v>30.397982034421204</v>
      </c>
      <c r="E32">
        <v>0</v>
      </c>
      <c r="F32">
        <v>0</v>
      </c>
      <c r="G32">
        <f>ABS(G20-G8)</f>
        <v>0</v>
      </c>
      <c r="H32">
        <v>0</v>
      </c>
      <c r="I32">
        <v>0</v>
      </c>
      <c r="J32">
        <f t="shared" si="12"/>
        <v>278.61850136239781</v>
      </c>
      <c r="K32">
        <f>ABS(K8-K20)</f>
        <v>152.18149863760215</v>
      </c>
    </row>
    <row r="33" spans="1:11" x14ac:dyDescent="0.25">
      <c r="A33" t="s">
        <v>84</v>
      </c>
      <c r="B33">
        <v>0</v>
      </c>
      <c r="C33">
        <f t="shared" si="11"/>
        <v>118.03459459459457</v>
      </c>
      <c r="D33">
        <f>ABS(D21-D9)</f>
        <v>123.4305193279766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86</v>
      </c>
      <c r="B34">
        <v>0</v>
      </c>
      <c r="C34">
        <f t="shared" si="11"/>
        <v>242.82459459459457</v>
      </c>
      <c r="D34">
        <v>0</v>
      </c>
      <c r="E34">
        <f>ABS(E22-E10)</f>
        <v>0</v>
      </c>
      <c r="F34">
        <f>ABS(F22-F10)</f>
        <v>0</v>
      </c>
      <c r="G34">
        <f>ABS(G22-G10)</f>
        <v>278.61850136239781</v>
      </c>
      <c r="H34">
        <f>ABS(H22-H10)</f>
        <v>278.61850136239781</v>
      </c>
      <c r="I34">
        <v>0</v>
      </c>
      <c r="J34">
        <v>0</v>
      </c>
      <c r="K34">
        <v>0</v>
      </c>
    </row>
    <row r="35" spans="1:11" x14ac:dyDescent="0.25">
      <c r="A35" t="s">
        <v>85</v>
      </c>
      <c r="B35">
        <v>0</v>
      </c>
      <c r="C35">
        <f t="shared" si="11"/>
        <v>187.97540540540538</v>
      </c>
      <c r="D35">
        <f>ABS(D23-D11)</f>
        <v>182.57948067202335</v>
      </c>
      <c r="E35">
        <v>0</v>
      </c>
      <c r="F35">
        <v>0</v>
      </c>
      <c r="G35">
        <f>ABS(G23-G11)</f>
        <v>152.18149863760215</v>
      </c>
      <c r="H35">
        <f>ABS(H23-H11)</f>
        <v>152.18149863760215</v>
      </c>
      <c r="I35">
        <v>0</v>
      </c>
      <c r="J35">
        <v>0</v>
      </c>
      <c r="K35">
        <v>0</v>
      </c>
    </row>
    <row r="38" spans="1:11" x14ac:dyDescent="0.25">
      <c r="A38" t="s">
        <v>93</v>
      </c>
      <c r="B38">
        <f>input!G21</f>
        <v>0</v>
      </c>
      <c r="C38">
        <f>B38</f>
        <v>0</v>
      </c>
      <c r="D38">
        <f>C38</f>
        <v>0</v>
      </c>
      <c r="E38">
        <f t="shared" ref="E38:K38" si="13">D38</f>
        <v>0</v>
      </c>
      <c r="F38">
        <f t="shared" si="13"/>
        <v>0</v>
      </c>
      <c r="G38">
        <f t="shared" si="13"/>
        <v>0</v>
      </c>
      <c r="H38">
        <f t="shared" si="13"/>
        <v>0</v>
      </c>
      <c r="I38">
        <f t="shared" si="13"/>
        <v>0</v>
      </c>
      <c r="J38">
        <f t="shared" si="13"/>
        <v>0</v>
      </c>
      <c r="K38">
        <f t="shared" si="13"/>
        <v>0</v>
      </c>
    </row>
    <row r="39" spans="1:11" x14ac:dyDescent="0.25">
      <c r="A39" t="s">
        <v>78</v>
      </c>
      <c r="B39">
        <f>input!G32</f>
        <v>1.1100000000000001</v>
      </c>
      <c r="C39">
        <f t="shared" ref="C39:K47" si="14">B39</f>
        <v>1.1100000000000001</v>
      </c>
      <c r="D39">
        <f t="shared" si="14"/>
        <v>1.1100000000000001</v>
      </c>
      <c r="E39">
        <f t="shared" si="14"/>
        <v>1.1100000000000001</v>
      </c>
      <c r="F39">
        <f t="shared" si="14"/>
        <v>1.1100000000000001</v>
      </c>
      <c r="G39">
        <f t="shared" si="14"/>
        <v>1.1100000000000001</v>
      </c>
      <c r="H39">
        <f t="shared" si="14"/>
        <v>1.1100000000000001</v>
      </c>
      <c r="I39">
        <f t="shared" si="14"/>
        <v>1.1100000000000001</v>
      </c>
      <c r="J39">
        <f t="shared" si="14"/>
        <v>1.1100000000000001</v>
      </c>
      <c r="K39">
        <f t="shared" si="14"/>
        <v>1.1100000000000001</v>
      </c>
    </row>
    <row r="40" spans="1:11" x14ac:dyDescent="0.25">
      <c r="A40" t="s">
        <v>79</v>
      </c>
      <c r="B40">
        <f>input!G43</f>
        <v>2.2200000000000002</v>
      </c>
      <c r="C40">
        <f t="shared" si="14"/>
        <v>2.2200000000000002</v>
      </c>
      <c r="D40">
        <f t="shared" si="14"/>
        <v>2.2200000000000002</v>
      </c>
      <c r="E40">
        <f t="shared" si="14"/>
        <v>2.2200000000000002</v>
      </c>
      <c r="F40">
        <f t="shared" si="14"/>
        <v>2.2200000000000002</v>
      </c>
      <c r="G40">
        <f t="shared" si="14"/>
        <v>2.2200000000000002</v>
      </c>
      <c r="H40">
        <f t="shared" si="14"/>
        <v>2.2200000000000002</v>
      </c>
      <c r="I40">
        <f t="shared" si="14"/>
        <v>2.2200000000000002</v>
      </c>
      <c r="J40">
        <f t="shared" si="14"/>
        <v>2.2200000000000002</v>
      </c>
      <c r="K40">
        <f t="shared" si="14"/>
        <v>2.2200000000000002</v>
      </c>
    </row>
    <row r="41" spans="1:11" x14ac:dyDescent="0.25">
      <c r="A41" t="s">
        <v>80</v>
      </c>
      <c r="B41">
        <f>input!G54</f>
        <v>0</v>
      </c>
      <c r="C41">
        <f t="shared" si="14"/>
        <v>0</v>
      </c>
      <c r="D41">
        <f t="shared" si="14"/>
        <v>0</v>
      </c>
      <c r="E41">
        <f t="shared" si="14"/>
        <v>0</v>
      </c>
      <c r="F41">
        <f t="shared" si="14"/>
        <v>0</v>
      </c>
      <c r="G41">
        <f t="shared" si="14"/>
        <v>0</v>
      </c>
      <c r="H41">
        <f t="shared" si="14"/>
        <v>0</v>
      </c>
      <c r="I41">
        <f t="shared" si="14"/>
        <v>0</v>
      </c>
      <c r="J41">
        <f t="shared" si="14"/>
        <v>0</v>
      </c>
      <c r="K41">
        <f t="shared" si="14"/>
        <v>0</v>
      </c>
    </row>
    <row r="42" spans="1:11" x14ac:dyDescent="0.25">
      <c r="A42" t="s">
        <v>81</v>
      </c>
      <c r="B42">
        <f>input!G65</f>
        <v>0</v>
      </c>
      <c r="C42">
        <f t="shared" si="14"/>
        <v>0</v>
      </c>
      <c r="D42">
        <f t="shared" si="14"/>
        <v>0</v>
      </c>
      <c r="E42">
        <f t="shared" si="14"/>
        <v>0</v>
      </c>
      <c r="F42">
        <f t="shared" si="14"/>
        <v>0</v>
      </c>
      <c r="G42">
        <f t="shared" si="14"/>
        <v>0</v>
      </c>
      <c r="H42">
        <f t="shared" si="14"/>
        <v>0</v>
      </c>
      <c r="I42">
        <f t="shared" si="14"/>
        <v>0</v>
      </c>
      <c r="J42">
        <f t="shared" si="14"/>
        <v>0</v>
      </c>
      <c r="K42">
        <f t="shared" si="14"/>
        <v>0</v>
      </c>
    </row>
    <row r="43" spans="1:11" x14ac:dyDescent="0.25">
      <c r="A43" t="s">
        <v>82</v>
      </c>
      <c r="B43">
        <f>input!G69</f>
        <v>1.835</v>
      </c>
      <c r="C43">
        <f t="shared" si="14"/>
        <v>1.835</v>
      </c>
      <c r="D43">
        <f t="shared" si="14"/>
        <v>1.835</v>
      </c>
      <c r="E43">
        <f t="shared" si="14"/>
        <v>1.835</v>
      </c>
      <c r="F43">
        <f t="shared" si="14"/>
        <v>1.835</v>
      </c>
      <c r="G43">
        <f t="shared" si="14"/>
        <v>1.835</v>
      </c>
      <c r="H43">
        <f t="shared" si="14"/>
        <v>1.835</v>
      </c>
      <c r="I43">
        <f t="shared" si="14"/>
        <v>1.835</v>
      </c>
      <c r="J43">
        <f t="shared" si="14"/>
        <v>1.835</v>
      </c>
      <c r="K43">
        <f t="shared" si="14"/>
        <v>1.835</v>
      </c>
    </row>
    <row r="44" spans="1:11" x14ac:dyDescent="0.25">
      <c r="A44" t="s">
        <v>83</v>
      </c>
      <c r="B44">
        <f>input!G73</f>
        <v>1.835</v>
      </c>
      <c r="C44">
        <f t="shared" si="14"/>
        <v>1.835</v>
      </c>
      <c r="D44">
        <f t="shared" si="14"/>
        <v>1.835</v>
      </c>
      <c r="E44">
        <f t="shared" si="14"/>
        <v>1.835</v>
      </c>
      <c r="F44">
        <f t="shared" si="14"/>
        <v>1.835</v>
      </c>
      <c r="G44">
        <f t="shared" si="14"/>
        <v>1.835</v>
      </c>
      <c r="H44">
        <f t="shared" si="14"/>
        <v>1.835</v>
      </c>
      <c r="I44">
        <f t="shared" si="14"/>
        <v>1.835</v>
      </c>
      <c r="J44">
        <f t="shared" si="14"/>
        <v>1.835</v>
      </c>
      <c r="K44">
        <f t="shared" si="14"/>
        <v>1.835</v>
      </c>
    </row>
    <row r="45" spans="1:11" x14ac:dyDescent="0.25">
      <c r="A45" t="s">
        <v>84</v>
      </c>
      <c r="B45">
        <f>input!G74</f>
        <v>0.5</v>
      </c>
      <c r="C45">
        <f t="shared" si="14"/>
        <v>0.5</v>
      </c>
      <c r="D45">
        <f t="shared" si="14"/>
        <v>0.5</v>
      </c>
      <c r="E45">
        <f t="shared" si="14"/>
        <v>0.5</v>
      </c>
      <c r="F45">
        <f t="shared" si="14"/>
        <v>0.5</v>
      </c>
      <c r="G45">
        <f t="shared" si="14"/>
        <v>0.5</v>
      </c>
      <c r="H45">
        <f t="shared" si="14"/>
        <v>0.5</v>
      </c>
      <c r="I45">
        <f t="shared" si="14"/>
        <v>0.5</v>
      </c>
      <c r="J45">
        <f t="shared" si="14"/>
        <v>0.5</v>
      </c>
      <c r="K45">
        <f t="shared" si="14"/>
        <v>0.5</v>
      </c>
    </row>
    <row r="46" spans="1:11" x14ac:dyDescent="0.25">
      <c r="A46" t="s">
        <v>86</v>
      </c>
      <c r="B46">
        <f>input!G75</f>
        <v>0</v>
      </c>
      <c r="C46">
        <f t="shared" si="14"/>
        <v>0</v>
      </c>
      <c r="D46">
        <f t="shared" si="14"/>
        <v>0</v>
      </c>
      <c r="E46">
        <f t="shared" si="14"/>
        <v>0</v>
      </c>
      <c r="F46">
        <f t="shared" si="14"/>
        <v>0</v>
      </c>
      <c r="G46">
        <f t="shared" si="14"/>
        <v>0</v>
      </c>
      <c r="H46">
        <f t="shared" si="14"/>
        <v>0</v>
      </c>
      <c r="I46">
        <f t="shared" si="14"/>
        <v>0</v>
      </c>
      <c r="J46">
        <f t="shared" si="14"/>
        <v>0</v>
      </c>
      <c r="K46">
        <f t="shared" si="14"/>
        <v>0</v>
      </c>
    </row>
    <row r="47" spans="1:11" x14ac:dyDescent="0.25">
      <c r="A47" t="s">
        <v>85</v>
      </c>
      <c r="B47">
        <f>input!G76</f>
        <v>1.5</v>
      </c>
      <c r="C47">
        <f t="shared" si="14"/>
        <v>1.5</v>
      </c>
      <c r="D47">
        <f t="shared" si="14"/>
        <v>1.5</v>
      </c>
      <c r="E47">
        <f t="shared" si="14"/>
        <v>1.5</v>
      </c>
      <c r="F47">
        <f t="shared" si="14"/>
        <v>1.5</v>
      </c>
      <c r="G47">
        <f t="shared" si="14"/>
        <v>1.5</v>
      </c>
      <c r="H47">
        <f t="shared" si="14"/>
        <v>1.5</v>
      </c>
      <c r="I47">
        <f t="shared" si="14"/>
        <v>1.5</v>
      </c>
      <c r="J47">
        <f t="shared" si="14"/>
        <v>1.5</v>
      </c>
      <c r="K47">
        <f t="shared" si="14"/>
        <v>1.5</v>
      </c>
    </row>
    <row r="49" spans="1:11" x14ac:dyDescent="0.25">
      <c r="B49" t="s">
        <v>93</v>
      </c>
      <c r="C49" t="s">
        <v>78</v>
      </c>
      <c r="D49" t="s">
        <v>79</v>
      </c>
      <c r="E49" t="s">
        <v>80</v>
      </c>
      <c r="F49" t="s">
        <v>81</v>
      </c>
      <c r="G49" t="s">
        <v>82</v>
      </c>
      <c r="H49" t="s">
        <v>83</v>
      </c>
      <c r="I49" t="s">
        <v>84</v>
      </c>
      <c r="J49" t="s">
        <v>86</v>
      </c>
      <c r="K49" t="s">
        <v>85</v>
      </c>
    </row>
    <row r="50" spans="1:11" x14ac:dyDescent="0.25">
      <c r="B50">
        <f t="array" ref="B50:K59">TRANSPOSE(B38:K47)</f>
        <v>0</v>
      </c>
      <c r="C50">
        <v>1.1100000000000001</v>
      </c>
      <c r="D50">
        <v>2.2200000000000002</v>
      </c>
      <c r="E50">
        <v>0</v>
      </c>
      <c r="F50">
        <v>0</v>
      </c>
      <c r="G50">
        <v>1.835</v>
      </c>
      <c r="H50">
        <v>1.835</v>
      </c>
      <c r="I50">
        <v>0.5</v>
      </c>
      <c r="J50">
        <v>0</v>
      </c>
      <c r="K50">
        <v>1.5</v>
      </c>
    </row>
    <row r="51" spans="1:11" x14ac:dyDescent="0.25">
      <c r="B51">
        <v>0</v>
      </c>
      <c r="C51">
        <v>1.1100000000000001</v>
      </c>
      <c r="D51">
        <v>2.2200000000000002</v>
      </c>
      <c r="E51">
        <v>0</v>
      </c>
      <c r="F51">
        <v>0</v>
      </c>
      <c r="G51">
        <v>1.835</v>
      </c>
      <c r="H51">
        <v>1.835</v>
      </c>
      <c r="I51">
        <v>0.5</v>
      </c>
      <c r="J51">
        <v>0</v>
      </c>
      <c r="K51">
        <v>1.5</v>
      </c>
    </row>
    <row r="52" spans="1:11" x14ac:dyDescent="0.25">
      <c r="B52">
        <v>0</v>
      </c>
      <c r="C52">
        <v>1.1100000000000001</v>
      </c>
      <c r="D52">
        <v>2.2200000000000002</v>
      </c>
      <c r="E52">
        <v>0</v>
      </c>
      <c r="F52">
        <v>0</v>
      </c>
      <c r="G52">
        <v>1.835</v>
      </c>
      <c r="H52">
        <v>1.835</v>
      </c>
      <c r="I52">
        <v>0.5</v>
      </c>
      <c r="J52">
        <v>0</v>
      </c>
      <c r="K52">
        <v>1.5</v>
      </c>
    </row>
    <row r="53" spans="1:11" x14ac:dyDescent="0.25">
      <c r="B53">
        <v>0</v>
      </c>
      <c r="C53">
        <v>1.1100000000000001</v>
      </c>
      <c r="D53">
        <v>2.2200000000000002</v>
      </c>
      <c r="E53">
        <v>0</v>
      </c>
      <c r="F53">
        <v>0</v>
      </c>
      <c r="G53">
        <v>1.835</v>
      </c>
      <c r="H53">
        <v>1.835</v>
      </c>
      <c r="I53">
        <v>0.5</v>
      </c>
      <c r="J53">
        <v>0</v>
      </c>
      <c r="K53">
        <v>1.5</v>
      </c>
    </row>
    <row r="54" spans="1:11" x14ac:dyDescent="0.25">
      <c r="B54">
        <v>0</v>
      </c>
      <c r="C54">
        <v>1.1100000000000001</v>
      </c>
      <c r="D54">
        <v>2.2200000000000002</v>
      </c>
      <c r="E54">
        <v>0</v>
      </c>
      <c r="F54">
        <v>0</v>
      </c>
      <c r="G54">
        <v>1.835</v>
      </c>
      <c r="H54">
        <v>1.835</v>
      </c>
      <c r="I54">
        <v>0.5</v>
      </c>
      <c r="J54">
        <v>0</v>
      </c>
      <c r="K54">
        <v>1.5</v>
      </c>
    </row>
    <row r="55" spans="1:11" x14ac:dyDescent="0.25">
      <c r="B55">
        <v>0</v>
      </c>
      <c r="C55">
        <v>1.1100000000000001</v>
      </c>
      <c r="D55">
        <v>2.2200000000000002</v>
      </c>
      <c r="E55">
        <v>0</v>
      </c>
      <c r="F55">
        <v>0</v>
      </c>
      <c r="G55">
        <v>1.835</v>
      </c>
      <c r="H55">
        <v>1.835</v>
      </c>
      <c r="I55">
        <v>0.5</v>
      </c>
      <c r="J55">
        <v>0</v>
      </c>
      <c r="K55">
        <v>1.5</v>
      </c>
    </row>
    <row r="56" spans="1:11" x14ac:dyDescent="0.25">
      <c r="B56">
        <v>0</v>
      </c>
      <c r="C56">
        <v>1.1100000000000001</v>
      </c>
      <c r="D56">
        <v>2.2200000000000002</v>
      </c>
      <c r="E56">
        <v>0</v>
      </c>
      <c r="F56">
        <v>0</v>
      </c>
      <c r="G56">
        <v>1.835</v>
      </c>
      <c r="H56">
        <v>1.835</v>
      </c>
      <c r="I56">
        <v>0.5</v>
      </c>
      <c r="J56">
        <v>0</v>
      </c>
      <c r="K56">
        <v>1.5</v>
      </c>
    </row>
    <row r="57" spans="1:11" x14ac:dyDescent="0.25">
      <c r="B57">
        <v>0</v>
      </c>
      <c r="C57">
        <v>1.1100000000000001</v>
      </c>
      <c r="D57">
        <v>2.2200000000000002</v>
      </c>
      <c r="E57">
        <v>0</v>
      </c>
      <c r="F57">
        <v>0</v>
      </c>
      <c r="G57">
        <v>1.835</v>
      </c>
      <c r="H57">
        <v>1.835</v>
      </c>
      <c r="I57">
        <v>0.5</v>
      </c>
      <c r="J57">
        <v>0</v>
      </c>
      <c r="K57">
        <v>1.5</v>
      </c>
    </row>
    <row r="58" spans="1:11" x14ac:dyDescent="0.25">
      <c r="B58">
        <v>0</v>
      </c>
      <c r="C58">
        <v>1.1100000000000001</v>
      </c>
      <c r="D58">
        <v>2.2200000000000002</v>
      </c>
      <c r="E58">
        <v>0</v>
      </c>
      <c r="F58">
        <v>0</v>
      </c>
      <c r="G58">
        <v>1.835</v>
      </c>
      <c r="H58">
        <v>1.835</v>
      </c>
      <c r="I58">
        <v>0.5</v>
      </c>
      <c r="J58">
        <v>0</v>
      </c>
      <c r="K58">
        <v>1.5</v>
      </c>
    </row>
    <row r="59" spans="1:11" x14ac:dyDescent="0.25">
      <c r="B59">
        <v>0</v>
      </c>
      <c r="C59">
        <v>1.1100000000000001</v>
      </c>
      <c r="D59">
        <v>2.2200000000000002</v>
      </c>
      <c r="E59">
        <v>0</v>
      </c>
      <c r="F59">
        <v>0</v>
      </c>
      <c r="G59">
        <v>1.835</v>
      </c>
      <c r="H59">
        <v>1.835</v>
      </c>
      <c r="I59">
        <v>0.5</v>
      </c>
      <c r="J59">
        <v>0</v>
      </c>
      <c r="K59">
        <v>1.5</v>
      </c>
    </row>
    <row r="61" spans="1:11" x14ac:dyDescent="0.25">
      <c r="B61" t="s">
        <v>93</v>
      </c>
      <c r="C61" t="s">
        <v>78</v>
      </c>
      <c r="D61" t="s">
        <v>79</v>
      </c>
      <c r="E61" t="s">
        <v>80</v>
      </c>
      <c r="F61" t="s">
        <v>81</v>
      </c>
      <c r="G61" t="s">
        <v>82</v>
      </c>
      <c r="H61" t="s">
        <v>83</v>
      </c>
      <c r="I61" t="s">
        <v>84</v>
      </c>
      <c r="J61" t="s">
        <v>86</v>
      </c>
      <c r="K61" t="s">
        <v>85</v>
      </c>
    </row>
    <row r="62" spans="1:11" x14ac:dyDescent="0.25">
      <c r="A62" t="s">
        <v>93</v>
      </c>
      <c r="B62">
        <f>B38*B50</f>
        <v>0</v>
      </c>
      <c r="C62">
        <f t="shared" ref="C62:K62" si="15">C38*C50</f>
        <v>0</v>
      </c>
      <c r="D62">
        <f t="shared" si="15"/>
        <v>0</v>
      </c>
      <c r="E62">
        <f t="shared" si="15"/>
        <v>0</v>
      </c>
      <c r="F62">
        <f t="shared" si="15"/>
        <v>0</v>
      </c>
      <c r="G62">
        <f t="shared" si="15"/>
        <v>0</v>
      </c>
      <c r="H62">
        <f t="shared" si="15"/>
        <v>0</v>
      </c>
      <c r="I62">
        <f t="shared" si="15"/>
        <v>0</v>
      </c>
      <c r="J62">
        <f t="shared" si="15"/>
        <v>0</v>
      </c>
      <c r="K62">
        <f t="shared" si="15"/>
        <v>0</v>
      </c>
    </row>
    <row r="63" spans="1:11" x14ac:dyDescent="0.25">
      <c r="A63" t="s">
        <v>78</v>
      </c>
      <c r="B63">
        <f t="shared" ref="B63:K63" si="16">B39*B51</f>
        <v>0</v>
      </c>
      <c r="C63">
        <f t="shared" si="16"/>
        <v>1.2321000000000002</v>
      </c>
      <c r="D63">
        <f t="shared" si="16"/>
        <v>2.4642000000000004</v>
      </c>
      <c r="E63">
        <f t="shared" si="16"/>
        <v>0</v>
      </c>
      <c r="F63">
        <f t="shared" si="16"/>
        <v>0</v>
      </c>
      <c r="G63">
        <f t="shared" si="16"/>
        <v>2.0368500000000003</v>
      </c>
      <c r="H63">
        <f t="shared" si="16"/>
        <v>2.0368500000000003</v>
      </c>
      <c r="I63">
        <f t="shared" si="16"/>
        <v>0.55500000000000005</v>
      </c>
      <c r="J63">
        <f t="shared" si="16"/>
        <v>0</v>
      </c>
      <c r="K63">
        <f t="shared" si="16"/>
        <v>1.665</v>
      </c>
    </row>
    <row r="64" spans="1:11" x14ac:dyDescent="0.25">
      <c r="A64" t="s">
        <v>79</v>
      </c>
      <c r="B64">
        <f t="shared" ref="B64:K64" si="17">B40*B52</f>
        <v>0</v>
      </c>
      <c r="C64">
        <f t="shared" si="17"/>
        <v>2.4642000000000004</v>
      </c>
      <c r="D64">
        <f t="shared" si="17"/>
        <v>4.9284000000000008</v>
      </c>
      <c r="E64">
        <f t="shared" si="17"/>
        <v>0</v>
      </c>
      <c r="F64">
        <f t="shared" si="17"/>
        <v>0</v>
      </c>
      <c r="G64">
        <f t="shared" si="17"/>
        <v>4.0737000000000005</v>
      </c>
      <c r="H64">
        <f t="shared" si="17"/>
        <v>4.0737000000000005</v>
      </c>
      <c r="I64">
        <f t="shared" si="17"/>
        <v>1.1100000000000001</v>
      </c>
      <c r="J64">
        <f t="shared" si="17"/>
        <v>0</v>
      </c>
      <c r="K64">
        <f t="shared" si="17"/>
        <v>3.33</v>
      </c>
    </row>
    <row r="65" spans="1:12" x14ac:dyDescent="0.25">
      <c r="A65" t="s">
        <v>80</v>
      </c>
      <c r="B65">
        <f t="shared" ref="B65:K65" si="18">B41*B53</f>
        <v>0</v>
      </c>
      <c r="C65">
        <f t="shared" si="18"/>
        <v>0</v>
      </c>
      <c r="D65">
        <f t="shared" si="18"/>
        <v>0</v>
      </c>
      <c r="E65">
        <f t="shared" si="18"/>
        <v>0</v>
      </c>
      <c r="F65">
        <f t="shared" si="18"/>
        <v>0</v>
      </c>
      <c r="G65">
        <f t="shared" si="18"/>
        <v>0</v>
      </c>
      <c r="H65">
        <f t="shared" si="18"/>
        <v>0</v>
      </c>
      <c r="I65">
        <f t="shared" si="18"/>
        <v>0</v>
      </c>
      <c r="J65">
        <f t="shared" si="18"/>
        <v>0</v>
      </c>
      <c r="K65">
        <f t="shared" si="18"/>
        <v>0</v>
      </c>
    </row>
    <row r="66" spans="1:12" x14ac:dyDescent="0.25">
      <c r="A66" t="s">
        <v>81</v>
      </c>
      <c r="B66">
        <f t="shared" ref="B66:K66" si="19">B42*B54</f>
        <v>0</v>
      </c>
      <c r="C66">
        <f t="shared" si="19"/>
        <v>0</v>
      </c>
      <c r="D66">
        <f t="shared" si="19"/>
        <v>0</v>
      </c>
      <c r="E66">
        <f t="shared" si="19"/>
        <v>0</v>
      </c>
      <c r="F66">
        <f t="shared" si="19"/>
        <v>0</v>
      </c>
      <c r="G66">
        <f t="shared" si="19"/>
        <v>0</v>
      </c>
      <c r="H66">
        <f t="shared" si="19"/>
        <v>0</v>
      </c>
      <c r="I66">
        <f t="shared" si="19"/>
        <v>0</v>
      </c>
      <c r="J66">
        <f t="shared" si="19"/>
        <v>0</v>
      </c>
      <c r="K66">
        <f t="shared" si="19"/>
        <v>0</v>
      </c>
    </row>
    <row r="67" spans="1:12" x14ac:dyDescent="0.25">
      <c r="A67" t="s">
        <v>82</v>
      </c>
      <c r="B67">
        <f t="shared" ref="B67:K67" si="20">B43*B55</f>
        <v>0</v>
      </c>
      <c r="C67">
        <f t="shared" si="20"/>
        <v>2.0368500000000003</v>
      </c>
      <c r="D67">
        <f t="shared" si="20"/>
        <v>4.0737000000000005</v>
      </c>
      <c r="E67">
        <f t="shared" si="20"/>
        <v>0</v>
      </c>
      <c r="F67">
        <f t="shared" si="20"/>
        <v>0</v>
      </c>
      <c r="G67">
        <f t="shared" si="20"/>
        <v>3.3672249999999999</v>
      </c>
      <c r="H67">
        <f t="shared" si="20"/>
        <v>3.3672249999999999</v>
      </c>
      <c r="I67">
        <f t="shared" si="20"/>
        <v>0.91749999999999998</v>
      </c>
      <c r="J67">
        <f t="shared" si="20"/>
        <v>0</v>
      </c>
      <c r="K67">
        <f t="shared" si="20"/>
        <v>2.7524999999999999</v>
      </c>
    </row>
    <row r="68" spans="1:12" x14ac:dyDescent="0.25">
      <c r="A68" t="s">
        <v>83</v>
      </c>
      <c r="B68">
        <f t="shared" ref="B68:K68" si="21">B44*B56</f>
        <v>0</v>
      </c>
      <c r="C68">
        <f t="shared" si="21"/>
        <v>2.0368500000000003</v>
      </c>
      <c r="D68">
        <f t="shared" si="21"/>
        <v>4.0737000000000005</v>
      </c>
      <c r="E68">
        <f t="shared" si="21"/>
        <v>0</v>
      </c>
      <c r="F68">
        <f t="shared" si="21"/>
        <v>0</v>
      </c>
      <c r="G68">
        <f t="shared" si="21"/>
        <v>3.3672249999999999</v>
      </c>
      <c r="H68">
        <f t="shared" si="21"/>
        <v>3.3672249999999999</v>
      </c>
      <c r="I68">
        <f t="shared" si="21"/>
        <v>0.91749999999999998</v>
      </c>
      <c r="J68">
        <f t="shared" si="21"/>
        <v>0</v>
      </c>
      <c r="K68">
        <f t="shared" si="21"/>
        <v>2.7524999999999999</v>
      </c>
    </row>
    <row r="69" spans="1:12" x14ac:dyDescent="0.25">
      <c r="A69" t="s">
        <v>84</v>
      </c>
      <c r="B69">
        <f t="shared" ref="B69:K69" si="22">B45*B57</f>
        <v>0</v>
      </c>
      <c r="C69">
        <f t="shared" si="22"/>
        <v>0.55500000000000005</v>
      </c>
      <c r="D69">
        <f t="shared" si="22"/>
        <v>1.1100000000000001</v>
      </c>
      <c r="E69">
        <f t="shared" si="22"/>
        <v>0</v>
      </c>
      <c r="F69">
        <f t="shared" si="22"/>
        <v>0</v>
      </c>
      <c r="G69">
        <f t="shared" si="22"/>
        <v>0.91749999999999998</v>
      </c>
      <c r="H69">
        <f t="shared" si="22"/>
        <v>0.91749999999999998</v>
      </c>
      <c r="I69">
        <f t="shared" si="22"/>
        <v>0.25</v>
      </c>
      <c r="J69">
        <f t="shared" si="22"/>
        <v>0</v>
      </c>
      <c r="K69">
        <f t="shared" si="22"/>
        <v>0.75</v>
      </c>
    </row>
    <row r="70" spans="1:12" x14ac:dyDescent="0.25">
      <c r="A70" t="s">
        <v>86</v>
      </c>
      <c r="B70">
        <f t="shared" ref="B70:K70" si="23">B46*B58</f>
        <v>0</v>
      </c>
      <c r="C70">
        <f t="shared" si="23"/>
        <v>0</v>
      </c>
      <c r="D70">
        <f t="shared" si="23"/>
        <v>0</v>
      </c>
      <c r="E70">
        <f t="shared" si="23"/>
        <v>0</v>
      </c>
      <c r="F70">
        <f t="shared" si="23"/>
        <v>0</v>
      </c>
      <c r="G70">
        <f t="shared" si="23"/>
        <v>0</v>
      </c>
      <c r="H70">
        <f t="shared" si="23"/>
        <v>0</v>
      </c>
      <c r="I70">
        <f t="shared" si="23"/>
        <v>0</v>
      </c>
      <c r="J70">
        <f t="shared" si="23"/>
        <v>0</v>
      </c>
      <c r="K70">
        <f t="shared" si="23"/>
        <v>0</v>
      </c>
    </row>
    <row r="71" spans="1:12" x14ac:dyDescent="0.25">
      <c r="A71" t="s">
        <v>85</v>
      </c>
      <c r="B71">
        <f t="shared" ref="B71:K71" si="24">B47*B59</f>
        <v>0</v>
      </c>
      <c r="C71">
        <f t="shared" si="24"/>
        <v>1.665</v>
      </c>
      <c r="D71">
        <f t="shared" si="24"/>
        <v>3.33</v>
      </c>
      <c r="E71">
        <f t="shared" si="24"/>
        <v>0</v>
      </c>
      <c r="F71">
        <f t="shared" si="24"/>
        <v>0</v>
      </c>
      <c r="G71">
        <f t="shared" si="24"/>
        <v>2.7524999999999999</v>
      </c>
      <c r="H71">
        <f t="shared" si="24"/>
        <v>2.7524999999999999</v>
      </c>
      <c r="I71">
        <f t="shared" si="24"/>
        <v>0.75</v>
      </c>
      <c r="J71">
        <f t="shared" si="24"/>
        <v>0</v>
      </c>
      <c r="K71">
        <f t="shared" si="24"/>
        <v>2.25</v>
      </c>
    </row>
    <row r="73" spans="1:12" x14ac:dyDescent="0.25">
      <c r="B73" t="s">
        <v>93</v>
      </c>
      <c r="C73" t="s">
        <v>78</v>
      </c>
      <c r="D73" t="s">
        <v>79</v>
      </c>
      <c r="E73" t="s">
        <v>80</v>
      </c>
      <c r="F73" t="s">
        <v>81</v>
      </c>
      <c r="G73" t="s">
        <v>82</v>
      </c>
      <c r="H73" t="s">
        <v>83</v>
      </c>
      <c r="I73" t="s">
        <v>84</v>
      </c>
      <c r="J73" t="s">
        <v>86</v>
      </c>
      <c r="K73" t="s">
        <v>85</v>
      </c>
    </row>
    <row r="74" spans="1:12" x14ac:dyDescent="0.25">
      <c r="A74" t="s">
        <v>93</v>
      </c>
      <c r="B74">
        <f>B62*B26</f>
        <v>0</v>
      </c>
      <c r="C74">
        <f t="shared" ref="C74:K74" si="25">C62*C26</f>
        <v>0</v>
      </c>
      <c r="D74">
        <f t="shared" si="25"/>
        <v>0</v>
      </c>
      <c r="E74">
        <f t="shared" si="25"/>
        <v>0</v>
      </c>
      <c r="F74">
        <f t="shared" si="25"/>
        <v>0</v>
      </c>
      <c r="G74">
        <f t="shared" si="25"/>
        <v>0</v>
      </c>
      <c r="H74">
        <f t="shared" si="25"/>
        <v>0</v>
      </c>
      <c r="I74">
        <f t="shared" si="25"/>
        <v>0</v>
      </c>
      <c r="J74">
        <f t="shared" si="25"/>
        <v>0</v>
      </c>
      <c r="K74">
        <f t="shared" si="25"/>
        <v>0</v>
      </c>
      <c r="L74">
        <f>SUM(B74:K74)</f>
        <v>0</v>
      </c>
    </row>
    <row r="75" spans="1:12" x14ac:dyDescent="0.25">
      <c r="A75" t="s">
        <v>78</v>
      </c>
      <c r="B75">
        <f t="shared" ref="B75:K83" si="26">B63*B27</f>
        <v>0</v>
      </c>
      <c r="C75">
        <f t="shared" si="26"/>
        <v>0</v>
      </c>
      <c r="D75">
        <f t="shared" si="26"/>
        <v>13.296637728000004</v>
      </c>
      <c r="E75">
        <f t="shared" si="26"/>
        <v>0</v>
      </c>
      <c r="F75">
        <f t="shared" si="26"/>
        <v>0</v>
      </c>
      <c r="G75">
        <f t="shared" si="26"/>
        <v>72.906819000000027</v>
      </c>
      <c r="H75">
        <f t="shared" si="26"/>
        <v>72.906819000000027</v>
      </c>
      <c r="I75">
        <f t="shared" si="26"/>
        <v>65.509199999999993</v>
      </c>
      <c r="J75">
        <f t="shared" si="26"/>
        <v>0</v>
      </c>
      <c r="K75">
        <f t="shared" si="26"/>
        <v>312.97904999999997</v>
      </c>
      <c r="L75">
        <f t="shared" ref="L75:L83" si="27">SUM(B75:K75)</f>
        <v>537.59852572800003</v>
      </c>
    </row>
    <row r="76" spans="1:12" x14ac:dyDescent="0.25">
      <c r="A76" t="s">
        <v>79</v>
      </c>
      <c r="B76">
        <f t="shared" si="26"/>
        <v>0</v>
      </c>
      <c r="C76">
        <f t="shared" si="26"/>
        <v>13.296637728000004</v>
      </c>
      <c r="D76">
        <f t="shared" si="26"/>
        <v>0</v>
      </c>
      <c r="E76">
        <f t="shared" si="26"/>
        <v>0</v>
      </c>
      <c r="F76">
        <f t="shared" si="26"/>
        <v>0</v>
      </c>
      <c r="G76">
        <f t="shared" si="26"/>
        <v>123.83225941362167</v>
      </c>
      <c r="H76">
        <f t="shared" si="26"/>
        <v>123.83225941362167</v>
      </c>
      <c r="I76">
        <f t="shared" si="26"/>
        <v>137.00787645405404</v>
      </c>
      <c r="J76">
        <f t="shared" si="26"/>
        <v>0</v>
      </c>
      <c r="K76">
        <f t="shared" si="26"/>
        <v>607.98967063783778</v>
      </c>
      <c r="L76">
        <f t="shared" si="27"/>
        <v>1005.9587036471352</v>
      </c>
    </row>
    <row r="77" spans="1:12" x14ac:dyDescent="0.25">
      <c r="A77" t="s">
        <v>80</v>
      </c>
      <c r="B77">
        <f t="shared" si="26"/>
        <v>0</v>
      </c>
      <c r="C77">
        <f t="shared" si="26"/>
        <v>0</v>
      </c>
      <c r="D77">
        <f t="shared" si="26"/>
        <v>0</v>
      </c>
      <c r="E77">
        <f t="shared" si="26"/>
        <v>0</v>
      </c>
      <c r="F77">
        <f t="shared" si="26"/>
        <v>0</v>
      </c>
      <c r="G77">
        <f t="shared" si="26"/>
        <v>0</v>
      </c>
      <c r="H77">
        <f t="shared" si="26"/>
        <v>0</v>
      </c>
      <c r="I77">
        <f t="shared" si="26"/>
        <v>0</v>
      </c>
      <c r="J77">
        <f t="shared" si="26"/>
        <v>0</v>
      </c>
      <c r="K77">
        <f t="shared" si="26"/>
        <v>0</v>
      </c>
      <c r="L77">
        <f t="shared" si="27"/>
        <v>0</v>
      </c>
    </row>
    <row r="78" spans="1:12" x14ac:dyDescent="0.25">
      <c r="A78" t="s">
        <v>81</v>
      </c>
      <c r="B78">
        <f t="shared" si="26"/>
        <v>0</v>
      </c>
      <c r="C78">
        <f t="shared" si="26"/>
        <v>0</v>
      </c>
      <c r="D78">
        <f t="shared" si="26"/>
        <v>0</v>
      </c>
      <c r="E78">
        <f t="shared" si="26"/>
        <v>0</v>
      </c>
      <c r="F78">
        <f t="shared" si="26"/>
        <v>0</v>
      </c>
      <c r="G78">
        <f t="shared" si="26"/>
        <v>0</v>
      </c>
      <c r="H78">
        <f t="shared" si="26"/>
        <v>0</v>
      </c>
      <c r="I78">
        <f t="shared" si="26"/>
        <v>0</v>
      </c>
      <c r="J78">
        <f t="shared" si="26"/>
        <v>0</v>
      </c>
      <c r="K78">
        <f t="shared" si="26"/>
        <v>0</v>
      </c>
      <c r="L78">
        <f t="shared" si="27"/>
        <v>0</v>
      </c>
    </row>
    <row r="79" spans="1:12" x14ac:dyDescent="0.25">
      <c r="A79" t="s">
        <v>82</v>
      </c>
      <c r="B79">
        <f t="shared" si="26"/>
        <v>0</v>
      </c>
      <c r="C79">
        <f t="shared" si="26"/>
        <v>72.906819000000027</v>
      </c>
      <c r="D79">
        <f t="shared" si="26"/>
        <v>123.83225941362167</v>
      </c>
      <c r="E79">
        <f t="shared" si="26"/>
        <v>0</v>
      </c>
      <c r="F79">
        <f t="shared" si="26"/>
        <v>0</v>
      </c>
      <c r="G79">
        <f t="shared" si="26"/>
        <v>0</v>
      </c>
      <c r="H79">
        <f t="shared" si="26"/>
        <v>0</v>
      </c>
      <c r="I79">
        <f t="shared" si="26"/>
        <v>0</v>
      </c>
      <c r="J79">
        <f t="shared" si="26"/>
        <v>0</v>
      </c>
      <c r="K79">
        <f t="shared" si="26"/>
        <v>418.87957499999987</v>
      </c>
      <c r="L79">
        <f t="shared" si="27"/>
        <v>615.61865341362159</v>
      </c>
    </row>
    <row r="80" spans="1:12" x14ac:dyDescent="0.25">
      <c r="A80" t="s">
        <v>83</v>
      </c>
      <c r="B80">
        <f t="shared" si="26"/>
        <v>0</v>
      </c>
      <c r="C80">
        <f t="shared" si="26"/>
        <v>72.906819000000027</v>
      </c>
      <c r="D80">
        <f t="shared" si="26"/>
        <v>123.83225941362167</v>
      </c>
      <c r="E80">
        <f t="shared" si="26"/>
        <v>0</v>
      </c>
      <c r="F80">
        <f t="shared" si="26"/>
        <v>0</v>
      </c>
      <c r="G80">
        <f t="shared" si="26"/>
        <v>0</v>
      </c>
      <c r="H80">
        <f t="shared" si="26"/>
        <v>0</v>
      </c>
      <c r="I80">
        <f t="shared" si="26"/>
        <v>0</v>
      </c>
      <c r="J80">
        <f t="shared" si="26"/>
        <v>0</v>
      </c>
      <c r="K80">
        <f t="shared" si="26"/>
        <v>418.87957499999987</v>
      </c>
      <c r="L80">
        <f t="shared" si="27"/>
        <v>615.61865341362159</v>
      </c>
    </row>
    <row r="81" spans="1:12" x14ac:dyDescent="0.25">
      <c r="A81" t="s">
        <v>84</v>
      </c>
      <c r="B81">
        <f t="shared" si="26"/>
        <v>0</v>
      </c>
      <c r="C81">
        <f t="shared" si="26"/>
        <v>65.509199999999993</v>
      </c>
      <c r="D81">
        <f t="shared" si="26"/>
        <v>137.00787645405404</v>
      </c>
      <c r="E81">
        <f t="shared" si="26"/>
        <v>0</v>
      </c>
      <c r="F81">
        <f t="shared" si="26"/>
        <v>0</v>
      </c>
      <c r="G81">
        <f t="shared" si="26"/>
        <v>0</v>
      </c>
      <c r="H81">
        <f t="shared" si="26"/>
        <v>0</v>
      </c>
      <c r="I81">
        <f t="shared" si="26"/>
        <v>0</v>
      </c>
      <c r="J81">
        <f t="shared" si="26"/>
        <v>0</v>
      </c>
      <c r="K81">
        <f t="shared" si="26"/>
        <v>0</v>
      </c>
      <c r="L81">
        <f t="shared" si="27"/>
        <v>202.51707645405403</v>
      </c>
    </row>
    <row r="82" spans="1:12" x14ac:dyDescent="0.25">
      <c r="A82" t="s">
        <v>86</v>
      </c>
      <c r="B82">
        <f t="shared" si="26"/>
        <v>0</v>
      </c>
      <c r="C82">
        <f t="shared" si="26"/>
        <v>0</v>
      </c>
      <c r="D82">
        <f t="shared" si="26"/>
        <v>0</v>
      </c>
      <c r="E82">
        <f t="shared" si="26"/>
        <v>0</v>
      </c>
      <c r="F82">
        <f t="shared" si="26"/>
        <v>0</v>
      </c>
      <c r="G82">
        <f t="shared" si="26"/>
        <v>0</v>
      </c>
      <c r="H82">
        <f t="shared" si="26"/>
        <v>0</v>
      </c>
      <c r="I82">
        <f t="shared" si="26"/>
        <v>0</v>
      </c>
      <c r="J82">
        <f t="shared" si="26"/>
        <v>0</v>
      </c>
      <c r="K82">
        <f t="shared" si="26"/>
        <v>0</v>
      </c>
      <c r="L82">
        <f t="shared" si="27"/>
        <v>0</v>
      </c>
    </row>
    <row r="83" spans="1:12" x14ac:dyDescent="0.25">
      <c r="A83" t="s">
        <v>85</v>
      </c>
      <c r="B83">
        <f t="shared" si="26"/>
        <v>0</v>
      </c>
      <c r="C83">
        <f t="shared" si="26"/>
        <v>312.97904999999997</v>
      </c>
      <c r="D83">
        <f t="shared" si="26"/>
        <v>607.98967063783778</v>
      </c>
      <c r="E83">
        <f t="shared" si="26"/>
        <v>0</v>
      </c>
      <c r="F83">
        <f t="shared" si="26"/>
        <v>0</v>
      </c>
      <c r="G83">
        <f t="shared" si="26"/>
        <v>418.87957499999987</v>
      </c>
      <c r="H83">
        <f t="shared" si="26"/>
        <v>418.87957499999987</v>
      </c>
      <c r="I83">
        <f t="shared" si="26"/>
        <v>0</v>
      </c>
      <c r="J83">
        <f t="shared" si="26"/>
        <v>0</v>
      </c>
      <c r="K83">
        <f t="shared" si="26"/>
        <v>0</v>
      </c>
      <c r="L83">
        <f t="shared" si="27"/>
        <v>1758.7278706378377</v>
      </c>
    </row>
    <row r="84" spans="1:12" x14ac:dyDescent="0.25">
      <c r="L84">
        <f>-SUM(L74:L83)/(2*input!G78)</f>
        <v>-263.11330462745946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T141"/>
  <sheetViews>
    <sheetView topLeftCell="A37" workbookViewId="0">
      <selection activeCell="T142" sqref="T142"/>
    </sheetView>
  </sheetViews>
  <sheetFormatPr defaultColWidth="9.140625" defaultRowHeight="15" x14ac:dyDescent="0.25"/>
  <cols>
    <col min="1" max="16384" width="9.140625" style="4"/>
  </cols>
  <sheetData>
    <row r="1" spans="1:19" ht="19.5" x14ac:dyDescent="0.35">
      <c r="B1" s="2" t="s">
        <v>115</v>
      </c>
    </row>
    <row r="2" spans="1:19" ht="14.45" x14ac:dyDescent="0.35">
      <c r="A2" s="1" t="s">
        <v>39</v>
      </c>
      <c r="B2" s="1">
        <v>453</v>
      </c>
      <c r="C2" s="1">
        <v>453</v>
      </c>
      <c r="D2" s="1">
        <v>453</v>
      </c>
      <c r="E2" s="1">
        <v>453</v>
      </c>
      <c r="F2" s="1">
        <v>453</v>
      </c>
      <c r="G2" s="1">
        <v>453</v>
      </c>
      <c r="H2" s="1">
        <v>453</v>
      </c>
      <c r="I2" s="1">
        <v>453</v>
      </c>
      <c r="J2" s="1">
        <v>453</v>
      </c>
      <c r="K2" s="1">
        <v>453</v>
      </c>
      <c r="L2" s="1">
        <v>453</v>
      </c>
      <c r="M2" s="1">
        <v>453</v>
      </c>
      <c r="N2" s="1">
        <v>453</v>
      </c>
      <c r="O2" s="1">
        <v>453</v>
      </c>
      <c r="P2" s="1">
        <v>453</v>
      </c>
      <c r="Q2" s="1">
        <v>453</v>
      </c>
      <c r="R2" s="1">
        <v>453</v>
      </c>
      <c r="S2" s="1">
        <v>453</v>
      </c>
    </row>
    <row r="3" spans="1:19" ht="14.45" x14ac:dyDescent="0.35">
      <c r="A3" s="1" t="s">
        <v>0</v>
      </c>
      <c r="B3" s="1">
        <v>260</v>
      </c>
      <c r="C3" s="1">
        <v>260</v>
      </c>
      <c r="D3" s="1">
        <v>260</v>
      </c>
      <c r="E3" s="1">
        <v>260</v>
      </c>
      <c r="F3" s="1">
        <v>260</v>
      </c>
      <c r="G3" s="1">
        <v>260</v>
      </c>
      <c r="H3" s="1">
        <v>260</v>
      </c>
      <c r="I3" s="1">
        <v>260</v>
      </c>
      <c r="J3" s="1">
        <v>260</v>
      </c>
      <c r="K3" s="1">
        <v>260</v>
      </c>
      <c r="L3" s="1">
        <v>260</v>
      </c>
      <c r="M3" s="1">
        <v>260</v>
      </c>
      <c r="N3" s="1">
        <v>260</v>
      </c>
      <c r="O3" s="1">
        <v>260</v>
      </c>
      <c r="P3" s="1">
        <v>260</v>
      </c>
      <c r="Q3" s="1">
        <v>260</v>
      </c>
      <c r="R3" s="1">
        <v>260</v>
      </c>
      <c r="S3" s="1">
        <v>260</v>
      </c>
    </row>
    <row r="4" spans="1:19" ht="14.45" x14ac:dyDescent="0.35">
      <c r="A4" s="1" t="s">
        <v>34</v>
      </c>
      <c r="B4" s="1">
        <v>-71.22</v>
      </c>
      <c r="C4" s="1">
        <v>-71.22</v>
      </c>
      <c r="D4" s="1">
        <v>-71.22</v>
      </c>
      <c r="E4" s="1">
        <v>-71.22</v>
      </c>
      <c r="F4" s="1">
        <v>-71.22</v>
      </c>
      <c r="G4" s="1">
        <v>-71.22</v>
      </c>
      <c r="H4" s="1">
        <v>-71.22</v>
      </c>
      <c r="I4" s="1">
        <v>-71.22</v>
      </c>
      <c r="J4" s="1">
        <v>-71.22</v>
      </c>
      <c r="K4" s="1">
        <v>-71.22</v>
      </c>
      <c r="L4" s="1">
        <v>-71.22</v>
      </c>
      <c r="M4" s="1">
        <v>-71.22</v>
      </c>
      <c r="N4" s="1">
        <v>-71.22</v>
      </c>
      <c r="O4" s="1">
        <v>-71.22</v>
      </c>
      <c r="P4" s="1">
        <v>-71.22</v>
      </c>
      <c r="Q4" s="1">
        <v>-71.22</v>
      </c>
      <c r="R4" s="1">
        <v>-71.22</v>
      </c>
      <c r="S4" s="1">
        <v>-71.22</v>
      </c>
    </row>
    <row r="5" spans="1:19" ht="14.45" x14ac:dyDescent="0.35">
      <c r="A5" s="1" t="s">
        <v>33</v>
      </c>
      <c r="B5" s="1">
        <v>544.22</v>
      </c>
      <c r="C5" s="1">
        <v>544.22</v>
      </c>
      <c r="D5" s="1">
        <v>544.22</v>
      </c>
      <c r="E5" s="1">
        <v>544.22</v>
      </c>
      <c r="F5" s="1">
        <v>544.22</v>
      </c>
      <c r="G5" s="1">
        <v>544.22</v>
      </c>
      <c r="H5" s="1">
        <v>544.22</v>
      </c>
      <c r="I5" s="1">
        <v>544.22</v>
      </c>
      <c r="J5" s="1">
        <v>544.22</v>
      </c>
      <c r="K5" s="1">
        <v>544.22</v>
      </c>
      <c r="L5" s="1">
        <v>544.22</v>
      </c>
      <c r="M5" s="1">
        <v>544.22</v>
      </c>
      <c r="N5" s="1">
        <v>544.22</v>
      </c>
      <c r="O5" s="1">
        <v>544.22</v>
      </c>
      <c r="P5" s="1">
        <v>544.22</v>
      </c>
      <c r="Q5" s="1">
        <v>544.22</v>
      </c>
      <c r="R5" s="1">
        <v>544.22</v>
      </c>
      <c r="S5" s="1">
        <v>544.22</v>
      </c>
    </row>
    <row r="6" spans="1:19" ht="14.45" x14ac:dyDescent="0.35">
      <c r="A6" s="1" t="s">
        <v>1</v>
      </c>
      <c r="B6" s="1">
        <v>70.569999999999993</v>
      </c>
      <c r="C6" s="1">
        <v>70.569999999999993</v>
      </c>
      <c r="D6" s="1">
        <v>70.569999999999993</v>
      </c>
      <c r="E6" s="1">
        <v>70.569999999999993</v>
      </c>
      <c r="F6" s="1">
        <v>70.569999999999993</v>
      </c>
      <c r="G6" s="1">
        <v>70.569999999999993</v>
      </c>
      <c r="H6" s="1">
        <v>70.569999999999993</v>
      </c>
      <c r="I6" s="1">
        <v>70.569999999999993</v>
      </c>
      <c r="J6" s="1">
        <v>70.569999999999993</v>
      </c>
      <c r="K6" s="1">
        <v>70.569999999999993</v>
      </c>
      <c r="L6" s="1">
        <v>70.569999999999993</v>
      </c>
      <c r="M6" s="1">
        <v>70.569999999999993</v>
      </c>
      <c r="N6" s="1">
        <v>70.569999999999993</v>
      </c>
      <c r="O6" s="1">
        <v>70.569999999999993</v>
      </c>
      <c r="P6" s="1">
        <v>70.569999999999993</v>
      </c>
      <c r="Q6" s="1">
        <v>70.569999999999993</v>
      </c>
      <c r="R6" s="1">
        <v>70.569999999999993</v>
      </c>
      <c r="S6" s="1">
        <v>70.569999999999993</v>
      </c>
    </row>
    <row r="7" spans="1:19" ht="14.45" x14ac:dyDescent="0.35">
      <c r="A7" s="1" t="s">
        <v>2</v>
      </c>
      <c r="B7" s="1">
        <v>15.35</v>
      </c>
      <c r="C7" s="1">
        <v>15.35</v>
      </c>
      <c r="D7" s="1">
        <v>15.35</v>
      </c>
      <c r="E7" s="1">
        <v>15.35</v>
      </c>
      <c r="F7" s="1">
        <v>15.35</v>
      </c>
      <c r="G7" s="1">
        <v>15.35</v>
      </c>
      <c r="H7" s="1">
        <v>15.35</v>
      </c>
      <c r="I7" s="1">
        <v>15.35</v>
      </c>
      <c r="J7" s="1">
        <v>15.35</v>
      </c>
      <c r="K7" s="1">
        <v>15.35</v>
      </c>
      <c r="L7" s="1">
        <v>15.35</v>
      </c>
      <c r="M7" s="1">
        <v>15.35</v>
      </c>
      <c r="N7" s="1">
        <v>15.35</v>
      </c>
      <c r="O7" s="1">
        <v>15.35</v>
      </c>
      <c r="P7" s="1">
        <v>15.35</v>
      </c>
      <c r="Q7" s="1">
        <v>15.35</v>
      </c>
      <c r="R7" s="1">
        <v>15.35</v>
      </c>
      <c r="S7" s="1">
        <v>15.35</v>
      </c>
    </row>
    <row r="8" spans="1:19" ht="14.45" x14ac:dyDescent="0.35">
      <c r="A8" s="1" t="s">
        <v>3</v>
      </c>
      <c r="B8" s="1">
        <v>14.24</v>
      </c>
      <c r="C8" s="1">
        <v>14.24</v>
      </c>
      <c r="D8" s="1">
        <v>14.24</v>
      </c>
      <c r="E8" s="1">
        <v>14.24</v>
      </c>
      <c r="F8" s="1">
        <v>14.24</v>
      </c>
      <c r="G8" s="1">
        <v>14.24</v>
      </c>
      <c r="H8" s="1">
        <v>14.24</v>
      </c>
      <c r="I8" s="1">
        <v>14.24</v>
      </c>
      <c r="J8" s="1">
        <v>14.24</v>
      </c>
      <c r="K8" s="1">
        <v>14.24</v>
      </c>
      <c r="L8" s="1">
        <v>14.24</v>
      </c>
      <c r="M8" s="1">
        <v>14.24</v>
      </c>
      <c r="N8" s="1">
        <v>14.24</v>
      </c>
      <c r="O8" s="1">
        <v>14.24</v>
      </c>
      <c r="P8" s="1">
        <v>14.24</v>
      </c>
      <c r="Q8" s="1">
        <v>14.24</v>
      </c>
      <c r="R8" s="1">
        <v>14.24</v>
      </c>
      <c r="S8" s="1">
        <v>14.24</v>
      </c>
    </row>
    <row r="9" spans="1:19" ht="14.45" x14ac:dyDescent="0.35">
      <c r="A9" s="1" t="s">
        <v>4</v>
      </c>
      <c r="B9" s="1">
        <v>-189.17</v>
      </c>
      <c r="C9" s="1">
        <v>-189.17</v>
      </c>
      <c r="D9" s="1">
        <v>-189.17</v>
      </c>
      <c r="E9" s="1">
        <v>-189.17</v>
      </c>
      <c r="F9" s="1">
        <v>-189.17</v>
      </c>
      <c r="G9" s="1">
        <v>-189.17</v>
      </c>
      <c r="H9" s="1">
        <v>-189.17</v>
      </c>
      <c r="I9" s="1">
        <v>-189.17</v>
      </c>
      <c r="J9" s="1">
        <v>-189.17</v>
      </c>
      <c r="K9" s="1">
        <v>-189.17</v>
      </c>
      <c r="L9" s="1">
        <v>-189.17</v>
      </c>
      <c r="M9" s="1">
        <v>-189.17</v>
      </c>
      <c r="N9" s="1">
        <v>-189.17</v>
      </c>
      <c r="O9" s="1">
        <v>-189.17</v>
      </c>
      <c r="P9" s="1">
        <v>-189.17</v>
      </c>
      <c r="Q9" s="1">
        <v>-189.17</v>
      </c>
      <c r="R9" s="1">
        <v>-189.17</v>
      </c>
      <c r="S9" s="1">
        <v>-189.17</v>
      </c>
    </row>
    <row r="10" spans="1:19" ht="14.45" x14ac:dyDescent="0.35">
      <c r="A10" s="1" t="s">
        <v>5</v>
      </c>
      <c r="B10" s="1">
        <v>-256.22000000000003</v>
      </c>
      <c r="C10" s="1">
        <v>-256.22000000000003</v>
      </c>
      <c r="D10" s="1">
        <v>-256.22000000000003</v>
      </c>
      <c r="E10" s="1">
        <v>-256.22000000000003</v>
      </c>
      <c r="F10" s="1">
        <v>-256.22000000000003</v>
      </c>
      <c r="G10" s="1">
        <v>-256.22000000000003</v>
      </c>
      <c r="H10" s="1">
        <v>-256.22000000000003</v>
      </c>
      <c r="I10" s="1">
        <v>-256.22000000000003</v>
      </c>
      <c r="J10" s="1">
        <v>-256.22000000000003</v>
      </c>
      <c r="K10" s="1">
        <v>-256.22000000000003</v>
      </c>
      <c r="L10" s="1">
        <v>-256.22000000000003</v>
      </c>
      <c r="M10" s="1">
        <v>-256.22000000000003</v>
      </c>
      <c r="N10" s="1">
        <v>-256.22000000000003</v>
      </c>
      <c r="O10" s="1">
        <v>-256.22000000000003</v>
      </c>
      <c r="P10" s="1">
        <v>-256.22000000000003</v>
      </c>
      <c r="Q10" s="1">
        <v>-256.22000000000003</v>
      </c>
      <c r="R10" s="1">
        <v>-256.22000000000003</v>
      </c>
      <c r="S10" s="1">
        <v>-256.22000000000003</v>
      </c>
    </row>
    <row r="11" spans="1:19" ht="14.45" x14ac:dyDescent="0.35">
      <c r="A11" s="1" t="s">
        <v>6</v>
      </c>
      <c r="B11" s="1">
        <v>-208.92</v>
      </c>
      <c r="C11" s="1">
        <v>-208.92</v>
      </c>
      <c r="D11" s="1">
        <v>-208.92</v>
      </c>
      <c r="E11" s="1">
        <v>-208.92</v>
      </c>
      <c r="F11" s="1">
        <v>-208.92</v>
      </c>
      <c r="G11" s="1">
        <v>-208.92</v>
      </c>
      <c r="H11" s="1">
        <v>-208.92</v>
      </c>
      <c r="I11" s="1">
        <v>-208.92</v>
      </c>
      <c r="J11" s="1">
        <v>-208.92</v>
      </c>
      <c r="K11" s="1">
        <v>-208.92</v>
      </c>
      <c r="L11" s="1">
        <v>-208.92</v>
      </c>
      <c r="M11" s="1">
        <v>-208.92</v>
      </c>
      <c r="N11" s="1">
        <v>-208.92</v>
      </c>
      <c r="O11" s="1">
        <v>-208.92</v>
      </c>
      <c r="P11" s="1">
        <v>-208.92</v>
      </c>
      <c r="Q11" s="1">
        <v>-208.92</v>
      </c>
      <c r="R11" s="1">
        <v>-208.92</v>
      </c>
      <c r="S11" s="1">
        <v>-208.92</v>
      </c>
    </row>
    <row r="12" spans="1:19" ht="14.45" x14ac:dyDescent="0.35">
      <c r="A12" s="1" t="s">
        <v>7</v>
      </c>
      <c r="B12" s="1">
        <v>-215.73</v>
      </c>
      <c r="C12" s="1">
        <v>-215.73</v>
      </c>
      <c r="D12" s="1">
        <v>-215.73</v>
      </c>
      <c r="E12" s="1">
        <v>-215.73</v>
      </c>
      <c r="F12" s="1">
        <v>-215.73</v>
      </c>
      <c r="G12" s="1">
        <v>-215.73</v>
      </c>
      <c r="H12" s="1">
        <v>-215.73</v>
      </c>
      <c r="I12" s="1">
        <v>-215.73</v>
      </c>
      <c r="J12" s="1">
        <v>-215.73</v>
      </c>
      <c r="K12" s="1">
        <v>-215.73</v>
      </c>
      <c r="L12" s="1">
        <v>-215.73</v>
      </c>
      <c r="M12" s="1">
        <v>-215.73</v>
      </c>
      <c r="N12" s="1">
        <v>-215.73</v>
      </c>
      <c r="O12" s="1">
        <v>-215.73</v>
      </c>
      <c r="P12" s="1">
        <v>-215.73</v>
      </c>
      <c r="Q12" s="1">
        <v>-215.73</v>
      </c>
      <c r="R12" s="1">
        <v>-215.73</v>
      </c>
      <c r="S12" s="1">
        <v>-215.73</v>
      </c>
    </row>
    <row r="13" spans="1:19" ht="14.45" x14ac:dyDescent="0.35">
      <c r="A13" s="1" t="s">
        <v>8</v>
      </c>
      <c r="B13" s="1">
        <v>-212.38</v>
      </c>
      <c r="C13" s="1">
        <v>-212.38</v>
      </c>
      <c r="D13" s="1">
        <v>-212.38</v>
      </c>
      <c r="E13" s="1">
        <v>-212.38</v>
      </c>
      <c r="F13" s="1">
        <v>-212.38</v>
      </c>
      <c r="G13" s="1">
        <v>-212.38</v>
      </c>
      <c r="H13" s="1">
        <v>-212.38</v>
      </c>
      <c r="I13" s="1">
        <v>-212.38</v>
      </c>
      <c r="J13" s="1">
        <v>-212.38</v>
      </c>
      <c r="K13" s="1">
        <v>-212.38</v>
      </c>
      <c r="L13" s="1">
        <v>-212.38</v>
      </c>
      <c r="M13" s="1">
        <v>-212.38</v>
      </c>
      <c r="N13" s="1">
        <v>-212.38</v>
      </c>
      <c r="O13" s="1">
        <v>-212.38</v>
      </c>
      <c r="P13" s="1">
        <v>-212.38</v>
      </c>
      <c r="Q13" s="1">
        <v>-212.38</v>
      </c>
      <c r="R13" s="1">
        <v>-212.38</v>
      </c>
      <c r="S13" s="1">
        <v>-212.38</v>
      </c>
    </row>
    <row r="14" spans="1:19" ht="14.45" x14ac:dyDescent="0.35">
      <c r="A14" s="1" t="s">
        <v>9</v>
      </c>
      <c r="B14" s="1">
        <v>-222.87</v>
      </c>
      <c r="C14" s="1">
        <v>-222.87</v>
      </c>
      <c r="D14" s="1">
        <v>-222.87</v>
      </c>
      <c r="E14" s="1">
        <v>-222.87</v>
      </c>
      <c r="F14" s="1">
        <v>-222.87</v>
      </c>
      <c r="G14" s="1">
        <v>-222.87</v>
      </c>
      <c r="H14" s="1">
        <v>-222.87</v>
      </c>
      <c r="I14" s="1">
        <v>-222.87</v>
      </c>
      <c r="J14" s="1">
        <v>-222.87</v>
      </c>
      <c r="K14" s="1">
        <v>-222.87</v>
      </c>
      <c r="L14" s="1">
        <v>-222.87</v>
      </c>
      <c r="M14" s="1">
        <v>-222.87</v>
      </c>
      <c r="N14" s="1">
        <v>-222.87</v>
      </c>
      <c r="O14" s="1">
        <v>-222.87</v>
      </c>
      <c r="P14" s="1">
        <v>-222.87</v>
      </c>
      <c r="Q14" s="1">
        <v>-222.87</v>
      </c>
      <c r="R14" s="1">
        <v>-222.87</v>
      </c>
      <c r="S14" s="1">
        <v>-222.87</v>
      </c>
    </row>
    <row r="15" spans="1:19" ht="14.45" x14ac:dyDescent="0.35">
      <c r="A15" s="1" t="s">
        <v>10</v>
      </c>
      <c r="B15" s="1">
        <v>-310</v>
      </c>
      <c r="C15" s="1">
        <v>-310</v>
      </c>
      <c r="D15" s="1">
        <v>-310</v>
      </c>
      <c r="E15" s="1">
        <v>-310</v>
      </c>
      <c r="F15" s="1">
        <v>-310</v>
      </c>
      <c r="G15" s="1">
        <v>-310</v>
      </c>
      <c r="H15" s="1">
        <v>-310</v>
      </c>
      <c r="I15" s="1">
        <v>-310</v>
      </c>
      <c r="J15" s="1">
        <v>-310</v>
      </c>
      <c r="K15" s="1">
        <v>-310</v>
      </c>
      <c r="L15" s="1">
        <v>-310</v>
      </c>
      <c r="M15" s="1">
        <v>-310</v>
      </c>
      <c r="N15" s="1">
        <v>-310</v>
      </c>
      <c r="O15" s="1">
        <v>-310</v>
      </c>
      <c r="P15" s="1">
        <v>-310</v>
      </c>
      <c r="Q15" s="1">
        <v>-310</v>
      </c>
      <c r="R15" s="1">
        <v>-310</v>
      </c>
      <c r="S15" s="1">
        <v>-310</v>
      </c>
    </row>
    <row r="16" spans="1:19" ht="14.45" x14ac:dyDescent="0.35">
      <c r="A16" s="1" t="s">
        <v>11</v>
      </c>
      <c r="B16" s="1">
        <v>-232.84</v>
      </c>
      <c r="C16" s="1">
        <v>-232.84</v>
      </c>
      <c r="D16" s="1">
        <v>-232.84</v>
      </c>
      <c r="E16" s="1">
        <v>-232.84</v>
      </c>
      <c r="F16" s="1">
        <v>-232.84</v>
      </c>
      <c r="G16" s="1">
        <v>-232.84</v>
      </c>
      <c r="H16" s="1">
        <v>-232.84</v>
      </c>
      <c r="I16" s="1">
        <v>-232.84</v>
      </c>
      <c r="J16" s="1">
        <v>-232.84</v>
      </c>
      <c r="K16" s="1">
        <v>-232.84</v>
      </c>
      <c r="L16" s="1">
        <v>-232.84</v>
      </c>
      <c r="M16" s="1">
        <v>-232.84</v>
      </c>
      <c r="N16" s="1">
        <v>-232.84</v>
      </c>
      <c r="O16" s="1">
        <v>-232.84</v>
      </c>
      <c r="P16" s="1">
        <v>-232.84</v>
      </c>
      <c r="Q16" s="1">
        <v>-232.84</v>
      </c>
      <c r="R16" s="1">
        <v>-232.84</v>
      </c>
      <c r="S16" s="1">
        <v>-232.84</v>
      </c>
    </row>
    <row r="17" spans="1:19" ht="14.45" x14ac:dyDescent="0.35">
      <c r="A17" s="1" t="s">
        <v>12</v>
      </c>
      <c r="B17" s="1">
        <v>522.89</v>
      </c>
      <c r="C17" s="1">
        <v>522.89</v>
      </c>
      <c r="D17" s="1">
        <v>522.89</v>
      </c>
      <c r="E17" s="1">
        <v>522.89</v>
      </c>
      <c r="F17" s="1">
        <v>522.89</v>
      </c>
      <c r="G17" s="1">
        <v>522.89</v>
      </c>
      <c r="H17" s="1">
        <v>522.89</v>
      </c>
      <c r="I17" s="1">
        <v>522.89</v>
      </c>
      <c r="J17" s="1">
        <v>522.89</v>
      </c>
      <c r="K17" s="1">
        <v>522.89</v>
      </c>
      <c r="L17" s="1">
        <v>522.89</v>
      </c>
      <c r="M17" s="1">
        <v>522.89</v>
      </c>
      <c r="N17" s="1">
        <v>522.89</v>
      </c>
      <c r="O17" s="1">
        <v>522.89</v>
      </c>
      <c r="P17" s="1">
        <v>522.89</v>
      </c>
      <c r="Q17" s="1">
        <v>522.89</v>
      </c>
      <c r="R17" s="1">
        <v>522.89</v>
      </c>
      <c r="S17" s="1">
        <v>522.89</v>
      </c>
    </row>
    <row r="18" spans="1:19" ht="14.45" x14ac:dyDescent="0.35">
      <c r="A18" s="1" t="s">
        <v>13</v>
      </c>
      <c r="B18" s="1">
        <v>-147.25</v>
      </c>
      <c r="C18" s="1">
        <v>-147.25</v>
      </c>
      <c r="D18" s="1">
        <v>-147.25</v>
      </c>
      <c r="E18" s="1">
        <v>-147.25</v>
      </c>
      <c r="F18" s="1">
        <v>-147.25</v>
      </c>
      <c r="G18" s="1">
        <v>-147.25</v>
      </c>
      <c r="H18" s="1">
        <v>-147.25</v>
      </c>
      <c r="I18" s="1">
        <v>-147.25</v>
      </c>
      <c r="J18" s="1">
        <v>-147.25</v>
      </c>
      <c r="K18" s="1">
        <v>-147.25</v>
      </c>
      <c r="L18" s="1">
        <v>-147.25</v>
      </c>
      <c r="M18" s="1">
        <v>-147.25</v>
      </c>
      <c r="N18" s="1">
        <v>-147.25</v>
      </c>
      <c r="O18" s="1">
        <v>-147.25</v>
      </c>
      <c r="P18" s="1">
        <v>-147.25</v>
      </c>
      <c r="Q18" s="1">
        <v>-147.25</v>
      </c>
      <c r="R18" s="1">
        <v>-147.25</v>
      </c>
      <c r="S18" s="1">
        <v>-147.25</v>
      </c>
    </row>
    <row r="19" spans="1:19" ht="14.45" x14ac:dyDescent="0.35">
      <c r="A19" s="1" t="s">
        <v>14</v>
      </c>
      <c r="B19" s="1">
        <v>171.85</v>
      </c>
      <c r="C19" s="1">
        <v>171.85</v>
      </c>
      <c r="D19" s="1">
        <v>171.85</v>
      </c>
      <c r="E19" s="1">
        <v>171.85</v>
      </c>
      <c r="F19" s="1">
        <v>171.85</v>
      </c>
      <c r="G19" s="1">
        <v>171.85</v>
      </c>
      <c r="H19" s="1">
        <v>171.85</v>
      </c>
      <c r="I19" s="1">
        <v>171.85</v>
      </c>
      <c r="J19" s="1">
        <v>171.85</v>
      </c>
      <c r="K19" s="1">
        <v>171.85</v>
      </c>
      <c r="L19" s="1">
        <v>171.85</v>
      </c>
      <c r="M19" s="1">
        <v>171.85</v>
      </c>
      <c r="N19" s="1">
        <v>171.85</v>
      </c>
      <c r="O19" s="1">
        <v>171.85</v>
      </c>
      <c r="P19" s="1">
        <v>171.85</v>
      </c>
      <c r="Q19" s="1">
        <v>171.85</v>
      </c>
      <c r="R19" s="1">
        <v>171.85</v>
      </c>
      <c r="S19" s="1">
        <v>171.85</v>
      </c>
    </row>
    <row r="21" spans="1:19" ht="14.45" x14ac:dyDescent="0.35">
      <c r="A21" s="1"/>
      <c r="B21" s="1" t="s">
        <v>39</v>
      </c>
      <c r="C21" s="1" t="s">
        <v>0</v>
      </c>
      <c r="D21" s="1" t="s">
        <v>34</v>
      </c>
      <c r="E21" s="1" t="s">
        <v>33</v>
      </c>
      <c r="F21" s="1" t="s">
        <v>1</v>
      </c>
      <c r="G21" s="1" t="s">
        <v>2</v>
      </c>
      <c r="H21" s="1" t="s">
        <v>3</v>
      </c>
      <c r="I21" s="1" t="s">
        <v>4</v>
      </c>
      <c r="J21" s="1" t="s">
        <v>5</v>
      </c>
      <c r="K21" s="1" t="s">
        <v>6</v>
      </c>
      <c r="L21" s="1" t="s">
        <v>7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14</v>
      </c>
    </row>
    <row r="22" spans="1:19" ht="14.45" x14ac:dyDescent="0.35">
      <c r="A22" s="1"/>
      <c r="B22" s="1">
        <v>453</v>
      </c>
      <c r="C22" s="1">
        <v>260</v>
      </c>
      <c r="D22" s="1">
        <v>-71.22</v>
      </c>
      <c r="E22" s="1">
        <v>544.22</v>
      </c>
      <c r="F22" s="1">
        <v>70.569999999999993</v>
      </c>
      <c r="G22" s="1">
        <v>15.35</v>
      </c>
      <c r="H22" s="1">
        <v>14.24</v>
      </c>
      <c r="I22" s="1">
        <v>-189.17</v>
      </c>
      <c r="J22" s="1">
        <v>-256.22000000000003</v>
      </c>
      <c r="K22" s="1">
        <v>-208.92</v>
      </c>
      <c r="L22" s="1">
        <v>-215.73</v>
      </c>
      <c r="M22" s="1">
        <v>-212.38</v>
      </c>
      <c r="N22" s="1">
        <v>-222.87</v>
      </c>
      <c r="O22" s="1">
        <v>-310</v>
      </c>
      <c r="P22" s="1">
        <v>-232.84</v>
      </c>
      <c r="Q22" s="1">
        <v>522.89</v>
      </c>
      <c r="R22" s="1">
        <v>-147.25</v>
      </c>
      <c r="S22" s="1">
        <v>171.85</v>
      </c>
    </row>
    <row r="23" spans="1:19" ht="14.45" x14ac:dyDescent="0.35">
      <c r="A23" s="1"/>
      <c r="B23" s="1">
        <v>453</v>
      </c>
      <c r="C23" s="1">
        <v>260</v>
      </c>
      <c r="D23" s="1">
        <v>-71.22</v>
      </c>
      <c r="E23" s="1">
        <v>544.22</v>
      </c>
      <c r="F23" s="1">
        <v>70.569999999999993</v>
      </c>
      <c r="G23" s="1">
        <v>15.35</v>
      </c>
      <c r="H23" s="1">
        <v>14.24</v>
      </c>
      <c r="I23" s="1">
        <v>-189.17</v>
      </c>
      <c r="J23" s="1">
        <v>-256.22000000000003</v>
      </c>
      <c r="K23" s="1">
        <v>-208.92</v>
      </c>
      <c r="L23" s="1">
        <v>-215.73</v>
      </c>
      <c r="M23" s="1">
        <v>-212.38</v>
      </c>
      <c r="N23" s="1">
        <v>-222.87</v>
      </c>
      <c r="O23" s="1">
        <v>-310</v>
      </c>
      <c r="P23" s="1">
        <v>-232.84</v>
      </c>
      <c r="Q23" s="1">
        <v>522.89</v>
      </c>
      <c r="R23" s="1">
        <v>-147.25</v>
      </c>
      <c r="S23" s="1">
        <v>171.85</v>
      </c>
    </row>
    <row r="24" spans="1:19" ht="14.45" x14ac:dyDescent="0.35">
      <c r="A24" s="1"/>
      <c r="B24" s="1">
        <v>453</v>
      </c>
      <c r="C24" s="1">
        <v>260</v>
      </c>
      <c r="D24" s="1">
        <v>-71.22</v>
      </c>
      <c r="E24" s="1">
        <v>544.22</v>
      </c>
      <c r="F24" s="1">
        <v>70.569999999999993</v>
      </c>
      <c r="G24" s="1">
        <v>15.35</v>
      </c>
      <c r="H24" s="1">
        <v>14.24</v>
      </c>
      <c r="I24" s="1">
        <v>-189.17</v>
      </c>
      <c r="J24" s="1">
        <v>-256.22000000000003</v>
      </c>
      <c r="K24" s="1">
        <v>-208.92</v>
      </c>
      <c r="L24" s="1">
        <v>-215.73</v>
      </c>
      <c r="M24" s="1">
        <v>-212.38</v>
      </c>
      <c r="N24" s="1">
        <v>-222.87</v>
      </c>
      <c r="O24" s="1">
        <v>-310</v>
      </c>
      <c r="P24" s="1">
        <v>-232.84</v>
      </c>
      <c r="Q24" s="1">
        <v>522.89</v>
      </c>
      <c r="R24" s="1">
        <v>-147.25</v>
      </c>
      <c r="S24" s="1">
        <v>171.85</v>
      </c>
    </row>
    <row r="25" spans="1:19" ht="14.45" x14ac:dyDescent="0.35">
      <c r="A25" s="1"/>
      <c r="B25" s="1">
        <v>453</v>
      </c>
      <c r="C25" s="1">
        <v>260</v>
      </c>
      <c r="D25" s="1">
        <v>-71.22</v>
      </c>
      <c r="E25" s="1">
        <v>544.22</v>
      </c>
      <c r="F25" s="1">
        <v>70.569999999999993</v>
      </c>
      <c r="G25" s="1">
        <v>15.35</v>
      </c>
      <c r="H25" s="1">
        <v>14.24</v>
      </c>
      <c r="I25" s="1">
        <v>-189.17</v>
      </c>
      <c r="J25" s="1">
        <v>-256.22000000000003</v>
      </c>
      <c r="K25" s="1">
        <v>-208.92</v>
      </c>
      <c r="L25" s="1">
        <v>-215.73</v>
      </c>
      <c r="M25" s="1">
        <v>-212.38</v>
      </c>
      <c r="N25" s="1">
        <v>-222.87</v>
      </c>
      <c r="O25" s="1">
        <v>-310</v>
      </c>
      <c r="P25" s="1">
        <v>-232.84</v>
      </c>
      <c r="Q25" s="1">
        <v>522.89</v>
      </c>
      <c r="R25" s="1">
        <v>-147.25</v>
      </c>
      <c r="S25" s="1">
        <v>171.85</v>
      </c>
    </row>
    <row r="26" spans="1:19" ht="14.45" x14ac:dyDescent="0.35">
      <c r="A26" s="1"/>
      <c r="B26" s="1">
        <v>453</v>
      </c>
      <c r="C26" s="1">
        <v>260</v>
      </c>
      <c r="D26" s="1">
        <v>-71.22</v>
      </c>
      <c r="E26" s="1">
        <v>544.22</v>
      </c>
      <c r="F26" s="1">
        <v>70.569999999999993</v>
      </c>
      <c r="G26" s="1">
        <v>15.35</v>
      </c>
      <c r="H26" s="1">
        <v>14.24</v>
      </c>
      <c r="I26" s="1">
        <v>-189.17</v>
      </c>
      <c r="J26" s="1">
        <v>-256.22000000000003</v>
      </c>
      <c r="K26" s="1">
        <v>-208.92</v>
      </c>
      <c r="L26" s="1">
        <v>-215.73</v>
      </c>
      <c r="M26" s="1">
        <v>-212.38</v>
      </c>
      <c r="N26" s="1">
        <v>-222.87</v>
      </c>
      <c r="O26" s="1">
        <v>-310</v>
      </c>
      <c r="P26" s="1">
        <v>-232.84</v>
      </c>
      <c r="Q26" s="1">
        <v>522.89</v>
      </c>
      <c r="R26" s="1">
        <v>-147.25</v>
      </c>
      <c r="S26" s="1">
        <v>171.85</v>
      </c>
    </row>
    <row r="27" spans="1:19" ht="14.45" x14ac:dyDescent="0.35">
      <c r="A27" s="1"/>
      <c r="B27" s="1">
        <v>453</v>
      </c>
      <c r="C27" s="1">
        <v>260</v>
      </c>
      <c r="D27" s="1">
        <v>-71.22</v>
      </c>
      <c r="E27" s="1">
        <v>544.22</v>
      </c>
      <c r="F27" s="1">
        <v>70.569999999999993</v>
      </c>
      <c r="G27" s="1">
        <v>15.35</v>
      </c>
      <c r="H27" s="1">
        <v>14.24</v>
      </c>
      <c r="I27" s="1">
        <v>-189.17</v>
      </c>
      <c r="J27" s="1">
        <v>-256.22000000000003</v>
      </c>
      <c r="K27" s="1">
        <v>-208.92</v>
      </c>
      <c r="L27" s="1">
        <v>-215.73</v>
      </c>
      <c r="M27" s="1">
        <v>-212.38</v>
      </c>
      <c r="N27" s="1">
        <v>-222.87</v>
      </c>
      <c r="O27" s="1">
        <v>-310</v>
      </c>
      <c r="P27" s="1">
        <v>-232.84</v>
      </c>
      <c r="Q27" s="1">
        <v>522.89</v>
      </c>
      <c r="R27" s="1">
        <v>-147.25</v>
      </c>
      <c r="S27" s="1">
        <v>171.85</v>
      </c>
    </row>
    <row r="28" spans="1:19" ht="14.45" x14ac:dyDescent="0.35">
      <c r="A28" s="1"/>
      <c r="B28" s="1">
        <v>453</v>
      </c>
      <c r="C28" s="1">
        <v>260</v>
      </c>
      <c r="D28" s="1">
        <v>-71.22</v>
      </c>
      <c r="E28" s="1">
        <v>544.22</v>
      </c>
      <c r="F28" s="1">
        <v>70.569999999999993</v>
      </c>
      <c r="G28" s="1">
        <v>15.35</v>
      </c>
      <c r="H28" s="1">
        <v>14.24</v>
      </c>
      <c r="I28" s="1">
        <v>-189.17</v>
      </c>
      <c r="J28" s="1">
        <v>-256.22000000000003</v>
      </c>
      <c r="K28" s="1">
        <v>-208.92</v>
      </c>
      <c r="L28" s="1">
        <v>-215.73</v>
      </c>
      <c r="M28" s="1">
        <v>-212.38</v>
      </c>
      <c r="N28" s="1">
        <v>-222.87</v>
      </c>
      <c r="O28" s="1">
        <v>-310</v>
      </c>
      <c r="P28" s="1">
        <v>-232.84</v>
      </c>
      <c r="Q28" s="1">
        <v>522.89</v>
      </c>
      <c r="R28" s="1">
        <v>-147.25</v>
      </c>
      <c r="S28" s="1">
        <v>171.85</v>
      </c>
    </row>
    <row r="29" spans="1:19" ht="14.45" x14ac:dyDescent="0.35">
      <c r="A29" s="1"/>
      <c r="B29" s="1">
        <v>453</v>
      </c>
      <c r="C29" s="1">
        <v>260</v>
      </c>
      <c r="D29" s="1">
        <v>-71.22</v>
      </c>
      <c r="E29" s="1">
        <v>544.22</v>
      </c>
      <c r="F29" s="1">
        <v>70.569999999999993</v>
      </c>
      <c r="G29" s="1">
        <v>15.35</v>
      </c>
      <c r="H29" s="1">
        <v>14.24</v>
      </c>
      <c r="I29" s="1">
        <v>-189.17</v>
      </c>
      <c r="J29" s="1">
        <v>-256.22000000000003</v>
      </c>
      <c r="K29" s="1">
        <v>-208.92</v>
      </c>
      <c r="L29" s="1">
        <v>-215.73</v>
      </c>
      <c r="M29" s="1">
        <v>-212.38</v>
      </c>
      <c r="N29" s="1">
        <v>-222.87</v>
      </c>
      <c r="O29" s="1">
        <v>-310</v>
      </c>
      <c r="P29" s="1">
        <v>-232.84</v>
      </c>
      <c r="Q29" s="1">
        <v>522.89</v>
      </c>
      <c r="R29" s="1">
        <v>-147.25</v>
      </c>
      <c r="S29" s="1">
        <v>171.85</v>
      </c>
    </row>
    <row r="30" spans="1:19" ht="14.45" x14ac:dyDescent="0.35">
      <c r="A30" s="1"/>
      <c r="B30" s="1">
        <v>453</v>
      </c>
      <c r="C30" s="1">
        <v>260</v>
      </c>
      <c r="D30" s="1">
        <v>-71.22</v>
      </c>
      <c r="E30" s="1">
        <v>544.22</v>
      </c>
      <c r="F30" s="1">
        <v>70.569999999999993</v>
      </c>
      <c r="G30" s="1">
        <v>15.35</v>
      </c>
      <c r="H30" s="1">
        <v>14.24</v>
      </c>
      <c r="I30" s="1">
        <v>-189.17</v>
      </c>
      <c r="J30" s="1">
        <v>-256.22000000000003</v>
      </c>
      <c r="K30" s="1">
        <v>-208.92</v>
      </c>
      <c r="L30" s="1">
        <v>-215.73</v>
      </c>
      <c r="M30" s="1">
        <v>-212.38</v>
      </c>
      <c r="N30" s="1">
        <v>-222.87</v>
      </c>
      <c r="O30" s="1">
        <v>-310</v>
      </c>
      <c r="P30" s="1">
        <v>-232.84</v>
      </c>
      <c r="Q30" s="1">
        <v>522.89</v>
      </c>
      <c r="R30" s="1">
        <v>-147.25</v>
      </c>
      <c r="S30" s="1">
        <v>171.85</v>
      </c>
    </row>
    <row r="31" spans="1:19" ht="14.45" x14ac:dyDescent="0.35">
      <c r="A31" s="1"/>
      <c r="B31" s="1">
        <v>453</v>
      </c>
      <c r="C31" s="1">
        <v>260</v>
      </c>
      <c r="D31" s="1">
        <v>-71.22</v>
      </c>
      <c r="E31" s="1">
        <v>544.22</v>
      </c>
      <c r="F31" s="1">
        <v>70.569999999999993</v>
      </c>
      <c r="G31" s="1">
        <v>15.35</v>
      </c>
      <c r="H31" s="1">
        <v>14.24</v>
      </c>
      <c r="I31" s="1">
        <v>-189.17</v>
      </c>
      <c r="J31" s="1">
        <v>-256.22000000000003</v>
      </c>
      <c r="K31" s="1">
        <v>-208.92</v>
      </c>
      <c r="L31" s="1">
        <v>-215.73</v>
      </c>
      <c r="M31" s="1">
        <v>-212.38</v>
      </c>
      <c r="N31" s="1">
        <v>-222.87</v>
      </c>
      <c r="O31" s="1">
        <v>-310</v>
      </c>
      <c r="P31" s="1">
        <v>-232.84</v>
      </c>
      <c r="Q31" s="1">
        <v>522.89</v>
      </c>
      <c r="R31" s="1">
        <v>-147.25</v>
      </c>
      <c r="S31" s="1">
        <v>171.85</v>
      </c>
    </row>
    <row r="32" spans="1:19" ht="14.45" x14ac:dyDescent="0.35">
      <c r="A32" s="1"/>
      <c r="B32" s="1">
        <v>453</v>
      </c>
      <c r="C32" s="1">
        <v>260</v>
      </c>
      <c r="D32" s="1">
        <v>-71.22</v>
      </c>
      <c r="E32" s="1">
        <v>544.22</v>
      </c>
      <c r="F32" s="1">
        <v>70.569999999999993</v>
      </c>
      <c r="G32" s="1">
        <v>15.35</v>
      </c>
      <c r="H32" s="1">
        <v>14.24</v>
      </c>
      <c r="I32" s="1">
        <v>-189.17</v>
      </c>
      <c r="J32" s="1">
        <v>-256.22000000000003</v>
      </c>
      <c r="K32" s="1">
        <v>-208.92</v>
      </c>
      <c r="L32" s="1">
        <v>-215.73</v>
      </c>
      <c r="M32" s="1">
        <v>-212.38</v>
      </c>
      <c r="N32" s="1">
        <v>-222.87</v>
      </c>
      <c r="O32" s="1">
        <v>-310</v>
      </c>
      <c r="P32" s="1">
        <v>-232.84</v>
      </c>
      <c r="Q32" s="1">
        <v>522.89</v>
      </c>
      <c r="R32" s="1">
        <v>-147.25</v>
      </c>
      <c r="S32" s="1">
        <v>171.85</v>
      </c>
    </row>
    <row r="33" spans="1:19" ht="14.45" x14ac:dyDescent="0.35">
      <c r="A33" s="1"/>
      <c r="B33" s="1">
        <v>453</v>
      </c>
      <c r="C33" s="1">
        <v>260</v>
      </c>
      <c r="D33" s="1">
        <v>-71.22</v>
      </c>
      <c r="E33" s="1">
        <v>544.22</v>
      </c>
      <c r="F33" s="1">
        <v>70.569999999999993</v>
      </c>
      <c r="G33" s="1">
        <v>15.35</v>
      </c>
      <c r="H33" s="1">
        <v>14.24</v>
      </c>
      <c r="I33" s="1">
        <v>-189.17</v>
      </c>
      <c r="J33" s="1">
        <v>-256.22000000000003</v>
      </c>
      <c r="K33" s="1">
        <v>-208.92</v>
      </c>
      <c r="L33" s="1">
        <v>-215.73</v>
      </c>
      <c r="M33" s="1">
        <v>-212.38</v>
      </c>
      <c r="N33" s="1">
        <v>-222.87</v>
      </c>
      <c r="O33" s="1">
        <v>-310</v>
      </c>
      <c r="P33" s="1">
        <v>-232.84</v>
      </c>
      <c r="Q33" s="1">
        <v>522.89</v>
      </c>
      <c r="R33" s="1">
        <v>-147.25</v>
      </c>
      <c r="S33" s="1">
        <v>171.85</v>
      </c>
    </row>
    <row r="34" spans="1:19" ht="14.45" x14ac:dyDescent="0.35">
      <c r="A34" s="1"/>
      <c r="B34" s="1">
        <v>453</v>
      </c>
      <c r="C34" s="1">
        <v>260</v>
      </c>
      <c r="D34" s="1">
        <v>-71.22</v>
      </c>
      <c r="E34" s="1">
        <v>544.22</v>
      </c>
      <c r="F34" s="1">
        <v>70.569999999999993</v>
      </c>
      <c r="G34" s="1">
        <v>15.35</v>
      </c>
      <c r="H34" s="1">
        <v>14.24</v>
      </c>
      <c r="I34" s="1">
        <v>-189.17</v>
      </c>
      <c r="J34" s="1">
        <v>-256.22000000000003</v>
      </c>
      <c r="K34" s="1">
        <v>-208.92</v>
      </c>
      <c r="L34" s="1">
        <v>-215.73</v>
      </c>
      <c r="M34" s="1">
        <v>-212.38</v>
      </c>
      <c r="N34" s="1">
        <v>-222.87</v>
      </c>
      <c r="O34" s="1">
        <v>-310</v>
      </c>
      <c r="P34" s="1">
        <v>-232.84</v>
      </c>
      <c r="Q34" s="1">
        <v>522.89</v>
      </c>
      <c r="R34" s="1">
        <v>-147.25</v>
      </c>
      <c r="S34" s="1">
        <v>171.85</v>
      </c>
    </row>
    <row r="35" spans="1:19" ht="14.45" x14ac:dyDescent="0.35">
      <c r="A35" s="1"/>
      <c r="B35" s="1">
        <v>453</v>
      </c>
      <c r="C35" s="1">
        <v>260</v>
      </c>
      <c r="D35" s="1">
        <v>-71.22</v>
      </c>
      <c r="E35" s="1">
        <v>544.22</v>
      </c>
      <c r="F35" s="1">
        <v>70.569999999999993</v>
      </c>
      <c r="G35" s="1">
        <v>15.35</v>
      </c>
      <c r="H35" s="1">
        <v>14.24</v>
      </c>
      <c r="I35" s="1">
        <v>-189.17</v>
      </c>
      <c r="J35" s="1">
        <v>-256.22000000000003</v>
      </c>
      <c r="K35" s="1">
        <v>-208.92</v>
      </c>
      <c r="L35" s="1">
        <v>-215.73</v>
      </c>
      <c r="M35" s="1">
        <v>-212.38</v>
      </c>
      <c r="N35" s="1">
        <v>-222.87</v>
      </c>
      <c r="O35" s="1">
        <v>-310</v>
      </c>
      <c r="P35" s="1">
        <v>-232.84</v>
      </c>
      <c r="Q35" s="1">
        <v>522.89</v>
      </c>
      <c r="R35" s="1">
        <v>-147.25</v>
      </c>
      <c r="S35" s="1">
        <v>171.85</v>
      </c>
    </row>
    <row r="36" spans="1:19" ht="14.45" x14ac:dyDescent="0.35">
      <c r="A36" s="1"/>
      <c r="B36" s="1">
        <v>453</v>
      </c>
      <c r="C36" s="1">
        <v>260</v>
      </c>
      <c r="D36" s="1">
        <v>-71.22</v>
      </c>
      <c r="E36" s="1">
        <v>544.22</v>
      </c>
      <c r="F36" s="1">
        <v>70.569999999999993</v>
      </c>
      <c r="G36" s="1">
        <v>15.35</v>
      </c>
      <c r="H36" s="1">
        <v>14.24</v>
      </c>
      <c r="I36" s="1">
        <v>-189.17</v>
      </c>
      <c r="J36" s="1">
        <v>-256.22000000000003</v>
      </c>
      <c r="K36" s="1">
        <v>-208.92</v>
      </c>
      <c r="L36" s="1">
        <v>-215.73</v>
      </c>
      <c r="M36" s="1">
        <v>-212.38</v>
      </c>
      <c r="N36" s="1">
        <v>-222.87</v>
      </c>
      <c r="O36" s="1">
        <v>-310</v>
      </c>
      <c r="P36" s="1">
        <v>-232.84</v>
      </c>
      <c r="Q36" s="1">
        <v>522.89</v>
      </c>
      <c r="R36" s="1">
        <v>-147.25</v>
      </c>
      <c r="S36" s="1">
        <v>171.85</v>
      </c>
    </row>
    <row r="37" spans="1:19" ht="14.45" x14ac:dyDescent="0.35">
      <c r="A37" s="1"/>
      <c r="B37" s="1">
        <v>453</v>
      </c>
      <c r="C37" s="1">
        <v>260</v>
      </c>
      <c r="D37" s="1">
        <v>-71.22</v>
      </c>
      <c r="E37" s="1">
        <v>544.22</v>
      </c>
      <c r="F37" s="1">
        <v>70.569999999999993</v>
      </c>
      <c r="G37" s="1">
        <v>15.35</v>
      </c>
      <c r="H37" s="1">
        <v>14.24</v>
      </c>
      <c r="I37" s="1">
        <v>-189.17</v>
      </c>
      <c r="J37" s="1">
        <v>-256.22000000000003</v>
      </c>
      <c r="K37" s="1">
        <v>-208.92</v>
      </c>
      <c r="L37" s="1">
        <v>-215.73</v>
      </c>
      <c r="M37" s="1">
        <v>-212.38</v>
      </c>
      <c r="N37" s="1">
        <v>-222.87</v>
      </c>
      <c r="O37" s="1">
        <v>-310</v>
      </c>
      <c r="P37" s="1">
        <v>-232.84</v>
      </c>
      <c r="Q37" s="1">
        <v>522.89</v>
      </c>
      <c r="R37" s="1">
        <v>-147.25</v>
      </c>
      <c r="S37" s="1">
        <v>171.85</v>
      </c>
    </row>
    <row r="38" spans="1:19" x14ac:dyDescent="0.25">
      <c r="A38" s="1"/>
      <c r="B38" s="1">
        <v>453</v>
      </c>
      <c r="C38" s="1">
        <v>260</v>
      </c>
      <c r="D38" s="1">
        <v>-71.22</v>
      </c>
      <c r="E38" s="1">
        <v>544.22</v>
      </c>
      <c r="F38" s="1">
        <v>70.569999999999993</v>
      </c>
      <c r="G38" s="1">
        <v>15.35</v>
      </c>
      <c r="H38" s="1">
        <v>14.24</v>
      </c>
      <c r="I38" s="1">
        <v>-189.17</v>
      </c>
      <c r="J38" s="1">
        <v>-256.22000000000003</v>
      </c>
      <c r="K38" s="1">
        <v>-208.92</v>
      </c>
      <c r="L38" s="1">
        <v>-215.73</v>
      </c>
      <c r="M38" s="1">
        <v>-212.38</v>
      </c>
      <c r="N38" s="1">
        <v>-222.87</v>
      </c>
      <c r="O38" s="1">
        <v>-310</v>
      </c>
      <c r="P38" s="1">
        <v>-232.84</v>
      </c>
      <c r="Q38" s="1">
        <v>522.89</v>
      </c>
      <c r="R38" s="1">
        <v>-147.25</v>
      </c>
      <c r="S38" s="1">
        <v>171.85</v>
      </c>
    </row>
    <row r="39" spans="1:19" x14ac:dyDescent="0.25">
      <c r="A39" s="1"/>
      <c r="B39" s="1">
        <v>453</v>
      </c>
      <c r="C39" s="1">
        <v>260</v>
      </c>
      <c r="D39" s="1">
        <v>-71.22</v>
      </c>
      <c r="E39" s="1">
        <v>544.22</v>
      </c>
      <c r="F39" s="1">
        <v>70.569999999999993</v>
      </c>
      <c r="G39" s="1">
        <v>15.35</v>
      </c>
      <c r="H39" s="1">
        <v>14.24</v>
      </c>
      <c r="I39" s="1">
        <v>-189.17</v>
      </c>
      <c r="J39" s="1">
        <v>-256.22000000000003</v>
      </c>
      <c r="K39" s="1">
        <v>-208.92</v>
      </c>
      <c r="L39" s="1">
        <v>-215.73</v>
      </c>
      <c r="M39" s="1">
        <v>-212.38</v>
      </c>
      <c r="N39" s="1">
        <v>-222.87</v>
      </c>
      <c r="O39" s="1">
        <v>-310</v>
      </c>
      <c r="P39" s="1">
        <v>-232.84</v>
      </c>
      <c r="Q39" s="1">
        <v>522.89</v>
      </c>
      <c r="R39" s="1">
        <v>-147.25</v>
      </c>
      <c r="S39" s="1">
        <v>171.85</v>
      </c>
    </row>
    <row r="41" spans="1:19" x14ac:dyDescent="0.25">
      <c r="A41" s="1"/>
      <c r="B41" s="1" t="s">
        <v>39</v>
      </c>
      <c r="C41" s="1" t="s">
        <v>0</v>
      </c>
      <c r="D41" s="1" t="s">
        <v>34</v>
      </c>
      <c r="E41" s="1" t="s">
        <v>33</v>
      </c>
      <c r="F41" s="1" t="s">
        <v>1</v>
      </c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  <c r="L41" s="1" t="s">
        <v>7</v>
      </c>
      <c r="M41" s="1" t="s">
        <v>8</v>
      </c>
      <c r="N41" s="1" t="s">
        <v>9</v>
      </c>
      <c r="O41" s="1" t="s">
        <v>10</v>
      </c>
      <c r="P41" s="1" t="s">
        <v>11</v>
      </c>
      <c r="Q41" s="1" t="s">
        <v>12</v>
      </c>
      <c r="R41" s="1" t="s">
        <v>13</v>
      </c>
      <c r="S41" s="1" t="s">
        <v>14</v>
      </c>
    </row>
    <row r="42" spans="1:19" x14ac:dyDescent="0.25">
      <c r="A42" s="1" t="s">
        <v>39</v>
      </c>
      <c r="B42" s="1">
        <f t="shared" ref="B42:S42" si="0">ABS(B2-B22)</f>
        <v>0</v>
      </c>
      <c r="C42" s="1">
        <f t="shared" si="0"/>
        <v>193</v>
      </c>
      <c r="D42" s="1">
        <f t="shared" si="0"/>
        <v>524.22</v>
      </c>
      <c r="E42" s="1">
        <f t="shared" si="0"/>
        <v>91.220000000000027</v>
      </c>
      <c r="F42" s="1">
        <f t="shared" si="0"/>
        <v>382.43</v>
      </c>
      <c r="G42" s="1">
        <f t="shared" si="0"/>
        <v>437.65</v>
      </c>
      <c r="H42" s="1">
        <f t="shared" si="0"/>
        <v>438.76</v>
      </c>
      <c r="I42" s="1">
        <f t="shared" si="0"/>
        <v>642.16999999999996</v>
      </c>
      <c r="J42" s="1">
        <f t="shared" si="0"/>
        <v>709.22</v>
      </c>
      <c r="K42" s="1">
        <f t="shared" si="0"/>
        <v>661.92</v>
      </c>
      <c r="L42" s="1">
        <f t="shared" si="0"/>
        <v>668.73</v>
      </c>
      <c r="M42" s="1">
        <f t="shared" si="0"/>
        <v>665.38</v>
      </c>
      <c r="N42" s="1">
        <f t="shared" si="0"/>
        <v>675.87</v>
      </c>
      <c r="O42" s="1">
        <f t="shared" si="0"/>
        <v>763</v>
      </c>
      <c r="P42" s="1">
        <f t="shared" si="0"/>
        <v>685.84</v>
      </c>
      <c r="Q42" s="1">
        <f t="shared" si="0"/>
        <v>69.889999999999986</v>
      </c>
      <c r="R42" s="1">
        <f t="shared" si="0"/>
        <v>600.25</v>
      </c>
      <c r="S42" s="1">
        <f t="shared" si="0"/>
        <v>281.14999999999998</v>
      </c>
    </row>
    <row r="43" spans="1:19" x14ac:dyDescent="0.25">
      <c r="A43" s="1" t="s">
        <v>0</v>
      </c>
      <c r="B43" s="1">
        <f t="shared" ref="B43:S43" si="1">ABS(B3-B23)</f>
        <v>193</v>
      </c>
      <c r="C43" s="1">
        <f t="shared" si="1"/>
        <v>0</v>
      </c>
      <c r="D43" s="1">
        <f t="shared" si="1"/>
        <v>331.22</v>
      </c>
      <c r="E43" s="1">
        <f t="shared" si="1"/>
        <v>284.22000000000003</v>
      </c>
      <c r="F43" s="1">
        <f t="shared" si="1"/>
        <v>189.43</v>
      </c>
      <c r="G43" s="1">
        <f t="shared" si="1"/>
        <v>244.65</v>
      </c>
      <c r="H43" s="1">
        <f t="shared" si="1"/>
        <v>245.76</v>
      </c>
      <c r="I43" s="1">
        <f t="shared" si="1"/>
        <v>449.16999999999996</v>
      </c>
      <c r="J43" s="1">
        <f t="shared" si="1"/>
        <v>516.22</v>
      </c>
      <c r="K43" s="1">
        <f t="shared" si="1"/>
        <v>468.91999999999996</v>
      </c>
      <c r="L43" s="1">
        <f t="shared" si="1"/>
        <v>475.73</v>
      </c>
      <c r="M43" s="1">
        <f t="shared" si="1"/>
        <v>472.38</v>
      </c>
      <c r="N43" s="1">
        <f t="shared" si="1"/>
        <v>482.87</v>
      </c>
      <c r="O43" s="1">
        <f t="shared" si="1"/>
        <v>570</v>
      </c>
      <c r="P43" s="1">
        <f t="shared" si="1"/>
        <v>492.84000000000003</v>
      </c>
      <c r="Q43" s="1">
        <f t="shared" si="1"/>
        <v>262.89</v>
      </c>
      <c r="R43" s="1">
        <f t="shared" si="1"/>
        <v>407.25</v>
      </c>
      <c r="S43" s="1">
        <f t="shared" si="1"/>
        <v>88.15</v>
      </c>
    </row>
    <row r="44" spans="1:19" x14ac:dyDescent="0.25">
      <c r="A44" s="1" t="s">
        <v>34</v>
      </c>
      <c r="B44" s="1">
        <f t="shared" ref="B44:S44" si="2">ABS(B4-B24)</f>
        <v>524.22</v>
      </c>
      <c r="C44" s="1">
        <f t="shared" si="2"/>
        <v>331.22</v>
      </c>
      <c r="D44" s="1">
        <f t="shared" si="2"/>
        <v>0</v>
      </c>
      <c r="E44" s="1">
        <f t="shared" si="2"/>
        <v>615.44000000000005</v>
      </c>
      <c r="F44" s="1">
        <f t="shared" si="2"/>
        <v>141.79</v>
      </c>
      <c r="G44" s="1">
        <f t="shared" si="2"/>
        <v>86.57</v>
      </c>
      <c r="H44" s="1">
        <f t="shared" si="2"/>
        <v>85.46</v>
      </c>
      <c r="I44" s="1">
        <f t="shared" si="2"/>
        <v>117.94999999999999</v>
      </c>
      <c r="J44" s="1">
        <f t="shared" si="2"/>
        <v>185.00000000000003</v>
      </c>
      <c r="K44" s="1">
        <f t="shared" si="2"/>
        <v>137.69999999999999</v>
      </c>
      <c r="L44" s="1">
        <f t="shared" si="2"/>
        <v>144.51</v>
      </c>
      <c r="M44" s="1">
        <f t="shared" si="2"/>
        <v>141.16</v>
      </c>
      <c r="N44" s="1">
        <f t="shared" si="2"/>
        <v>151.65</v>
      </c>
      <c r="O44" s="1">
        <f t="shared" si="2"/>
        <v>238.78</v>
      </c>
      <c r="P44" s="1">
        <f t="shared" si="2"/>
        <v>161.62</v>
      </c>
      <c r="Q44" s="1">
        <f t="shared" si="2"/>
        <v>594.11</v>
      </c>
      <c r="R44" s="1">
        <f t="shared" si="2"/>
        <v>76.03</v>
      </c>
      <c r="S44" s="1">
        <f t="shared" si="2"/>
        <v>243.07</v>
      </c>
    </row>
    <row r="45" spans="1:19" x14ac:dyDescent="0.25">
      <c r="A45" s="1" t="s">
        <v>33</v>
      </c>
      <c r="B45" s="1">
        <f t="shared" ref="B45:S45" si="3">ABS(B5-B25)</f>
        <v>91.220000000000027</v>
      </c>
      <c r="C45" s="1">
        <f t="shared" si="3"/>
        <v>284.22000000000003</v>
      </c>
      <c r="D45" s="1">
        <f t="shared" si="3"/>
        <v>615.44000000000005</v>
      </c>
      <c r="E45" s="1">
        <f t="shared" si="3"/>
        <v>0</v>
      </c>
      <c r="F45" s="1">
        <f t="shared" si="3"/>
        <v>473.65000000000003</v>
      </c>
      <c r="G45" s="1">
        <f t="shared" si="3"/>
        <v>528.87</v>
      </c>
      <c r="H45" s="1">
        <f t="shared" si="3"/>
        <v>529.98</v>
      </c>
      <c r="I45" s="1">
        <f t="shared" si="3"/>
        <v>733.39</v>
      </c>
      <c r="J45" s="1">
        <f t="shared" si="3"/>
        <v>800.44</v>
      </c>
      <c r="K45" s="1">
        <f t="shared" si="3"/>
        <v>753.14</v>
      </c>
      <c r="L45" s="1">
        <f t="shared" si="3"/>
        <v>759.95</v>
      </c>
      <c r="M45" s="1">
        <f t="shared" si="3"/>
        <v>756.6</v>
      </c>
      <c r="N45" s="1">
        <f t="shared" si="3"/>
        <v>767.09</v>
      </c>
      <c r="O45" s="1">
        <f t="shared" si="3"/>
        <v>854.22</v>
      </c>
      <c r="P45" s="1">
        <f t="shared" si="3"/>
        <v>777.06000000000006</v>
      </c>
      <c r="Q45" s="1">
        <f t="shared" si="3"/>
        <v>21.330000000000041</v>
      </c>
      <c r="R45" s="1">
        <f t="shared" si="3"/>
        <v>691.47</v>
      </c>
      <c r="S45" s="1">
        <f t="shared" si="3"/>
        <v>372.37</v>
      </c>
    </row>
    <row r="46" spans="1:19" x14ac:dyDescent="0.25">
      <c r="A46" s="1" t="s">
        <v>1</v>
      </c>
      <c r="B46" s="1">
        <f t="shared" ref="B46:S46" si="4">ABS(B6-B26)</f>
        <v>382.43</v>
      </c>
      <c r="C46" s="1">
        <f t="shared" si="4"/>
        <v>189.43</v>
      </c>
      <c r="D46" s="1">
        <f t="shared" si="4"/>
        <v>141.79</v>
      </c>
      <c r="E46" s="1">
        <f t="shared" si="4"/>
        <v>473.65000000000003</v>
      </c>
      <c r="F46" s="1">
        <f t="shared" si="4"/>
        <v>0</v>
      </c>
      <c r="G46" s="1">
        <f t="shared" si="4"/>
        <v>55.219999999999992</v>
      </c>
      <c r="H46" s="1">
        <f t="shared" si="4"/>
        <v>56.329999999999991</v>
      </c>
      <c r="I46" s="1">
        <f t="shared" si="4"/>
        <v>259.74</v>
      </c>
      <c r="J46" s="1">
        <f t="shared" si="4"/>
        <v>326.79000000000002</v>
      </c>
      <c r="K46" s="1">
        <f t="shared" si="4"/>
        <v>279.49</v>
      </c>
      <c r="L46" s="1">
        <f t="shared" si="4"/>
        <v>286.29999999999995</v>
      </c>
      <c r="M46" s="1">
        <f t="shared" si="4"/>
        <v>282.95</v>
      </c>
      <c r="N46" s="1">
        <f t="shared" si="4"/>
        <v>293.44</v>
      </c>
      <c r="O46" s="1">
        <f t="shared" si="4"/>
        <v>380.57</v>
      </c>
      <c r="P46" s="1">
        <f t="shared" si="4"/>
        <v>303.40999999999997</v>
      </c>
      <c r="Q46" s="1">
        <f t="shared" si="4"/>
        <v>452.32</v>
      </c>
      <c r="R46" s="1">
        <f t="shared" si="4"/>
        <v>217.82</v>
      </c>
      <c r="S46" s="1">
        <f t="shared" si="4"/>
        <v>101.28</v>
      </c>
    </row>
    <row r="47" spans="1:19" x14ac:dyDescent="0.25">
      <c r="A47" s="1" t="s">
        <v>2</v>
      </c>
      <c r="B47" s="1">
        <f t="shared" ref="B47:S47" si="5">ABS(B7-B27)</f>
        <v>437.65</v>
      </c>
      <c r="C47" s="1">
        <f t="shared" si="5"/>
        <v>244.65</v>
      </c>
      <c r="D47" s="1">
        <f t="shared" si="5"/>
        <v>86.57</v>
      </c>
      <c r="E47" s="1">
        <f t="shared" si="5"/>
        <v>528.87</v>
      </c>
      <c r="F47" s="1">
        <f t="shared" si="5"/>
        <v>55.219999999999992</v>
      </c>
      <c r="G47" s="1">
        <f t="shared" si="5"/>
        <v>0</v>
      </c>
      <c r="H47" s="1">
        <f t="shared" si="5"/>
        <v>1.1099999999999994</v>
      </c>
      <c r="I47" s="1">
        <f t="shared" si="5"/>
        <v>204.51999999999998</v>
      </c>
      <c r="J47" s="1">
        <f t="shared" si="5"/>
        <v>271.57000000000005</v>
      </c>
      <c r="K47" s="1">
        <f t="shared" si="5"/>
        <v>224.26999999999998</v>
      </c>
      <c r="L47" s="1">
        <f t="shared" si="5"/>
        <v>231.07999999999998</v>
      </c>
      <c r="M47" s="1">
        <f t="shared" si="5"/>
        <v>227.73</v>
      </c>
      <c r="N47" s="1">
        <f t="shared" si="5"/>
        <v>238.22</v>
      </c>
      <c r="O47" s="1">
        <f t="shared" si="5"/>
        <v>325.35000000000002</v>
      </c>
      <c r="P47" s="1">
        <f t="shared" si="5"/>
        <v>248.19</v>
      </c>
      <c r="Q47" s="1">
        <f t="shared" si="5"/>
        <v>507.53999999999996</v>
      </c>
      <c r="R47" s="1">
        <f t="shared" si="5"/>
        <v>162.6</v>
      </c>
      <c r="S47" s="1">
        <f t="shared" si="5"/>
        <v>156.5</v>
      </c>
    </row>
    <row r="48" spans="1:19" x14ac:dyDescent="0.25">
      <c r="A48" s="1" t="s">
        <v>3</v>
      </c>
      <c r="B48" s="1">
        <f t="shared" ref="B48:S48" si="6">ABS(B8-B28)</f>
        <v>438.76</v>
      </c>
      <c r="C48" s="1">
        <f t="shared" si="6"/>
        <v>245.76</v>
      </c>
      <c r="D48" s="1">
        <f t="shared" si="6"/>
        <v>85.46</v>
      </c>
      <c r="E48" s="1">
        <f t="shared" si="6"/>
        <v>529.98</v>
      </c>
      <c r="F48" s="1">
        <f t="shared" si="6"/>
        <v>56.329999999999991</v>
      </c>
      <c r="G48" s="1">
        <f t="shared" si="6"/>
        <v>1.1099999999999994</v>
      </c>
      <c r="H48" s="1">
        <f t="shared" si="6"/>
        <v>0</v>
      </c>
      <c r="I48" s="1">
        <f t="shared" si="6"/>
        <v>203.41</v>
      </c>
      <c r="J48" s="1">
        <f t="shared" si="6"/>
        <v>270.46000000000004</v>
      </c>
      <c r="K48" s="1">
        <f t="shared" si="6"/>
        <v>223.16</v>
      </c>
      <c r="L48" s="1">
        <f t="shared" si="6"/>
        <v>229.97</v>
      </c>
      <c r="M48" s="1">
        <f t="shared" si="6"/>
        <v>226.62</v>
      </c>
      <c r="N48" s="1">
        <f t="shared" si="6"/>
        <v>237.11</v>
      </c>
      <c r="O48" s="1">
        <f t="shared" si="6"/>
        <v>324.24</v>
      </c>
      <c r="P48" s="1">
        <f t="shared" si="6"/>
        <v>247.08</v>
      </c>
      <c r="Q48" s="1">
        <f t="shared" si="6"/>
        <v>508.65</v>
      </c>
      <c r="R48" s="1">
        <f t="shared" si="6"/>
        <v>161.49</v>
      </c>
      <c r="S48" s="1">
        <f t="shared" si="6"/>
        <v>157.60999999999999</v>
      </c>
    </row>
    <row r="49" spans="1:19" x14ac:dyDescent="0.25">
      <c r="A49" s="1" t="s">
        <v>4</v>
      </c>
      <c r="B49" s="1">
        <f t="shared" ref="B49:S49" si="7">ABS(B9-B29)</f>
        <v>642.16999999999996</v>
      </c>
      <c r="C49" s="1">
        <f t="shared" si="7"/>
        <v>449.16999999999996</v>
      </c>
      <c r="D49" s="1">
        <f t="shared" si="7"/>
        <v>117.94999999999999</v>
      </c>
      <c r="E49" s="1">
        <f t="shared" si="7"/>
        <v>733.39</v>
      </c>
      <c r="F49" s="1">
        <f t="shared" si="7"/>
        <v>259.74</v>
      </c>
      <c r="G49" s="1">
        <f t="shared" si="7"/>
        <v>204.51999999999998</v>
      </c>
      <c r="H49" s="1">
        <f t="shared" si="7"/>
        <v>203.41</v>
      </c>
      <c r="I49" s="1">
        <f t="shared" si="7"/>
        <v>0</v>
      </c>
      <c r="J49" s="1">
        <f t="shared" si="7"/>
        <v>67.05000000000004</v>
      </c>
      <c r="K49" s="1">
        <f t="shared" si="7"/>
        <v>19.75</v>
      </c>
      <c r="L49" s="1">
        <f t="shared" si="7"/>
        <v>26.560000000000002</v>
      </c>
      <c r="M49" s="1">
        <f t="shared" si="7"/>
        <v>23.210000000000008</v>
      </c>
      <c r="N49" s="1">
        <f t="shared" si="7"/>
        <v>33.700000000000017</v>
      </c>
      <c r="O49" s="1">
        <f t="shared" si="7"/>
        <v>120.83000000000001</v>
      </c>
      <c r="P49" s="1">
        <f t="shared" si="7"/>
        <v>43.670000000000016</v>
      </c>
      <c r="Q49" s="1">
        <f t="shared" si="7"/>
        <v>712.06</v>
      </c>
      <c r="R49" s="1">
        <f t="shared" si="7"/>
        <v>41.919999999999987</v>
      </c>
      <c r="S49" s="1">
        <f t="shared" si="7"/>
        <v>361.02</v>
      </c>
    </row>
    <row r="50" spans="1:19" x14ac:dyDescent="0.25">
      <c r="A50" s="1" t="s">
        <v>5</v>
      </c>
      <c r="B50" s="1">
        <f t="shared" ref="B50:S50" si="8">ABS(B10-B30)</f>
        <v>709.22</v>
      </c>
      <c r="C50" s="1">
        <f t="shared" si="8"/>
        <v>516.22</v>
      </c>
      <c r="D50" s="1">
        <f t="shared" si="8"/>
        <v>185.00000000000003</v>
      </c>
      <c r="E50" s="1">
        <f t="shared" si="8"/>
        <v>800.44</v>
      </c>
      <c r="F50" s="1">
        <f t="shared" si="8"/>
        <v>326.79000000000002</v>
      </c>
      <c r="G50" s="1">
        <f t="shared" si="8"/>
        <v>271.57000000000005</v>
      </c>
      <c r="H50" s="1">
        <f t="shared" si="8"/>
        <v>270.46000000000004</v>
      </c>
      <c r="I50" s="1">
        <f t="shared" si="8"/>
        <v>67.05000000000004</v>
      </c>
      <c r="J50" s="1">
        <f t="shared" si="8"/>
        <v>0</v>
      </c>
      <c r="K50" s="1">
        <f t="shared" si="8"/>
        <v>47.30000000000004</v>
      </c>
      <c r="L50" s="1">
        <f t="shared" si="8"/>
        <v>40.490000000000038</v>
      </c>
      <c r="M50" s="1">
        <f t="shared" si="8"/>
        <v>43.840000000000032</v>
      </c>
      <c r="N50" s="1">
        <f t="shared" si="8"/>
        <v>33.350000000000023</v>
      </c>
      <c r="O50" s="1">
        <f t="shared" si="8"/>
        <v>53.779999999999973</v>
      </c>
      <c r="P50" s="1">
        <f t="shared" si="8"/>
        <v>23.380000000000024</v>
      </c>
      <c r="Q50" s="1">
        <f t="shared" si="8"/>
        <v>779.11</v>
      </c>
      <c r="R50" s="1">
        <f t="shared" si="8"/>
        <v>108.97000000000003</v>
      </c>
      <c r="S50" s="1">
        <f t="shared" si="8"/>
        <v>428.07000000000005</v>
      </c>
    </row>
    <row r="51" spans="1:19" x14ac:dyDescent="0.25">
      <c r="A51" s="1" t="s">
        <v>6</v>
      </c>
      <c r="B51" s="1">
        <f t="shared" ref="B51:S51" si="9">ABS(B11-B31)</f>
        <v>661.92</v>
      </c>
      <c r="C51" s="1">
        <f t="shared" si="9"/>
        <v>468.91999999999996</v>
      </c>
      <c r="D51" s="1">
        <f t="shared" si="9"/>
        <v>137.69999999999999</v>
      </c>
      <c r="E51" s="1">
        <f t="shared" si="9"/>
        <v>753.14</v>
      </c>
      <c r="F51" s="1">
        <f t="shared" si="9"/>
        <v>279.49</v>
      </c>
      <c r="G51" s="1">
        <f t="shared" si="9"/>
        <v>224.26999999999998</v>
      </c>
      <c r="H51" s="1">
        <f t="shared" si="9"/>
        <v>223.16</v>
      </c>
      <c r="I51" s="1">
        <f t="shared" si="9"/>
        <v>19.75</v>
      </c>
      <c r="J51" s="1">
        <f t="shared" si="9"/>
        <v>47.30000000000004</v>
      </c>
      <c r="K51" s="1">
        <f t="shared" si="9"/>
        <v>0</v>
      </c>
      <c r="L51" s="1">
        <f t="shared" si="9"/>
        <v>6.8100000000000023</v>
      </c>
      <c r="M51" s="1">
        <f t="shared" si="9"/>
        <v>3.460000000000008</v>
      </c>
      <c r="N51" s="1">
        <f t="shared" si="9"/>
        <v>13.950000000000017</v>
      </c>
      <c r="O51" s="1">
        <f t="shared" si="9"/>
        <v>101.08000000000001</v>
      </c>
      <c r="P51" s="1">
        <f t="shared" si="9"/>
        <v>23.920000000000016</v>
      </c>
      <c r="Q51" s="1">
        <f t="shared" si="9"/>
        <v>731.81</v>
      </c>
      <c r="R51" s="1">
        <f t="shared" si="9"/>
        <v>61.669999999999987</v>
      </c>
      <c r="S51" s="1">
        <f t="shared" si="9"/>
        <v>380.77</v>
      </c>
    </row>
    <row r="52" spans="1:19" x14ac:dyDescent="0.25">
      <c r="A52" s="1" t="s">
        <v>7</v>
      </c>
      <c r="B52" s="1">
        <f t="shared" ref="B52:S52" si="10">ABS(B12-B32)</f>
        <v>668.73</v>
      </c>
      <c r="C52" s="1">
        <f t="shared" si="10"/>
        <v>475.73</v>
      </c>
      <c r="D52" s="1">
        <f t="shared" si="10"/>
        <v>144.51</v>
      </c>
      <c r="E52" s="1">
        <f t="shared" si="10"/>
        <v>759.95</v>
      </c>
      <c r="F52" s="1">
        <f t="shared" si="10"/>
        <v>286.29999999999995</v>
      </c>
      <c r="G52" s="1">
        <f t="shared" si="10"/>
        <v>231.07999999999998</v>
      </c>
      <c r="H52" s="1">
        <f t="shared" si="10"/>
        <v>229.97</v>
      </c>
      <c r="I52" s="1">
        <f t="shared" si="10"/>
        <v>26.560000000000002</v>
      </c>
      <c r="J52" s="1">
        <f t="shared" si="10"/>
        <v>40.490000000000038</v>
      </c>
      <c r="K52" s="1">
        <f t="shared" si="10"/>
        <v>6.8100000000000023</v>
      </c>
      <c r="L52" s="1">
        <f t="shared" si="10"/>
        <v>0</v>
      </c>
      <c r="M52" s="1">
        <f t="shared" si="10"/>
        <v>3.3499999999999943</v>
      </c>
      <c r="N52" s="1">
        <f t="shared" si="10"/>
        <v>7.1400000000000148</v>
      </c>
      <c r="O52" s="1">
        <f t="shared" si="10"/>
        <v>94.27000000000001</v>
      </c>
      <c r="P52" s="1">
        <f t="shared" si="10"/>
        <v>17.110000000000014</v>
      </c>
      <c r="Q52" s="1">
        <f t="shared" si="10"/>
        <v>738.62</v>
      </c>
      <c r="R52" s="1">
        <f t="shared" si="10"/>
        <v>68.47999999999999</v>
      </c>
      <c r="S52" s="1">
        <f t="shared" si="10"/>
        <v>387.58</v>
      </c>
    </row>
    <row r="53" spans="1:19" x14ac:dyDescent="0.25">
      <c r="A53" s="1" t="s">
        <v>8</v>
      </c>
      <c r="B53" s="1">
        <f t="shared" ref="B53:S53" si="11">ABS(B13-B33)</f>
        <v>665.38</v>
      </c>
      <c r="C53" s="1">
        <f t="shared" si="11"/>
        <v>472.38</v>
      </c>
      <c r="D53" s="1">
        <f t="shared" si="11"/>
        <v>141.16</v>
      </c>
      <c r="E53" s="1">
        <f t="shared" si="11"/>
        <v>756.6</v>
      </c>
      <c r="F53" s="1">
        <f t="shared" si="11"/>
        <v>282.95</v>
      </c>
      <c r="G53" s="1">
        <f t="shared" si="11"/>
        <v>227.73</v>
      </c>
      <c r="H53" s="1">
        <f t="shared" si="11"/>
        <v>226.62</v>
      </c>
      <c r="I53" s="1">
        <f t="shared" si="11"/>
        <v>23.210000000000008</v>
      </c>
      <c r="J53" s="1">
        <f t="shared" si="11"/>
        <v>43.840000000000032</v>
      </c>
      <c r="K53" s="1">
        <f t="shared" si="11"/>
        <v>3.460000000000008</v>
      </c>
      <c r="L53" s="1">
        <f t="shared" si="11"/>
        <v>3.3499999999999943</v>
      </c>
      <c r="M53" s="1">
        <f t="shared" si="11"/>
        <v>0</v>
      </c>
      <c r="N53" s="1">
        <f t="shared" si="11"/>
        <v>10.490000000000009</v>
      </c>
      <c r="O53" s="1">
        <f t="shared" si="11"/>
        <v>97.62</v>
      </c>
      <c r="P53" s="1">
        <f t="shared" si="11"/>
        <v>20.460000000000008</v>
      </c>
      <c r="Q53" s="1">
        <f t="shared" si="11"/>
        <v>735.27</v>
      </c>
      <c r="R53" s="1">
        <f t="shared" si="11"/>
        <v>65.13</v>
      </c>
      <c r="S53" s="1">
        <f t="shared" si="11"/>
        <v>384.23</v>
      </c>
    </row>
    <row r="54" spans="1:19" x14ac:dyDescent="0.25">
      <c r="A54" s="1" t="s">
        <v>9</v>
      </c>
      <c r="B54" s="1">
        <f t="shared" ref="B54:S54" si="12">ABS(B14-B34)</f>
        <v>675.87</v>
      </c>
      <c r="C54" s="1">
        <f t="shared" si="12"/>
        <v>482.87</v>
      </c>
      <c r="D54" s="1">
        <f t="shared" si="12"/>
        <v>151.65</v>
      </c>
      <c r="E54" s="1">
        <f t="shared" si="12"/>
        <v>767.09</v>
      </c>
      <c r="F54" s="1">
        <f t="shared" si="12"/>
        <v>293.44</v>
      </c>
      <c r="G54" s="1">
        <f t="shared" si="12"/>
        <v>238.22</v>
      </c>
      <c r="H54" s="1">
        <f t="shared" si="12"/>
        <v>237.11</v>
      </c>
      <c r="I54" s="1">
        <f t="shared" si="12"/>
        <v>33.700000000000017</v>
      </c>
      <c r="J54" s="1">
        <f t="shared" si="12"/>
        <v>33.350000000000023</v>
      </c>
      <c r="K54" s="1">
        <f t="shared" si="12"/>
        <v>13.950000000000017</v>
      </c>
      <c r="L54" s="1">
        <f t="shared" si="12"/>
        <v>7.1400000000000148</v>
      </c>
      <c r="M54" s="1">
        <f t="shared" si="12"/>
        <v>10.490000000000009</v>
      </c>
      <c r="N54" s="1">
        <f t="shared" si="12"/>
        <v>0</v>
      </c>
      <c r="O54" s="1">
        <f t="shared" si="12"/>
        <v>87.13</v>
      </c>
      <c r="P54" s="1">
        <f t="shared" si="12"/>
        <v>9.9699999999999989</v>
      </c>
      <c r="Q54" s="1">
        <f t="shared" si="12"/>
        <v>745.76</v>
      </c>
      <c r="R54" s="1">
        <f t="shared" si="12"/>
        <v>75.62</v>
      </c>
      <c r="S54" s="1">
        <f t="shared" si="12"/>
        <v>394.72</v>
      </c>
    </row>
    <row r="55" spans="1:19" x14ac:dyDescent="0.25">
      <c r="A55" s="1" t="s">
        <v>10</v>
      </c>
      <c r="B55" s="1">
        <f t="shared" ref="B55:S55" si="13">ABS(B15-B35)</f>
        <v>763</v>
      </c>
      <c r="C55" s="1">
        <f t="shared" si="13"/>
        <v>570</v>
      </c>
      <c r="D55" s="1">
        <f t="shared" si="13"/>
        <v>238.78</v>
      </c>
      <c r="E55" s="1">
        <f t="shared" si="13"/>
        <v>854.22</v>
      </c>
      <c r="F55" s="1">
        <f t="shared" si="13"/>
        <v>380.57</v>
      </c>
      <c r="G55" s="1">
        <f t="shared" si="13"/>
        <v>325.35000000000002</v>
      </c>
      <c r="H55" s="1">
        <f t="shared" si="13"/>
        <v>324.24</v>
      </c>
      <c r="I55" s="1">
        <f t="shared" si="13"/>
        <v>120.83000000000001</v>
      </c>
      <c r="J55" s="1">
        <f t="shared" si="13"/>
        <v>53.779999999999973</v>
      </c>
      <c r="K55" s="1">
        <f t="shared" si="13"/>
        <v>101.08000000000001</v>
      </c>
      <c r="L55" s="1">
        <f t="shared" si="13"/>
        <v>94.27000000000001</v>
      </c>
      <c r="M55" s="1">
        <f t="shared" si="13"/>
        <v>97.62</v>
      </c>
      <c r="N55" s="1">
        <f t="shared" si="13"/>
        <v>87.13</v>
      </c>
      <c r="O55" s="1">
        <f t="shared" si="13"/>
        <v>0</v>
      </c>
      <c r="P55" s="1">
        <f t="shared" si="13"/>
        <v>77.16</v>
      </c>
      <c r="Q55" s="1">
        <f t="shared" si="13"/>
        <v>832.89</v>
      </c>
      <c r="R55" s="1">
        <f t="shared" si="13"/>
        <v>162.75</v>
      </c>
      <c r="S55" s="1">
        <f t="shared" si="13"/>
        <v>481.85</v>
      </c>
    </row>
    <row r="56" spans="1:19" x14ac:dyDescent="0.25">
      <c r="A56" s="1" t="s">
        <v>11</v>
      </c>
      <c r="B56" s="1">
        <f t="shared" ref="B56:S56" si="14">ABS(B16-B36)</f>
        <v>685.84</v>
      </c>
      <c r="C56" s="1">
        <f t="shared" si="14"/>
        <v>492.84000000000003</v>
      </c>
      <c r="D56" s="1">
        <f t="shared" si="14"/>
        <v>161.62</v>
      </c>
      <c r="E56" s="1">
        <f t="shared" si="14"/>
        <v>777.06000000000006</v>
      </c>
      <c r="F56" s="1">
        <f t="shared" si="14"/>
        <v>303.40999999999997</v>
      </c>
      <c r="G56" s="1">
        <f t="shared" si="14"/>
        <v>248.19</v>
      </c>
      <c r="H56" s="1">
        <f t="shared" si="14"/>
        <v>247.08</v>
      </c>
      <c r="I56" s="1">
        <f t="shared" si="14"/>
        <v>43.670000000000016</v>
      </c>
      <c r="J56" s="1">
        <f t="shared" si="14"/>
        <v>23.380000000000024</v>
      </c>
      <c r="K56" s="1">
        <f t="shared" si="14"/>
        <v>23.920000000000016</v>
      </c>
      <c r="L56" s="1">
        <f t="shared" si="14"/>
        <v>17.110000000000014</v>
      </c>
      <c r="M56" s="1">
        <f t="shared" si="14"/>
        <v>20.460000000000008</v>
      </c>
      <c r="N56" s="1">
        <f t="shared" si="14"/>
        <v>9.9699999999999989</v>
      </c>
      <c r="O56" s="1">
        <f t="shared" si="14"/>
        <v>77.16</v>
      </c>
      <c r="P56" s="1">
        <f t="shared" si="14"/>
        <v>0</v>
      </c>
      <c r="Q56" s="1">
        <f t="shared" si="14"/>
        <v>755.73</v>
      </c>
      <c r="R56" s="1">
        <f t="shared" si="14"/>
        <v>85.59</v>
      </c>
      <c r="S56" s="1">
        <f t="shared" si="14"/>
        <v>404.69</v>
      </c>
    </row>
    <row r="57" spans="1:19" x14ac:dyDescent="0.25">
      <c r="A57" s="1" t="s">
        <v>12</v>
      </c>
      <c r="B57" s="1">
        <f t="shared" ref="B57:S57" si="15">ABS(B17-B37)</f>
        <v>69.889999999999986</v>
      </c>
      <c r="C57" s="1">
        <f t="shared" si="15"/>
        <v>262.89</v>
      </c>
      <c r="D57" s="1">
        <f t="shared" si="15"/>
        <v>594.11</v>
      </c>
      <c r="E57" s="1">
        <f t="shared" si="15"/>
        <v>21.330000000000041</v>
      </c>
      <c r="F57" s="1">
        <f t="shared" si="15"/>
        <v>452.32</v>
      </c>
      <c r="G57" s="1">
        <f t="shared" si="15"/>
        <v>507.53999999999996</v>
      </c>
      <c r="H57" s="1">
        <f t="shared" si="15"/>
        <v>508.65</v>
      </c>
      <c r="I57" s="1">
        <f t="shared" si="15"/>
        <v>712.06</v>
      </c>
      <c r="J57" s="1">
        <f t="shared" si="15"/>
        <v>779.11</v>
      </c>
      <c r="K57" s="1">
        <f t="shared" si="15"/>
        <v>731.81</v>
      </c>
      <c r="L57" s="1">
        <f t="shared" si="15"/>
        <v>738.62</v>
      </c>
      <c r="M57" s="1">
        <f t="shared" si="15"/>
        <v>735.27</v>
      </c>
      <c r="N57" s="1">
        <f t="shared" si="15"/>
        <v>745.76</v>
      </c>
      <c r="O57" s="1">
        <f t="shared" si="15"/>
        <v>832.89</v>
      </c>
      <c r="P57" s="1">
        <f t="shared" si="15"/>
        <v>755.73</v>
      </c>
      <c r="Q57" s="1">
        <f t="shared" si="15"/>
        <v>0</v>
      </c>
      <c r="R57" s="1">
        <f t="shared" si="15"/>
        <v>670.14</v>
      </c>
      <c r="S57" s="1">
        <f t="shared" si="15"/>
        <v>351.03999999999996</v>
      </c>
    </row>
    <row r="58" spans="1:19" x14ac:dyDescent="0.25">
      <c r="A58" s="1" t="s">
        <v>13</v>
      </c>
      <c r="B58" s="1">
        <f t="shared" ref="B58:S58" si="16">ABS(B18-B38)</f>
        <v>600.25</v>
      </c>
      <c r="C58" s="1">
        <f t="shared" si="16"/>
        <v>407.25</v>
      </c>
      <c r="D58" s="1">
        <f t="shared" si="16"/>
        <v>76.03</v>
      </c>
      <c r="E58" s="1">
        <f t="shared" si="16"/>
        <v>691.47</v>
      </c>
      <c r="F58" s="1">
        <f t="shared" si="16"/>
        <v>217.82</v>
      </c>
      <c r="G58" s="1">
        <f t="shared" si="16"/>
        <v>162.6</v>
      </c>
      <c r="H58" s="1">
        <f t="shared" si="16"/>
        <v>161.49</v>
      </c>
      <c r="I58" s="1">
        <f t="shared" si="16"/>
        <v>41.919999999999987</v>
      </c>
      <c r="J58" s="1">
        <f t="shared" si="16"/>
        <v>108.97000000000003</v>
      </c>
      <c r="K58" s="1">
        <f t="shared" si="16"/>
        <v>61.669999999999987</v>
      </c>
      <c r="L58" s="1">
        <f t="shared" si="16"/>
        <v>68.47999999999999</v>
      </c>
      <c r="M58" s="1">
        <f t="shared" si="16"/>
        <v>65.13</v>
      </c>
      <c r="N58" s="1">
        <f t="shared" si="16"/>
        <v>75.62</v>
      </c>
      <c r="O58" s="1">
        <f t="shared" si="16"/>
        <v>162.75</v>
      </c>
      <c r="P58" s="1">
        <f t="shared" si="16"/>
        <v>85.59</v>
      </c>
      <c r="Q58" s="1">
        <f t="shared" si="16"/>
        <v>670.14</v>
      </c>
      <c r="R58" s="1">
        <f t="shared" si="16"/>
        <v>0</v>
      </c>
      <c r="S58" s="1">
        <f t="shared" si="16"/>
        <v>319.10000000000002</v>
      </c>
    </row>
    <row r="59" spans="1:19" x14ac:dyDescent="0.25">
      <c r="A59" s="1" t="s">
        <v>14</v>
      </c>
      <c r="B59" s="1">
        <f t="shared" ref="B59:S59" si="17">ABS(B19-B39)</f>
        <v>281.14999999999998</v>
      </c>
      <c r="C59" s="1">
        <f t="shared" si="17"/>
        <v>88.15</v>
      </c>
      <c r="D59" s="1">
        <f t="shared" si="17"/>
        <v>243.07</v>
      </c>
      <c r="E59" s="1">
        <f t="shared" si="17"/>
        <v>372.37</v>
      </c>
      <c r="F59" s="1">
        <f t="shared" si="17"/>
        <v>101.28</v>
      </c>
      <c r="G59" s="1">
        <f t="shared" si="17"/>
        <v>156.5</v>
      </c>
      <c r="H59" s="1">
        <f t="shared" si="17"/>
        <v>157.60999999999999</v>
      </c>
      <c r="I59" s="1">
        <f t="shared" si="17"/>
        <v>361.02</v>
      </c>
      <c r="J59" s="1">
        <f t="shared" si="17"/>
        <v>428.07000000000005</v>
      </c>
      <c r="K59" s="1">
        <f t="shared" si="17"/>
        <v>380.77</v>
      </c>
      <c r="L59" s="1">
        <f t="shared" si="17"/>
        <v>387.58</v>
      </c>
      <c r="M59" s="1">
        <f t="shared" si="17"/>
        <v>384.23</v>
      </c>
      <c r="N59" s="1">
        <f t="shared" si="17"/>
        <v>394.72</v>
      </c>
      <c r="O59" s="1">
        <f t="shared" si="17"/>
        <v>481.85</v>
      </c>
      <c r="P59" s="1">
        <f t="shared" si="17"/>
        <v>404.69</v>
      </c>
      <c r="Q59" s="1">
        <f t="shared" si="17"/>
        <v>351.03999999999996</v>
      </c>
      <c r="R59" s="1">
        <f t="shared" si="17"/>
        <v>319.10000000000002</v>
      </c>
      <c r="S59" s="1">
        <f t="shared" si="17"/>
        <v>0</v>
      </c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B61" t="s">
        <v>76</v>
      </c>
    </row>
    <row r="62" spans="1:19" x14ac:dyDescent="0.25">
      <c r="A62" s="1" t="s">
        <v>39</v>
      </c>
      <c r="B62" s="1">
        <f>input!G3</f>
        <v>0</v>
      </c>
      <c r="C62" s="1">
        <f>$B62</f>
        <v>0</v>
      </c>
      <c r="D62" s="1">
        <f>$B62</f>
        <v>0</v>
      </c>
      <c r="E62" s="1">
        <f t="shared" ref="E62:S77" si="18">$B62</f>
        <v>0</v>
      </c>
      <c r="F62" s="1">
        <f t="shared" si="18"/>
        <v>0</v>
      </c>
      <c r="G62" s="1">
        <f t="shared" si="18"/>
        <v>0</v>
      </c>
      <c r="H62" s="1">
        <f t="shared" si="18"/>
        <v>0</v>
      </c>
      <c r="I62" s="1">
        <f t="shared" si="18"/>
        <v>0</v>
      </c>
      <c r="J62" s="1">
        <f t="shared" si="18"/>
        <v>0</v>
      </c>
      <c r="K62" s="1">
        <f t="shared" si="18"/>
        <v>0</v>
      </c>
      <c r="L62" s="1">
        <f t="shared" si="18"/>
        <v>0</v>
      </c>
      <c r="M62" s="1">
        <f t="shared" si="18"/>
        <v>0</v>
      </c>
      <c r="N62" s="1">
        <f t="shared" si="18"/>
        <v>0</v>
      </c>
      <c r="O62" s="1">
        <f t="shared" si="18"/>
        <v>0</v>
      </c>
      <c r="P62" s="1">
        <f t="shared" si="18"/>
        <v>0</v>
      </c>
      <c r="Q62" s="1">
        <f t="shared" si="18"/>
        <v>0</v>
      </c>
      <c r="R62" s="1">
        <f t="shared" si="18"/>
        <v>0</v>
      </c>
      <c r="S62" s="1">
        <f t="shared" si="18"/>
        <v>0</v>
      </c>
    </row>
    <row r="63" spans="1:19" x14ac:dyDescent="0.25">
      <c r="A63" s="1" t="s">
        <v>0</v>
      </c>
      <c r="B63" s="1">
        <f>input!D4</f>
        <v>0</v>
      </c>
      <c r="C63" s="1">
        <f t="shared" ref="C63:R79" si="19">$B63</f>
        <v>0</v>
      </c>
      <c r="D63" s="1">
        <f t="shared" si="19"/>
        <v>0</v>
      </c>
      <c r="E63" s="1">
        <f t="shared" si="19"/>
        <v>0</v>
      </c>
      <c r="F63" s="1">
        <f t="shared" si="19"/>
        <v>0</v>
      </c>
      <c r="G63" s="1">
        <f t="shared" si="19"/>
        <v>0</v>
      </c>
      <c r="H63" s="1">
        <f t="shared" si="19"/>
        <v>0</v>
      </c>
      <c r="I63" s="1">
        <f t="shared" si="19"/>
        <v>0</v>
      </c>
      <c r="J63" s="1">
        <f t="shared" si="19"/>
        <v>0</v>
      </c>
      <c r="K63" s="1">
        <f t="shared" si="19"/>
        <v>0</v>
      </c>
      <c r="L63" s="1">
        <f t="shared" si="19"/>
        <v>0</v>
      </c>
      <c r="M63" s="1">
        <f t="shared" si="19"/>
        <v>0</v>
      </c>
      <c r="N63" s="1">
        <f t="shared" si="19"/>
        <v>0</v>
      </c>
      <c r="O63" s="1">
        <f t="shared" si="19"/>
        <v>0</v>
      </c>
      <c r="P63" s="1">
        <f t="shared" si="19"/>
        <v>0</v>
      </c>
      <c r="Q63" s="1">
        <f t="shared" si="19"/>
        <v>0</v>
      </c>
      <c r="R63" s="1">
        <f t="shared" si="19"/>
        <v>0</v>
      </c>
      <c r="S63" s="1">
        <f t="shared" si="18"/>
        <v>0</v>
      </c>
    </row>
    <row r="64" spans="1:19" x14ac:dyDescent="0.25">
      <c r="A64" s="1" t="s">
        <v>34</v>
      </c>
      <c r="B64" s="1">
        <f>input!D5</f>
        <v>0</v>
      </c>
      <c r="C64" s="1">
        <f t="shared" si="19"/>
        <v>0</v>
      </c>
      <c r="D64" s="1">
        <f t="shared" si="19"/>
        <v>0</v>
      </c>
      <c r="E64" s="1">
        <f t="shared" si="18"/>
        <v>0</v>
      </c>
      <c r="F64" s="1">
        <f t="shared" si="18"/>
        <v>0</v>
      </c>
      <c r="G64" s="1">
        <f t="shared" si="18"/>
        <v>0</v>
      </c>
      <c r="H64" s="1">
        <f t="shared" si="18"/>
        <v>0</v>
      </c>
      <c r="I64" s="1">
        <f t="shared" si="18"/>
        <v>0</v>
      </c>
      <c r="J64" s="1">
        <f t="shared" si="18"/>
        <v>0</v>
      </c>
      <c r="K64" s="1">
        <f t="shared" si="18"/>
        <v>0</v>
      </c>
      <c r="L64" s="1">
        <f t="shared" si="18"/>
        <v>0</v>
      </c>
      <c r="M64" s="1">
        <f t="shared" si="18"/>
        <v>0</v>
      </c>
      <c r="N64" s="1">
        <f t="shared" si="18"/>
        <v>0</v>
      </c>
      <c r="O64" s="1">
        <f t="shared" si="18"/>
        <v>0</v>
      </c>
      <c r="P64" s="1">
        <f t="shared" si="18"/>
        <v>0</v>
      </c>
      <c r="Q64" s="1">
        <f t="shared" si="18"/>
        <v>0</v>
      </c>
      <c r="R64" s="1">
        <f t="shared" si="18"/>
        <v>0</v>
      </c>
      <c r="S64" s="1">
        <f t="shared" si="18"/>
        <v>0</v>
      </c>
    </row>
    <row r="65" spans="1:19" x14ac:dyDescent="0.25">
      <c r="A65" s="1" t="s">
        <v>33</v>
      </c>
      <c r="B65" s="1">
        <f>input!D6</f>
        <v>0</v>
      </c>
      <c r="C65" s="1">
        <f t="shared" si="19"/>
        <v>0</v>
      </c>
      <c r="D65" s="1">
        <f t="shared" si="19"/>
        <v>0</v>
      </c>
      <c r="E65" s="1">
        <f t="shared" si="18"/>
        <v>0</v>
      </c>
      <c r="F65" s="1">
        <f t="shared" si="18"/>
        <v>0</v>
      </c>
      <c r="G65" s="1">
        <f t="shared" si="18"/>
        <v>0</v>
      </c>
      <c r="H65" s="1">
        <f t="shared" si="18"/>
        <v>0</v>
      </c>
      <c r="I65" s="1">
        <f t="shared" si="18"/>
        <v>0</v>
      </c>
      <c r="J65" s="1">
        <f t="shared" si="18"/>
        <v>0</v>
      </c>
      <c r="K65" s="1">
        <f t="shared" si="18"/>
        <v>0</v>
      </c>
      <c r="L65" s="1">
        <f t="shared" si="18"/>
        <v>0</v>
      </c>
      <c r="M65" s="1">
        <f t="shared" si="18"/>
        <v>0</v>
      </c>
      <c r="N65" s="1">
        <f t="shared" si="18"/>
        <v>0</v>
      </c>
      <c r="O65" s="1">
        <f t="shared" si="18"/>
        <v>0</v>
      </c>
      <c r="P65" s="1">
        <f t="shared" si="18"/>
        <v>0</v>
      </c>
      <c r="Q65" s="1">
        <f t="shared" si="18"/>
        <v>0</v>
      </c>
      <c r="R65" s="1">
        <f t="shared" si="18"/>
        <v>0</v>
      </c>
      <c r="S65" s="1">
        <f t="shared" si="18"/>
        <v>0</v>
      </c>
    </row>
    <row r="66" spans="1:19" x14ac:dyDescent="0.25">
      <c r="A66" s="1" t="s">
        <v>1</v>
      </c>
      <c r="B66" s="1">
        <f>input!D7</f>
        <v>0</v>
      </c>
      <c r="C66" s="1">
        <f t="shared" si="19"/>
        <v>0</v>
      </c>
      <c r="D66" s="1">
        <f t="shared" si="19"/>
        <v>0</v>
      </c>
      <c r="E66" s="1">
        <f t="shared" si="18"/>
        <v>0</v>
      </c>
      <c r="F66" s="1">
        <f t="shared" si="18"/>
        <v>0</v>
      </c>
      <c r="G66" s="1">
        <f t="shared" si="18"/>
        <v>0</v>
      </c>
      <c r="H66" s="1">
        <f t="shared" si="18"/>
        <v>0</v>
      </c>
      <c r="I66" s="1">
        <f t="shared" si="18"/>
        <v>0</v>
      </c>
      <c r="J66" s="1">
        <f t="shared" si="18"/>
        <v>0</v>
      </c>
      <c r="K66" s="1">
        <f t="shared" si="18"/>
        <v>0</v>
      </c>
      <c r="L66" s="1">
        <f t="shared" si="18"/>
        <v>0</v>
      </c>
      <c r="M66" s="1">
        <f t="shared" si="18"/>
        <v>0</v>
      </c>
      <c r="N66" s="1">
        <f t="shared" si="18"/>
        <v>0</v>
      </c>
      <c r="O66" s="1">
        <f t="shared" si="18"/>
        <v>0</v>
      </c>
      <c r="P66" s="1">
        <f t="shared" si="18"/>
        <v>0</v>
      </c>
      <c r="Q66" s="1">
        <f t="shared" si="18"/>
        <v>0</v>
      </c>
      <c r="R66" s="1">
        <f t="shared" si="18"/>
        <v>0</v>
      </c>
      <c r="S66" s="1">
        <f t="shared" si="18"/>
        <v>0</v>
      </c>
    </row>
    <row r="67" spans="1:19" x14ac:dyDescent="0.25">
      <c r="A67" s="1" t="s">
        <v>2</v>
      </c>
      <c r="B67" s="1">
        <f>input!D8</f>
        <v>0</v>
      </c>
      <c r="C67" s="1">
        <f t="shared" si="19"/>
        <v>0</v>
      </c>
      <c r="D67" s="1">
        <f t="shared" si="19"/>
        <v>0</v>
      </c>
      <c r="E67" s="1">
        <f t="shared" si="18"/>
        <v>0</v>
      </c>
      <c r="F67" s="1">
        <f t="shared" si="18"/>
        <v>0</v>
      </c>
      <c r="G67" s="1">
        <f t="shared" si="18"/>
        <v>0</v>
      </c>
      <c r="H67" s="1">
        <f t="shared" si="18"/>
        <v>0</v>
      </c>
      <c r="I67" s="1">
        <f t="shared" si="18"/>
        <v>0</v>
      </c>
      <c r="J67" s="1">
        <f t="shared" si="18"/>
        <v>0</v>
      </c>
      <c r="K67" s="1">
        <f t="shared" si="18"/>
        <v>0</v>
      </c>
      <c r="L67" s="1">
        <f t="shared" si="18"/>
        <v>0</v>
      </c>
      <c r="M67" s="1">
        <f t="shared" si="18"/>
        <v>0</v>
      </c>
      <c r="N67" s="1">
        <f t="shared" si="18"/>
        <v>0</v>
      </c>
      <c r="O67" s="1">
        <f t="shared" si="18"/>
        <v>0</v>
      </c>
      <c r="P67" s="1">
        <f t="shared" si="18"/>
        <v>0</v>
      </c>
      <c r="Q67" s="1">
        <f t="shared" si="18"/>
        <v>0</v>
      </c>
      <c r="R67" s="1">
        <f t="shared" si="18"/>
        <v>0</v>
      </c>
      <c r="S67" s="1">
        <f t="shared" si="18"/>
        <v>0</v>
      </c>
    </row>
    <row r="68" spans="1:19" x14ac:dyDescent="0.25">
      <c r="A68" s="1" t="s">
        <v>3</v>
      </c>
      <c r="B68" s="1">
        <f>input!D9</f>
        <v>0</v>
      </c>
      <c r="C68" s="1">
        <f t="shared" si="19"/>
        <v>0</v>
      </c>
      <c r="D68" s="1">
        <f t="shared" si="19"/>
        <v>0</v>
      </c>
      <c r="E68" s="1">
        <f t="shared" si="18"/>
        <v>0</v>
      </c>
      <c r="F68" s="1">
        <f t="shared" si="18"/>
        <v>0</v>
      </c>
      <c r="G68" s="1">
        <f t="shared" si="18"/>
        <v>0</v>
      </c>
      <c r="H68" s="1">
        <f t="shared" si="18"/>
        <v>0</v>
      </c>
      <c r="I68" s="1">
        <f t="shared" si="18"/>
        <v>0</v>
      </c>
      <c r="J68" s="1">
        <f t="shared" si="18"/>
        <v>0</v>
      </c>
      <c r="K68" s="1">
        <f t="shared" si="18"/>
        <v>0</v>
      </c>
      <c r="L68" s="1">
        <f t="shared" si="18"/>
        <v>0</v>
      </c>
      <c r="M68" s="1">
        <f t="shared" si="18"/>
        <v>0</v>
      </c>
      <c r="N68" s="1">
        <f t="shared" si="18"/>
        <v>0</v>
      </c>
      <c r="O68" s="1">
        <f t="shared" si="18"/>
        <v>0</v>
      </c>
      <c r="P68" s="1">
        <f t="shared" si="18"/>
        <v>0</v>
      </c>
      <c r="Q68" s="1">
        <f t="shared" si="18"/>
        <v>0</v>
      </c>
      <c r="R68" s="1">
        <f t="shared" si="18"/>
        <v>0</v>
      </c>
      <c r="S68" s="1">
        <f t="shared" si="18"/>
        <v>0</v>
      </c>
    </row>
    <row r="69" spans="1:19" x14ac:dyDescent="0.25">
      <c r="A69" s="1" t="s">
        <v>4</v>
      </c>
      <c r="B69" s="1">
        <f>input!D10</f>
        <v>0</v>
      </c>
      <c r="C69" s="1">
        <f t="shared" si="19"/>
        <v>0</v>
      </c>
      <c r="D69" s="1">
        <f t="shared" si="19"/>
        <v>0</v>
      </c>
      <c r="E69" s="1">
        <f t="shared" si="18"/>
        <v>0</v>
      </c>
      <c r="F69" s="1">
        <f t="shared" si="18"/>
        <v>0</v>
      </c>
      <c r="G69" s="1">
        <f t="shared" si="18"/>
        <v>0</v>
      </c>
      <c r="H69" s="1">
        <f t="shared" si="18"/>
        <v>0</v>
      </c>
      <c r="I69" s="1">
        <f t="shared" si="18"/>
        <v>0</v>
      </c>
      <c r="J69" s="1">
        <f t="shared" si="18"/>
        <v>0</v>
      </c>
      <c r="K69" s="1">
        <f t="shared" si="18"/>
        <v>0</v>
      </c>
      <c r="L69" s="1">
        <f t="shared" si="18"/>
        <v>0</v>
      </c>
      <c r="M69" s="1">
        <f t="shared" si="18"/>
        <v>0</v>
      </c>
      <c r="N69" s="1">
        <f t="shared" si="18"/>
        <v>0</v>
      </c>
      <c r="O69" s="1">
        <f t="shared" si="18"/>
        <v>0</v>
      </c>
      <c r="P69" s="1">
        <f t="shared" si="18"/>
        <v>0</v>
      </c>
      <c r="Q69" s="1">
        <f t="shared" si="18"/>
        <v>0</v>
      </c>
      <c r="R69" s="1">
        <f t="shared" si="18"/>
        <v>0</v>
      </c>
      <c r="S69" s="1">
        <f t="shared" si="18"/>
        <v>0</v>
      </c>
    </row>
    <row r="70" spans="1:19" x14ac:dyDescent="0.25">
      <c r="A70" s="1" t="s">
        <v>5</v>
      </c>
      <c r="B70" s="1">
        <f>input!D11</f>
        <v>0</v>
      </c>
      <c r="C70" s="1">
        <f t="shared" si="19"/>
        <v>0</v>
      </c>
      <c r="D70" s="1">
        <f t="shared" si="19"/>
        <v>0</v>
      </c>
      <c r="E70" s="1">
        <f t="shared" si="18"/>
        <v>0</v>
      </c>
      <c r="F70" s="1">
        <f t="shared" si="18"/>
        <v>0</v>
      </c>
      <c r="G70" s="1">
        <f t="shared" si="18"/>
        <v>0</v>
      </c>
      <c r="H70" s="1">
        <f t="shared" si="18"/>
        <v>0</v>
      </c>
      <c r="I70" s="1">
        <f t="shared" si="18"/>
        <v>0</v>
      </c>
      <c r="J70" s="1">
        <f t="shared" si="18"/>
        <v>0</v>
      </c>
      <c r="K70" s="1">
        <f t="shared" si="18"/>
        <v>0</v>
      </c>
      <c r="L70" s="1">
        <f t="shared" si="18"/>
        <v>0</v>
      </c>
      <c r="M70" s="1">
        <f t="shared" si="18"/>
        <v>0</v>
      </c>
      <c r="N70" s="1">
        <f t="shared" si="18"/>
        <v>0</v>
      </c>
      <c r="O70" s="1">
        <f t="shared" si="18"/>
        <v>0</v>
      </c>
      <c r="P70" s="1">
        <f t="shared" si="18"/>
        <v>0</v>
      </c>
      <c r="Q70" s="1">
        <f t="shared" si="18"/>
        <v>0</v>
      </c>
      <c r="R70" s="1">
        <f t="shared" si="18"/>
        <v>0</v>
      </c>
      <c r="S70" s="1">
        <f t="shared" si="18"/>
        <v>0</v>
      </c>
    </row>
    <row r="71" spans="1:19" x14ac:dyDescent="0.25">
      <c r="A71" s="1" t="s">
        <v>6</v>
      </c>
      <c r="B71" s="1">
        <f>input!D12</f>
        <v>0</v>
      </c>
      <c r="C71" s="1">
        <f t="shared" si="19"/>
        <v>0</v>
      </c>
      <c r="D71" s="1">
        <f t="shared" si="19"/>
        <v>0</v>
      </c>
      <c r="E71" s="1">
        <f t="shared" si="18"/>
        <v>0</v>
      </c>
      <c r="F71" s="1">
        <f t="shared" si="18"/>
        <v>0</v>
      </c>
      <c r="G71" s="1">
        <f t="shared" si="18"/>
        <v>0</v>
      </c>
      <c r="H71" s="1">
        <f t="shared" si="18"/>
        <v>0</v>
      </c>
      <c r="I71" s="1">
        <f t="shared" si="18"/>
        <v>0</v>
      </c>
      <c r="J71" s="1">
        <f t="shared" si="18"/>
        <v>0</v>
      </c>
      <c r="K71" s="1">
        <f t="shared" si="18"/>
        <v>0</v>
      </c>
      <c r="L71" s="1">
        <f t="shared" si="18"/>
        <v>0</v>
      </c>
      <c r="M71" s="1">
        <f t="shared" si="18"/>
        <v>0</v>
      </c>
      <c r="N71" s="1">
        <f t="shared" si="18"/>
        <v>0</v>
      </c>
      <c r="O71" s="1">
        <f t="shared" si="18"/>
        <v>0</v>
      </c>
      <c r="P71" s="1">
        <f t="shared" si="18"/>
        <v>0</v>
      </c>
      <c r="Q71" s="1">
        <f t="shared" si="18"/>
        <v>0</v>
      </c>
      <c r="R71" s="1">
        <f t="shared" si="18"/>
        <v>0</v>
      </c>
      <c r="S71" s="1">
        <f t="shared" si="18"/>
        <v>0</v>
      </c>
    </row>
    <row r="72" spans="1:19" x14ac:dyDescent="0.25">
      <c r="A72" s="1" t="s">
        <v>7</v>
      </c>
      <c r="B72" s="1">
        <f>input!D13</f>
        <v>0</v>
      </c>
      <c r="C72" s="1">
        <f t="shared" si="19"/>
        <v>0</v>
      </c>
      <c r="D72" s="1">
        <f t="shared" si="19"/>
        <v>0</v>
      </c>
      <c r="E72" s="1">
        <f t="shared" si="18"/>
        <v>0</v>
      </c>
      <c r="F72" s="1">
        <f t="shared" si="18"/>
        <v>0</v>
      </c>
      <c r="G72" s="1">
        <f t="shared" si="18"/>
        <v>0</v>
      </c>
      <c r="H72" s="1">
        <f t="shared" si="18"/>
        <v>0</v>
      </c>
      <c r="I72" s="1">
        <f t="shared" si="18"/>
        <v>0</v>
      </c>
      <c r="J72" s="1">
        <f t="shared" si="18"/>
        <v>0</v>
      </c>
      <c r="K72" s="1">
        <f t="shared" si="18"/>
        <v>0</v>
      </c>
      <c r="L72" s="1">
        <f t="shared" si="18"/>
        <v>0</v>
      </c>
      <c r="M72" s="1">
        <f t="shared" si="18"/>
        <v>0</v>
      </c>
      <c r="N72" s="1">
        <f t="shared" si="18"/>
        <v>0</v>
      </c>
      <c r="O72" s="1">
        <f t="shared" si="18"/>
        <v>0</v>
      </c>
      <c r="P72" s="1">
        <f t="shared" si="18"/>
        <v>0</v>
      </c>
      <c r="Q72" s="1">
        <f t="shared" si="18"/>
        <v>0</v>
      </c>
      <c r="R72" s="1">
        <f t="shared" si="18"/>
        <v>0</v>
      </c>
      <c r="S72" s="1">
        <f t="shared" si="18"/>
        <v>0</v>
      </c>
    </row>
    <row r="73" spans="1:19" x14ac:dyDescent="0.25">
      <c r="A73" s="1" t="s">
        <v>8</v>
      </c>
      <c r="B73" s="1">
        <f>input!D14</f>
        <v>0</v>
      </c>
      <c r="C73" s="1">
        <f t="shared" si="19"/>
        <v>0</v>
      </c>
      <c r="D73" s="1">
        <f t="shared" si="19"/>
        <v>0</v>
      </c>
      <c r="E73" s="1">
        <f t="shared" si="18"/>
        <v>0</v>
      </c>
      <c r="F73" s="1">
        <f t="shared" si="18"/>
        <v>0</v>
      </c>
      <c r="G73" s="1">
        <f t="shared" si="18"/>
        <v>0</v>
      </c>
      <c r="H73" s="1">
        <f t="shared" si="18"/>
        <v>0</v>
      </c>
      <c r="I73" s="1">
        <f t="shared" si="18"/>
        <v>0</v>
      </c>
      <c r="J73" s="1">
        <f t="shared" si="18"/>
        <v>0</v>
      </c>
      <c r="K73" s="1">
        <f t="shared" si="18"/>
        <v>0</v>
      </c>
      <c r="L73" s="1">
        <f t="shared" si="18"/>
        <v>0</v>
      </c>
      <c r="M73" s="1">
        <f t="shared" si="18"/>
        <v>0</v>
      </c>
      <c r="N73" s="1">
        <f t="shared" si="18"/>
        <v>0</v>
      </c>
      <c r="O73" s="1">
        <f t="shared" si="18"/>
        <v>0</v>
      </c>
      <c r="P73" s="1">
        <f t="shared" si="18"/>
        <v>0</v>
      </c>
      <c r="Q73" s="1">
        <f t="shared" si="18"/>
        <v>0</v>
      </c>
      <c r="R73" s="1">
        <f t="shared" si="18"/>
        <v>0</v>
      </c>
      <c r="S73" s="1">
        <f t="shared" si="18"/>
        <v>0</v>
      </c>
    </row>
    <row r="74" spans="1:19" x14ac:dyDescent="0.25">
      <c r="A74" s="1" t="s">
        <v>9</v>
      </c>
      <c r="B74" s="1">
        <f>input!D15</f>
        <v>0</v>
      </c>
      <c r="C74" s="1">
        <f t="shared" si="19"/>
        <v>0</v>
      </c>
      <c r="D74" s="1">
        <f t="shared" si="19"/>
        <v>0</v>
      </c>
      <c r="E74" s="1">
        <f t="shared" si="18"/>
        <v>0</v>
      </c>
      <c r="F74" s="1">
        <f t="shared" si="18"/>
        <v>0</v>
      </c>
      <c r="G74" s="1">
        <f t="shared" si="18"/>
        <v>0</v>
      </c>
      <c r="H74" s="1">
        <f t="shared" si="18"/>
        <v>0</v>
      </c>
      <c r="I74" s="1">
        <f t="shared" si="18"/>
        <v>0</v>
      </c>
      <c r="J74" s="1">
        <f t="shared" si="18"/>
        <v>0</v>
      </c>
      <c r="K74" s="1">
        <f t="shared" si="18"/>
        <v>0</v>
      </c>
      <c r="L74" s="1">
        <f t="shared" si="18"/>
        <v>0</v>
      </c>
      <c r="M74" s="1">
        <f t="shared" si="18"/>
        <v>0</v>
      </c>
      <c r="N74" s="1">
        <f t="shared" si="18"/>
        <v>0</v>
      </c>
      <c r="O74" s="1">
        <f t="shared" si="18"/>
        <v>0</v>
      </c>
      <c r="P74" s="1">
        <f t="shared" si="18"/>
        <v>0</v>
      </c>
      <c r="Q74" s="1">
        <f t="shared" si="18"/>
        <v>0</v>
      </c>
      <c r="R74" s="1">
        <f t="shared" si="18"/>
        <v>0</v>
      </c>
      <c r="S74" s="1">
        <f t="shared" si="18"/>
        <v>0</v>
      </c>
    </row>
    <row r="75" spans="1:19" x14ac:dyDescent="0.25">
      <c r="A75" s="1" t="s">
        <v>10</v>
      </c>
      <c r="B75" s="1">
        <f>input!D16</f>
        <v>0</v>
      </c>
      <c r="C75" s="1">
        <f t="shared" si="19"/>
        <v>0</v>
      </c>
      <c r="D75" s="1">
        <f t="shared" si="19"/>
        <v>0</v>
      </c>
      <c r="E75" s="1">
        <f t="shared" si="18"/>
        <v>0</v>
      </c>
      <c r="F75" s="1">
        <f t="shared" si="18"/>
        <v>0</v>
      </c>
      <c r="G75" s="1">
        <f t="shared" si="18"/>
        <v>0</v>
      </c>
      <c r="H75" s="1">
        <f t="shared" si="18"/>
        <v>0</v>
      </c>
      <c r="I75" s="1">
        <f t="shared" si="18"/>
        <v>0</v>
      </c>
      <c r="J75" s="1">
        <f t="shared" si="18"/>
        <v>0</v>
      </c>
      <c r="K75" s="1">
        <f t="shared" si="18"/>
        <v>0</v>
      </c>
      <c r="L75" s="1">
        <f t="shared" si="18"/>
        <v>0</v>
      </c>
      <c r="M75" s="1">
        <f t="shared" si="18"/>
        <v>0</v>
      </c>
      <c r="N75" s="1">
        <f t="shared" si="18"/>
        <v>0</v>
      </c>
      <c r="O75" s="1">
        <f t="shared" si="18"/>
        <v>0</v>
      </c>
      <c r="P75" s="1">
        <f t="shared" si="18"/>
        <v>0</v>
      </c>
      <c r="Q75" s="1">
        <f t="shared" si="18"/>
        <v>0</v>
      </c>
      <c r="R75" s="1">
        <f t="shared" si="18"/>
        <v>0</v>
      </c>
      <c r="S75" s="1">
        <f t="shared" si="18"/>
        <v>0</v>
      </c>
    </row>
    <row r="76" spans="1:19" x14ac:dyDescent="0.25">
      <c r="A76" s="1" t="s">
        <v>11</v>
      </c>
      <c r="B76" s="1">
        <f>input!D17</f>
        <v>0</v>
      </c>
      <c r="C76" s="1">
        <f t="shared" si="19"/>
        <v>0</v>
      </c>
      <c r="D76" s="1">
        <f t="shared" si="19"/>
        <v>0</v>
      </c>
      <c r="E76" s="1">
        <f t="shared" si="18"/>
        <v>0</v>
      </c>
      <c r="F76" s="1">
        <f t="shared" si="18"/>
        <v>0</v>
      </c>
      <c r="G76" s="1">
        <f t="shared" si="18"/>
        <v>0</v>
      </c>
      <c r="H76" s="1">
        <f t="shared" si="18"/>
        <v>0</v>
      </c>
      <c r="I76" s="1">
        <f t="shared" si="18"/>
        <v>0</v>
      </c>
      <c r="J76" s="1">
        <f t="shared" si="18"/>
        <v>0</v>
      </c>
      <c r="K76" s="1">
        <f t="shared" si="18"/>
        <v>0</v>
      </c>
      <c r="L76" s="1">
        <f t="shared" si="18"/>
        <v>0</v>
      </c>
      <c r="M76" s="1">
        <f t="shared" si="18"/>
        <v>0</v>
      </c>
      <c r="N76" s="1">
        <f t="shared" si="18"/>
        <v>0</v>
      </c>
      <c r="O76" s="1">
        <f t="shared" si="18"/>
        <v>0</v>
      </c>
      <c r="P76" s="1">
        <f t="shared" si="18"/>
        <v>0</v>
      </c>
      <c r="Q76" s="1">
        <f t="shared" si="18"/>
        <v>0</v>
      </c>
      <c r="R76" s="1">
        <f t="shared" si="18"/>
        <v>0</v>
      </c>
      <c r="S76" s="1">
        <f t="shared" si="18"/>
        <v>0</v>
      </c>
    </row>
    <row r="77" spans="1:19" x14ac:dyDescent="0.25">
      <c r="A77" s="1" t="s">
        <v>12</v>
      </c>
      <c r="B77" s="1">
        <f>input!D18</f>
        <v>0</v>
      </c>
      <c r="C77" s="1">
        <f t="shared" si="19"/>
        <v>0</v>
      </c>
      <c r="D77" s="1">
        <f t="shared" si="19"/>
        <v>0</v>
      </c>
      <c r="E77" s="1">
        <f t="shared" si="18"/>
        <v>0</v>
      </c>
      <c r="F77" s="1">
        <f t="shared" si="18"/>
        <v>0</v>
      </c>
      <c r="G77" s="1">
        <f t="shared" si="18"/>
        <v>0</v>
      </c>
      <c r="H77" s="1">
        <f t="shared" si="18"/>
        <v>0</v>
      </c>
      <c r="I77" s="1">
        <f t="shared" si="18"/>
        <v>0</v>
      </c>
      <c r="J77" s="1">
        <f t="shared" si="18"/>
        <v>0</v>
      </c>
      <c r="K77" s="1">
        <f t="shared" si="18"/>
        <v>0</v>
      </c>
      <c r="L77" s="1">
        <f t="shared" si="18"/>
        <v>0</v>
      </c>
      <c r="M77" s="1">
        <f t="shared" si="18"/>
        <v>0</v>
      </c>
      <c r="N77" s="1">
        <f t="shared" si="18"/>
        <v>0</v>
      </c>
      <c r="O77" s="1">
        <f t="shared" si="18"/>
        <v>0</v>
      </c>
      <c r="P77" s="1">
        <f t="shared" si="18"/>
        <v>0</v>
      </c>
      <c r="Q77" s="1">
        <f t="shared" si="18"/>
        <v>0</v>
      </c>
      <c r="R77" s="1">
        <f t="shared" si="18"/>
        <v>0</v>
      </c>
      <c r="S77" s="1">
        <f t="shared" si="18"/>
        <v>0</v>
      </c>
    </row>
    <row r="78" spans="1:19" x14ac:dyDescent="0.25">
      <c r="A78" s="1" t="s">
        <v>13</v>
      </c>
      <c r="B78" s="1">
        <f>input!D19</f>
        <v>0</v>
      </c>
      <c r="C78" s="1">
        <f t="shared" si="19"/>
        <v>0</v>
      </c>
      <c r="D78" s="1">
        <f t="shared" si="19"/>
        <v>0</v>
      </c>
      <c r="E78" s="1">
        <f t="shared" ref="E78:S79" si="20">$B78</f>
        <v>0</v>
      </c>
      <c r="F78" s="1">
        <f t="shared" si="20"/>
        <v>0</v>
      </c>
      <c r="G78" s="1">
        <f t="shared" si="20"/>
        <v>0</v>
      </c>
      <c r="H78" s="1">
        <f t="shared" si="20"/>
        <v>0</v>
      </c>
      <c r="I78" s="1">
        <f t="shared" si="20"/>
        <v>0</v>
      </c>
      <c r="J78" s="1">
        <f t="shared" si="20"/>
        <v>0</v>
      </c>
      <c r="K78" s="1">
        <f t="shared" si="20"/>
        <v>0</v>
      </c>
      <c r="L78" s="1">
        <f t="shared" si="20"/>
        <v>0</v>
      </c>
      <c r="M78" s="1">
        <f t="shared" si="20"/>
        <v>0</v>
      </c>
      <c r="N78" s="1">
        <f t="shared" si="20"/>
        <v>0</v>
      </c>
      <c r="O78" s="1">
        <f t="shared" si="20"/>
        <v>0</v>
      </c>
      <c r="P78" s="1">
        <f t="shared" si="20"/>
        <v>0</v>
      </c>
      <c r="Q78" s="1">
        <f t="shared" si="20"/>
        <v>0</v>
      </c>
      <c r="R78" s="1">
        <f t="shared" si="20"/>
        <v>0</v>
      </c>
      <c r="S78" s="1">
        <f t="shared" si="20"/>
        <v>0</v>
      </c>
    </row>
    <row r="79" spans="1:19" x14ac:dyDescent="0.25">
      <c r="A79" s="1" t="s">
        <v>14</v>
      </c>
      <c r="B79" s="1">
        <f>input!D20</f>
        <v>0</v>
      </c>
      <c r="C79" s="1">
        <f t="shared" si="19"/>
        <v>0</v>
      </c>
      <c r="D79" s="1">
        <f t="shared" si="19"/>
        <v>0</v>
      </c>
      <c r="E79" s="1">
        <f t="shared" si="20"/>
        <v>0</v>
      </c>
      <c r="F79" s="1">
        <f t="shared" si="20"/>
        <v>0</v>
      </c>
      <c r="G79" s="1">
        <f t="shared" si="20"/>
        <v>0</v>
      </c>
      <c r="H79" s="1">
        <f t="shared" si="20"/>
        <v>0</v>
      </c>
      <c r="I79" s="1">
        <f t="shared" si="20"/>
        <v>0</v>
      </c>
      <c r="J79" s="1">
        <f t="shared" si="20"/>
        <v>0</v>
      </c>
      <c r="K79" s="1">
        <f t="shared" si="20"/>
        <v>0</v>
      </c>
      <c r="L79" s="1">
        <f t="shared" si="20"/>
        <v>0</v>
      </c>
      <c r="M79" s="1">
        <f t="shared" si="20"/>
        <v>0</v>
      </c>
      <c r="N79" s="1">
        <f t="shared" si="20"/>
        <v>0</v>
      </c>
      <c r="O79" s="1">
        <f t="shared" si="20"/>
        <v>0</v>
      </c>
      <c r="P79" s="1">
        <f t="shared" si="20"/>
        <v>0</v>
      </c>
      <c r="Q79" s="1">
        <f t="shared" si="20"/>
        <v>0</v>
      </c>
      <c r="R79" s="1">
        <f t="shared" si="20"/>
        <v>0</v>
      </c>
      <c r="S79" s="1">
        <f t="shared" si="20"/>
        <v>0</v>
      </c>
    </row>
    <row r="81" spans="2:19" x14ac:dyDescent="0.25">
      <c r="B81" s="1" t="s">
        <v>39</v>
      </c>
      <c r="C81" s="1" t="s">
        <v>0</v>
      </c>
      <c r="D81" s="1" t="s">
        <v>34</v>
      </c>
      <c r="E81" s="1" t="s">
        <v>33</v>
      </c>
      <c r="F81" s="1" t="s">
        <v>1</v>
      </c>
      <c r="G81" s="1" t="s">
        <v>2</v>
      </c>
      <c r="H81" s="1" t="s">
        <v>3</v>
      </c>
      <c r="I81" s="1" t="s">
        <v>4</v>
      </c>
      <c r="J81" s="1" t="s">
        <v>5</v>
      </c>
      <c r="K81" s="1" t="s">
        <v>6</v>
      </c>
      <c r="L81" s="1" t="s">
        <v>7</v>
      </c>
      <c r="M81" s="1" t="s">
        <v>8</v>
      </c>
      <c r="N81" s="1" t="s">
        <v>9</v>
      </c>
      <c r="O81" s="1" t="s">
        <v>10</v>
      </c>
      <c r="P81" s="1" t="s">
        <v>11</v>
      </c>
      <c r="Q81" s="1" t="s">
        <v>12</v>
      </c>
      <c r="R81" s="1" t="s">
        <v>13</v>
      </c>
      <c r="S81" s="1" t="s">
        <v>14</v>
      </c>
    </row>
    <row r="82" spans="2:19" x14ac:dyDescent="0.25">
      <c r="B82" s="4">
        <f t="array" ref="B82:S99">TRANSPOSE((B62:S79))</f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2:19" x14ac:dyDescent="0.25"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2:19" x14ac:dyDescent="0.25"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2:19" x14ac:dyDescent="0.25"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2:19" x14ac:dyDescent="0.25"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2:19" x14ac:dyDescent="0.25"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2:19" x14ac:dyDescent="0.25"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2:19" x14ac:dyDescent="0.25"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2:19" x14ac:dyDescent="0.25"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2:19" x14ac:dyDescent="0.25"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2:19" x14ac:dyDescent="0.25"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2:19" x14ac:dyDescent="0.25"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2:19" x14ac:dyDescent="0.25"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2:19" x14ac:dyDescent="0.25"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2:19" x14ac:dyDescent="0.25"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5"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5"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5"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1" spans="1:19" x14ac:dyDescent="0.25">
      <c r="B101" s="1" t="s">
        <v>39</v>
      </c>
      <c r="C101" s="1" t="s">
        <v>0</v>
      </c>
      <c r="D101" s="1" t="s">
        <v>34</v>
      </c>
      <c r="E101" s="1" t="s">
        <v>33</v>
      </c>
      <c r="F101" s="1" t="s">
        <v>1</v>
      </c>
      <c r="G101" s="1" t="s">
        <v>2</v>
      </c>
      <c r="H101" s="1" t="s">
        <v>3</v>
      </c>
      <c r="I101" s="1" t="s">
        <v>4</v>
      </c>
      <c r="J101" s="1" t="s">
        <v>5</v>
      </c>
      <c r="K101" s="1" t="s">
        <v>6</v>
      </c>
      <c r="L101" s="1" t="s">
        <v>7</v>
      </c>
      <c r="M101" s="1" t="s">
        <v>8</v>
      </c>
      <c r="N101" s="1" t="s">
        <v>9</v>
      </c>
      <c r="O101" s="1" t="s">
        <v>10</v>
      </c>
      <c r="P101" s="1" t="s">
        <v>11</v>
      </c>
      <c r="Q101" s="1" t="s">
        <v>12</v>
      </c>
      <c r="R101" s="1" t="s">
        <v>13</v>
      </c>
      <c r="S101" s="1" t="s">
        <v>14</v>
      </c>
    </row>
    <row r="102" spans="1:19" x14ac:dyDescent="0.25">
      <c r="A102" s="1" t="s">
        <v>39</v>
      </c>
      <c r="B102" s="4">
        <f t="shared" ref="B102:S102" si="21">B62*B82</f>
        <v>0</v>
      </c>
      <c r="C102" s="4">
        <f t="shared" si="21"/>
        <v>0</v>
      </c>
      <c r="D102" s="4">
        <f t="shared" si="21"/>
        <v>0</v>
      </c>
      <c r="E102" s="4">
        <f t="shared" si="21"/>
        <v>0</v>
      </c>
      <c r="F102" s="4">
        <f t="shared" si="21"/>
        <v>0</v>
      </c>
      <c r="G102" s="4">
        <f t="shared" si="21"/>
        <v>0</v>
      </c>
      <c r="H102" s="4">
        <f t="shared" si="21"/>
        <v>0</v>
      </c>
      <c r="I102" s="4">
        <f t="shared" si="21"/>
        <v>0</v>
      </c>
      <c r="J102" s="4">
        <f t="shared" si="21"/>
        <v>0</v>
      </c>
      <c r="K102" s="4">
        <f t="shared" si="21"/>
        <v>0</v>
      </c>
      <c r="L102" s="4">
        <f t="shared" si="21"/>
        <v>0</v>
      </c>
      <c r="M102" s="4">
        <f t="shared" si="21"/>
        <v>0</v>
      </c>
      <c r="N102" s="4">
        <f t="shared" si="21"/>
        <v>0</v>
      </c>
      <c r="O102" s="4">
        <f t="shared" si="21"/>
        <v>0</v>
      </c>
      <c r="P102" s="4">
        <f t="shared" si="21"/>
        <v>0</v>
      </c>
      <c r="Q102" s="4">
        <f t="shared" si="21"/>
        <v>0</v>
      </c>
      <c r="R102" s="4">
        <f t="shared" si="21"/>
        <v>0</v>
      </c>
      <c r="S102" s="4">
        <f t="shared" si="21"/>
        <v>0</v>
      </c>
    </row>
    <row r="103" spans="1:19" x14ac:dyDescent="0.25">
      <c r="A103" s="1" t="s">
        <v>0</v>
      </c>
      <c r="B103" s="4">
        <f t="shared" ref="B103:S103" si="22">B63*B83</f>
        <v>0</v>
      </c>
      <c r="C103" s="4">
        <f t="shared" si="22"/>
        <v>0</v>
      </c>
      <c r="D103" s="4">
        <f t="shared" si="22"/>
        <v>0</v>
      </c>
      <c r="E103" s="4">
        <f t="shared" si="22"/>
        <v>0</v>
      </c>
      <c r="F103" s="4">
        <f t="shared" si="22"/>
        <v>0</v>
      </c>
      <c r="G103" s="4">
        <f t="shared" si="22"/>
        <v>0</v>
      </c>
      <c r="H103" s="4">
        <f t="shared" si="22"/>
        <v>0</v>
      </c>
      <c r="I103" s="4">
        <f t="shared" si="22"/>
        <v>0</v>
      </c>
      <c r="J103" s="4">
        <f t="shared" si="22"/>
        <v>0</v>
      </c>
      <c r="K103" s="4">
        <f t="shared" si="22"/>
        <v>0</v>
      </c>
      <c r="L103" s="4">
        <f t="shared" si="22"/>
        <v>0</v>
      </c>
      <c r="M103" s="4">
        <f t="shared" si="22"/>
        <v>0</v>
      </c>
      <c r="N103" s="4">
        <f t="shared" si="22"/>
        <v>0</v>
      </c>
      <c r="O103" s="4">
        <f t="shared" si="22"/>
        <v>0</v>
      </c>
      <c r="P103" s="4">
        <f t="shared" si="22"/>
        <v>0</v>
      </c>
      <c r="Q103" s="4">
        <f t="shared" si="22"/>
        <v>0</v>
      </c>
      <c r="R103" s="4">
        <f t="shared" si="22"/>
        <v>0</v>
      </c>
      <c r="S103" s="4">
        <f t="shared" si="22"/>
        <v>0</v>
      </c>
    </row>
    <row r="104" spans="1:19" x14ac:dyDescent="0.25">
      <c r="A104" s="1" t="s">
        <v>34</v>
      </c>
      <c r="B104" s="4">
        <f t="shared" ref="B104:S104" si="23">B64*B84</f>
        <v>0</v>
      </c>
      <c r="C104" s="4">
        <f t="shared" si="23"/>
        <v>0</v>
      </c>
      <c r="D104" s="4">
        <f t="shared" si="23"/>
        <v>0</v>
      </c>
      <c r="E104" s="4">
        <f t="shared" si="23"/>
        <v>0</v>
      </c>
      <c r="F104" s="4">
        <f t="shared" si="23"/>
        <v>0</v>
      </c>
      <c r="G104" s="4">
        <f t="shared" si="23"/>
        <v>0</v>
      </c>
      <c r="H104" s="4">
        <f t="shared" si="23"/>
        <v>0</v>
      </c>
      <c r="I104" s="4">
        <f t="shared" si="23"/>
        <v>0</v>
      </c>
      <c r="J104" s="4">
        <f t="shared" si="23"/>
        <v>0</v>
      </c>
      <c r="K104" s="4">
        <f t="shared" si="23"/>
        <v>0</v>
      </c>
      <c r="L104" s="4">
        <f t="shared" si="23"/>
        <v>0</v>
      </c>
      <c r="M104" s="4">
        <f t="shared" si="23"/>
        <v>0</v>
      </c>
      <c r="N104" s="4">
        <f t="shared" si="23"/>
        <v>0</v>
      </c>
      <c r="O104" s="4">
        <f t="shared" si="23"/>
        <v>0</v>
      </c>
      <c r="P104" s="4">
        <f t="shared" si="23"/>
        <v>0</v>
      </c>
      <c r="Q104" s="4">
        <f t="shared" si="23"/>
        <v>0</v>
      </c>
      <c r="R104" s="4">
        <f t="shared" si="23"/>
        <v>0</v>
      </c>
      <c r="S104" s="4">
        <f t="shared" si="23"/>
        <v>0</v>
      </c>
    </row>
    <row r="105" spans="1:19" x14ac:dyDescent="0.25">
      <c r="A105" s="1" t="s">
        <v>33</v>
      </c>
      <c r="B105" s="4">
        <f t="shared" ref="B105:S105" si="24">B65*B85</f>
        <v>0</v>
      </c>
      <c r="C105" s="4">
        <f t="shared" si="24"/>
        <v>0</v>
      </c>
      <c r="D105" s="4">
        <f t="shared" si="24"/>
        <v>0</v>
      </c>
      <c r="E105" s="4">
        <f t="shared" si="24"/>
        <v>0</v>
      </c>
      <c r="F105" s="4">
        <f t="shared" si="24"/>
        <v>0</v>
      </c>
      <c r="G105" s="4">
        <f t="shared" si="24"/>
        <v>0</v>
      </c>
      <c r="H105" s="4">
        <f t="shared" si="24"/>
        <v>0</v>
      </c>
      <c r="I105" s="4">
        <f t="shared" si="24"/>
        <v>0</v>
      </c>
      <c r="J105" s="4">
        <f t="shared" si="24"/>
        <v>0</v>
      </c>
      <c r="K105" s="4">
        <f t="shared" si="24"/>
        <v>0</v>
      </c>
      <c r="L105" s="4">
        <f t="shared" si="24"/>
        <v>0</v>
      </c>
      <c r="M105" s="4">
        <f t="shared" si="24"/>
        <v>0</v>
      </c>
      <c r="N105" s="4">
        <f t="shared" si="24"/>
        <v>0</v>
      </c>
      <c r="O105" s="4">
        <f t="shared" si="24"/>
        <v>0</v>
      </c>
      <c r="P105" s="4">
        <f t="shared" si="24"/>
        <v>0</v>
      </c>
      <c r="Q105" s="4">
        <f t="shared" si="24"/>
        <v>0</v>
      </c>
      <c r="R105" s="4">
        <f t="shared" si="24"/>
        <v>0</v>
      </c>
      <c r="S105" s="4">
        <f t="shared" si="24"/>
        <v>0</v>
      </c>
    </row>
    <row r="106" spans="1:19" x14ac:dyDescent="0.25">
      <c r="A106" s="1" t="s">
        <v>1</v>
      </c>
      <c r="B106" s="4">
        <f t="shared" ref="B106:S106" si="25">B66*B86</f>
        <v>0</v>
      </c>
      <c r="C106" s="4">
        <f t="shared" si="25"/>
        <v>0</v>
      </c>
      <c r="D106" s="4">
        <f t="shared" si="25"/>
        <v>0</v>
      </c>
      <c r="E106" s="4">
        <f t="shared" si="25"/>
        <v>0</v>
      </c>
      <c r="F106" s="4">
        <f t="shared" si="25"/>
        <v>0</v>
      </c>
      <c r="G106" s="4">
        <f t="shared" si="25"/>
        <v>0</v>
      </c>
      <c r="H106" s="4">
        <f t="shared" si="25"/>
        <v>0</v>
      </c>
      <c r="I106" s="4">
        <f t="shared" si="25"/>
        <v>0</v>
      </c>
      <c r="J106" s="4">
        <f t="shared" si="25"/>
        <v>0</v>
      </c>
      <c r="K106" s="4">
        <f t="shared" si="25"/>
        <v>0</v>
      </c>
      <c r="L106" s="4">
        <f t="shared" si="25"/>
        <v>0</v>
      </c>
      <c r="M106" s="4">
        <f t="shared" si="25"/>
        <v>0</v>
      </c>
      <c r="N106" s="4">
        <f t="shared" si="25"/>
        <v>0</v>
      </c>
      <c r="O106" s="4">
        <f t="shared" si="25"/>
        <v>0</v>
      </c>
      <c r="P106" s="4">
        <f t="shared" si="25"/>
        <v>0</v>
      </c>
      <c r="Q106" s="4">
        <f t="shared" si="25"/>
        <v>0</v>
      </c>
      <c r="R106" s="4">
        <f t="shared" si="25"/>
        <v>0</v>
      </c>
      <c r="S106" s="4">
        <f t="shared" si="25"/>
        <v>0</v>
      </c>
    </row>
    <row r="107" spans="1:19" x14ac:dyDescent="0.25">
      <c r="A107" s="1" t="s">
        <v>2</v>
      </c>
      <c r="B107" s="4">
        <f t="shared" ref="B107:S107" si="26">B67*B87</f>
        <v>0</v>
      </c>
      <c r="C107" s="4">
        <f t="shared" si="26"/>
        <v>0</v>
      </c>
      <c r="D107" s="4">
        <f t="shared" si="26"/>
        <v>0</v>
      </c>
      <c r="E107" s="4">
        <f t="shared" si="26"/>
        <v>0</v>
      </c>
      <c r="F107" s="4">
        <f t="shared" si="26"/>
        <v>0</v>
      </c>
      <c r="G107" s="4">
        <f t="shared" si="26"/>
        <v>0</v>
      </c>
      <c r="H107" s="4">
        <f t="shared" si="26"/>
        <v>0</v>
      </c>
      <c r="I107" s="4">
        <f t="shared" si="26"/>
        <v>0</v>
      </c>
      <c r="J107" s="4">
        <f t="shared" si="26"/>
        <v>0</v>
      </c>
      <c r="K107" s="4">
        <f t="shared" si="26"/>
        <v>0</v>
      </c>
      <c r="L107" s="4">
        <f t="shared" si="26"/>
        <v>0</v>
      </c>
      <c r="M107" s="4">
        <f t="shared" si="26"/>
        <v>0</v>
      </c>
      <c r="N107" s="4">
        <f t="shared" si="26"/>
        <v>0</v>
      </c>
      <c r="O107" s="4">
        <f t="shared" si="26"/>
        <v>0</v>
      </c>
      <c r="P107" s="4">
        <f t="shared" si="26"/>
        <v>0</v>
      </c>
      <c r="Q107" s="4">
        <f t="shared" si="26"/>
        <v>0</v>
      </c>
      <c r="R107" s="4">
        <f t="shared" si="26"/>
        <v>0</v>
      </c>
      <c r="S107" s="4">
        <f t="shared" si="26"/>
        <v>0</v>
      </c>
    </row>
    <row r="108" spans="1:19" x14ac:dyDescent="0.25">
      <c r="A108" s="1" t="s">
        <v>3</v>
      </c>
      <c r="B108" s="4">
        <f t="shared" ref="B108:S108" si="27">B68*B88</f>
        <v>0</v>
      </c>
      <c r="C108" s="4">
        <f t="shared" si="27"/>
        <v>0</v>
      </c>
      <c r="D108" s="4">
        <f t="shared" si="27"/>
        <v>0</v>
      </c>
      <c r="E108" s="4">
        <f t="shared" si="27"/>
        <v>0</v>
      </c>
      <c r="F108" s="4">
        <f t="shared" si="27"/>
        <v>0</v>
      </c>
      <c r="G108" s="4">
        <f t="shared" si="27"/>
        <v>0</v>
      </c>
      <c r="H108" s="4">
        <f t="shared" si="27"/>
        <v>0</v>
      </c>
      <c r="I108" s="4">
        <f t="shared" si="27"/>
        <v>0</v>
      </c>
      <c r="J108" s="4">
        <f t="shared" si="27"/>
        <v>0</v>
      </c>
      <c r="K108" s="4">
        <f t="shared" si="27"/>
        <v>0</v>
      </c>
      <c r="L108" s="4">
        <f t="shared" si="27"/>
        <v>0</v>
      </c>
      <c r="M108" s="4">
        <f t="shared" si="27"/>
        <v>0</v>
      </c>
      <c r="N108" s="4">
        <f t="shared" si="27"/>
        <v>0</v>
      </c>
      <c r="O108" s="4">
        <f t="shared" si="27"/>
        <v>0</v>
      </c>
      <c r="P108" s="4">
        <f t="shared" si="27"/>
        <v>0</v>
      </c>
      <c r="Q108" s="4">
        <f t="shared" si="27"/>
        <v>0</v>
      </c>
      <c r="R108" s="4">
        <f t="shared" si="27"/>
        <v>0</v>
      </c>
      <c r="S108" s="4">
        <f t="shared" si="27"/>
        <v>0</v>
      </c>
    </row>
    <row r="109" spans="1:19" x14ac:dyDescent="0.25">
      <c r="A109" s="1" t="s">
        <v>4</v>
      </c>
      <c r="B109" s="4">
        <f t="shared" ref="B109:S109" si="28">B69*B89</f>
        <v>0</v>
      </c>
      <c r="C109" s="4">
        <f t="shared" si="28"/>
        <v>0</v>
      </c>
      <c r="D109" s="4">
        <f t="shared" si="28"/>
        <v>0</v>
      </c>
      <c r="E109" s="4">
        <f t="shared" si="28"/>
        <v>0</v>
      </c>
      <c r="F109" s="4">
        <f t="shared" si="28"/>
        <v>0</v>
      </c>
      <c r="G109" s="4">
        <f t="shared" si="28"/>
        <v>0</v>
      </c>
      <c r="H109" s="4">
        <f t="shared" si="28"/>
        <v>0</v>
      </c>
      <c r="I109" s="4">
        <f t="shared" si="28"/>
        <v>0</v>
      </c>
      <c r="J109" s="4">
        <f t="shared" si="28"/>
        <v>0</v>
      </c>
      <c r="K109" s="4">
        <f t="shared" si="28"/>
        <v>0</v>
      </c>
      <c r="L109" s="4">
        <f t="shared" si="28"/>
        <v>0</v>
      </c>
      <c r="M109" s="4">
        <f t="shared" si="28"/>
        <v>0</v>
      </c>
      <c r="N109" s="4">
        <f t="shared" si="28"/>
        <v>0</v>
      </c>
      <c r="O109" s="4">
        <f t="shared" si="28"/>
        <v>0</v>
      </c>
      <c r="P109" s="4">
        <f t="shared" si="28"/>
        <v>0</v>
      </c>
      <c r="Q109" s="4">
        <f t="shared" si="28"/>
        <v>0</v>
      </c>
      <c r="R109" s="4">
        <f t="shared" si="28"/>
        <v>0</v>
      </c>
      <c r="S109" s="4">
        <f t="shared" si="28"/>
        <v>0</v>
      </c>
    </row>
    <row r="110" spans="1:19" x14ac:dyDescent="0.25">
      <c r="A110" s="1" t="s">
        <v>5</v>
      </c>
      <c r="B110" s="4">
        <f t="shared" ref="B110:S110" si="29">B70*B90</f>
        <v>0</v>
      </c>
      <c r="C110" s="4">
        <f t="shared" si="29"/>
        <v>0</v>
      </c>
      <c r="D110" s="4">
        <f t="shared" si="29"/>
        <v>0</v>
      </c>
      <c r="E110" s="4">
        <f t="shared" si="29"/>
        <v>0</v>
      </c>
      <c r="F110" s="4">
        <f t="shared" si="29"/>
        <v>0</v>
      </c>
      <c r="G110" s="4">
        <f t="shared" si="29"/>
        <v>0</v>
      </c>
      <c r="H110" s="4">
        <f t="shared" si="29"/>
        <v>0</v>
      </c>
      <c r="I110" s="4">
        <f t="shared" si="29"/>
        <v>0</v>
      </c>
      <c r="J110" s="4">
        <f t="shared" si="29"/>
        <v>0</v>
      </c>
      <c r="K110" s="4">
        <f t="shared" si="29"/>
        <v>0</v>
      </c>
      <c r="L110" s="4">
        <f t="shared" si="29"/>
        <v>0</v>
      </c>
      <c r="M110" s="4">
        <f t="shared" si="29"/>
        <v>0</v>
      </c>
      <c r="N110" s="4">
        <f t="shared" si="29"/>
        <v>0</v>
      </c>
      <c r="O110" s="4">
        <f t="shared" si="29"/>
        <v>0</v>
      </c>
      <c r="P110" s="4">
        <f t="shared" si="29"/>
        <v>0</v>
      </c>
      <c r="Q110" s="4">
        <f t="shared" si="29"/>
        <v>0</v>
      </c>
      <c r="R110" s="4">
        <f t="shared" si="29"/>
        <v>0</v>
      </c>
      <c r="S110" s="4">
        <f t="shared" si="29"/>
        <v>0</v>
      </c>
    </row>
    <row r="111" spans="1:19" x14ac:dyDescent="0.25">
      <c r="A111" s="1" t="s">
        <v>6</v>
      </c>
      <c r="B111" s="4">
        <f t="shared" ref="B111:S111" si="30">B71*B91</f>
        <v>0</v>
      </c>
      <c r="C111" s="4">
        <f t="shared" si="30"/>
        <v>0</v>
      </c>
      <c r="D111" s="4">
        <f t="shared" si="30"/>
        <v>0</v>
      </c>
      <c r="E111" s="4">
        <f t="shared" si="30"/>
        <v>0</v>
      </c>
      <c r="F111" s="4">
        <f t="shared" si="30"/>
        <v>0</v>
      </c>
      <c r="G111" s="4">
        <f t="shared" si="30"/>
        <v>0</v>
      </c>
      <c r="H111" s="4">
        <f t="shared" si="30"/>
        <v>0</v>
      </c>
      <c r="I111" s="4">
        <f t="shared" si="30"/>
        <v>0</v>
      </c>
      <c r="J111" s="4">
        <f t="shared" si="30"/>
        <v>0</v>
      </c>
      <c r="K111" s="4">
        <f t="shared" si="30"/>
        <v>0</v>
      </c>
      <c r="L111" s="4">
        <f t="shared" si="30"/>
        <v>0</v>
      </c>
      <c r="M111" s="4">
        <f t="shared" si="30"/>
        <v>0</v>
      </c>
      <c r="N111" s="4">
        <f t="shared" si="30"/>
        <v>0</v>
      </c>
      <c r="O111" s="4">
        <f t="shared" si="30"/>
        <v>0</v>
      </c>
      <c r="P111" s="4">
        <f t="shared" si="30"/>
        <v>0</v>
      </c>
      <c r="Q111" s="4">
        <f t="shared" si="30"/>
        <v>0</v>
      </c>
      <c r="R111" s="4">
        <f t="shared" si="30"/>
        <v>0</v>
      </c>
      <c r="S111" s="4">
        <f t="shared" si="30"/>
        <v>0</v>
      </c>
    </row>
    <row r="112" spans="1:19" x14ac:dyDescent="0.25">
      <c r="A112" s="1" t="s">
        <v>7</v>
      </c>
      <c r="B112" s="4">
        <f t="shared" ref="B112:S112" si="31">B72*B92</f>
        <v>0</v>
      </c>
      <c r="C112" s="4">
        <f t="shared" si="31"/>
        <v>0</v>
      </c>
      <c r="D112" s="4">
        <f t="shared" si="31"/>
        <v>0</v>
      </c>
      <c r="E112" s="4">
        <f t="shared" si="31"/>
        <v>0</v>
      </c>
      <c r="F112" s="4">
        <f t="shared" si="31"/>
        <v>0</v>
      </c>
      <c r="G112" s="4">
        <f t="shared" si="31"/>
        <v>0</v>
      </c>
      <c r="H112" s="4">
        <f t="shared" si="31"/>
        <v>0</v>
      </c>
      <c r="I112" s="4">
        <f t="shared" si="31"/>
        <v>0</v>
      </c>
      <c r="J112" s="4">
        <f t="shared" si="31"/>
        <v>0</v>
      </c>
      <c r="K112" s="4">
        <f t="shared" si="31"/>
        <v>0</v>
      </c>
      <c r="L112" s="4">
        <f t="shared" si="31"/>
        <v>0</v>
      </c>
      <c r="M112" s="4">
        <f t="shared" si="31"/>
        <v>0</v>
      </c>
      <c r="N112" s="4">
        <f t="shared" si="31"/>
        <v>0</v>
      </c>
      <c r="O112" s="4">
        <f t="shared" si="31"/>
        <v>0</v>
      </c>
      <c r="P112" s="4">
        <f t="shared" si="31"/>
        <v>0</v>
      </c>
      <c r="Q112" s="4">
        <f t="shared" si="31"/>
        <v>0</v>
      </c>
      <c r="R112" s="4">
        <f t="shared" si="31"/>
        <v>0</v>
      </c>
      <c r="S112" s="4">
        <f t="shared" si="31"/>
        <v>0</v>
      </c>
    </row>
    <row r="113" spans="1:20" x14ac:dyDescent="0.25">
      <c r="A113" s="1" t="s">
        <v>8</v>
      </c>
      <c r="B113" s="4">
        <f t="shared" ref="B113:S113" si="32">B73*B93</f>
        <v>0</v>
      </c>
      <c r="C113" s="4">
        <f t="shared" si="32"/>
        <v>0</v>
      </c>
      <c r="D113" s="4">
        <f t="shared" si="32"/>
        <v>0</v>
      </c>
      <c r="E113" s="4">
        <f t="shared" si="32"/>
        <v>0</v>
      </c>
      <c r="F113" s="4">
        <f t="shared" si="32"/>
        <v>0</v>
      </c>
      <c r="G113" s="4">
        <f t="shared" si="32"/>
        <v>0</v>
      </c>
      <c r="H113" s="4">
        <f t="shared" si="32"/>
        <v>0</v>
      </c>
      <c r="I113" s="4">
        <f t="shared" si="32"/>
        <v>0</v>
      </c>
      <c r="J113" s="4">
        <f t="shared" si="32"/>
        <v>0</v>
      </c>
      <c r="K113" s="4">
        <f t="shared" si="32"/>
        <v>0</v>
      </c>
      <c r="L113" s="4">
        <f t="shared" si="32"/>
        <v>0</v>
      </c>
      <c r="M113" s="4">
        <f t="shared" si="32"/>
        <v>0</v>
      </c>
      <c r="N113" s="4">
        <f t="shared" si="32"/>
        <v>0</v>
      </c>
      <c r="O113" s="4">
        <f t="shared" si="32"/>
        <v>0</v>
      </c>
      <c r="P113" s="4">
        <f t="shared" si="32"/>
        <v>0</v>
      </c>
      <c r="Q113" s="4">
        <f t="shared" si="32"/>
        <v>0</v>
      </c>
      <c r="R113" s="4">
        <f t="shared" si="32"/>
        <v>0</v>
      </c>
      <c r="S113" s="4">
        <f t="shared" si="32"/>
        <v>0</v>
      </c>
    </row>
    <row r="114" spans="1:20" x14ac:dyDescent="0.25">
      <c r="A114" s="1" t="s">
        <v>9</v>
      </c>
      <c r="B114" s="4">
        <f t="shared" ref="B114:S114" si="33">B74*B94</f>
        <v>0</v>
      </c>
      <c r="C114" s="4">
        <f t="shared" si="33"/>
        <v>0</v>
      </c>
      <c r="D114" s="4">
        <f t="shared" si="33"/>
        <v>0</v>
      </c>
      <c r="E114" s="4">
        <f t="shared" si="33"/>
        <v>0</v>
      </c>
      <c r="F114" s="4">
        <f t="shared" si="33"/>
        <v>0</v>
      </c>
      <c r="G114" s="4">
        <f t="shared" si="33"/>
        <v>0</v>
      </c>
      <c r="H114" s="4">
        <f t="shared" si="33"/>
        <v>0</v>
      </c>
      <c r="I114" s="4">
        <f t="shared" si="33"/>
        <v>0</v>
      </c>
      <c r="J114" s="4">
        <f t="shared" si="33"/>
        <v>0</v>
      </c>
      <c r="K114" s="4">
        <f t="shared" si="33"/>
        <v>0</v>
      </c>
      <c r="L114" s="4">
        <f t="shared" si="33"/>
        <v>0</v>
      </c>
      <c r="M114" s="4">
        <f t="shared" si="33"/>
        <v>0</v>
      </c>
      <c r="N114" s="4">
        <f t="shared" si="33"/>
        <v>0</v>
      </c>
      <c r="O114" s="4">
        <f t="shared" si="33"/>
        <v>0</v>
      </c>
      <c r="P114" s="4">
        <f t="shared" si="33"/>
        <v>0</v>
      </c>
      <c r="Q114" s="4">
        <f t="shared" si="33"/>
        <v>0</v>
      </c>
      <c r="R114" s="4">
        <f t="shared" si="33"/>
        <v>0</v>
      </c>
      <c r="S114" s="4">
        <f t="shared" si="33"/>
        <v>0</v>
      </c>
    </row>
    <row r="115" spans="1:20" x14ac:dyDescent="0.25">
      <c r="A115" s="1" t="s">
        <v>10</v>
      </c>
      <c r="B115" s="4">
        <f t="shared" ref="B115:S115" si="34">B75*B95</f>
        <v>0</v>
      </c>
      <c r="C115" s="4">
        <f t="shared" si="34"/>
        <v>0</v>
      </c>
      <c r="D115" s="4">
        <f t="shared" si="34"/>
        <v>0</v>
      </c>
      <c r="E115" s="4">
        <f t="shared" si="34"/>
        <v>0</v>
      </c>
      <c r="F115" s="4">
        <f t="shared" si="34"/>
        <v>0</v>
      </c>
      <c r="G115" s="4">
        <f t="shared" si="34"/>
        <v>0</v>
      </c>
      <c r="H115" s="4">
        <f t="shared" si="34"/>
        <v>0</v>
      </c>
      <c r="I115" s="4">
        <f t="shared" si="34"/>
        <v>0</v>
      </c>
      <c r="J115" s="4">
        <f t="shared" si="34"/>
        <v>0</v>
      </c>
      <c r="K115" s="4">
        <f t="shared" si="34"/>
        <v>0</v>
      </c>
      <c r="L115" s="4">
        <f t="shared" si="34"/>
        <v>0</v>
      </c>
      <c r="M115" s="4">
        <f t="shared" si="34"/>
        <v>0</v>
      </c>
      <c r="N115" s="4">
        <f t="shared" si="34"/>
        <v>0</v>
      </c>
      <c r="O115" s="4">
        <f t="shared" si="34"/>
        <v>0</v>
      </c>
      <c r="P115" s="4">
        <f t="shared" si="34"/>
        <v>0</v>
      </c>
      <c r="Q115" s="4">
        <f t="shared" si="34"/>
        <v>0</v>
      </c>
      <c r="R115" s="4">
        <f t="shared" si="34"/>
        <v>0</v>
      </c>
      <c r="S115" s="4">
        <f t="shared" si="34"/>
        <v>0</v>
      </c>
    </row>
    <row r="116" spans="1:20" x14ac:dyDescent="0.25">
      <c r="A116" s="1" t="s">
        <v>11</v>
      </c>
      <c r="B116" s="4">
        <f t="shared" ref="B116:S116" si="35">B76*B96</f>
        <v>0</v>
      </c>
      <c r="C116" s="4">
        <f t="shared" si="35"/>
        <v>0</v>
      </c>
      <c r="D116" s="4">
        <f t="shared" si="35"/>
        <v>0</v>
      </c>
      <c r="E116" s="4">
        <f t="shared" si="35"/>
        <v>0</v>
      </c>
      <c r="F116" s="4">
        <f t="shared" si="35"/>
        <v>0</v>
      </c>
      <c r="G116" s="4">
        <f t="shared" si="35"/>
        <v>0</v>
      </c>
      <c r="H116" s="4">
        <f t="shared" si="35"/>
        <v>0</v>
      </c>
      <c r="I116" s="4">
        <f t="shared" si="35"/>
        <v>0</v>
      </c>
      <c r="J116" s="4">
        <f t="shared" si="35"/>
        <v>0</v>
      </c>
      <c r="K116" s="4">
        <f t="shared" si="35"/>
        <v>0</v>
      </c>
      <c r="L116" s="4">
        <f t="shared" si="35"/>
        <v>0</v>
      </c>
      <c r="M116" s="4">
        <f t="shared" si="35"/>
        <v>0</v>
      </c>
      <c r="N116" s="4">
        <f t="shared" si="35"/>
        <v>0</v>
      </c>
      <c r="O116" s="4">
        <f t="shared" si="35"/>
        <v>0</v>
      </c>
      <c r="P116" s="4">
        <f t="shared" si="35"/>
        <v>0</v>
      </c>
      <c r="Q116" s="4">
        <f t="shared" si="35"/>
        <v>0</v>
      </c>
      <c r="R116" s="4">
        <f t="shared" si="35"/>
        <v>0</v>
      </c>
      <c r="S116" s="4">
        <f t="shared" si="35"/>
        <v>0</v>
      </c>
    </row>
    <row r="117" spans="1:20" x14ac:dyDescent="0.25">
      <c r="A117" s="1" t="s">
        <v>12</v>
      </c>
      <c r="B117" s="4">
        <f t="shared" ref="B117:S117" si="36">B77*B97</f>
        <v>0</v>
      </c>
      <c r="C117" s="4">
        <f t="shared" si="36"/>
        <v>0</v>
      </c>
      <c r="D117" s="4">
        <f t="shared" si="36"/>
        <v>0</v>
      </c>
      <c r="E117" s="4">
        <f t="shared" si="36"/>
        <v>0</v>
      </c>
      <c r="F117" s="4">
        <f t="shared" si="36"/>
        <v>0</v>
      </c>
      <c r="G117" s="4">
        <f t="shared" si="36"/>
        <v>0</v>
      </c>
      <c r="H117" s="4">
        <f t="shared" si="36"/>
        <v>0</v>
      </c>
      <c r="I117" s="4">
        <f t="shared" si="36"/>
        <v>0</v>
      </c>
      <c r="J117" s="4">
        <f t="shared" si="36"/>
        <v>0</v>
      </c>
      <c r="K117" s="4">
        <f t="shared" si="36"/>
        <v>0</v>
      </c>
      <c r="L117" s="4">
        <f t="shared" si="36"/>
        <v>0</v>
      </c>
      <c r="M117" s="4">
        <f t="shared" si="36"/>
        <v>0</v>
      </c>
      <c r="N117" s="4">
        <f t="shared" si="36"/>
        <v>0</v>
      </c>
      <c r="O117" s="4">
        <f t="shared" si="36"/>
        <v>0</v>
      </c>
      <c r="P117" s="4">
        <f t="shared" si="36"/>
        <v>0</v>
      </c>
      <c r="Q117" s="4">
        <f t="shared" si="36"/>
        <v>0</v>
      </c>
      <c r="R117" s="4">
        <f t="shared" si="36"/>
        <v>0</v>
      </c>
      <c r="S117" s="4">
        <f t="shared" si="36"/>
        <v>0</v>
      </c>
    </row>
    <row r="118" spans="1:20" x14ac:dyDescent="0.25">
      <c r="A118" s="1" t="s">
        <v>13</v>
      </c>
      <c r="B118" s="4">
        <f t="shared" ref="B118:S118" si="37">B78*B98</f>
        <v>0</v>
      </c>
      <c r="C118" s="4">
        <f t="shared" si="37"/>
        <v>0</v>
      </c>
      <c r="D118" s="4">
        <f t="shared" si="37"/>
        <v>0</v>
      </c>
      <c r="E118" s="4">
        <f t="shared" si="37"/>
        <v>0</v>
      </c>
      <c r="F118" s="4">
        <f t="shared" si="37"/>
        <v>0</v>
      </c>
      <c r="G118" s="4">
        <f t="shared" si="37"/>
        <v>0</v>
      </c>
      <c r="H118" s="4">
        <f t="shared" si="37"/>
        <v>0</v>
      </c>
      <c r="I118" s="4">
        <f t="shared" si="37"/>
        <v>0</v>
      </c>
      <c r="J118" s="4">
        <f t="shared" si="37"/>
        <v>0</v>
      </c>
      <c r="K118" s="4">
        <f t="shared" si="37"/>
        <v>0</v>
      </c>
      <c r="L118" s="4">
        <f t="shared" si="37"/>
        <v>0</v>
      </c>
      <c r="M118" s="4">
        <f t="shared" si="37"/>
        <v>0</v>
      </c>
      <c r="N118" s="4">
        <f t="shared" si="37"/>
        <v>0</v>
      </c>
      <c r="O118" s="4">
        <f t="shared" si="37"/>
        <v>0</v>
      </c>
      <c r="P118" s="4">
        <f t="shared" si="37"/>
        <v>0</v>
      </c>
      <c r="Q118" s="4">
        <f t="shared" si="37"/>
        <v>0</v>
      </c>
      <c r="R118" s="4">
        <f t="shared" si="37"/>
        <v>0</v>
      </c>
      <c r="S118" s="4">
        <f t="shared" si="37"/>
        <v>0</v>
      </c>
    </row>
    <row r="119" spans="1:20" x14ac:dyDescent="0.25">
      <c r="A119" s="1" t="s">
        <v>14</v>
      </c>
      <c r="B119" s="4">
        <f t="shared" ref="B119:S119" si="38">B79*B99</f>
        <v>0</v>
      </c>
      <c r="C119" s="4">
        <f t="shared" si="38"/>
        <v>0</v>
      </c>
      <c r="D119" s="4">
        <f t="shared" si="38"/>
        <v>0</v>
      </c>
      <c r="E119" s="4">
        <f t="shared" si="38"/>
        <v>0</v>
      </c>
      <c r="F119" s="4">
        <f t="shared" si="38"/>
        <v>0</v>
      </c>
      <c r="G119" s="4">
        <f t="shared" si="38"/>
        <v>0</v>
      </c>
      <c r="H119" s="4">
        <f t="shared" si="38"/>
        <v>0</v>
      </c>
      <c r="I119" s="4">
        <f t="shared" si="38"/>
        <v>0</v>
      </c>
      <c r="J119" s="4">
        <f t="shared" si="38"/>
        <v>0</v>
      </c>
      <c r="K119" s="4">
        <f t="shared" si="38"/>
        <v>0</v>
      </c>
      <c r="L119" s="4">
        <f t="shared" si="38"/>
        <v>0</v>
      </c>
      <c r="M119" s="4">
        <f t="shared" si="38"/>
        <v>0</v>
      </c>
      <c r="N119" s="4">
        <f t="shared" si="38"/>
        <v>0</v>
      </c>
      <c r="O119" s="4">
        <f t="shared" si="38"/>
        <v>0</v>
      </c>
      <c r="P119" s="4">
        <f t="shared" si="38"/>
        <v>0</v>
      </c>
      <c r="Q119" s="4">
        <f t="shared" si="38"/>
        <v>0</v>
      </c>
      <c r="R119" s="4">
        <f t="shared" si="38"/>
        <v>0</v>
      </c>
      <c r="S119" s="4">
        <f t="shared" si="38"/>
        <v>0</v>
      </c>
    </row>
    <row r="121" spans="1:20" x14ac:dyDescent="0.25">
      <c r="B121" s="1" t="s">
        <v>39</v>
      </c>
      <c r="C121" s="1" t="s">
        <v>0</v>
      </c>
      <c r="D121" s="1" t="s">
        <v>34</v>
      </c>
      <c r="E121" s="1" t="s">
        <v>33</v>
      </c>
      <c r="F121" s="1" t="s">
        <v>1</v>
      </c>
      <c r="G121" s="1" t="s">
        <v>2</v>
      </c>
      <c r="H121" s="1" t="s">
        <v>3</v>
      </c>
      <c r="I121" s="1" t="s">
        <v>4</v>
      </c>
      <c r="J121" s="1" t="s">
        <v>5</v>
      </c>
      <c r="K121" s="1" t="s">
        <v>6</v>
      </c>
      <c r="L121" s="1" t="s">
        <v>7</v>
      </c>
      <c r="M121" s="1" t="s">
        <v>8</v>
      </c>
      <c r="N121" s="1" t="s">
        <v>9</v>
      </c>
      <c r="O121" s="1" t="s">
        <v>10</v>
      </c>
      <c r="P121" s="1" t="s">
        <v>11</v>
      </c>
      <c r="Q121" s="1" t="s">
        <v>12</v>
      </c>
      <c r="R121" s="1" t="s">
        <v>13</v>
      </c>
      <c r="S121" s="1" t="s">
        <v>14</v>
      </c>
    </row>
    <row r="122" spans="1:20" x14ac:dyDescent="0.25">
      <c r="A122" s="1" t="s">
        <v>39</v>
      </c>
      <c r="B122" s="4">
        <f t="shared" ref="B122:S122" si="39">B102*B42</f>
        <v>0</v>
      </c>
      <c r="C122" s="4">
        <f t="shared" si="39"/>
        <v>0</v>
      </c>
      <c r="D122" s="4">
        <f t="shared" si="39"/>
        <v>0</v>
      </c>
      <c r="E122" s="4">
        <f t="shared" si="39"/>
        <v>0</v>
      </c>
      <c r="F122" s="4">
        <f t="shared" si="39"/>
        <v>0</v>
      </c>
      <c r="G122" s="4">
        <f t="shared" si="39"/>
        <v>0</v>
      </c>
      <c r="H122" s="4">
        <f t="shared" si="39"/>
        <v>0</v>
      </c>
      <c r="I122" s="4">
        <f t="shared" si="39"/>
        <v>0</v>
      </c>
      <c r="J122" s="4">
        <f t="shared" si="39"/>
        <v>0</v>
      </c>
      <c r="K122" s="4">
        <f t="shared" si="39"/>
        <v>0</v>
      </c>
      <c r="L122" s="4">
        <f t="shared" si="39"/>
        <v>0</v>
      </c>
      <c r="M122" s="4">
        <f t="shared" si="39"/>
        <v>0</v>
      </c>
      <c r="N122" s="4">
        <f t="shared" si="39"/>
        <v>0</v>
      </c>
      <c r="O122" s="4">
        <f t="shared" si="39"/>
        <v>0</v>
      </c>
      <c r="P122" s="4">
        <f t="shared" si="39"/>
        <v>0</v>
      </c>
      <c r="Q122" s="4">
        <f t="shared" si="39"/>
        <v>0</v>
      </c>
      <c r="R122" s="4">
        <f t="shared" si="39"/>
        <v>0</v>
      </c>
      <c r="S122" s="4">
        <f t="shared" si="39"/>
        <v>0</v>
      </c>
      <c r="T122" s="4">
        <f>SUM(B122:S122)</f>
        <v>0</v>
      </c>
    </row>
    <row r="123" spans="1:20" x14ac:dyDescent="0.25">
      <c r="A123" s="1" t="s">
        <v>0</v>
      </c>
      <c r="B123" s="4">
        <f t="shared" ref="B123:S123" si="40">B103*B43</f>
        <v>0</v>
      </c>
      <c r="C123" s="4">
        <f t="shared" si="40"/>
        <v>0</v>
      </c>
      <c r="D123" s="4">
        <f t="shared" si="40"/>
        <v>0</v>
      </c>
      <c r="E123" s="4">
        <f t="shared" si="40"/>
        <v>0</v>
      </c>
      <c r="F123" s="4">
        <f t="shared" si="40"/>
        <v>0</v>
      </c>
      <c r="G123" s="4">
        <f t="shared" si="40"/>
        <v>0</v>
      </c>
      <c r="H123" s="4">
        <f t="shared" si="40"/>
        <v>0</v>
      </c>
      <c r="I123" s="4">
        <f t="shared" si="40"/>
        <v>0</v>
      </c>
      <c r="J123" s="4">
        <f t="shared" si="40"/>
        <v>0</v>
      </c>
      <c r="K123" s="4">
        <f t="shared" si="40"/>
        <v>0</v>
      </c>
      <c r="L123" s="4">
        <f t="shared" si="40"/>
        <v>0</v>
      </c>
      <c r="M123" s="4">
        <f t="shared" si="40"/>
        <v>0</v>
      </c>
      <c r="N123" s="4">
        <f t="shared" si="40"/>
        <v>0</v>
      </c>
      <c r="O123" s="4">
        <f t="shared" si="40"/>
        <v>0</v>
      </c>
      <c r="P123" s="4">
        <f t="shared" si="40"/>
        <v>0</v>
      </c>
      <c r="Q123" s="4">
        <f t="shared" si="40"/>
        <v>0</v>
      </c>
      <c r="R123" s="4">
        <f t="shared" si="40"/>
        <v>0</v>
      </c>
      <c r="S123" s="4">
        <f t="shared" si="40"/>
        <v>0</v>
      </c>
      <c r="T123" s="4">
        <f t="shared" ref="T123:T139" si="41">SUM(B123:S123)</f>
        <v>0</v>
      </c>
    </row>
    <row r="124" spans="1:20" x14ac:dyDescent="0.25">
      <c r="A124" s="1" t="s">
        <v>34</v>
      </c>
      <c r="B124" s="4">
        <f t="shared" ref="B124:S124" si="42">B104*B44</f>
        <v>0</v>
      </c>
      <c r="C124" s="4">
        <f t="shared" si="42"/>
        <v>0</v>
      </c>
      <c r="D124" s="4">
        <f t="shared" si="42"/>
        <v>0</v>
      </c>
      <c r="E124" s="4">
        <f t="shared" si="42"/>
        <v>0</v>
      </c>
      <c r="F124" s="4">
        <f t="shared" si="42"/>
        <v>0</v>
      </c>
      <c r="G124" s="4">
        <f t="shared" si="42"/>
        <v>0</v>
      </c>
      <c r="H124" s="4">
        <f t="shared" si="42"/>
        <v>0</v>
      </c>
      <c r="I124" s="4">
        <f t="shared" si="42"/>
        <v>0</v>
      </c>
      <c r="J124" s="4">
        <f t="shared" si="42"/>
        <v>0</v>
      </c>
      <c r="K124" s="4">
        <f t="shared" si="42"/>
        <v>0</v>
      </c>
      <c r="L124" s="4">
        <f t="shared" si="42"/>
        <v>0</v>
      </c>
      <c r="M124" s="4">
        <f t="shared" si="42"/>
        <v>0</v>
      </c>
      <c r="N124" s="4">
        <f t="shared" si="42"/>
        <v>0</v>
      </c>
      <c r="O124" s="4">
        <f t="shared" si="42"/>
        <v>0</v>
      </c>
      <c r="P124" s="4">
        <f t="shared" si="42"/>
        <v>0</v>
      </c>
      <c r="Q124" s="4">
        <f t="shared" si="42"/>
        <v>0</v>
      </c>
      <c r="R124" s="4">
        <f t="shared" si="42"/>
        <v>0</v>
      </c>
      <c r="S124" s="4">
        <f t="shared" si="42"/>
        <v>0</v>
      </c>
      <c r="T124" s="4">
        <f t="shared" si="41"/>
        <v>0</v>
      </c>
    </row>
    <row r="125" spans="1:20" x14ac:dyDescent="0.25">
      <c r="A125" s="1" t="s">
        <v>33</v>
      </c>
      <c r="B125" s="4">
        <f t="shared" ref="B125:S125" si="43">B105*B45</f>
        <v>0</v>
      </c>
      <c r="C125" s="4">
        <f t="shared" si="43"/>
        <v>0</v>
      </c>
      <c r="D125" s="4">
        <f t="shared" si="43"/>
        <v>0</v>
      </c>
      <c r="E125" s="4">
        <f t="shared" si="43"/>
        <v>0</v>
      </c>
      <c r="F125" s="4">
        <f t="shared" si="43"/>
        <v>0</v>
      </c>
      <c r="G125" s="4">
        <f t="shared" si="43"/>
        <v>0</v>
      </c>
      <c r="H125" s="4">
        <f t="shared" si="43"/>
        <v>0</v>
      </c>
      <c r="I125" s="4">
        <f t="shared" si="43"/>
        <v>0</v>
      </c>
      <c r="J125" s="4">
        <f t="shared" si="43"/>
        <v>0</v>
      </c>
      <c r="K125" s="4">
        <f t="shared" si="43"/>
        <v>0</v>
      </c>
      <c r="L125" s="4">
        <f t="shared" si="43"/>
        <v>0</v>
      </c>
      <c r="M125" s="4">
        <f t="shared" si="43"/>
        <v>0</v>
      </c>
      <c r="N125" s="4">
        <f t="shared" si="43"/>
        <v>0</v>
      </c>
      <c r="O125" s="4">
        <f t="shared" si="43"/>
        <v>0</v>
      </c>
      <c r="P125" s="4">
        <f t="shared" si="43"/>
        <v>0</v>
      </c>
      <c r="Q125" s="4">
        <f t="shared" si="43"/>
        <v>0</v>
      </c>
      <c r="R125" s="4">
        <f t="shared" si="43"/>
        <v>0</v>
      </c>
      <c r="S125" s="4">
        <f t="shared" si="43"/>
        <v>0</v>
      </c>
      <c r="T125" s="4">
        <f t="shared" si="41"/>
        <v>0</v>
      </c>
    </row>
    <row r="126" spans="1:20" x14ac:dyDescent="0.25">
      <c r="A126" s="1" t="s">
        <v>1</v>
      </c>
      <c r="B126" s="4">
        <f t="shared" ref="B126:S126" si="44">B106*B46</f>
        <v>0</v>
      </c>
      <c r="C126" s="4">
        <f t="shared" si="44"/>
        <v>0</v>
      </c>
      <c r="D126" s="4">
        <f t="shared" si="44"/>
        <v>0</v>
      </c>
      <c r="E126" s="4">
        <f t="shared" si="44"/>
        <v>0</v>
      </c>
      <c r="F126" s="4">
        <f t="shared" si="44"/>
        <v>0</v>
      </c>
      <c r="G126" s="4">
        <f t="shared" si="44"/>
        <v>0</v>
      </c>
      <c r="H126" s="4">
        <f t="shared" si="44"/>
        <v>0</v>
      </c>
      <c r="I126" s="4">
        <f t="shared" si="44"/>
        <v>0</v>
      </c>
      <c r="J126" s="4">
        <f t="shared" si="44"/>
        <v>0</v>
      </c>
      <c r="K126" s="4">
        <f t="shared" si="44"/>
        <v>0</v>
      </c>
      <c r="L126" s="4">
        <f t="shared" si="44"/>
        <v>0</v>
      </c>
      <c r="M126" s="4">
        <f t="shared" si="44"/>
        <v>0</v>
      </c>
      <c r="N126" s="4">
        <f t="shared" si="44"/>
        <v>0</v>
      </c>
      <c r="O126" s="4">
        <f t="shared" si="44"/>
        <v>0</v>
      </c>
      <c r="P126" s="4">
        <f t="shared" si="44"/>
        <v>0</v>
      </c>
      <c r="Q126" s="4">
        <f t="shared" si="44"/>
        <v>0</v>
      </c>
      <c r="R126" s="4">
        <f t="shared" si="44"/>
        <v>0</v>
      </c>
      <c r="S126" s="4">
        <f t="shared" si="44"/>
        <v>0</v>
      </c>
      <c r="T126" s="4">
        <f t="shared" si="41"/>
        <v>0</v>
      </c>
    </row>
    <row r="127" spans="1:20" x14ac:dyDescent="0.25">
      <c r="A127" s="1" t="s">
        <v>2</v>
      </c>
      <c r="B127" s="4">
        <f t="shared" ref="B127:S127" si="45">B107*B47</f>
        <v>0</v>
      </c>
      <c r="C127" s="4">
        <f t="shared" si="45"/>
        <v>0</v>
      </c>
      <c r="D127" s="4">
        <f t="shared" si="45"/>
        <v>0</v>
      </c>
      <c r="E127" s="4">
        <f t="shared" si="45"/>
        <v>0</v>
      </c>
      <c r="F127" s="4">
        <f t="shared" si="45"/>
        <v>0</v>
      </c>
      <c r="G127" s="4">
        <f t="shared" si="45"/>
        <v>0</v>
      </c>
      <c r="H127" s="4">
        <f t="shared" si="45"/>
        <v>0</v>
      </c>
      <c r="I127" s="4">
        <f t="shared" si="45"/>
        <v>0</v>
      </c>
      <c r="J127" s="4">
        <f t="shared" si="45"/>
        <v>0</v>
      </c>
      <c r="K127" s="4">
        <f t="shared" si="45"/>
        <v>0</v>
      </c>
      <c r="L127" s="4">
        <f t="shared" si="45"/>
        <v>0</v>
      </c>
      <c r="M127" s="4">
        <f t="shared" si="45"/>
        <v>0</v>
      </c>
      <c r="N127" s="4">
        <f t="shared" si="45"/>
        <v>0</v>
      </c>
      <c r="O127" s="4">
        <f t="shared" si="45"/>
        <v>0</v>
      </c>
      <c r="P127" s="4">
        <f t="shared" si="45"/>
        <v>0</v>
      </c>
      <c r="Q127" s="4">
        <f t="shared" si="45"/>
        <v>0</v>
      </c>
      <c r="R127" s="4">
        <f t="shared" si="45"/>
        <v>0</v>
      </c>
      <c r="S127" s="4">
        <f t="shared" si="45"/>
        <v>0</v>
      </c>
      <c r="T127" s="4">
        <f t="shared" si="41"/>
        <v>0</v>
      </c>
    </row>
    <row r="128" spans="1:20" x14ac:dyDescent="0.25">
      <c r="A128" s="1" t="s">
        <v>3</v>
      </c>
      <c r="B128" s="4">
        <f t="shared" ref="B128:S128" si="46">B108*B48</f>
        <v>0</v>
      </c>
      <c r="C128" s="4">
        <f t="shared" si="46"/>
        <v>0</v>
      </c>
      <c r="D128" s="4">
        <f t="shared" si="46"/>
        <v>0</v>
      </c>
      <c r="E128" s="4">
        <f t="shared" si="46"/>
        <v>0</v>
      </c>
      <c r="F128" s="4">
        <f t="shared" si="46"/>
        <v>0</v>
      </c>
      <c r="G128" s="4">
        <f t="shared" si="46"/>
        <v>0</v>
      </c>
      <c r="H128" s="4">
        <f t="shared" si="46"/>
        <v>0</v>
      </c>
      <c r="I128" s="4">
        <f t="shared" si="46"/>
        <v>0</v>
      </c>
      <c r="J128" s="4">
        <f t="shared" si="46"/>
        <v>0</v>
      </c>
      <c r="K128" s="4">
        <f t="shared" si="46"/>
        <v>0</v>
      </c>
      <c r="L128" s="4">
        <f t="shared" si="46"/>
        <v>0</v>
      </c>
      <c r="M128" s="4">
        <f t="shared" si="46"/>
        <v>0</v>
      </c>
      <c r="N128" s="4">
        <f t="shared" si="46"/>
        <v>0</v>
      </c>
      <c r="O128" s="4">
        <f t="shared" si="46"/>
        <v>0</v>
      </c>
      <c r="P128" s="4">
        <f t="shared" si="46"/>
        <v>0</v>
      </c>
      <c r="Q128" s="4">
        <f t="shared" si="46"/>
        <v>0</v>
      </c>
      <c r="R128" s="4">
        <f t="shared" si="46"/>
        <v>0</v>
      </c>
      <c r="S128" s="4">
        <f t="shared" si="46"/>
        <v>0</v>
      </c>
      <c r="T128" s="4">
        <f t="shared" si="41"/>
        <v>0</v>
      </c>
    </row>
    <row r="129" spans="1:20" x14ac:dyDescent="0.25">
      <c r="A129" s="1" t="s">
        <v>4</v>
      </c>
      <c r="B129" s="4">
        <f t="shared" ref="B129:S129" si="47">B109*B49</f>
        <v>0</v>
      </c>
      <c r="C129" s="4">
        <f t="shared" si="47"/>
        <v>0</v>
      </c>
      <c r="D129" s="4">
        <f t="shared" si="47"/>
        <v>0</v>
      </c>
      <c r="E129" s="4">
        <f t="shared" si="47"/>
        <v>0</v>
      </c>
      <c r="F129" s="4">
        <f t="shared" si="47"/>
        <v>0</v>
      </c>
      <c r="G129" s="4">
        <f t="shared" si="47"/>
        <v>0</v>
      </c>
      <c r="H129" s="4">
        <f t="shared" si="47"/>
        <v>0</v>
      </c>
      <c r="I129" s="4">
        <f t="shared" si="47"/>
        <v>0</v>
      </c>
      <c r="J129" s="4">
        <f t="shared" si="47"/>
        <v>0</v>
      </c>
      <c r="K129" s="4">
        <f t="shared" si="47"/>
        <v>0</v>
      </c>
      <c r="L129" s="4">
        <f t="shared" si="47"/>
        <v>0</v>
      </c>
      <c r="M129" s="4">
        <f t="shared" si="47"/>
        <v>0</v>
      </c>
      <c r="N129" s="4">
        <f t="shared" si="47"/>
        <v>0</v>
      </c>
      <c r="O129" s="4">
        <f t="shared" si="47"/>
        <v>0</v>
      </c>
      <c r="P129" s="4">
        <f t="shared" si="47"/>
        <v>0</v>
      </c>
      <c r="Q129" s="4">
        <f t="shared" si="47"/>
        <v>0</v>
      </c>
      <c r="R129" s="4">
        <f t="shared" si="47"/>
        <v>0</v>
      </c>
      <c r="S129" s="4">
        <f t="shared" si="47"/>
        <v>0</v>
      </c>
      <c r="T129" s="4">
        <f t="shared" si="41"/>
        <v>0</v>
      </c>
    </row>
    <row r="130" spans="1:20" x14ac:dyDescent="0.25">
      <c r="A130" s="1" t="s">
        <v>5</v>
      </c>
      <c r="B130" s="4">
        <f t="shared" ref="B130:S130" si="48">B110*B50</f>
        <v>0</v>
      </c>
      <c r="C130" s="4">
        <f t="shared" si="48"/>
        <v>0</v>
      </c>
      <c r="D130" s="4">
        <f t="shared" si="48"/>
        <v>0</v>
      </c>
      <c r="E130" s="4">
        <f t="shared" si="48"/>
        <v>0</v>
      </c>
      <c r="F130" s="4">
        <f t="shared" si="48"/>
        <v>0</v>
      </c>
      <c r="G130" s="4">
        <f t="shared" si="48"/>
        <v>0</v>
      </c>
      <c r="H130" s="4">
        <f t="shared" si="48"/>
        <v>0</v>
      </c>
      <c r="I130" s="4">
        <f t="shared" si="48"/>
        <v>0</v>
      </c>
      <c r="J130" s="4">
        <f t="shared" si="48"/>
        <v>0</v>
      </c>
      <c r="K130" s="4">
        <f t="shared" si="48"/>
        <v>0</v>
      </c>
      <c r="L130" s="4">
        <f t="shared" si="48"/>
        <v>0</v>
      </c>
      <c r="M130" s="4">
        <f t="shared" si="48"/>
        <v>0</v>
      </c>
      <c r="N130" s="4">
        <f t="shared" si="48"/>
        <v>0</v>
      </c>
      <c r="O130" s="4">
        <f t="shared" si="48"/>
        <v>0</v>
      </c>
      <c r="P130" s="4">
        <f t="shared" si="48"/>
        <v>0</v>
      </c>
      <c r="Q130" s="4">
        <f t="shared" si="48"/>
        <v>0</v>
      </c>
      <c r="R130" s="4">
        <f t="shared" si="48"/>
        <v>0</v>
      </c>
      <c r="S130" s="4">
        <f t="shared" si="48"/>
        <v>0</v>
      </c>
      <c r="T130" s="4">
        <f t="shared" si="41"/>
        <v>0</v>
      </c>
    </row>
    <row r="131" spans="1:20" x14ac:dyDescent="0.25">
      <c r="A131" s="1" t="s">
        <v>6</v>
      </c>
      <c r="B131" s="4">
        <f t="shared" ref="B131:S131" si="49">B111*B51</f>
        <v>0</v>
      </c>
      <c r="C131" s="4">
        <f t="shared" si="49"/>
        <v>0</v>
      </c>
      <c r="D131" s="4">
        <f t="shared" si="49"/>
        <v>0</v>
      </c>
      <c r="E131" s="4">
        <f t="shared" si="49"/>
        <v>0</v>
      </c>
      <c r="F131" s="4">
        <f t="shared" si="49"/>
        <v>0</v>
      </c>
      <c r="G131" s="4">
        <f t="shared" si="49"/>
        <v>0</v>
      </c>
      <c r="H131" s="4">
        <f t="shared" si="49"/>
        <v>0</v>
      </c>
      <c r="I131" s="4">
        <f t="shared" si="49"/>
        <v>0</v>
      </c>
      <c r="J131" s="4">
        <f t="shared" si="49"/>
        <v>0</v>
      </c>
      <c r="K131" s="4">
        <f t="shared" si="49"/>
        <v>0</v>
      </c>
      <c r="L131" s="4">
        <f t="shared" si="49"/>
        <v>0</v>
      </c>
      <c r="M131" s="4">
        <f t="shared" si="49"/>
        <v>0</v>
      </c>
      <c r="N131" s="4">
        <f t="shared" si="49"/>
        <v>0</v>
      </c>
      <c r="O131" s="4">
        <f t="shared" si="49"/>
        <v>0</v>
      </c>
      <c r="P131" s="4">
        <f t="shared" si="49"/>
        <v>0</v>
      </c>
      <c r="Q131" s="4">
        <f t="shared" si="49"/>
        <v>0</v>
      </c>
      <c r="R131" s="4">
        <f t="shared" si="49"/>
        <v>0</v>
      </c>
      <c r="S131" s="4">
        <f t="shared" si="49"/>
        <v>0</v>
      </c>
      <c r="T131" s="4">
        <f t="shared" si="41"/>
        <v>0</v>
      </c>
    </row>
    <row r="132" spans="1:20" x14ac:dyDescent="0.25">
      <c r="A132" s="1" t="s">
        <v>7</v>
      </c>
      <c r="B132" s="4">
        <f t="shared" ref="B132:S132" si="50">B112*B52</f>
        <v>0</v>
      </c>
      <c r="C132" s="4">
        <f t="shared" si="50"/>
        <v>0</v>
      </c>
      <c r="D132" s="4">
        <f t="shared" si="50"/>
        <v>0</v>
      </c>
      <c r="E132" s="4">
        <f t="shared" si="50"/>
        <v>0</v>
      </c>
      <c r="F132" s="4">
        <f t="shared" si="50"/>
        <v>0</v>
      </c>
      <c r="G132" s="4">
        <f t="shared" si="50"/>
        <v>0</v>
      </c>
      <c r="H132" s="4">
        <f t="shared" si="50"/>
        <v>0</v>
      </c>
      <c r="I132" s="4">
        <f t="shared" si="50"/>
        <v>0</v>
      </c>
      <c r="J132" s="4">
        <f t="shared" si="50"/>
        <v>0</v>
      </c>
      <c r="K132" s="4">
        <f t="shared" si="50"/>
        <v>0</v>
      </c>
      <c r="L132" s="4">
        <f t="shared" si="50"/>
        <v>0</v>
      </c>
      <c r="M132" s="4">
        <f t="shared" si="50"/>
        <v>0</v>
      </c>
      <c r="N132" s="4">
        <f t="shared" si="50"/>
        <v>0</v>
      </c>
      <c r="O132" s="4">
        <f t="shared" si="50"/>
        <v>0</v>
      </c>
      <c r="P132" s="4">
        <f t="shared" si="50"/>
        <v>0</v>
      </c>
      <c r="Q132" s="4">
        <f t="shared" si="50"/>
        <v>0</v>
      </c>
      <c r="R132" s="4">
        <f t="shared" si="50"/>
        <v>0</v>
      </c>
      <c r="S132" s="4">
        <f t="shared" si="50"/>
        <v>0</v>
      </c>
      <c r="T132" s="4">
        <f t="shared" si="41"/>
        <v>0</v>
      </c>
    </row>
    <row r="133" spans="1:20" x14ac:dyDescent="0.25">
      <c r="A133" s="1" t="s">
        <v>8</v>
      </c>
      <c r="B133" s="4">
        <f t="shared" ref="B133:S133" si="51">B113*B53</f>
        <v>0</v>
      </c>
      <c r="C133" s="4">
        <f t="shared" si="51"/>
        <v>0</v>
      </c>
      <c r="D133" s="4">
        <f t="shared" si="51"/>
        <v>0</v>
      </c>
      <c r="E133" s="4">
        <f t="shared" si="51"/>
        <v>0</v>
      </c>
      <c r="F133" s="4">
        <f t="shared" si="51"/>
        <v>0</v>
      </c>
      <c r="G133" s="4">
        <f t="shared" si="51"/>
        <v>0</v>
      </c>
      <c r="H133" s="4">
        <f t="shared" si="51"/>
        <v>0</v>
      </c>
      <c r="I133" s="4">
        <f t="shared" si="51"/>
        <v>0</v>
      </c>
      <c r="J133" s="4">
        <f t="shared" si="51"/>
        <v>0</v>
      </c>
      <c r="K133" s="4">
        <f t="shared" si="51"/>
        <v>0</v>
      </c>
      <c r="L133" s="4">
        <f t="shared" si="51"/>
        <v>0</v>
      </c>
      <c r="M133" s="4">
        <f t="shared" si="51"/>
        <v>0</v>
      </c>
      <c r="N133" s="4">
        <f t="shared" si="51"/>
        <v>0</v>
      </c>
      <c r="O133" s="4">
        <f t="shared" si="51"/>
        <v>0</v>
      </c>
      <c r="P133" s="4">
        <f t="shared" si="51"/>
        <v>0</v>
      </c>
      <c r="Q133" s="4">
        <f t="shared" si="51"/>
        <v>0</v>
      </c>
      <c r="R133" s="4">
        <f t="shared" si="51"/>
        <v>0</v>
      </c>
      <c r="S133" s="4">
        <f t="shared" si="51"/>
        <v>0</v>
      </c>
      <c r="T133" s="4">
        <f t="shared" si="41"/>
        <v>0</v>
      </c>
    </row>
    <row r="134" spans="1:20" x14ac:dyDescent="0.25">
      <c r="A134" s="1" t="s">
        <v>9</v>
      </c>
      <c r="B134" s="4">
        <f t="shared" ref="B134:S134" si="52">B114*B54</f>
        <v>0</v>
      </c>
      <c r="C134" s="4">
        <f t="shared" si="52"/>
        <v>0</v>
      </c>
      <c r="D134" s="4">
        <f t="shared" si="52"/>
        <v>0</v>
      </c>
      <c r="E134" s="4">
        <f t="shared" si="52"/>
        <v>0</v>
      </c>
      <c r="F134" s="4">
        <f t="shared" si="52"/>
        <v>0</v>
      </c>
      <c r="G134" s="4">
        <f t="shared" si="52"/>
        <v>0</v>
      </c>
      <c r="H134" s="4">
        <f t="shared" si="52"/>
        <v>0</v>
      </c>
      <c r="I134" s="4">
        <f t="shared" si="52"/>
        <v>0</v>
      </c>
      <c r="J134" s="4">
        <f t="shared" si="52"/>
        <v>0</v>
      </c>
      <c r="K134" s="4">
        <f t="shared" si="52"/>
        <v>0</v>
      </c>
      <c r="L134" s="4">
        <f t="shared" si="52"/>
        <v>0</v>
      </c>
      <c r="M134" s="4">
        <f t="shared" si="52"/>
        <v>0</v>
      </c>
      <c r="N134" s="4">
        <f t="shared" si="52"/>
        <v>0</v>
      </c>
      <c r="O134" s="4">
        <f t="shared" si="52"/>
        <v>0</v>
      </c>
      <c r="P134" s="4">
        <f t="shared" si="52"/>
        <v>0</v>
      </c>
      <c r="Q134" s="4">
        <f t="shared" si="52"/>
        <v>0</v>
      </c>
      <c r="R134" s="4">
        <f t="shared" si="52"/>
        <v>0</v>
      </c>
      <c r="S134" s="4">
        <f t="shared" si="52"/>
        <v>0</v>
      </c>
      <c r="T134" s="4">
        <f t="shared" si="41"/>
        <v>0</v>
      </c>
    </row>
    <row r="135" spans="1:20" x14ac:dyDescent="0.25">
      <c r="A135" s="1" t="s">
        <v>10</v>
      </c>
      <c r="B135" s="4">
        <f t="shared" ref="B135:S135" si="53">B115*B55</f>
        <v>0</v>
      </c>
      <c r="C135" s="4">
        <f t="shared" si="53"/>
        <v>0</v>
      </c>
      <c r="D135" s="4">
        <f t="shared" si="53"/>
        <v>0</v>
      </c>
      <c r="E135" s="4">
        <f t="shared" si="53"/>
        <v>0</v>
      </c>
      <c r="F135" s="4">
        <f t="shared" si="53"/>
        <v>0</v>
      </c>
      <c r="G135" s="4">
        <f t="shared" si="53"/>
        <v>0</v>
      </c>
      <c r="H135" s="4">
        <f t="shared" si="53"/>
        <v>0</v>
      </c>
      <c r="I135" s="4">
        <f t="shared" si="53"/>
        <v>0</v>
      </c>
      <c r="J135" s="4">
        <f t="shared" si="53"/>
        <v>0</v>
      </c>
      <c r="K135" s="4">
        <f t="shared" si="53"/>
        <v>0</v>
      </c>
      <c r="L135" s="4">
        <f t="shared" si="53"/>
        <v>0</v>
      </c>
      <c r="M135" s="4">
        <f t="shared" si="53"/>
        <v>0</v>
      </c>
      <c r="N135" s="4">
        <f t="shared" si="53"/>
        <v>0</v>
      </c>
      <c r="O135" s="4">
        <f t="shared" si="53"/>
        <v>0</v>
      </c>
      <c r="P135" s="4">
        <f t="shared" si="53"/>
        <v>0</v>
      </c>
      <c r="Q135" s="4">
        <f t="shared" si="53"/>
        <v>0</v>
      </c>
      <c r="R135" s="4">
        <f t="shared" si="53"/>
        <v>0</v>
      </c>
      <c r="S135" s="4">
        <f t="shared" si="53"/>
        <v>0</v>
      </c>
      <c r="T135" s="4">
        <f t="shared" si="41"/>
        <v>0</v>
      </c>
    </row>
    <row r="136" spans="1:20" x14ac:dyDescent="0.25">
      <c r="A136" s="1" t="s">
        <v>11</v>
      </c>
      <c r="B136" s="4">
        <f t="shared" ref="B136:S136" si="54">B116*B56</f>
        <v>0</v>
      </c>
      <c r="C136" s="4">
        <f t="shared" si="54"/>
        <v>0</v>
      </c>
      <c r="D136" s="4">
        <f t="shared" si="54"/>
        <v>0</v>
      </c>
      <c r="E136" s="4">
        <f t="shared" si="54"/>
        <v>0</v>
      </c>
      <c r="F136" s="4">
        <f t="shared" si="54"/>
        <v>0</v>
      </c>
      <c r="G136" s="4">
        <f t="shared" si="54"/>
        <v>0</v>
      </c>
      <c r="H136" s="4">
        <f t="shared" si="54"/>
        <v>0</v>
      </c>
      <c r="I136" s="4">
        <f t="shared" si="54"/>
        <v>0</v>
      </c>
      <c r="J136" s="4">
        <f t="shared" si="54"/>
        <v>0</v>
      </c>
      <c r="K136" s="4">
        <f t="shared" si="54"/>
        <v>0</v>
      </c>
      <c r="L136" s="4">
        <f t="shared" si="54"/>
        <v>0</v>
      </c>
      <c r="M136" s="4">
        <f t="shared" si="54"/>
        <v>0</v>
      </c>
      <c r="N136" s="4">
        <f t="shared" si="54"/>
        <v>0</v>
      </c>
      <c r="O136" s="4">
        <f t="shared" si="54"/>
        <v>0</v>
      </c>
      <c r="P136" s="4">
        <f t="shared" si="54"/>
        <v>0</v>
      </c>
      <c r="Q136" s="4">
        <f t="shared" si="54"/>
        <v>0</v>
      </c>
      <c r="R136" s="4">
        <f t="shared" si="54"/>
        <v>0</v>
      </c>
      <c r="S136" s="4">
        <f t="shared" si="54"/>
        <v>0</v>
      </c>
      <c r="T136" s="4">
        <f t="shared" si="41"/>
        <v>0</v>
      </c>
    </row>
    <row r="137" spans="1:20" x14ac:dyDescent="0.25">
      <c r="A137" s="1" t="s">
        <v>12</v>
      </c>
      <c r="B137" s="4">
        <f t="shared" ref="B137:S137" si="55">B117*B57</f>
        <v>0</v>
      </c>
      <c r="C137" s="4">
        <f t="shared" si="55"/>
        <v>0</v>
      </c>
      <c r="D137" s="4">
        <f t="shared" si="55"/>
        <v>0</v>
      </c>
      <c r="E137" s="4">
        <f t="shared" si="55"/>
        <v>0</v>
      </c>
      <c r="F137" s="4">
        <f t="shared" si="55"/>
        <v>0</v>
      </c>
      <c r="G137" s="4">
        <f t="shared" si="55"/>
        <v>0</v>
      </c>
      <c r="H137" s="4">
        <f t="shared" si="55"/>
        <v>0</v>
      </c>
      <c r="I137" s="4">
        <f t="shared" si="55"/>
        <v>0</v>
      </c>
      <c r="J137" s="4">
        <f t="shared" si="55"/>
        <v>0</v>
      </c>
      <c r="K137" s="4">
        <f t="shared" si="55"/>
        <v>0</v>
      </c>
      <c r="L137" s="4">
        <f t="shared" si="55"/>
        <v>0</v>
      </c>
      <c r="M137" s="4">
        <f t="shared" si="55"/>
        <v>0</v>
      </c>
      <c r="N137" s="4">
        <f t="shared" si="55"/>
        <v>0</v>
      </c>
      <c r="O137" s="4">
        <f t="shared" si="55"/>
        <v>0</v>
      </c>
      <c r="P137" s="4">
        <f t="shared" si="55"/>
        <v>0</v>
      </c>
      <c r="Q137" s="4">
        <f t="shared" si="55"/>
        <v>0</v>
      </c>
      <c r="R137" s="4">
        <f t="shared" si="55"/>
        <v>0</v>
      </c>
      <c r="S137" s="4">
        <f t="shared" si="55"/>
        <v>0</v>
      </c>
      <c r="T137" s="4">
        <f t="shared" si="41"/>
        <v>0</v>
      </c>
    </row>
    <row r="138" spans="1:20" x14ac:dyDescent="0.25">
      <c r="A138" s="1" t="s">
        <v>13</v>
      </c>
      <c r="B138" s="4">
        <f t="shared" ref="B138:S138" si="56">B118*B58</f>
        <v>0</v>
      </c>
      <c r="C138" s="4">
        <f t="shared" si="56"/>
        <v>0</v>
      </c>
      <c r="D138" s="4">
        <f t="shared" si="56"/>
        <v>0</v>
      </c>
      <c r="E138" s="4">
        <f t="shared" si="56"/>
        <v>0</v>
      </c>
      <c r="F138" s="4">
        <f t="shared" si="56"/>
        <v>0</v>
      </c>
      <c r="G138" s="4">
        <f t="shared" si="56"/>
        <v>0</v>
      </c>
      <c r="H138" s="4">
        <f t="shared" si="56"/>
        <v>0</v>
      </c>
      <c r="I138" s="4">
        <f t="shared" si="56"/>
        <v>0</v>
      </c>
      <c r="J138" s="4">
        <f t="shared" si="56"/>
        <v>0</v>
      </c>
      <c r="K138" s="4">
        <f t="shared" si="56"/>
        <v>0</v>
      </c>
      <c r="L138" s="4">
        <f t="shared" si="56"/>
        <v>0</v>
      </c>
      <c r="M138" s="4">
        <f t="shared" si="56"/>
        <v>0</v>
      </c>
      <c r="N138" s="4">
        <f t="shared" si="56"/>
        <v>0</v>
      </c>
      <c r="O138" s="4">
        <f t="shared" si="56"/>
        <v>0</v>
      </c>
      <c r="P138" s="4">
        <f t="shared" si="56"/>
        <v>0</v>
      </c>
      <c r="Q138" s="4">
        <f t="shared" si="56"/>
        <v>0</v>
      </c>
      <c r="R138" s="4">
        <f t="shared" si="56"/>
        <v>0</v>
      </c>
      <c r="S138" s="4">
        <f t="shared" si="56"/>
        <v>0</v>
      </c>
      <c r="T138" s="4">
        <f t="shared" si="41"/>
        <v>0</v>
      </c>
    </row>
    <row r="139" spans="1:20" x14ac:dyDescent="0.25">
      <c r="A139" s="1" t="s">
        <v>14</v>
      </c>
      <c r="B139" s="4">
        <f t="shared" ref="B139:S139" si="57">B119*B59</f>
        <v>0</v>
      </c>
      <c r="C139" s="4">
        <f t="shared" si="57"/>
        <v>0</v>
      </c>
      <c r="D139" s="4">
        <f t="shared" si="57"/>
        <v>0</v>
      </c>
      <c r="E139" s="4">
        <f t="shared" si="57"/>
        <v>0</v>
      </c>
      <c r="F139" s="4">
        <f t="shared" si="57"/>
        <v>0</v>
      </c>
      <c r="G139" s="4">
        <f t="shared" si="57"/>
        <v>0</v>
      </c>
      <c r="H139" s="4">
        <f t="shared" si="57"/>
        <v>0</v>
      </c>
      <c r="I139" s="4">
        <f t="shared" si="57"/>
        <v>0</v>
      </c>
      <c r="J139" s="4">
        <f t="shared" si="57"/>
        <v>0</v>
      </c>
      <c r="K139" s="4">
        <f t="shared" si="57"/>
        <v>0</v>
      </c>
      <c r="L139" s="4">
        <f t="shared" si="57"/>
        <v>0</v>
      </c>
      <c r="M139" s="4">
        <f t="shared" si="57"/>
        <v>0</v>
      </c>
      <c r="N139" s="4">
        <f t="shared" si="57"/>
        <v>0</v>
      </c>
      <c r="O139" s="4">
        <f t="shared" si="57"/>
        <v>0</v>
      </c>
      <c r="P139" s="4">
        <f t="shared" si="57"/>
        <v>0</v>
      </c>
      <c r="Q139" s="4">
        <f t="shared" si="57"/>
        <v>0</v>
      </c>
      <c r="R139" s="4">
        <f t="shared" si="57"/>
        <v>0</v>
      </c>
      <c r="S139" s="4">
        <f t="shared" si="57"/>
        <v>0</v>
      </c>
      <c r="T139" s="4">
        <f t="shared" si="41"/>
        <v>0</v>
      </c>
    </row>
    <row r="140" spans="1:20" x14ac:dyDescent="0.25">
      <c r="T140" s="4">
        <f>SUM(T122:T139)/2</f>
        <v>0</v>
      </c>
    </row>
    <row r="141" spans="1:20" x14ac:dyDescent="0.25">
      <c r="S141" s="4" t="s">
        <v>118</v>
      </c>
      <c r="T141" s="4">
        <f>IF(input!G21=0,0,-0.875*T140/((input!G21)^2))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topLeftCell="A55" workbookViewId="0">
      <selection activeCell="L86" sqref="L86"/>
    </sheetView>
  </sheetViews>
  <sheetFormatPr defaultRowHeight="15" x14ac:dyDescent="0.25"/>
  <sheetData>
    <row r="1" spans="1:11" ht="19.5" x14ac:dyDescent="0.35">
      <c r="B1" s="2" t="s">
        <v>115</v>
      </c>
    </row>
    <row r="2" spans="1:11" ht="14.45" x14ac:dyDescent="0.35">
      <c r="A2" t="s">
        <v>46</v>
      </c>
      <c r="B2">
        <v>-191.72</v>
      </c>
      <c r="C2">
        <v>-191.72</v>
      </c>
      <c r="D2">
        <v>-191.72</v>
      </c>
      <c r="E2">
        <v>-191.72</v>
      </c>
      <c r="F2">
        <v>-191.72</v>
      </c>
      <c r="G2">
        <v>-191.72</v>
      </c>
      <c r="H2">
        <v>-191.72</v>
      </c>
      <c r="I2">
        <v>-191.72</v>
      </c>
      <c r="J2">
        <v>-191.72</v>
      </c>
      <c r="K2">
        <v>-191.72</v>
      </c>
    </row>
    <row r="3" spans="1:11" ht="14.45" x14ac:dyDescent="0.35">
      <c r="A3" t="s">
        <v>94</v>
      </c>
      <c r="B3">
        <v>-230.79</v>
      </c>
      <c r="C3">
        <v>-230.79</v>
      </c>
      <c r="D3">
        <v>-230.79</v>
      </c>
      <c r="E3">
        <v>-230.79</v>
      </c>
      <c r="F3">
        <v>-230.79</v>
      </c>
      <c r="G3">
        <v>-230.79</v>
      </c>
      <c r="H3">
        <v>-230.79</v>
      </c>
      <c r="I3">
        <v>-230.79</v>
      </c>
      <c r="J3">
        <v>-230.79</v>
      </c>
      <c r="K3">
        <v>-230.79</v>
      </c>
    </row>
    <row r="4" spans="1:11" ht="14.45" x14ac:dyDescent="0.35">
      <c r="A4" t="s">
        <v>49</v>
      </c>
      <c r="B4">
        <v>-251.75</v>
      </c>
      <c r="C4">
        <v>-251.75</v>
      </c>
      <c r="D4">
        <v>-251.75</v>
      </c>
      <c r="E4">
        <v>-251.75</v>
      </c>
      <c r="F4">
        <v>-251.75</v>
      </c>
      <c r="G4">
        <v>-251.75</v>
      </c>
      <c r="H4">
        <v>-251.75</v>
      </c>
      <c r="I4">
        <v>-251.75</v>
      </c>
      <c r="J4">
        <v>-251.75</v>
      </c>
      <c r="K4">
        <v>-251.75</v>
      </c>
    </row>
    <row r="5" spans="1:11" ht="14.45" x14ac:dyDescent="0.35">
      <c r="A5" t="s">
        <v>95</v>
      </c>
      <c r="B5">
        <v>-290.79000000000002</v>
      </c>
      <c r="C5">
        <v>-290.79000000000002</v>
      </c>
      <c r="D5">
        <v>-290.79000000000002</v>
      </c>
      <c r="E5">
        <v>-290.79000000000002</v>
      </c>
      <c r="F5">
        <v>-290.79000000000002</v>
      </c>
      <c r="G5">
        <v>-290.79000000000002</v>
      </c>
      <c r="H5">
        <v>-290.79000000000002</v>
      </c>
      <c r="I5">
        <v>-290.79000000000002</v>
      </c>
      <c r="J5">
        <v>-290.79000000000002</v>
      </c>
      <c r="K5">
        <v>-290.79000000000002</v>
      </c>
    </row>
    <row r="6" spans="1:11" ht="14.45" x14ac:dyDescent="0.35">
      <c r="A6" t="s">
        <v>109</v>
      </c>
      <c r="B6">
        <v>-108.79</v>
      </c>
      <c r="C6">
        <v>-108.79</v>
      </c>
      <c r="D6">
        <v>-108.79</v>
      </c>
      <c r="E6">
        <v>-108.79</v>
      </c>
      <c r="F6">
        <v>-108.79</v>
      </c>
      <c r="G6">
        <v>-108.79</v>
      </c>
      <c r="H6">
        <v>-108.79</v>
      </c>
      <c r="I6">
        <v>-108.79</v>
      </c>
      <c r="J6">
        <v>-108.79</v>
      </c>
      <c r="K6">
        <v>-108.79</v>
      </c>
    </row>
    <row r="7" spans="1:11" ht="14.45" x14ac:dyDescent="0.35">
      <c r="A7" t="s">
        <v>110</v>
      </c>
      <c r="B7">
        <v>-218.94</v>
      </c>
      <c r="C7">
        <v>-218.94</v>
      </c>
      <c r="D7">
        <v>-218.94</v>
      </c>
      <c r="E7">
        <v>-218.94</v>
      </c>
      <c r="F7">
        <v>-218.94</v>
      </c>
      <c r="G7">
        <v>-218.94</v>
      </c>
      <c r="H7">
        <v>-218.94</v>
      </c>
      <c r="I7">
        <v>-218.94</v>
      </c>
      <c r="J7">
        <v>-218.94</v>
      </c>
      <c r="K7">
        <v>-218.94</v>
      </c>
    </row>
    <row r="8" spans="1:11" ht="14.45" x14ac:dyDescent="0.35">
      <c r="A8" t="s">
        <v>111</v>
      </c>
      <c r="B8">
        <v>-208.92</v>
      </c>
      <c r="C8">
        <v>-208.92</v>
      </c>
      <c r="D8">
        <v>-208.92</v>
      </c>
      <c r="E8">
        <v>-208.92</v>
      </c>
      <c r="F8">
        <v>-208.92</v>
      </c>
      <c r="G8">
        <v>-208.92</v>
      </c>
      <c r="H8">
        <v>-208.92</v>
      </c>
      <c r="I8">
        <v>-208.92</v>
      </c>
      <c r="J8">
        <v>-208.92</v>
      </c>
      <c r="K8">
        <v>-208.92</v>
      </c>
    </row>
    <row r="9" spans="1:11" ht="14.45" x14ac:dyDescent="0.35">
      <c r="A9" t="s">
        <v>112</v>
      </c>
      <c r="B9">
        <v>-242.78</v>
      </c>
      <c r="C9">
        <v>-242.78</v>
      </c>
      <c r="D9">
        <v>-242.78</v>
      </c>
      <c r="E9">
        <v>-242.78</v>
      </c>
      <c r="F9">
        <v>-242.78</v>
      </c>
      <c r="G9">
        <v>-242.78</v>
      </c>
      <c r="H9">
        <v>-242.78</v>
      </c>
      <c r="I9">
        <v>-242.78</v>
      </c>
      <c r="J9">
        <v>-242.78</v>
      </c>
      <c r="K9">
        <v>-242.78</v>
      </c>
    </row>
    <row r="10" spans="1:11" ht="14.45" x14ac:dyDescent="0.35">
      <c r="A10" t="s">
        <v>113</v>
      </c>
      <c r="B10">
        <v>-243.61</v>
      </c>
      <c r="C10">
        <v>-243.61</v>
      </c>
      <c r="D10">
        <v>-243.61</v>
      </c>
      <c r="E10">
        <v>-243.61</v>
      </c>
      <c r="F10">
        <v>-243.61</v>
      </c>
      <c r="G10">
        <v>-243.61</v>
      </c>
      <c r="H10">
        <v>-243.61</v>
      </c>
      <c r="I10">
        <v>-243.61</v>
      </c>
      <c r="J10">
        <v>-243.61</v>
      </c>
      <c r="K10">
        <v>-243.61</v>
      </c>
    </row>
    <row r="11" spans="1:11" ht="14.45" x14ac:dyDescent="0.35">
      <c r="A11" t="s">
        <v>114</v>
      </c>
      <c r="B11">
        <v>-291.05</v>
      </c>
      <c r="C11">
        <v>-291.05</v>
      </c>
      <c r="D11">
        <v>-291.05</v>
      </c>
      <c r="E11">
        <v>-291.05</v>
      </c>
      <c r="F11">
        <v>-291.05</v>
      </c>
      <c r="G11">
        <v>-291.05</v>
      </c>
      <c r="H11">
        <v>-291.05</v>
      </c>
      <c r="I11">
        <v>-291.05</v>
      </c>
      <c r="J11">
        <v>-291.05</v>
      </c>
      <c r="K11">
        <v>-291.05</v>
      </c>
    </row>
    <row r="13" spans="1:11" ht="14.45" x14ac:dyDescent="0.35">
      <c r="B13" t="s">
        <v>46</v>
      </c>
      <c r="C13" t="s">
        <v>94</v>
      </c>
      <c r="D13" t="s">
        <v>49</v>
      </c>
      <c r="E13" t="s">
        <v>95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 spans="1:11" ht="14.45" x14ac:dyDescent="0.35">
      <c r="B14">
        <f t="array" ref="B14:K23">TRANSPOSE(B2:K11)</f>
        <v>-191.72</v>
      </c>
      <c r="C14">
        <v>-230.79</v>
      </c>
      <c r="D14">
        <v>-251.75</v>
      </c>
      <c r="E14">
        <v>-290.79000000000002</v>
      </c>
      <c r="F14">
        <v>-108.79</v>
      </c>
      <c r="G14">
        <v>-218.94</v>
      </c>
      <c r="H14">
        <v>-208.92</v>
      </c>
      <c r="I14">
        <v>-242.78</v>
      </c>
      <c r="J14">
        <v>-243.61</v>
      </c>
      <c r="K14">
        <v>-291.05</v>
      </c>
    </row>
    <row r="15" spans="1:11" ht="14.45" x14ac:dyDescent="0.35">
      <c r="B15">
        <v>-191.72</v>
      </c>
      <c r="C15">
        <v>-230.79</v>
      </c>
      <c r="D15">
        <v>-251.75</v>
      </c>
      <c r="E15">
        <v>-290.79000000000002</v>
      </c>
      <c r="F15">
        <v>-108.79</v>
      </c>
      <c r="G15">
        <v>-218.94</v>
      </c>
      <c r="H15">
        <v>-208.92</v>
      </c>
      <c r="I15">
        <v>-242.78</v>
      </c>
      <c r="J15">
        <v>-243.61</v>
      </c>
      <c r="K15">
        <v>-291.05</v>
      </c>
    </row>
    <row r="16" spans="1:11" ht="14.45" x14ac:dyDescent="0.35">
      <c r="B16">
        <v>-191.72</v>
      </c>
      <c r="C16">
        <v>-230.79</v>
      </c>
      <c r="D16">
        <v>-251.75</v>
      </c>
      <c r="E16">
        <v>-290.79000000000002</v>
      </c>
      <c r="F16">
        <v>-108.79</v>
      </c>
      <c r="G16">
        <v>-218.94</v>
      </c>
      <c r="H16">
        <v>-208.92</v>
      </c>
      <c r="I16">
        <v>-242.78</v>
      </c>
      <c r="J16">
        <v>-243.61</v>
      </c>
      <c r="K16">
        <v>-291.05</v>
      </c>
    </row>
    <row r="17" spans="1:11" ht="14.45" x14ac:dyDescent="0.35">
      <c r="B17">
        <v>-191.72</v>
      </c>
      <c r="C17">
        <v>-230.79</v>
      </c>
      <c r="D17">
        <v>-251.75</v>
      </c>
      <c r="E17">
        <v>-290.79000000000002</v>
      </c>
      <c r="F17">
        <v>-108.79</v>
      </c>
      <c r="G17">
        <v>-218.94</v>
      </c>
      <c r="H17">
        <v>-208.92</v>
      </c>
      <c r="I17">
        <v>-242.78</v>
      </c>
      <c r="J17">
        <v>-243.61</v>
      </c>
      <c r="K17">
        <v>-291.05</v>
      </c>
    </row>
    <row r="18" spans="1:11" ht="14.45" x14ac:dyDescent="0.35">
      <c r="B18">
        <v>-191.72</v>
      </c>
      <c r="C18">
        <v>-230.79</v>
      </c>
      <c r="D18">
        <v>-251.75</v>
      </c>
      <c r="E18">
        <v>-290.79000000000002</v>
      </c>
      <c r="F18">
        <v>-108.79</v>
      </c>
      <c r="G18">
        <v>-218.94</v>
      </c>
      <c r="H18">
        <v>-208.92</v>
      </c>
      <c r="I18">
        <v>-242.78</v>
      </c>
      <c r="J18">
        <v>-243.61</v>
      </c>
      <c r="K18">
        <v>-291.05</v>
      </c>
    </row>
    <row r="19" spans="1:11" ht="14.45" x14ac:dyDescent="0.35">
      <c r="B19">
        <v>-191.72</v>
      </c>
      <c r="C19">
        <v>-230.79</v>
      </c>
      <c r="D19">
        <v>-251.75</v>
      </c>
      <c r="E19">
        <v>-290.79000000000002</v>
      </c>
      <c r="F19">
        <v>-108.79</v>
      </c>
      <c r="G19">
        <v>-218.94</v>
      </c>
      <c r="H19">
        <v>-208.92</v>
      </c>
      <c r="I19">
        <v>-242.78</v>
      </c>
      <c r="J19">
        <v>-243.61</v>
      </c>
      <c r="K19">
        <v>-291.05</v>
      </c>
    </row>
    <row r="20" spans="1:11" ht="14.45" x14ac:dyDescent="0.35">
      <c r="B20">
        <v>-191.72</v>
      </c>
      <c r="C20">
        <v>-230.79</v>
      </c>
      <c r="D20">
        <v>-251.75</v>
      </c>
      <c r="E20">
        <v>-290.79000000000002</v>
      </c>
      <c r="F20">
        <v>-108.79</v>
      </c>
      <c r="G20">
        <v>-218.94</v>
      </c>
      <c r="H20">
        <v>-208.92</v>
      </c>
      <c r="I20">
        <v>-242.78</v>
      </c>
      <c r="J20">
        <v>-243.61</v>
      </c>
      <c r="K20">
        <v>-291.05</v>
      </c>
    </row>
    <row r="21" spans="1:11" ht="14.45" x14ac:dyDescent="0.35">
      <c r="B21">
        <v>-191.72</v>
      </c>
      <c r="C21">
        <v>-230.79</v>
      </c>
      <c r="D21">
        <v>-251.75</v>
      </c>
      <c r="E21">
        <v>-290.79000000000002</v>
      </c>
      <c r="F21">
        <v>-108.79</v>
      </c>
      <c r="G21">
        <v>-218.94</v>
      </c>
      <c r="H21">
        <v>-208.92</v>
      </c>
      <c r="I21">
        <v>-242.78</v>
      </c>
      <c r="J21">
        <v>-243.61</v>
      </c>
      <c r="K21">
        <v>-291.05</v>
      </c>
    </row>
    <row r="22" spans="1:11" ht="14.45" x14ac:dyDescent="0.35">
      <c r="B22">
        <v>-191.72</v>
      </c>
      <c r="C22">
        <v>-230.79</v>
      </c>
      <c r="D22">
        <v>-251.75</v>
      </c>
      <c r="E22">
        <v>-290.79000000000002</v>
      </c>
      <c r="F22">
        <v>-108.79</v>
      </c>
      <c r="G22">
        <v>-218.94</v>
      </c>
      <c r="H22">
        <v>-208.92</v>
      </c>
      <c r="I22">
        <v>-242.78</v>
      </c>
      <c r="J22">
        <v>-243.61</v>
      </c>
      <c r="K22">
        <v>-291.05</v>
      </c>
    </row>
    <row r="23" spans="1:11" ht="14.45" x14ac:dyDescent="0.35">
      <c r="B23">
        <v>-191.72</v>
      </c>
      <c r="C23">
        <v>-230.79</v>
      </c>
      <c r="D23">
        <v>-251.75</v>
      </c>
      <c r="E23">
        <v>-290.79000000000002</v>
      </c>
      <c r="F23">
        <v>-108.79</v>
      </c>
      <c r="G23">
        <v>-218.94</v>
      </c>
      <c r="H23">
        <v>-208.92</v>
      </c>
      <c r="I23">
        <v>-242.78</v>
      </c>
      <c r="J23">
        <v>-243.61</v>
      </c>
      <c r="K23">
        <v>-291.05</v>
      </c>
    </row>
    <row r="25" spans="1:11" ht="14.45" x14ac:dyDescent="0.35">
      <c r="B25" t="s">
        <v>46</v>
      </c>
      <c r="C25" t="s">
        <v>94</v>
      </c>
      <c r="D25" t="s">
        <v>49</v>
      </c>
      <c r="E25" t="s">
        <v>95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</row>
    <row r="26" spans="1:11" ht="14.45" x14ac:dyDescent="0.35">
      <c r="A26" t="s">
        <v>46</v>
      </c>
      <c r="B26">
        <f>ABS(B2-B14)</f>
        <v>0</v>
      </c>
      <c r="C26">
        <f t="shared" ref="C26:K26" si="0">ABS(C2-C14)</f>
        <v>39.069999999999993</v>
      </c>
      <c r="D26">
        <f t="shared" si="0"/>
        <v>60.03</v>
      </c>
      <c r="E26">
        <f t="shared" si="0"/>
        <v>99.070000000000022</v>
      </c>
      <c r="F26">
        <f t="shared" si="0"/>
        <v>82.929999999999993</v>
      </c>
      <c r="G26">
        <f t="shared" si="0"/>
        <v>27.22</v>
      </c>
      <c r="H26">
        <f t="shared" si="0"/>
        <v>17.199999999999989</v>
      </c>
      <c r="I26">
        <f t="shared" si="0"/>
        <v>51.06</v>
      </c>
      <c r="J26">
        <f t="shared" si="0"/>
        <v>51.890000000000015</v>
      </c>
      <c r="K26">
        <f t="shared" si="0"/>
        <v>99.330000000000013</v>
      </c>
    </row>
    <row r="27" spans="1:11" ht="14.45" x14ac:dyDescent="0.35">
      <c r="A27" t="s">
        <v>94</v>
      </c>
      <c r="B27">
        <f t="shared" ref="B27:K35" si="1">ABS(B3-B15)</f>
        <v>39.069999999999993</v>
      </c>
      <c r="C27">
        <f t="shared" si="1"/>
        <v>0</v>
      </c>
      <c r="D27">
        <f t="shared" si="1"/>
        <v>20.960000000000008</v>
      </c>
      <c r="E27">
        <f t="shared" si="1"/>
        <v>60.000000000000028</v>
      </c>
      <c r="F27">
        <f t="shared" si="1"/>
        <v>121.99999999999999</v>
      </c>
      <c r="G27">
        <f t="shared" si="1"/>
        <v>11.849999999999994</v>
      </c>
      <c r="H27">
        <f t="shared" si="1"/>
        <v>21.870000000000005</v>
      </c>
      <c r="I27">
        <f t="shared" si="1"/>
        <v>11.990000000000009</v>
      </c>
      <c r="J27">
        <f t="shared" si="1"/>
        <v>12.820000000000022</v>
      </c>
      <c r="K27">
        <f t="shared" si="1"/>
        <v>60.260000000000019</v>
      </c>
    </row>
    <row r="28" spans="1:11" ht="14.45" x14ac:dyDescent="0.35">
      <c r="A28" t="s">
        <v>49</v>
      </c>
      <c r="B28">
        <f t="shared" si="1"/>
        <v>60.03</v>
      </c>
      <c r="C28">
        <f t="shared" si="1"/>
        <v>20.960000000000008</v>
      </c>
      <c r="D28">
        <f t="shared" si="1"/>
        <v>0</v>
      </c>
      <c r="E28">
        <f t="shared" si="1"/>
        <v>39.04000000000002</v>
      </c>
      <c r="F28">
        <f t="shared" si="1"/>
        <v>142.95999999999998</v>
      </c>
      <c r="G28">
        <f t="shared" si="1"/>
        <v>32.81</v>
      </c>
      <c r="H28">
        <f t="shared" si="1"/>
        <v>42.830000000000013</v>
      </c>
      <c r="I28">
        <f t="shared" si="1"/>
        <v>8.9699999999999989</v>
      </c>
      <c r="J28">
        <f t="shared" si="1"/>
        <v>8.1399999999999864</v>
      </c>
      <c r="K28">
        <f t="shared" si="1"/>
        <v>39.300000000000011</v>
      </c>
    </row>
    <row r="29" spans="1:11" ht="14.45" x14ac:dyDescent="0.35">
      <c r="A29" t="s">
        <v>95</v>
      </c>
      <c r="B29">
        <f t="shared" si="1"/>
        <v>99.070000000000022</v>
      </c>
      <c r="C29">
        <f t="shared" si="1"/>
        <v>60.000000000000028</v>
      </c>
      <c r="D29">
        <f t="shared" si="1"/>
        <v>39.04000000000002</v>
      </c>
      <c r="E29">
        <f t="shared" si="1"/>
        <v>0</v>
      </c>
      <c r="F29">
        <f t="shared" si="1"/>
        <v>182</v>
      </c>
      <c r="G29">
        <f t="shared" si="1"/>
        <v>71.850000000000023</v>
      </c>
      <c r="H29">
        <f t="shared" si="1"/>
        <v>81.870000000000033</v>
      </c>
      <c r="I29">
        <f t="shared" si="1"/>
        <v>48.010000000000019</v>
      </c>
      <c r="J29">
        <f t="shared" si="1"/>
        <v>47.180000000000007</v>
      </c>
      <c r="K29">
        <f t="shared" si="1"/>
        <v>0.25999999999999091</v>
      </c>
    </row>
    <row r="30" spans="1:11" ht="14.45" x14ac:dyDescent="0.35">
      <c r="A30" t="s">
        <v>109</v>
      </c>
      <c r="B30">
        <f t="shared" si="1"/>
        <v>82.929999999999993</v>
      </c>
      <c r="C30">
        <f t="shared" si="1"/>
        <v>121.99999999999999</v>
      </c>
      <c r="D30">
        <f t="shared" si="1"/>
        <v>142.95999999999998</v>
      </c>
      <c r="E30">
        <f t="shared" si="1"/>
        <v>182</v>
      </c>
      <c r="F30">
        <f t="shared" si="1"/>
        <v>0</v>
      </c>
      <c r="G30">
        <f t="shared" si="1"/>
        <v>110.14999999999999</v>
      </c>
      <c r="H30">
        <f t="shared" si="1"/>
        <v>100.12999999999998</v>
      </c>
      <c r="I30">
        <f t="shared" si="1"/>
        <v>133.99</v>
      </c>
      <c r="J30">
        <f t="shared" si="1"/>
        <v>134.82</v>
      </c>
      <c r="K30">
        <f t="shared" si="1"/>
        <v>182.26</v>
      </c>
    </row>
    <row r="31" spans="1:11" ht="14.45" x14ac:dyDescent="0.35">
      <c r="A31" t="s">
        <v>110</v>
      </c>
      <c r="B31">
        <f t="shared" si="1"/>
        <v>27.22</v>
      </c>
      <c r="C31">
        <f t="shared" si="1"/>
        <v>11.849999999999994</v>
      </c>
      <c r="D31">
        <f t="shared" si="1"/>
        <v>32.81</v>
      </c>
      <c r="E31">
        <f t="shared" si="1"/>
        <v>71.850000000000023</v>
      </c>
      <c r="F31">
        <f t="shared" si="1"/>
        <v>110.14999999999999</v>
      </c>
      <c r="G31">
        <f t="shared" si="1"/>
        <v>0</v>
      </c>
      <c r="H31">
        <f t="shared" si="1"/>
        <v>10.02000000000001</v>
      </c>
      <c r="I31">
        <f t="shared" si="1"/>
        <v>23.840000000000003</v>
      </c>
      <c r="J31">
        <f t="shared" si="1"/>
        <v>24.670000000000016</v>
      </c>
      <c r="K31">
        <f t="shared" si="1"/>
        <v>72.110000000000014</v>
      </c>
    </row>
    <row r="32" spans="1:11" ht="14.45" x14ac:dyDescent="0.35">
      <c r="A32" t="s">
        <v>111</v>
      </c>
      <c r="B32">
        <f t="shared" si="1"/>
        <v>17.199999999999989</v>
      </c>
      <c r="C32">
        <f t="shared" si="1"/>
        <v>21.870000000000005</v>
      </c>
      <c r="D32">
        <f t="shared" si="1"/>
        <v>42.830000000000013</v>
      </c>
      <c r="E32">
        <f t="shared" si="1"/>
        <v>81.870000000000033</v>
      </c>
      <c r="F32">
        <f t="shared" si="1"/>
        <v>100.12999999999998</v>
      </c>
      <c r="G32">
        <f t="shared" si="1"/>
        <v>10.02000000000001</v>
      </c>
      <c r="H32">
        <f t="shared" si="1"/>
        <v>0</v>
      </c>
      <c r="I32">
        <f t="shared" si="1"/>
        <v>33.860000000000014</v>
      </c>
      <c r="J32">
        <f t="shared" si="1"/>
        <v>34.690000000000026</v>
      </c>
      <c r="K32">
        <f t="shared" si="1"/>
        <v>82.130000000000024</v>
      </c>
    </row>
    <row r="33" spans="1:11" ht="14.45" x14ac:dyDescent="0.35">
      <c r="A33" t="s">
        <v>112</v>
      </c>
      <c r="B33">
        <f t="shared" si="1"/>
        <v>51.06</v>
      </c>
      <c r="C33">
        <f t="shared" si="1"/>
        <v>11.990000000000009</v>
      </c>
      <c r="D33">
        <f t="shared" si="1"/>
        <v>8.9699999999999989</v>
      </c>
      <c r="E33">
        <f t="shared" si="1"/>
        <v>48.010000000000019</v>
      </c>
      <c r="F33">
        <f t="shared" si="1"/>
        <v>133.99</v>
      </c>
      <c r="G33">
        <f t="shared" si="1"/>
        <v>23.840000000000003</v>
      </c>
      <c r="H33">
        <f t="shared" si="1"/>
        <v>33.860000000000014</v>
      </c>
      <c r="I33">
        <f t="shared" si="1"/>
        <v>0</v>
      </c>
      <c r="J33">
        <f t="shared" si="1"/>
        <v>0.83000000000001251</v>
      </c>
      <c r="K33">
        <f t="shared" si="1"/>
        <v>48.27000000000001</v>
      </c>
    </row>
    <row r="34" spans="1:11" ht="14.45" x14ac:dyDescent="0.35">
      <c r="A34" t="s">
        <v>113</v>
      </c>
      <c r="B34">
        <f t="shared" si="1"/>
        <v>51.890000000000015</v>
      </c>
      <c r="C34">
        <f t="shared" si="1"/>
        <v>12.820000000000022</v>
      </c>
      <c r="D34">
        <f t="shared" si="1"/>
        <v>8.1399999999999864</v>
      </c>
      <c r="E34">
        <f t="shared" si="1"/>
        <v>47.180000000000007</v>
      </c>
      <c r="F34">
        <f t="shared" si="1"/>
        <v>134.82</v>
      </c>
      <c r="G34">
        <f t="shared" si="1"/>
        <v>24.670000000000016</v>
      </c>
      <c r="H34">
        <f t="shared" si="1"/>
        <v>34.690000000000026</v>
      </c>
      <c r="I34">
        <f t="shared" si="1"/>
        <v>0.83000000000001251</v>
      </c>
      <c r="J34">
        <f t="shared" si="1"/>
        <v>0</v>
      </c>
      <c r="K34">
        <f t="shared" si="1"/>
        <v>47.44</v>
      </c>
    </row>
    <row r="35" spans="1:11" ht="14.45" x14ac:dyDescent="0.35">
      <c r="A35" t="s">
        <v>114</v>
      </c>
      <c r="B35">
        <f t="shared" si="1"/>
        <v>99.330000000000013</v>
      </c>
      <c r="C35">
        <f t="shared" si="1"/>
        <v>60.260000000000019</v>
      </c>
      <c r="D35">
        <f t="shared" si="1"/>
        <v>39.300000000000011</v>
      </c>
      <c r="E35">
        <f t="shared" si="1"/>
        <v>0.25999999999999091</v>
      </c>
      <c r="F35">
        <f t="shared" si="1"/>
        <v>182.26</v>
      </c>
      <c r="G35">
        <f t="shared" si="1"/>
        <v>72.110000000000014</v>
      </c>
      <c r="H35">
        <f t="shared" si="1"/>
        <v>82.130000000000024</v>
      </c>
      <c r="I35">
        <f t="shared" si="1"/>
        <v>48.27000000000001</v>
      </c>
      <c r="J35">
        <f t="shared" si="1"/>
        <v>47.44</v>
      </c>
      <c r="K35">
        <f t="shared" si="1"/>
        <v>0</v>
      </c>
    </row>
    <row r="37" spans="1:11" ht="14.45" x14ac:dyDescent="0.35">
      <c r="B37" t="s">
        <v>76</v>
      </c>
    </row>
    <row r="38" spans="1:11" ht="14.45" x14ac:dyDescent="0.35">
      <c r="A38" t="s">
        <v>46</v>
      </c>
      <c r="B38">
        <f>input!$G44</f>
        <v>0</v>
      </c>
      <c r="C38">
        <f>input!$G44</f>
        <v>0</v>
      </c>
      <c r="D38">
        <f>input!$G44</f>
        <v>0</v>
      </c>
      <c r="E38">
        <f>input!$G44</f>
        <v>0</v>
      </c>
      <c r="F38">
        <f>input!$G44</f>
        <v>0</v>
      </c>
      <c r="G38">
        <f>input!$G44</f>
        <v>0</v>
      </c>
      <c r="H38">
        <f>input!$G44</f>
        <v>0</v>
      </c>
      <c r="I38">
        <f>input!$G44</f>
        <v>0</v>
      </c>
      <c r="J38">
        <f>input!$G44</f>
        <v>0</v>
      </c>
      <c r="K38">
        <f>input!$G44</f>
        <v>0</v>
      </c>
    </row>
    <row r="39" spans="1:11" ht="14.45" x14ac:dyDescent="0.35">
      <c r="A39" t="s">
        <v>94</v>
      </c>
      <c r="B39">
        <f>input!$G45</f>
        <v>0</v>
      </c>
      <c r="C39">
        <f>input!$G45</f>
        <v>0</v>
      </c>
      <c r="D39">
        <f>input!$G45</f>
        <v>0</v>
      </c>
      <c r="E39">
        <f>input!$G45</f>
        <v>0</v>
      </c>
      <c r="F39">
        <f>input!$G45</f>
        <v>0</v>
      </c>
      <c r="G39">
        <f>input!$G45</f>
        <v>0</v>
      </c>
      <c r="H39">
        <f>input!$G45</f>
        <v>0</v>
      </c>
      <c r="I39">
        <f>input!$G45</f>
        <v>0</v>
      </c>
      <c r="J39">
        <f>input!$G45</f>
        <v>0</v>
      </c>
      <c r="K39">
        <f>input!$G45</f>
        <v>0</v>
      </c>
    </row>
    <row r="40" spans="1:11" ht="14.45" x14ac:dyDescent="0.35">
      <c r="A40" t="s">
        <v>49</v>
      </c>
      <c r="B40">
        <f>input!$G46</f>
        <v>0</v>
      </c>
      <c r="C40">
        <f>input!$G46</f>
        <v>0</v>
      </c>
      <c r="D40">
        <f>input!$G46</f>
        <v>0</v>
      </c>
      <c r="E40">
        <f>input!$G46</f>
        <v>0</v>
      </c>
      <c r="F40">
        <f>input!$G46</f>
        <v>0</v>
      </c>
      <c r="G40">
        <f>input!$G46</f>
        <v>0</v>
      </c>
      <c r="H40">
        <f>input!$G46</f>
        <v>0</v>
      </c>
      <c r="I40">
        <f>input!$G46</f>
        <v>0</v>
      </c>
      <c r="J40">
        <f>input!$G46</f>
        <v>0</v>
      </c>
      <c r="K40">
        <f>input!$G46</f>
        <v>0</v>
      </c>
    </row>
    <row r="41" spans="1:11" ht="14.45" x14ac:dyDescent="0.35">
      <c r="A41" t="s">
        <v>95</v>
      </c>
      <c r="B41">
        <f>input!$G47</f>
        <v>0</v>
      </c>
      <c r="C41">
        <f>input!$G47</f>
        <v>0</v>
      </c>
      <c r="D41">
        <f>input!$G47</f>
        <v>0</v>
      </c>
      <c r="E41">
        <f>input!$G47</f>
        <v>0</v>
      </c>
      <c r="F41">
        <f>input!$G47</f>
        <v>0</v>
      </c>
      <c r="G41">
        <f>input!$G47</f>
        <v>0</v>
      </c>
      <c r="H41">
        <f>input!$G47</f>
        <v>0</v>
      </c>
      <c r="I41">
        <f>input!$G47</f>
        <v>0</v>
      </c>
      <c r="J41">
        <f>input!$G47</f>
        <v>0</v>
      </c>
      <c r="K41">
        <f>input!$G47</f>
        <v>0</v>
      </c>
    </row>
    <row r="42" spans="1:11" ht="14.45" x14ac:dyDescent="0.35">
      <c r="A42" t="s">
        <v>109</v>
      </c>
      <c r="B42">
        <f>input!$G48</f>
        <v>0</v>
      </c>
      <c r="C42">
        <f>input!$G48</f>
        <v>0</v>
      </c>
      <c r="D42">
        <f>input!$G48</f>
        <v>0</v>
      </c>
      <c r="E42">
        <f>input!$G48</f>
        <v>0</v>
      </c>
      <c r="F42">
        <f>input!$G48</f>
        <v>0</v>
      </c>
      <c r="G42">
        <f>input!$G48</f>
        <v>0</v>
      </c>
      <c r="H42">
        <f>input!$G48</f>
        <v>0</v>
      </c>
      <c r="I42">
        <f>input!$G48</f>
        <v>0</v>
      </c>
      <c r="J42">
        <f>input!$G48</f>
        <v>0</v>
      </c>
      <c r="K42">
        <f>input!$G48</f>
        <v>0</v>
      </c>
    </row>
    <row r="43" spans="1:11" ht="14.45" x14ac:dyDescent="0.35">
      <c r="A43" t="s">
        <v>110</v>
      </c>
      <c r="B43">
        <f>input!$G49</f>
        <v>0</v>
      </c>
      <c r="C43">
        <f>input!$G49</f>
        <v>0</v>
      </c>
      <c r="D43">
        <f>input!$G49</f>
        <v>0</v>
      </c>
      <c r="E43">
        <f>input!$G49</f>
        <v>0</v>
      </c>
      <c r="F43">
        <f>input!$G49</f>
        <v>0</v>
      </c>
      <c r="G43">
        <f>input!$G49</f>
        <v>0</v>
      </c>
      <c r="H43">
        <f>input!$G49</f>
        <v>0</v>
      </c>
      <c r="I43">
        <f>input!$G49</f>
        <v>0</v>
      </c>
      <c r="J43">
        <f>input!$G49</f>
        <v>0</v>
      </c>
      <c r="K43">
        <f>input!$G49</f>
        <v>0</v>
      </c>
    </row>
    <row r="44" spans="1:11" ht="14.45" x14ac:dyDescent="0.35">
      <c r="A44" t="s">
        <v>111</v>
      </c>
      <c r="B44">
        <f>input!$G50</f>
        <v>0</v>
      </c>
      <c r="C44">
        <f>input!$G50</f>
        <v>0</v>
      </c>
      <c r="D44">
        <f>input!$G50</f>
        <v>0</v>
      </c>
      <c r="E44">
        <f>input!$G50</f>
        <v>0</v>
      </c>
      <c r="F44">
        <f>input!$G50</f>
        <v>0</v>
      </c>
      <c r="G44">
        <f>input!$G50</f>
        <v>0</v>
      </c>
      <c r="H44">
        <f>input!$G50</f>
        <v>0</v>
      </c>
      <c r="I44">
        <f>input!$G50</f>
        <v>0</v>
      </c>
      <c r="J44">
        <f>input!$G50</f>
        <v>0</v>
      </c>
      <c r="K44">
        <f>input!$G50</f>
        <v>0</v>
      </c>
    </row>
    <row r="45" spans="1:11" ht="14.45" x14ac:dyDescent="0.35">
      <c r="A45" t="s">
        <v>112</v>
      </c>
      <c r="B45">
        <f>input!$G51</f>
        <v>0</v>
      </c>
      <c r="C45">
        <f>input!$G51</f>
        <v>0</v>
      </c>
      <c r="D45">
        <f>input!$G51</f>
        <v>0</v>
      </c>
      <c r="E45">
        <f>input!$G51</f>
        <v>0</v>
      </c>
      <c r="F45">
        <f>input!$G51</f>
        <v>0</v>
      </c>
      <c r="G45">
        <f>input!$G51</f>
        <v>0</v>
      </c>
      <c r="H45">
        <f>input!$G51</f>
        <v>0</v>
      </c>
      <c r="I45">
        <f>input!$G51</f>
        <v>0</v>
      </c>
      <c r="J45">
        <f>input!$G51</f>
        <v>0</v>
      </c>
      <c r="K45">
        <f>input!$G51</f>
        <v>0</v>
      </c>
    </row>
    <row r="46" spans="1:11" ht="14.45" x14ac:dyDescent="0.35">
      <c r="A46" t="s">
        <v>113</v>
      </c>
      <c r="B46">
        <f>input!$G52</f>
        <v>0</v>
      </c>
      <c r="C46">
        <f>input!$G52</f>
        <v>0</v>
      </c>
      <c r="D46">
        <f>input!$G52</f>
        <v>0</v>
      </c>
      <c r="E46">
        <f>input!$G52</f>
        <v>0</v>
      </c>
      <c r="F46">
        <f>input!$G52</f>
        <v>0</v>
      </c>
      <c r="G46">
        <f>input!$G52</f>
        <v>0</v>
      </c>
      <c r="H46">
        <f>input!$G52</f>
        <v>0</v>
      </c>
      <c r="I46">
        <f>input!$G52</f>
        <v>0</v>
      </c>
      <c r="J46">
        <f>input!$G52</f>
        <v>0</v>
      </c>
      <c r="K46">
        <f>input!$G52</f>
        <v>0</v>
      </c>
    </row>
    <row r="47" spans="1:11" ht="14.45" x14ac:dyDescent="0.35">
      <c r="A47" t="s">
        <v>114</v>
      </c>
      <c r="B47">
        <f>input!$G53</f>
        <v>0</v>
      </c>
      <c r="C47">
        <f>input!$G53</f>
        <v>0</v>
      </c>
      <c r="D47">
        <f>input!$G53</f>
        <v>0</v>
      </c>
      <c r="E47">
        <f>input!$G53</f>
        <v>0</v>
      </c>
      <c r="F47">
        <f>input!$G53</f>
        <v>0</v>
      </c>
      <c r="G47">
        <f>input!$G53</f>
        <v>0</v>
      </c>
      <c r="H47">
        <f>input!$G53</f>
        <v>0</v>
      </c>
      <c r="I47">
        <f>input!$G53</f>
        <v>0</v>
      </c>
      <c r="J47">
        <f>input!$G53</f>
        <v>0</v>
      </c>
      <c r="K47">
        <f>input!$G53</f>
        <v>0</v>
      </c>
    </row>
    <row r="49" spans="1:11" ht="14.45" x14ac:dyDescent="0.35">
      <c r="B49" t="s">
        <v>46</v>
      </c>
      <c r="C49" t="s">
        <v>94</v>
      </c>
      <c r="D49" t="s">
        <v>49</v>
      </c>
      <c r="E49" t="s">
        <v>95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114</v>
      </c>
    </row>
    <row r="50" spans="1:11" ht="14.45" x14ac:dyDescent="0.35">
      <c r="B50">
        <f t="array" ref="B50:K59">TRANSPOSE(B38:K47)</f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t="14.45" x14ac:dyDescent="0.3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t="14.45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t="14.45" x14ac:dyDescent="0.3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t="14.45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t="14.45" x14ac:dyDescent="0.3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x14ac:dyDescent="0.25">
      <c r="B61" t="s">
        <v>46</v>
      </c>
      <c r="C61" t="s">
        <v>94</v>
      </c>
      <c r="D61" t="s">
        <v>49</v>
      </c>
      <c r="E61" t="s">
        <v>95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</row>
    <row r="62" spans="1:11" x14ac:dyDescent="0.25">
      <c r="A62" t="s">
        <v>46</v>
      </c>
      <c r="B62">
        <f>B38*B50</f>
        <v>0</v>
      </c>
      <c r="C62">
        <f>C38*C50</f>
        <v>0</v>
      </c>
      <c r="D62">
        <f t="shared" ref="D62:K71" si="2">D38*D50</f>
        <v>0</v>
      </c>
      <c r="E62">
        <f t="shared" si="2"/>
        <v>0</v>
      </c>
      <c r="F62">
        <f t="shared" si="2"/>
        <v>0</v>
      </c>
      <c r="G62">
        <f t="shared" si="2"/>
        <v>0</v>
      </c>
      <c r="H62">
        <f t="shared" si="2"/>
        <v>0</v>
      </c>
      <c r="I62">
        <f t="shared" si="2"/>
        <v>0</v>
      </c>
      <c r="J62">
        <f t="shared" si="2"/>
        <v>0</v>
      </c>
      <c r="K62">
        <f t="shared" si="2"/>
        <v>0</v>
      </c>
    </row>
    <row r="63" spans="1:11" x14ac:dyDescent="0.25">
      <c r="A63" t="s">
        <v>94</v>
      </c>
      <c r="B63">
        <f t="shared" ref="B63:C71" si="3">B39*B51</f>
        <v>0</v>
      </c>
      <c r="C63">
        <f t="shared" si="3"/>
        <v>0</v>
      </c>
      <c r="D63">
        <f t="shared" si="2"/>
        <v>0</v>
      </c>
      <c r="E63">
        <f t="shared" si="2"/>
        <v>0</v>
      </c>
      <c r="F63">
        <f t="shared" si="2"/>
        <v>0</v>
      </c>
      <c r="G63">
        <f t="shared" si="2"/>
        <v>0</v>
      </c>
      <c r="H63">
        <f t="shared" si="2"/>
        <v>0</v>
      </c>
      <c r="I63">
        <f t="shared" si="2"/>
        <v>0</v>
      </c>
      <c r="J63">
        <f t="shared" si="2"/>
        <v>0</v>
      </c>
      <c r="K63">
        <f t="shared" si="2"/>
        <v>0</v>
      </c>
    </row>
    <row r="64" spans="1:11" x14ac:dyDescent="0.25">
      <c r="A64" t="s">
        <v>49</v>
      </c>
      <c r="B64">
        <f t="shared" si="3"/>
        <v>0</v>
      </c>
      <c r="C64">
        <f t="shared" si="3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  <c r="H64">
        <f t="shared" si="2"/>
        <v>0</v>
      </c>
      <c r="I64">
        <f t="shared" si="2"/>
        <v>0</v>
      </c>
      <c r="J64">
        <f t="shared" si="2"/>
        <v>0</v>
      </c>
      <c r="K64">
        <f t="shared" si="2"/>
        <v>0</v>
      </c>
    </row>
    <row r="65" spans="1:12" x14ac:dyDescent="0.25">
      <c r="A65" t="s">
        <v>95</v>
      </c>
      <c r="B65">
        <f t="shared" si="3"/>
        <v>0</v>
      </c>
      <c r="C65">
        <f t="shared" si="3"/>
        <v>0</v>
      </c>
      <c r="D65">
        <f t="shared" si="2"/>
        <v>0</v>
      </c>
      <c r="E65">
        <f t="shared" si="2"/>
        <v>0</v>
      </c>
      <c r="F65">
        <f t="shared" si="2"/>
        <v>0</v>
      </c>
      <c r="G65">
        <f t="shared" si="2"/>
        <v>0</v>
      </c>
      <c r="H65">
        <f t="shared" si="2"/>
        <v>0</v>
      </c>
      <c r="I65">
        <f t="shared" si="2"/>
        <v>0</v>
      </c>
      <c r="J65">
        <f t="shared" si="2"/>
        <v>0</v>
      </c>
      <c r="K65">
        <f t="shared" si="2"/>
        <v>0</v>
      </c>
    </row>
    <row r="66" spans="1:12" x14ac:dyDescent="0.25">
      <c r="A66" t="s">
        <v>109</v>
      </c>
      <c r="B66">
        <f t="shared" si="3"/>
        <v>0</v>
      </c>
      <c r="C66">
        <f t="shared" si="3"/>
        <v>0</v>
      </c>
      <c r="D66">
        <f t="shared" si="2"/>
        <v>0</v>
      </c>
      <c r="E66">
        <f t="shared" si="2"/>
        <v>0</v>
      </c>
      <c r="F66">
        <f t="shared" si="2"/>
        <v>0</v>
      </c>
      <c r="G66">
        <f t="shared" si="2"/>
        <v>0</v>
      </c>
      <c r="H66">
        <f t="shared" si="2"/>
        <v>0</v>
      </c>
      <c r="I66">
        <f t="shared" si="2"/>
        <v>0</v>
      </c>
      <c r="J66">
        <f t="shared" si="2"/>
        <v>0</v>
      </c>
      <c r="K66">
        <f t="shared" si="2"/>
        <v>0</v>
      </c>
    </row>
    <row r="67" spans="1:12" x14ac:dyDescent="0.25">
      <c r="A67" t="s">
        <v>110</v>
      </c>
      <c r="B67">
        <f t="shared" si="3"/>
        <v>0</v>
      </c>
      <c r="C67">
        <f t="shared" si="3"/>
        <v>0</v>
      </c>
      <c r="D67">
        <f t="shared" si="2"/>
        <v>0</v>
      </c>
      <c r="E67">
        <f t="shared" si="2"/>
        <v>0</v>
      </c>
      <c r="F67">
        <f t="shared" si="2"/>
        <v>0</v>
      </c>
      <c r="G67">
        <f t="shared" si="2"/>
        <v>0</v>
      </c>
      <c r="H67">
        <f t="shared" si="2"/>
        <v>0</v>
      </c>
      <c r="I67">
        <f t="shared" si="2"/>
        <v>0</v>
      </c>
      <c r="J67">
        <f t="shared" si="2"/>
        <v>0</v>
      </c>
      <c r="K67">
        <f t="shared" si="2"/>
        <v>0</v>
      </c>
    </row>
    <row r="68" spans="1:12" x14ac:dyDescent="0.25">
      <c r="A68" t="s">
        <v>111</v>
      </c>
      <c r="B68">
        <f t="shared" si="3"/>
        <v>0</v>
      </c>
      <c r="C68">
        <f t="shared" si="3"/>
        <v>0</v>
      </c>
      <c r="D68">
        <f t="shared" si="2"/>
        <v>0</v>
      </c>
      <c r="E68">
        <f t="shared" si="2"/>
        <v>0</v>
      </c>
      <c r="F68">
        <f t="shared" si="2"/>
        <v>0</v>
      </c>
      <c r="G68">
        <f t="shared" si="2"/>
        <v>0</v>
      </c>
      <c r="H68">
        <f t="shared" si="2"/>
        <v>0</v>
      </c>
      <c r="I68">
        <f t="shared" si="2"/>
        <v>0</v>
      </c>
      <c r="J68">
        <f t="shared" si="2"/>
        <v>0</v>
      </c>
      <c r="K68">
        <f t="shared" si="2"/>
        <v>0</v>
      </c>
    </row>
    <row r="69" spans="1:12" x14ac:dyDescent="0.25">
      <c r="A69" t="s">
        <v>112</v>
      </c>
      <c r="B69">
        <f t="shared" si="3"/>
        <v>0</v>
      </c>
      <c r="C69">
        <f t="shared" si="3"/>
        <v>0</v>
      </c>
      <c r="D69">
        <f t="shared" si="2"/>
        <v>0</v>
      </c>
      <c r="E69">
        <f t="shared" si="2"/>
        <v>0</v>
      </c>
      <c r="F69">
        <f t="shared" si="2"/>
        <v>0</v>
      </c>
      <c r="G69">
        <f t="shared" si="2"/>
        <v>0</v>
      </c>
      <c r="H69">
        <f t="shared" si="2"/>
        <v>0</v>
      </c>
      <c r="I69">
        <f t="shared" si="2"/>
        <v>0</v>
      </c>
      <c r="J69">
        <f t="shared" si="2"/>
        <v>0</v>
      </c>
      <c r="K69">
        <f t="shared" si="2"/>
        <v>0</v>
      </c>
    </row>
    <row r="70" spans="1:12" x14ac:dyDescent="0.25">
      <c r="A70" t="s">
        <v>113</v>
      </c>
      <c r="B70">
        <f t="shared" si="3"/>
        <v>0</v>
      </c>
      <c r="C70">
        <f t="shared" si="3"/>
        <v>0</v>
      </c>
      <c r="D70">
        <f t="shared" si="2"/>
        <v>0</v>
      </c>
      <c r="E70">
        <f t="shared" si="2"/>
        <v>0</v>
      </c>
      <c r="F70">
        <f t="shared" si="2"/>
        <v>0</v>
      </c>
      <c r="G70">
        <f t="shared" si="2"/>
        <v>0</v>
      </c>
      <c r="H70">
        <f t="shared" si="2"/>
        <v>0</v>
      </c>
      <c r="I70">
        <f t="shared" si="2"/>
        <v>0</v>
      </c>
      <c r="J70">
        <f t="shared" si="2"/>
        <v>0</v>
      </c>
      <c r="K70">
        <f t="shared" si="2"/>
        <v>0</v>
      </c>
    </row>
    <row r="71" spans="1:12" x14ac:dyDescent="0.25">
      <c r="A71" t="s">
        <v>114</v>
      </c>
      <c r="B71">
        <f t="shared" si="3"/>
        <v>0</v>
      </c>
      <c r="C71">
        <f t="shared" si="3"/>
        <v>0</v>
      </c>
      <c r="D71">
        <f t="shared" si="2"/>
        <v>0</v>
      </c>
      <c r="E71">
        <f t="shared" si="2"/>
        <v>0</v>
      </c>
      <c r="F71">
        <f t="shared" si="2"/>
        <v>0</v>
      </c>
      <c r="G71">
        <f t="shared" si="2"/>
        <v>0</v>
      </c>
      <c r="H71">
        <f t="shared" si="2"/>
        <v>0</v>
      </c>
      <c r="I71">
        <f t="shared" si="2"/>
        <v>0</v>
      </c>
      <c r="J71">
        <f t="shared" si="2"/>
        <v>0</v>
      </c>
      <c r="K71">
        <f t="shared" si="2"/>
        <v>0</v>
      </c>
    </row>
    <row r="73" spans="1:12" x14ac:dyDescent="0.25">
      <c r="B73" t="s">
        <v>46</v>
      </c>
      <c r="C73" t="s">
        <v>94</v>
      </c>
      <c r="D73" t="s">
        <v>49</v>
      </c>
      <c r="E73" t="s">
        <v>95</v>
      </c>
      <c r="F73" t="s">
        <v>109</v>
      </c>
      <c r="G73" t="s">
        <v>110</v>
      </c>
      <c r="H73" t="s">
        <v>111</v>
      </c>
      <c r="I73" t="s">
        <v>112</v>
      </c>
      <c r="J73" t="s">
        <v>113</v>
      </c>
      <c r="K73" t="s">
        <v>114</v>
      </c>
    </row>
    <row r="74" spans="1:12" x14ac:dyDescent="0.25">
      <c r="A74" t="s">
        <v>46</v>
      </c>
      <c r="B74">
        <f>B62*B26</f>
        <v>0</v>
      </c>
      <c r="C74">
        <f t="shared" ref="C74:K74" si="4">C62*C26</f>
        <v>0</v>
      </c>
      <c r="D74">
        <f>D62*D26</f>
        <v>0</v>
      </c>
      <c r="E74">
        <f t="shared" si="4"/>
        <v>0</v>
      </c>
      <c r="F74">
        <f t="shared" si="4"/>
        <v>0</v>
      </c>
      <c r="G74">
        <f t="shared" si="4"/>
        <v>0</v>
      </c>
      <c r="H74">
        <f t="shared" si="4"/>
        <v>0</v>
      </c>
      <c r="I74">
        <f t="shared" si="4"/>
        <v>0</v>
      </c>
      <c r="J74">
        <f t="shared" si="4"/>
        <v>0</v>
      </c>
      <c r="K74">
        <f t="shared" si="4"/>
        <v>0</v>
      </c>
      <c r="L74">
        <f>SUM(B74:K74)</f>
        <v>0</v>
      </c>
    </row>
    <row r="75" spans="1:12" x14ac:dyDescent="0.25">
      <c r="A75" t="s">
        <v>94</v>
      </c>
      <c r="B75">
        <f t="shared" ref="B75:K83" si="5">B63*B27</f>
        <v>0</v>
      </c>
      <c r="C75">
        <f t="shared" si="5"/>
        <v>0</v>
      </c>
      <c r="D75">
        <f t="shared" si="5"/>
        <v>0</v>
      </c>
      <c r="E75">
        <f t="shared" si="5"/>
        <v>0</v>
      </c>
      <c r="F75">
        <f t="shared" si="5"/>
        <v>0</v>
      </c>
      <c r="G75">
        <f t="shared" si="5"/>
        <v>0</v>
      </c>
      <c r="H75">
        <f t="shared" si="5"/>
        <v>0</v>
      </c>
      <c r="I75">
        <f t="shared" si="5"/>
        <v>0</v>
      </c>
      <c r="J75">
        <f t="shared" si="5"/>
        <v>0</v>
      </c>
      <c r="K75">
        <f t="shared" si="5"/>
        <v>0</v>
      </c>
      <c r="L75">
        <f t="shared" ref="L75:L83" si="6">SUM(B75:K75)</f>
        <v>0</v>
      </c>
    </row>
    <row r="76" spans="1:12" x14ac:dyDescent="0.25">
      <c r="A76" t="s">
        <v>49</v>
      </c>
      <c r="B76">
        <f t="shared" si="5"/>
        <v>0</v>
      </c>
      <c r="C76">
        <f t="shared" si="5"/>
        <v>0</v>
      </c>
      <c r="D76">
        <f t="shared" si="5"/>
        <v>0</v>
      </c>
      <c r="E76">
        <f t="shared" si="5"/>
        <v>0</v>
      </c>
      <c r="F76">
        <f t="shared" si="5"/>
        <v>0</v>
      </c>
      <c r="G76">
        <f t="shared" si="5"/>
        <v>0</v>
      </c>
      <c r="H76">
        <f t="shared" si="5"/>
        <v>0</v>
      </c>
      <c r="I76">
        <f t="shared" si="5"/>
        <v>0</v>
      </c>
      <c r="J76">
        <f t="shared" si="5"/>
        <v>0</v>
      </c>
      <c r="K76">
        <f t="shared" si="5"/>
        <v>0</v>
      </c>
      <c r="L76">
        <f t="shared" si="6"/>
        <v>0</v>
      </c>
    </row>
    <row r="77" spans="1:12" x14ac:dyDescent="0.25">
      <c r="A77" t="s">
        <v>95</v>
      </c>
      <c r="B77">
        <f t="shared" si="5"/>
        <v>0</v>
      </c>
      <c r="C77">
        <f t="shared" si="5"/>
        <v>0</v>
      </c>
      <c r="D77">
        <f t="shared" si="5"/>
        <v>0</v>
      </c>
      <c r="E77">
        <f t="shared" si="5"/>
        <v>0</v>
      </c>
      <c r="F77">
        <f t="shared" si="5"/>
        <v>0</v>
      </c>
      <c r="G77">
        <f t="shared" si="5"/>
        <v>0</v>
      </c>
      <c r="H77">
        <f t="shared" si="5"/>
        <v>0</v>
      </c>
      <c r="I77">
        <f t="shared" si="5"/>
        <v>0</v>
      </c>
      <c r="J77">
        <f t="shared" si="5"/>
        <v>0</v>
      </c>
      <c r="K77">
        <f t="shared" si="5"/>
        <v>0</v>
      </c>
      <c r="L77">
        <f t="shared" si="6"/>
        <v>0</v>
      </c>
    </row>
    <row r="78" spans="1:12" x14ac:dyDescent="0.25">
      <c r="A78" t="s">
        <v>109</v>
      </c>
      <c r="B78">
        <f t="shared" si="5"/>
        <v>0</v>
      </c>
      <c r="C78">
        <f t="shared" si="5"/>
        <v>0</v>
      </c>
      <c r="D78">
        <f t="shared" si="5"/>
        <v>0</v>
      </c>
      <c r="E78">
        <f t="shared" si="5"/>
        <v>0</v>
      </c>
      <c r="F78">
        <f t="shared" si="5"/>
        <v>0</v>
      </c>
      <c r="G78">
        <f t="shared" si="5"/>
        <v>0</v>
      </c>
      <c r="H78">
        <f t="shared" si="5"/>
        <v>0</v>
      </c>
      <c r="I78">
        <f t="shared" si="5"/>
        <v>0</v>
      </c>
      <c r="J78">
        <f t="shared" si="5"/>
        <v>0</v>
      </c>
      <c r="K78">
        <f t="shared" si="5"/>
        <v>0</v>
      </c>
      <c r="L78">
        <f t="shared" si="6"/>
        <v>0</v>
      </c>
    </row>
    <row r="79" spans="1:12" x14ac:dyDescent="0.25">
      <c r="A79" t="s">
        <v>110</v>
      </c>
      <c r="B79">
        <f t="shared" si="5"/>
        <v>0</v>
      </c>
      <c r="C79">
        <f t="shared" si="5"/>
        <v>0</v>
      </c>
      <c r="D79">
        <f t="shared" si="5"/>
        <v>0</v>
      </c>
      <c r="E79">
        <f t="shared" si="5"/>
        <v>0</v>
      </c>
      <c r="F79">
        <f t="shared" si="5"/>
        <v>0</v>
      </c>
      <c r="G79">
        <f t="shared" si="5"/>
        <v>0</v>
      </c>
      <c r="H79">
        <f t="shared" si="5"/>
        <v>0</v>
      </c>
      <c r="I79">
        <f t="shared" si="5"/>
        <v>0</v>
      </c>
      <c r="J79">
        <f t="shared" si="5"/>
        <v>0</v>
      </c>
      <c r="K79">
        <f t="shared" si="5"/>
        <v>0</v>
      </c>
      <c r="L79">
        <f t="shared" si="6"/>
        <v>0</v>
      </c>
    </row>
    <row r="80" spans="1:12" x14ac:dyDescent="0.25">
      <c r="A80" t="s">
        <v>111</v>
      </c>
      <c r="B80">
        <f t="shared" si="5"/>
        <v>0</v>
      </c>
      <c r="C80">
        <f t="shared" si="5"/>
        <v>0</v>
      </c>
      <c r="D80">
        <f t="shared" si="5"/>
        <v>0</v>
      </c>
      <c r="E80">
        <f t="shared" si="5"/>
        <v>0</v>
      </c>
      <c r="F80">
        <f t="shared" si="5"/>
        <v>0</v>
      </c>
      <c r="G80">
        <f t="shared" si="5"/>
        <v>0</v>
      </c>
      <c r="H80">
        <f t="shared" si="5"/>
        <v>0</v>
      </c>
      <c r="I80">
        <f t="shared" si="5"/>
        <v>0</v>
      </c>
      <c r="J80">
        <f t="shared" si="5"/>
        <v>0</v>
      </c>
      <c r="K80">
        <f t="shared" si="5"/>
        <v>0</v>
      </c>
      <c r="L80">
        <f t="shared" si="6"/>
        <v>0</v>
      </c>
    </row>
    <row r="81" spans="1:12" x14ac:dyDescent="0.25">
      <c r="A81" t="s">
        <v>112</v>
      </c>
      <c r="B81">
        <f t="shared" si="5"/>
        <v>0</v>
      </c>
      <c r="C81">
        <f t="shared" si="5"/>
        <v>0</v>
      </c>
      <c r="D81">
        <f t="shared" si="5"/>
        <v>0</v>
      </c>
      <c r="E81">
        <f t="shared" si="5"/>
        <v>0</v>
      </c>
      <c r="F81">
        <f t="shared" si="5"/>
        <v>0</v>
      </c>
      <c r="G81">
        <f t="shared" si="5"/>
        <v>0</v>
      </c>
      <c r="H81">
        <f t="shared" si="5"/>
        <v>0</v>
      </c>
      <c r="I81">
        <f t="shared" si="5"/>
        <v>0</v>
      </c>
      <c r="J81">
        <f t="shared" si="5"/>
        <v>0</v>
      </c>
      <c r="K81">
        <f t="shared" si="5"/>
        <v>0</v>
      </c>
      <c r="L81">
        <f t="shared" si="6"/>
        <v>0</v>
      </c>
    </row>
    <row r="82" spans="1:12" x14ac:dyDescent="0.25">
      <c r="A82" t="s">
        <v>113</v>
      </c>
      <c r="B82">
        <f t="shared" si="5"/>
        <v>0</v>
      </c>
      <c r="C82">
        <f t="shared" si="5"/>
        <v>0</v>
      </c>
      <c r="D82">
        <f t="shared" si="5"/>
        <v>0</v>
      </c>
      <c r="E82">
        <f t="shared" si="5"/>
        <v>0</v>
      </c>
      <c r="F82">
        <f t="shared" si="5"/>
        <v>0</v>
      </c>
      <c r="G82">
        <f t="shared" si="5"/>
        <v>0</v>
      </c>
      <c r="H82">
        <f t="shared" si="5"/>
        <v>0</v>
      </c>
      <c r="I82">
        <f t="shared" si="5"/>
        <v>0</v>
      </c>
      <c r="J82">
        <f t="shared" si="5"/>
        <v>0</v>
      </c>
      <c r="K82">
        <f t="shared" si="5"/>
        <v>0</v>
      </c>
      <c r="L82">
        <f t="shared" si="6"/>
        <v>0</v>
      </c>
    </row>
    <row r="83" spans="1:12" x14ac:dyDescent="0.25">
      <c r="A83" t="s">
        <v>114</v>
      </c>
      <c r="B83">
        <f t="shared" si="5"/>
        <v>0</v>
      </c>
      <c r="C83">
        <f t="shared" si="5"/>
        <v>0</v>
      </c>
      <c r="D83">
        <f t="shared" si="5"/>
        <v>0</v>
      </c>
      <c r="E83">
        <f t="shared" si="5"/>
        <v>0</v>
      </c>
      <c r="F83">
        <f t="shared" si="5"/>
        <v>0</v>
      </c>
      <c r="G83">
        <f t="shared" si="5"/>
        <v>0</v>
      </c>
      <c r="H83">
        <f t="shared" si="5"/>
        <v>0</v>
      </c>
      <c r="I83">
        <f t="shared" si="5"/>
        <v>0</v>
      </c>
      <c r="J83">
        <f t="shared" si="5"/>
        <v>0</v>
      </c>
      <c r="K83">
        <f t="shared" si="5"/>
        <v>0</v>
      </c>
      <c r="L83">
        <f t="shared" si="6"/>
        <v>0</v>
      </c>
    </row>
    <row r="84" spans="1:12" x14ac:dyDescent="0.25">
      <c r="L84">
        <f>SUM(L74:L83)/2</f>
        <v>0</v>
      </c>
    </row>
    <row r="85" spans="1:12" x14ac:dyDescent="0.25">
      <c r="K85" t="s">
        <v>120</v>
      </c>
      <c r="L85">
        <f>IF(input!G54=0,0,-0.579*L84/((input!G54)^2))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topLeftCell="A46" workbookViewId="0">
      <selection activeCell="L86" sqref="L86"/>
    </sheetView>
  </sheetViews>
  <sheetFormatPr defaultRowHeight="15" x14ac:dyDescent="0.25"/>
  <sheetData>
    <row r="1" spans="1:11" ht="19.5" x14ac:dyDescent="0.35">
      <c r="B1" s="2" t="s">
        <v>115</v>
      </c>
    </row>
    <row r="2" spans="1:11" ht="15.6" x14ac:dyDescent="0.35">
      <c r="A2" s="2" t="s">
        <v>13</v>
      </c>
      <c r="B2" s="2">
        <v>-191.72</v>
      </c>
      <c r="C2" s="2">
        <v>-191.72</v>
      </c>
      <c r="D2" s="2">
        <v>-191.72</v>
      </c>
      <c r="E2" s="2">
        <v>-191.72</v>
      </c>
      <c r="F2" s="2">
        <v>-191.72</v>
      </c>
      <c r="G2" s="2">
        <v>-191.72</v>
      </c>
      <c r="H2" s="2">
        <v>-191.72</v>
      </c>
      <c r="I2" s="2">
        <v>-191.72</v>
      </c>
      <c r="J2" s="2">
        <v>-191.72</v>
      </c>
      <c r="K2" s="2">
        <v>-191.72</v>
      </c>
    </row>
    <row r="3" spans="1:11" ht="15.6" x14ac:dyDescent="0.35">
      <c r="A3" s="2" t="s">
        <v>16</v>
      </c>
      <c r="B3" s="2">
        <v>-230.79</v>
      </c>
      <c r="C3" s="2">
        <v>-230.79</v>
      </c>
      <c r="D3" s="2">
        <v>-230.79</v>
      </c>
      <c r="E3" s="2">
        <v>-230.79</v>
      </c>
      <c r="F3" s="2">
        <v>-230.79</v>
      </c>
      <c r="G3" s="2">
        <v>-230.79</v>
      </c>
      <c r="H3" s="2">
        <v>-230.79</v>
      </c>
      <c r="I3" s="2">
        <v>-230.79</v>
      </c>
      <c r="J3" s="2">
        <v>-230.79</v>
      </c>
      <c r="K3" s="2">
        <v>-230.79</v>
      </c>
    </row>
    <row r="4" spans="1:11" ht="15.6" x14ac:dyDescent="0.35">
      <c r="A4" s="2" t="s">
        <v>17</v>
      </c>
      <c r="B4" s="2">
        <v>-251.75</v>
      </c>
      <c r="C4" s="2">
        <v>-251.75</v>
      </c>
      <c r="D4" s="2">
        <v>-251.75</v>
      </c>
      <c r="E4" s="2">
        <v>-251.75</v>
      </c>
      <c r="F4" s="2">
        <v>-251.75</v>
      </c>
      <c r="G4" s="2">
        <v>-251.75</v>
      </c>
      <c r="H4" s="2">
        <v>-251.75</v>
      </c>
      <c r="I4" s="2">
        <v>-251.75</v>
      </c>
      <c r="J4" s="2">
        <v>-251.75</v>
      </c>
      <c r="K4" s="2">
        <v>-251.75</v>
      </c>
    </row>
    <row r="5" spans="1:11" ht="15.6" x14ac:dyDescent="0.35">
      <c r="A5" s="2" t="s">
        <v>18</v>
      </c>
      <c r="B5" s="2">
        <v>-290.79000000000002</v>
      </c>
      <c r="C5" s="2">
        <v>-290.79000000000002</v>
      </c>
      <c r="D5" s="2">
        <v>-290.79000000000002</v>
      </c>
      <c r="E5" s="2">
        <v>-290.79000000000002</v>
      </c>
      <c r="F5" s="2">
        <v>-290.79000000000002</v>
      </c>
      <c r="G5" s="2">
        <v>-290.79000000000002</v>
      </c>
      <c r="H5" s="2">
        <v>-290.79000000000002</v>
      </c>
      <c r="I5" s="2">
        <v>-290.79000000000002</v>
      </c>
      <c r="J5" s="2">
        <v>-290.79000000000002</v>
      </c>
      <c r="K5" s="2">
        <v>-290.79000000000002</v>
      </c>
    </row>
    <row r="6" spans="1:11" ht="15.6" x14ac:dyDescent="0.35">
      <c r="A6" s="2" t="s">
        <v>3</v>
      </c>
      <c r="B6" s="2">
        <v>-108.79</v>
      </c>
      <c r="C6" s="2">
        <v>-108.79</v>
      </c>
      <c r="D6" s="2">
        <v>-108.79</v>
      </c>
      <c r="E6" s="2">
        <v>-108.79</v>
      </c>
      <c r="F6" s="2">
        <v>-108.79</v>
      </c>
      <c r="G6" s="2">
        <v>-108.79</v>
      </c>
      <c r="H6" s="2">
        <v>-108.79</v>
      </c>
      <c r="I6" s="2">
        <v>-108.79</v>
      </c>
      <c r="J6" s="2">
        <v>-108.79</v>
      </c>
      <c r="K6" s="2">
        <v>-108.79</v>
      </c>
    </row>
    <row r="7" spans="1:11" ht="15.6" x14ac:dyDescent="0.35">
      <c r="A7" s="2" t="s">
        <v>4</v>
      </c>
      <c r="B7" s="2">
        <v>-218.94</v>
      </c>
      <c r="C7" s="2">
        <v>-218.94</v>
      </c>
      <c r="D7" s="2">
        <v>-218.94</v>
      </c>
      <c r="E7" s="2">
        <v>-218.94</v>
      </c>
      <c r="F7" s="2">
        <v>-218.94</v>
      </c>
      <c r="G7" s="2">
        <v>-218.94</v>
      </c>
      <c r="H7" s="2">
        <v>-218.94</v>
      </c>
      <c r="I7" s="2">
        <v>-218.94</v>
      </c>
      <c r="J7" s="2">
        <v>-218.94</v>
      </c>
      <c r="K7" s="2">
        <v>-218.94</v>
      </c>
    </row>
    <row r="8" spans="1:11" ht="15.6" x14ac:dyDescent="0.35">
      <c r="A8" s="2" t="s">
        <v>6</v>
      </c>
      <c r="B8" s="2">
        <v>-208.92</v>
      </c>
      <c r="C8" s="2">
        <v>-208.92</v>
      </c>
      <c r="D8" s="2">
        <v>-208.92</v>
      </c>
      <c r="E8" s="2">
        <v>-208.92</v>
      </c>
      <c r="F8" s="2">
        <v>-208.92</v>
      </c>
      <c r="G8" s="2">
        <v>-208.92</v>
      </c>
      <c r="H8" s="2">
        <v>-208.92</v>
      </c>
      <c r="I8" s="2">
        <v>-208.92</v>
      </c>
      <c r="J8" s="2">
        <v>-208.92</v>
      </c>
      <c r="K8" s="2">
        <v>-208.92</v>
      </c>
    </row>
    <row r="9" spans="1:11" ht="15.6" x14ac:dyDescent="0.35">
      <c r="A9" s="2" t="s">
        <v>9</v>
      </c>
      <c r="B9" s="2">
        <v>-242.78</v>
      </c>
      <c r="C9" s="2">
        <v>-242.78</v>
      </c>
      <c r="D9" s="2">
        <v>-242.78</v>
      </c>
      <c r="E9" s="2">
        <v>-242.78</v>
      </c>
      <c r="F9" s="2">
        <v>-242.78</v>
      </c>
      <c r="G9" s="2">
        <v>-242.78</v>
      </c>
      <c r="H9" s="2">
        <v>-242.78</v>
      </c>
      <c r="I9" s="2">
        <v>-242.78</v>
      </c>
      <c r="J9" s="2">
        <v>-242.78</v>
      </c>
      <c r="K9" s="2">
        <v>-242.78</v>
      </c>
    </row>
    <row r="10" spans="1:11" ht="15.6" x14ac:dyDescent="0.35">
      <c r="A10" s="2" t="s">
        <v>19</v>
      </c>
      <c r="B10" s="2">
        <v>-243.61</v>
      </c>
      <c r="C10" s="2">
        <v>-243.61</v>
      </c>
      <c r="D10" s="2">
        <v>-243.61</v>
      </c>
      <c r="E10" s="2">
        <v>-243.61</v>
      </c>
      <c r="F10" s="2">
        <v>-243.61</v>
      </c>
      <c r="G10" s="2">
        <v>-243.61</v>
      </c>
      <c r="H10" s="2">
        <v>-243.61</v>
      </c>
      <c r="I10" s="2">
        <v>-243.61</v>
      </c>
      <c r="J10" s="2">
        <v>-243.61</v>
      </c>
      <c r="K10" s="2">
        <v>-243.61</v>
      </c>
    </row>
    <row r="11" spans="1:11" ht="15.6" x14ac:dyDescent="0.35">
      <c r="A11" s="2" t="s">
        <v>36</v>
      </c>
      <c r="B11" s="2">
        <v>-291.05</v>
      </c>
      <c r="C11" s="2">
        <v>-291.05</v>
      </c>
      <c r="D11" s="2">
        <v>-291.05</v>
      </c>
      <c r="E11" s="2">
        <v>-291.05</v>
      </c>
      <c r="F11" s="2">
        <v>-291.05</v>
      </c>
      <c r="G11" s="2">
        <v>-291.05</v>
      </c>
      <c r="H11" s="2">
        <v>-291.05</v>
      </c>
      <c r="I11" s="2">
        <v>-291.05</v>
      </c>
      <c r="J11" s="2">
        <v>-291.05</v>
      </c>
      <c r="K11" s="2">
        <v>-291.05</v>
      </c>
    </row>
    <row r="13" spans="1:11" ht="15.6" x14ac:dyDescent="0.35">
      <c r="B13" s="2" t="s">
        <v>13</v>
      </c>
      <c r="C13" s="2" t="s">
        <v>16</v>
      </c>
      <c r="D13" s="2" t="s">
        <v>17</v>
      </c>
      <c r="E13" s="2" t="s">
        <v>18</v>
      </c>
      <c r="F13" s="2" t="s">
        <v>3</v>
      </c>
      <c r="G13" s="2" t="s">
        <v>4</v>
      </c>
      <c r="H13" s="2" t="s">
        <v>6</v>
      </c>
      <c r="I13" s="2" t="s">
        <v>9</v>
      </c>
      <c r="J13" s="2" t="s">
        <v>19</v>
      </c>
      <c r="K13" s="2" t="s">
        <v>36</v>
      </c>
    </row>
    <row r="14" spans="1:11" ht="15.6" x14ac:dyDescent="0.35">
      <c r="B14" s="2">
        <f t="array" ref="B14:K23">TRANSPOSE(B2:K11)</f>
        <v>-191.72</v>
      </c>
      <c r="C14" s="2">
        <v>-230.79</v>
      </c>
      <c r="D14" s="2">
        <v>-251.75</v>
      </c>
      <c r="E14" s="2">
        <v>-290.79000000000002</v>
      </c>
      <c r="F14" s="2">
        <v>-108.79</v>
      </c>
      <c r="G14" s="2">
        <v>-218.94</v>
      </c>
      <c r="H14" s="2">
        <v>-208.92</v>
      </c>
      <c r="I14" s="2">
        <v>-242.78</v>
      </c>
      <c r="J14" s="2">
        <v>-243.61</v>
      </c>
      <c r="K14" s="2">
        <v>-291.05</v>
      </c>
    </row>
    <row r="15" spans="1:11" ht="15.6" x14ac:dyDescent="0.35">
      <c r="B15" s="2">
        <v>-191.72</v>
      </c>
      <c r="C15" s="2">
        <v>-230.79</v>
      </c>
      <c r="D15" s="2">
        <v>-251.75</v>
      </c>
      <c r="E15" s="2">
        <v>-290.79000000000002</v>
      </c>
      <c r="F15" s="2">
        <v>-108.79</v>
      </c>
      <c r="G15" s="2">
        <v>-218.94</v>
      </c>
      <c r="H15" s="2">
        <v>-208.92</v>
      </c>
      <c r="I15" s="2">
        <v>-242.78</v>
      </c>
      <c r="J15" s="2">
        <v>-243.61</v>
      </c>
      <c r="K15" s="2">
        <v>-291.05</v>
      </c>
    </row>
    <row r="16" spans="1:11" ht="15.6" x14ac:dyDescent="0.35">
      <c r="B16" s="2">
        <v>-191.72</v>
      </c>
      <c r="C16" s="2">
        <v>-230.79</v>
      </c>
      <c r="D16" s="2">
        <v>-251.75</v>
      </c>
      <c r="E16" s="2">
        <v>-290.79000000000002</v>
      </c>
      <c r="F16" s="2">
        <v>-108.79</v>
      </c>
      <c r="G16" s="2">
        <v>-218.94</v>
      </c>
      <c r="H16" s="2">
        <v>-208.92</v>
      </c>
      <c r="I16" s="2">
        <v>-242.78</v>
      </c>
      <c r="J16" s="2">
        <v>-243.61</v>
      </c>
      <c r="K16" s="2">
        <v>-291.05</v>
      </c>
    </row>
    <row r="17" spans="1:11" ht="15.6" x14ac:dyDescent="0.35">
      <c r="B17" s="2">
        <v>-191.72</v>
      </c>
      <c r="C17" s="2">
        <v>-230.79</v>
      </c>
      <c r="D17" s="2">
        <v>-251.75</v>
      </c>
      <c r="E17" s="2">
        <v>-290.79000000000002</v>
      </c>
      <c r="F17" s="2">
        <v>-108.79</v>
      </c>
      <c r="G17" s="2">
        <v>-218.94</v>
      </c>
      <c r="H17" s="2">
        <v>-208.92</v>
      </c>
      <c r="I17" s="2">
        <v>-242.78</v>
      </c>
      <c r="J17" s="2">
        <v>-243.61</v>
      </c>
      <c r="K17" s="2">
        <v>-291.05</v>
      </c>
    </row>
    <row r="18" spans="1:11" ht="15.6" x14ac:dyDescent="0.35">
      <c r="B18" s="2">
        <v>-191.72</v>
      </c>
      <c r="C18" s="2">
        <v>-230.79</v>
      </c>
      <c r="D18" s="2">
        <v>-251.75</v>
      </c>
      <c r="E18" s="2">
        <v>-290.79000000000002</v>
      </c>
      <c r="F18" s="2">
        <v>-108.79</v>
      </c>
      <c r="G18" s="2">
        <v>-218.94</v>
      </c>
      <c r="H18" s="2">
        <v>-208.92</v>
      </c>
      <c r="I18" s="2">
        <v>-242.78</v>
      </c>
      <c r="J18" s="2">
        <v>-243.61</v>
      </c>
      <c r="K18" s="2">
        <v>-291.05</v>
      </c>
    </row>
    <row r="19" spans="1:11" ht="15.6" x14ac:dyDescent="0.35">
      <c r="B19" s="2">
        <v>-191.72</v>
      </c>
      <c r="C19" s="2">
        <v>-230.79</v>
      </c>
      <c r="D19" s="2">
        <v>-251.75</v>
      </c>
      <c r="E19" s="2">
        <v>-290.79000000000002</v>
      </c>
      <c r="F19" s="2">
        <v>-108.79</v>
      </c>
      <c r="G19" s="2">
        <v>-218.94</v>
      </c>
      <c r="H19" s="2">
        <v>-208.92</v>
      </c>
      <c r="I19" s="2">
        <v>-242.78</v>
      </c>
      <c r="J19" s="2">
        <v>-243.61</v>
      </c>
      <c r="K19" s="2">
        <v>-291.05</v>
      </c>
    </row>
    <row r="20" spans="1:11" ht="15.6" x14ac:dyDescent="0.35">
      <c r="B20" s="2">
        <v>-191.72</v>
      </c>
      <c r="C20" s="2">
        <v>-230.79</v>
      </c>
      <c r="D20" s="2">
        <v>-251.75</v>
      </c>
      <c r="E20" s="2">
        <v>-290.79000000000002</v>
      </c>
      <c r="F20" s="2">
        <v>-108.79</v>
      </c>
      <c r="G20" s="2">
        <v>-218.94</v>
      </c>
      <c r="H20" s="2">
        <v>-208.92</v>
      </c>
      <c r="I20" s="2">
        <v>-242.78</v>
      </c>
      <c r="J20" s="2">
        <v>-243.61</v>
      </c>
      <c r="K20" s="2">
        <v>-291.05</v>
      </c>
    </row>
    <row r="21" spans="1:11" ht="15.6" x14ac:dyDescent="0.35">
      <c r="B21" s="2">
        <v>-191.72</v>
      </c>
      <c r="C21" s="2">
        <v>-230.79</v>
      </c>
      <c r="D21" s="2">
        <v>-251.75</v>
      </c>
      <c r="E21" s="2">
        <v>-290.79000000000002</v>
      </c>
      <c r="F21" s="2">
        <v>-108.79</v>
      </c>
      <c r="G21" s="2">
        <v>-218.94</v>
      </c>
      <c r="H21" s="2">
        <v>-208.92</v>
      </c>
      <c r="I21" s="2">
        <v>-242.78</v>
      </c>
      <c r="J21" s="2">
        <v>-243.61</v>
      </c>
      <c r="K21" s="2">
        <v>-291.05</v>
      </c>
    </row>
    <row r="22" spans="1:11" ht="15.6" x14ac:dyDescent="0.35">
      <c r="B22" s="2">
        <v>-191.72</v>
      </c>
      <c r="C22" s="2">
        <v>-230.79</v>
      </c>
      <c r="D22" s="2">
        <v>-251.75</v>
      </c>
      <c r="E22" s="2">
        <v>-290.79000000000002</v>
      </c>
      <c r="F22" s="2">
        <v>-108.79</v>
      </c>
      <c r="G22" s="2">
        <v>-218.94</v>
      </c>
      <c r="H22" s="2">
        <v>-208.92</v>
      </c>
      <c r="I22" s="2">
        <v>-242.78</v>
      </c>
      <c r="J22" s="2">
        <v>-243.61</v>
      </c>
      <c r="K22" s="2">
        <v>-291.05</v>
      </c>
    </row>
    <row r="23" spans="1:11" ht="15.6" x14ac:dyDescent="0.35">
      <c r="B23" s="2">
        <v>-191.72</v>
      </c>
      <c r="C23" s="2">
        <v>-230.79</v>
      </c>
      <c r="D23" s="2">
        <v>-251.75</v>
      </c>
      <c r="E23" s="2">
        <v>-290.79000000000002</v>
      </c>
      <c r="F23" s="2">
        <v>-108.79</v>
      </c>
      <c r="G23" s="2">
        <v>-218.94</v>
      </c>
      <c r="H23" s="2">
        <v>-208.92</v>
      </c>
      <c r="I23" s="2">
        <v>-242.78</v>
      </c>
      <c r="J23" s="2">
        <v>-243.61</v>
      </c>
      <c r="K23" s="2">
        <v>-291.05</v>
      </c>
    </row>
    <row r="25" spans="1:11" ht="15.6" x14ac:dyDescent="0.35">
      <c r="B25" s="2" t="s">
        <v>13</v>
      </c>
      <c r="C25" s="2" t="s">
        <v>16</v>
      </c>
      <c r="D25" s="2" t="s">
        <v>17</v>
      </c>
      <c r="E25" s="2" t="s">
        <v>18</v>
      </c>
      <c r="F25" s="2" t="s">
        <v>3</v>
      </c>
      <c r="G25" s="2" t="s">
        <v>4</v>
      </c>
      <c r="H25" s="2" t="s">
        <v>6</v>
      </c>
      <c r="I25" s="2" t="s">
        <v>9</v>
      </c>
      <c r="J25" s="2" t="s">
        <v>19</v>
      </c>
      <c r="K25" s="2" t="s">
        <v>36</v>
      </c>
    </row>
    <row r="26" spans="1:11" ht="15.6" x14ac:dyDescent="0.35">
      <c r="A26" s="2" t="s">
        <v>13</v>
      </c>
      <c r="B26">
        <f>ABS(B2-B14)</f>
        <v>0</v>
      </c>
      <c r="C26">
        <f t="shared" ref="C26:K26" si="0">ABS(C2-C14)</f>
        <v>39.069999999999993</v>
      </c>
      <c r="D26">
        <f t="shared" si="0"/>
        <v>60.03</v>
      </c>
      <c r="E26">
        <f t="shared" si="0"/>
        <v>99.070000000000022</v>
      </c>
      <c r="F26">
        <f t="shared" si="0"/>
        <v>82.929999999999993</v>
      </c>
      <c r="G26">
        <f t="shared" si="0"/>
        <v>27.22</v>
      </c>
      <c r="H26">
        <f t="shared" si="0"/>
        <v>17.199999999999989</v>
      </c>
      <c r="I26">
        <f t="shared" si="0"/>
        <v>51.06</v>
      </c>
      <c r="J26">
        <f t="shared" si="0"/>
        <v>51.890000000000015</v>
      </c>
      <c r="K26">
        <f t="shared" si="0"/>
        <v>99.330000000000013</v>
      </c>
    </row>
    <row r="27" spans="1:11" ht="15.6" x14ac:dyDescent="0.35">
      <c r="A27" s="2" t="s">
        <v>16</v>
      </c>
      <c r="B27">
        <f t="shared" ref="B27:K27" si="1">ABS(B3-B15)</f>
        <v>39.069999999999993</v>
      </c>
      <c r="C27">
        <f t="shared" si="1"/>
        <v>0</v>
      </c>
      <c r="D27">
        <f t="shared" si="1"/>
        <v>20.960000000000008</v>
      </c>
      <c r="E27">
        <f t="shared" si="1"/>
        <v>60.000000000000028</v>
      </c>
      <c r="F27">
        <f t="shared" si="1"/>
        <v>121.99999999999999</v>
      </c>
      <c r="G27">
        <f t="shared" si="1"/>
        <v>11.849999999999994</v>
      </c>
      <c r="H27">
        <f t="shared" si="1"/>
        <v>21.870000000000005</v>
      </c>
      <c r="I27">
        <f t="shared" si="1"/>
        <v>11.990000000000009</v>
      </c>
      <c r="J27">
        <f t="shared" si="1"/>
        <v>12.820000000000022</v>
      </c>
      <c r="K27">
        <f t="shared" si="1"/>
        <v>60.260000000000019</v>
      </c>
    </row>
    <row r="28" spans="1:11" ht="15.6" x14ac:dyDescent="0.35">
      <c r="A28" s="2" t="s">
        <v>17</v>
      </c>
      <c r="B28">
        <f t="shared" ref="B28:K28" si="2">ABS(B4-B16)</f>
        <v>60.03</v>
      </c>
      <c r="C28">
        <f t="shared" si="2"/>
        <v>20.960000000000008</v>
      </c>
      <c r="D28">
        <f t="shared" si="2"/>
        <v>0</v>
      </c>
      <c r="E28">
        <f t="shared" si="2"/>
        <v>39.04000000000002</v>
      </c>
      <c r="F28">
        <f t="shared" si="2"/>
        <v>142.95999999999998</v>
      </c>
      <c r="G28">
        <f t="shared" si="2"/>
        <v>32.81</v>
      </c>
      <c r="H28">
        <f t="shared" si="2"/>
        <v>42.830000000000013</v>
      </c>
      <c r="I28">
        <f t="shared" si="2"/>
        <v>8.9699999999999989</v>
      </c>
      <c r="J28">
        <f t="shared" si="2"/>
        <v>8.1399999999999864</v>
      </c>
      <c r="K28">
        <f t="shared" si="2"/>
        <v>39.300000000000011</v>
      </c>
    </row>
    <row r="29" spans="1:11" ht="15.6" x14ac:dyDescent="0.35">
      <c r="A29" s="2" t="s">
        <v>18</v>
      </c>
      <c r="B29">
        <f t="shared" ref="B29:K29" si="3">ABS(B5-B17)</f>
        <v>99.070000000000022</v>
      </c>
      <c r="C29">
        <f t="shared" si="3"/>
        <v>60.000000000000028</v>
      </c>
      <c r="D29">
        <f t="shared" si="3"/>
        <v>39.04000000000002</v>
      </c>
      <c r="E29">
        <f t="shared" si="3"/>
        <v>0</v>
      </c>
      <c r="F29">
        <f t="shared" si="3"/>
        <v>182</v>
      </c>
      <c r="G29">
        <f t="shared" si="3"/>
        <v>71.850000000000023</v>
      </c>
      <c r="H29">
        <f t="shared" si="3"/>
        <v>81.870000000000033</v>
      </c>
      <c r="I29">
        <f t="shared" si="3"/>
        <v>48.010000000000019</v>
      </c>
      <c r="J29">
        <f t="shared" si="3"/>
        <v>47.180000000000007</v>
      </c>
      <c r="K29">
        <f t="shared" si="3"/>
        <v>0.25999999999999091</v>
      </c>
    </row>
    <row r="30" spans="1:11" ht="15.6" x14ac:dyDescent="0.35">
      <c r="A30" s="2" t="s">
        <v>3</v>
      </c>
      <c r="B30">
        <f t="shared" ref="B30:K30" si="4">ABS(B6-B18)</f>
        <v>82.929999999999993</v>
      </c>
      <c r="C30">
        <f t="shared" si="4"/>
        <v>121.99999999999999</v>
      </c>
      <c r="D30">
        <f t="shared" si="4"/>
        <v>142.95999999999998</v>
      </c>
      <c r="E30">
        <f t="shared" si="4"/>
        <v>182</v>
      </c>
      <c r="F30">
        <f t="shared" si="4"/>
        <v>0</v>
      </c>
      <c r="G30">
        <f t="shared" si="4"/>
        <v>110.14999999999999</v>
      </c>
      <c r="H30">
        <f t="shared" si="4"/>
        <v>100.12999999999998</v>
      </c>
      <c r="I30">
        <f t="shared" si="4"/>
        <v>133.99</v>
      </c>
      <c r="J30">
        <f t="shared" si="4"/>
        <v>134.82</v>
      </c>
      <c r="K30">
        <f t="shared" si="4"/>
        <v>182.26</v>
      </c>
    </row>
    <row r="31" spans="1:11" ht="15.6" x14ac:dyDescent="0.35">
      <c r="A31" s="2" t="s">
        <v>4</v>
      </c>
      <c r="B31">
        <f t="shared" ref="B31:K31" si="5">ABS(B7-B19)</f>
        <v>27.22</v>
      </c>
      <c r="C31">
        <f t="shared" si="5"/>
        <v>11.849999999999994</v>
      </c>
      <c r="D31">
        <f t="shared" si="5"/>
        <v>32.81</v>
      </c>
      <c r="E31">
        <f t="shared" si="5"/>
        <v>71.850000000000023</v>
      </c>
      <c r="F31">
        <f t="shared" si="5"/>
        <v>110.14999999999999</v>
      </c>
      <c r="G31">
        <f t="shared" si="5"/>
        <v>0</v>
      </c>
      <c r="H31">
        <f t="shared" si="5"/>
        <v>10.02000000000001</v>
      </c>
      <c r="I31">
        <f t="shared" si="5"/>
        <v>23.840000000000003</v>
      </c>
      <c r="J31">
        <f t="shared" si="5"/>
        <v>24.670000000000016</v>
      </c>
      <c r="K31">
        <f t="shared" si="5"/>
        <v>72.110000000000014</v>
      </c>
    </row>
    <row r="32" spans="1:11" ht="15.6" x14ac:dyDescent="0.35">
      <c r="A32" s="2" t="s">
        <v>6</v>
      </c>
      <c r="B32">
        <f t="shared" ref="B32:K32" si="6">ABS(B8-B20)</f>
        <v>17.199999999999989</v>
      </c>
      <c r="C32">
        <f t="shared" si="6"/>
        <v>21.870000000000005</v>
      </c>
      <c r="D32">
        <f t="shared" si="6"/>
        <v>42.830000000000013</v>
      </c>
      <c r="E32">
        <f t="shared" si="6"/>
        <v>81.870000000000033</v>
      </c>
      <c r="F32">
        <f t="shared" si="6"/>
        <v>100.12999999999998</v>
      </c>
      <c r="G32">
        <f t="shared" si="6"/>
        <v>10.02000000000001</v>
      </c>
      <c r="H32">
        <f t="shared" si="6"/>
        <v>0</v>
      </c>
      <c r="I32">
        <f t="shared" si="6"/>
        <v>33.860000000000014</v>
      </c>
      <c r="J32">
        <f t="shared" si="6"/>
        <v>34.690000000000026</v>
      </c>
      <c r="K32">
        <f t="shared" si="6"/>
        <v>82.130000000000024</v>
      </c>
    </row>
    <row r="33" spans="1:11" ht="15.6" x14ac:dyDescent="0.35">
      <c r="A33" s="2" t="s">
        <v>9</v>
      </c>
      <c r="B33">
        <f t="shared" ref="B33:K33" si="7">ABS(B9-B21)</f>
        <v>51.06</v>
      </c>
      <c r="C33">
        <f t="shared" si="7"/>
        <v>11.990000000000009</v>
      </c>
      <c r="D33">
        <f t="shared" si="7"/>
        <v>8.9699999999999989</v>
      </c>
      <c r="E33">
        <f t="shared" si="7"/>
        <v>48.010000000000019</v>
      </c>
      <c r="F33">
        <f t="shared" si="7"/>
        <v>133.99</v>
      </c>
      <c r="G33">
        <f t="shared" si="7"/>
        <v>23.840000000000003</v>
      </c>
      <c r="H33">
        <f t="shared" si="7"/>
        <v>33.860000000000014</v>
      </c>
      <c r="I33">
        <f t="shared" si="7"/>
        <v>0</v>
      </c>
      <c r="J33">
        <f t="shared" si="7"/>
        <v>0.83000000000001251</v>
      </c>
      <c r="K33">
        <f t="shared" si="7"/>
        <v>48.27000000000001</v>
      </c>
    </row>
    <row r="34" spans="1:11" ht="15.6" x14ac:dyDescent="0.35">
      <c r="A34" s="2" t="s">
        <v>19</v>
      </c>
      <c r="B34">
        <f t="shared" ref="B34:K34" si="8">ABS(B10-B22)</f>
        <v>51.890000000000015</v>
      </c>
      <c r="C34">
        <f t="shared" si="8"/>
        <v>12.820000000000022</v>
      </c>
      <c r="D34">
        <f t="shared" si="8"/>
        <v>8.1399999999999864</v>
      </c>
      <c r="E34">
        <f t="shared" si="8"/>
        <v>47.180000000000007</v>
      </c>
      <c r="F34">
        <f t="shared" si="8"/>
        <v>134.82</v>
      </c>
      <c r="G34">
        <f t="shared" si="8"/>
        <v>24.670000000000016</v>
      </c>
      <c r="H34">
        <f t="shared" si="8"/>
        <v>34.690000000000026</v>
      </c>
      <c r="I34">
        <f t="shared" si="8"/>
        <v>0.83000000000001251</v>
      </c>
      <c r="J34">
        <f t="shared" si="8"/>
        <v>0</v>
      </c>
      <c r="K34">
        <f t="shared" si="8"/>
        <v>47.44</v>
      </c>
    </row>
    <row r="35" spans="1:11" ht="15.6" x14ac:dyDescent="0.35">
      <c r="A35" s="2" t="s">
        <v>36</v>
      </c>
      <c r="B35">
        <f t="shared" ref="B35:K35" si="9">ABS(B11-B23)</f>
        <v>99.330000000000013</v>
      </c>
      <c r="C35">
        <f t="shared" si="9"/>
        <v>60.260000000000019</v>
      </c>
      <c r="D35">
        <f t="shared" si="9"/>
        <v>39.300000000000011</v>
      </c>
      <c r="E35">
        <f t="shared" si="9"/>
        <v>0.25999999999999091</v>
      </c>
      <c r="F35">
        <f t="shared" si="9"/>
        <v>182.26</v>
      </c>
      <c r="G35">
        <f t="shared" si="9"/>
        <v>72.110000000000014</v>
      </c>
      <c r="H35">
        <f t="shared" si="9"/>
        <v>82.130000000000024</v>
      </c>
      <c r="I35">
        <f t="shared" si="9"/>
        <v>48.27000000000001</v>
      </c>
      <c r="J35">
        <f t="shared" si="9"/>
        <v>47.44</v>
      </c>
      <c r="K35">
        <f t="shared" si="9"/>
        <v>0</v>
      </c>
    </row>
    <row r="37" spans="1:11" ht="14.45" x14ac:dyDescent="0.35">
      <c r="B37" t="s">
        <v>76</v>
      </c>
    </row>
    <row r="38" spans="1:11" ht="15.6" x14ac:dyDescent="0.35">
      <c r="A38" s="2" t="s">
        <v>13</v>
      </c>
      <c r="B38">
        <f>input!$G33</f>
        <v>0</v>
      </c>
      <c r="C38">
        <f>input!$G33</f>
        <v>0</v>
      </c>
      <c r="D38">
        <f>input!$G33</f>
        <v>0</v>
      </c>
      <c r="E38">
        <f>input!$G33</f>
        <v>0</v>
      </c>
      <c r="F38">
        <f>input!$G33</f>
        <v>0</v>
      </c>
      <c r="G38">
        <f>input!$G33</f>
        <v>0</v>
      </c>
      <c r="H38">
        <f>input!$G33</f>
        <v>0</v>
      </c>
      <c r="I38">
        <f>input!$G33</f>
        <v>0</v>
      </c>
      <c r="J38">
        <f>input!$G33</f>
        <v>0</v>
      </c>
      <c r="K38">
        <f>input!$G33</f>
        <v>0</v>
      </c>
    </row>
    <row r="39" spans="1:11" ht="15.6" x14ac:dyDescent="0.35">
      <c r="A39" s="2" t="s">
        <v>16</v>
      </c>
      <c r="B39">
        <f>input!$G34</f>
        <v>1.56</v>
      </c>
      <c r="C39">
        <f>input!$G34</f>
        <v>1.56</v>
      </c>
      <c r="D39">
        <f>input!$G34</f>
        <v>1.56</v>
      </c>
      <c r="E39">
        <f>input!$G34</f>
        <v>1.56</v>
      </c>
      <c r="F39">
        <f>input!$G34</f>
        <v>1.56</v>
      </c>
      <c r="G39">
        <f>input!$G34</f>
        <v>1.56</v>
      </c>
      <c r="H39">
        <f>input!$G34</f>
        <v>1.56</v>
      </c>
      <c r="I39">
        <f>input!$G34</f>
        <v>1.56</v>
      </c>
      <c r="J39">
        <f>input!$G34</f>
        <v>1.56</v>
      </c>
      <c r="K39">
        <f>input!$G34</f>
        <v>1.56</v>
      </c>
    </row>
    <row r="40" spans="1:11" ht="15.6" x14ac:dyDescent="0.35">
      <c r="A40" s="2" t="s">
        <v>17</v>
      </c>
      <c r="B40">
        <f>input!$G35</f>
        <v>0.33</v>
      </c>
      <c r="C40">
        <f>input!$G35</f>
        <v>0.33</v>
      </c>
      <c r="D40">
        <f>input!$G35</f>
        <v>0.33</v>
      </c>
      <c r="E40">
        <f>input!$G35</f>
        <v>0.33</v>
      </c>
      <c r="F40">
        <f>input!$G35</f>
        <v>0.33</v>
      </c>
      <c r="G40">
        <f>input!$G35</f>
        <v>0.33</v>
      </c>
      <c r="H40">
        <f>input!$G35</f>
        <v>0.33</v>
      </c>
      <c r="I40">
        <f>input!$G35</f>
        <v>0.33</v>
      </c>
      <c r="J40">
        <f>input!$G35</f>
        <v>0.33</v>
      </c>
      <c r="K40">
        <f>input!$G35</f>
        <v>0.33</v>
      </c>
    </row>
    <row r="41" spans="1:11" ht="15.6" x14ac:dyDescent="0.35">
      <c r="A41" s="2" t="s">
        <v>18</v>
      </c>
      <c r="B41">
        <f>input!$G36</f>
        <v>0.33</v>
      </c>
      <c r="C41">
        <f>input!$G36</f>
        <v>0.33</v>
      </c>
      <c r="D41">
        <f>input!$G36</f>
        <v>0.33</v>
      </c>
      <c r="E41">
        <f>input!$G36</f>
        <v>0.33</v>
      </c>
      <c r="F41">
        <f>input!$G36</f>
        <v>0.33</v>
      </c>
      <c r="G41">
        <f>input!$G36</f>
        <v>0.33</v>
      </c>
      <c r="H41">
        <f>input!$G36</f>
        <v>0.33</v>
      </c>
      <c r="I41">
        <f>input!$G36</f>
        <v>0.33</v>
      </c>
      <c r="J41">
        <f>input!$G36</f>
        <v>0.33</v>
      </c>
      <c r="K41">
        <f>input!$G36</f>
        <v>0.33</v>
      </c>
    </row>
    <row r="42" spans="1:11" ht="15.6" x14ac:dyDescent="0.35">
      <c r="A42" s="2" t="s">
        <v>3</v>
      </c>
      <c r="B42">
        <f>input!$G37</f>
        <v>0</v>
      </c>
      <c r="C42">
        <f>input!$G37</f>
        <v>0</v>
      </c>
      <c r="D42">
        <f>input!$G37</f>
        <v>0</v>
      </c>
      <c r="E42">
        <f>input!$G37</f>
        <v>0</v>
      </c>
      <c r="F42">
        <f>input!$G37</f>
        <v>0</v>
      </c>
      <c r="G42">
        <f>input!$G37</f>
        <v>0</v>
      </c>
      <c r="H42">
        <f>input!$G37</f>
        <v>0</v>
      </c>
      <c r="I42">
        <f>input!$G37</f>
        <v>0</v>
      </c>
      <c r="J42">
        <f>input!$G37</f>
        <v>0</v>
      </c>
      <c r="K42">
        <f>input!$G37</f>
        <v>0</v>
      </c>
    </row>
    <row r="43" spans="1:11" ht="15.6" x14ac:dyDescent="0.35">
      <c r="A43" s="2" t="s">
        <v>4</v>
      </c>
      <c r="B43">
        <f>input!$G38</f>
        <v>0</v>
      </c>
      <c r="C43">
        <f>input!$G38</f>
        <v>0</v>
      </c>
      <c r="D43">
        <f>input!$G38</f>
        <v>0</v>
      </c>
      <c r="E43">
        <f>input!$G38</f>
        <v>0</v>
      </c>
      <c r="F43">
        <f>input!$G38</f>
        <v>0</v>
      </c>
      <c r="G43">
        <f>input!$G38</f>
        <v>0</v>
      </c>
      <c r="H43">
        <f>input!$G38</f>
        <v>0</v>
      </c>
      <c r="I43">
        <f>input!$G38</f>
        <v>0</v>
      </c>
      <c r="J43">
        <f>input!$G38</f>
        <v>0</v>
      </c>
      <c r="K43">
        <f>input!$G38</f>
        <v>0</v>
      </c>
    </row>
    <row r="44" spans="1:11" ht="15.6" x14ac:dyDescent="0.35">
      <c r="A44" s="2" t="s">
        <v>6</v>
      </c>
      <c r="B44">
        <f>input!$G39</f>
        <v>0</v>
      </c>
      <c r="C44">
        <f>input!$G39</f>
        <v>0</v>
      </c>
      <c r="D44">
        <f>input!$G39</f>
        <v>0</v>
      </c>
      <c r="E44">
        <f>input!$G39</f>
        <v>0</v>
      </c>
      <c r="F44">
        <f>input!$G39</f>
        <v>0</v>
      </c>
      <c r="G44">
        <f>input!$G39</f>
        <v>0</v>
      </c>
      <c r="H44">
        <f>input!$G39</f>
        <v>0</v>
      </c>
      <c r="I44">
        <f>input!$G39</f>
        <v>0</v>
      </c>
      <c r="J44">
        <f>input!$G39</f>
        <v>0</v>
      </c>
      <c r="K44">
        <f>input!$G39</f>
        <v>0</v>
      </c>
    </row>
    <row r="45" spans="1:11" ht="15.6" x14ac:dyDescent="0.35">
      <c r="A45" s="2" t="s">
        <v>9</v>
      </c>
      <c r="B45">
        <f>input!$G40</f>
        <v>0</v>
      </c>
      <c r="C45">
        <f>input!$G40</f>
        <v>0</v>
      </c>
      <c r="D45">
        <f>input!$G40</f>
        <v>0</v>
      </c>
      <c r="E45">
        <f>input!$G40</f>
        <v>0</v>
      </c>
      <c r="F45">
        <f>input!$G40</f>
        <v>0</v>
      </c>
      <c r="G45">
        <f>input!$G40</f>
        <v>0</v>
      </c>
      <c r="H45">
        <f>input!$G40</f>
        <v>0</v>
      </c>
      <c r="I45">
        <f>input!$G40</f>
        <v>0</v>
      </c>
      <c r="J45">
        <f>input!$G40</f>
        <v>0</v>
      </c>
      <c r="K45">
        <f>input!$G40</f>
        <v>0</v>
      </c>
    </row>
    <row r="46" spans="1:11" ht="15.6" x14ac:dyDescent="0.35">
      <c r="A46" s="2" t="s">
        <v>19</v>
      </c>
      <c r="B46">
        <f>input!$G41</f>
        <v>0</v>
      </c>
      <c r="C46">
        <f>input!$G41</f>
        <v>0</v>
      </c>
      <c r="D46">
        <f>input!$G41</f>
        <v>0</v>
      </c>
      <c r="E46">
        <f>input!$G41</f>
        <v>0</v>
      </c>
      <c r="F46">
        <f>input!$G41</f>
        <v>0</v>
      </c>
      <c r="G46">
        <f>input!$G41</f>
        <v>0</v>
      </c>
      <c r="H46">
        <f>input!$G41</f>
        <v>0</v>
      </c>
      <c r="I46">
        <f>input!$G41</f>
        <v>0</v>
      </c>
      <c r="J46">
        <f>input!$G41</f>
        <v>0</v>
      </c>
      <c r="K46">
        <f>input!$G41</f>
        <v>0</v>
      </c>
    </row>
    <row r="47" spans="1:11" ht="15.75" x14ac:dyDescent="0.25">
      <c r="A47" s="2" t="s">
        <v>36</v>
      </c>
      <c r="B47">
        <f>input!$G42</f>
        <v>0</v>
      </c>
      <c r="C47">
        <f>input!$G42</f>
        <v>0</v>
      </c>
      <c r="D47">
        <f>input!$G42</f>
        <v>0</v>
      </c>
      <c r="E47">
        <f>input!$G42</f>
        <v>0</v>
      </c>
      <c r="F47">
        <f>input!$G42</f>
        <v>0</v>
      </c>
      <c r="G47">
        <f>input!$G42</f>
        <v>0</v>
      </c>
      <c r="H47">
        <f>input!$G42</f>
        <v>0</v>
      </c>
      <c r="I47">
        <f>input!$G42</f>
        <v>0</v>
      </c>
      <c r="J47">
        <f>input!$G42</f>
        <v>0</v>
      </c>
      <c r="K47">
        <f>input!$G42</f>
        <v>0</v>
      </c>
    </row>
    <row r="49" spans="1:11" ht="15.75" x14ac:dyDescent="0.25">
      <c r="B49" s="2" t="s">
        <v>13</v>
      </c>
      <c r="C49" s="2" t="s">
        <v>16</v>
      </c>
      <c r="D49" s="2" t="s">
        <v>17</v>
      </c>
      <c r="E49" s="2" t="s">
        <v>18</v>
      </c>
      <c r="F49" s="2" t="s">
        <v>3</v>
      </c>
      <c r="G49" s="2" t="s">
        <v>4</v>
      </c>
      <c r="H49" s="2" t="s">
        <v>6</v>
      </c>
      <c r="I49" s="2" t="s">
        <v>9</v>
      </c>
      <c r="J49" s="2" t="s">
        <v>19</v>
      </c>
      <c r="K49" s="2" t="s">
        <v>36</v>
      </c>
    </row>
    <row r="50" spans="1:11" x14ac:dyDescent="0.25">
      <c r="B50">
        <f t="array" ref="B50:K59">TRANSPOSE(B38:K47)</f>
        <v>0</v>
      </c>
      <c r="C50">
        <v>1.56</v>
      </c>
      <c r="D50">
        <v>0.33</v>
      </c>
      <c r="E50">
        <v>0.33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B51">
        <v>0</v>
      </c>
      <c r="C51">
        <v>1.56</v>
      </c>
      <c r="D51">
        <v>0.33</v>
      </c>
      <c r="E51">
        <v>0.33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B52">
        <v>0</v>
      </c>
      <c r="C52">
        <v>1.56</v>
      </c>
      <c r="D52">
        <v>0.33</v>
      </c>
      <c r="E52">
        <v>0.33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B53">
        <v>0</v>
      </c>
      <c r="C53">
        <v>1.56</v>
      </c>
      <c r="D53">
        <v>0.33</v>
      </c>
      <c r="E53">
        <v>0.33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B54">
        <v>0</v>
      </c>
      <c r="C54">
        <v>1.56</v>
      </c>
      <c r="D54">
        <v>0.33</v>
      </c>
      <c r="E54">
        <v>0.33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B55">
        <v>0</v>
      </c>
      <c r="C55">
        <v>1.56</v>
      </c>
      <c r="D55">
        <v>0.33</v>
      </c>
      <c r="E55">
        <v>0.33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B56">
        <v>0</v>
      </c>
      <c r="C56">
        <v>1.56</v>
      </c>
      <c r="D56">
        <v>0.33</v>
      </c>
      <c r="E56">
        <v>0.33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B57">
        <v>0</v>
      </c>
      <c r="C57">
        <v>1.56</v>
      </c>
      <c r="D57">
        <v>0.33</v>
      </c>
      <c r="E57">
        <v>0.33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B58">
        <v>0</v>
      </c>
      <c r="C58">
        <v>1.56</v>
      </c>
      <c r="D58">
        <v>0.33</v>
      </c>
      <c r="E58">
        <v>0.33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B59">
        <v>0</v>
      </c>
      <c r="C59">
        <v>1.56</v>
      </c>
      <c r="D59">
        <v>0.33</v>
      </c>
      <c r="E59">
        <v>0.33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ht="15.75" x14ac:dyDescent="0.25">
      <c r="B61" s="2" t="s">
        <v>13</v>
      </c>
      <c r="C61" s="2" t="s">
        <v>16</v>
      </c>
      <c r="D61" s="2" t="s">
        <v>17</v>
      </c>
      <c r="E61" s="2" t="s">
        <v>18</v>
      </c>
      <c r="F61" s="2" t="s">
        <v>3</v>
      </c>
      <c r="G61" s="2" t="s">
        <v>4</v>
      </c>
      <c r="H61" s="2" t="s">
        <v>6</v>
      </c>
      <c r="I61" s="2" t="s">
        <v>9</v>
      </c>
      <c r="J61" s="2" t="s">
        <v>19</v>
      </c>
      <c r="K61" s="2" t="s">
        <v>36</v>
      </c>
    </row>
    <row r="62" spans="1:11" ht="15.75" x14ac:dyDescent="0.25">
      <c r="A62" s="2" t="s">
        <v>13</v>
      </c>
      <c r="B62">
        <f>B38*B50</f>
        <v>0</v>
      </c>
      <c r="C62">
        <f>C38*C50</f>
        <v>0</v>
      </c>
      <c r="D62">
        <f t="shared" ref="D62:K62" si="10">D38*D50</f>
        <v>0</v>
      </c>
      <c r="E62">
        <f t="shared" si="10"/>
        <v>0</v>
      </c>
      <c r="F62">
        <f t="shared" si="10"/>
        <v>0</v>
      </c>
      <c r="G62">
        <f t="shared" si="10"/>
        <v>0</v>
      </c>
      <c r="H62">
        <f t="shared" si="10"/>
        <v>0</v>
      </c>
      <c r="I62">
        <f t="shared" si="10"/>
        <v>0</v>
      </c>
      <c r="J62">
        <f t="shared" si="10"/>
        <v>0</v>
      </c>
      <c r="K62">
        <f t="shared" si="10"/>
        <v>0</v>
      </c>
    </row>
    <row r="63" spans="1:11" ht="15.75" x14ac:dyDescent="0.25">
      <c r="A63" s="2" t="s">
        <v>16</v>
      </c>
      <c r="B63">
        <f t="shared" ref="B63:C71" si="11">B39*B51</f>
        <v>0</v>
      </c>
      <c r="C63">
        <f t="shared" si="11"/>
        <v>2.4336000000000002</v>
      </c>
      <c r="D63">
        <f t="shared" ref="D63:K63" si="12">D39*D51</f>
        <v>0.51480000000000004</v>
      </c>
      <c r="E63">
        <f t="shared" si="12"/>
        <v>0.51480000000000004</v>
      </c>
      <c r="F63">
        <f t="shared" si="12"/>
        <v>0</v>
      </c>
      <c r="G63">
        <f t="shared" si="12"/>
        <v>0</v>
      </c>
      <c r="H63">
        <f t="shared" si="12"/>
        <v>0</v>
      </c>
      <c r="I63">
        <f t="shared" si="12"/>
        <v>0</v>
      </c>
      <c r="J63">
        <f t="shared" si="12"/>
        <v>0</v>
      </c>
      <c r="K63">
        <f t="shared" si="12"/>
        <v>0</v>
      </c>
    </row>
    <row r="64" spans="1:11" ht="15.75" x14ac:dyDescent="0.25">
      <c r="A64" s="2" t="s">
        <v>17</v>
      </c>
      <c r="B64">
        <f t="shared" si="11"/>
        <v>0</v>
      </c>
      <c r="C64">
        <f t="shared" si="11"/>
        <v>0.51480000000000004</v>
      </c>
      <c r="D64">
        <f t="shared" ref="D64:K64" si="13">D40*D52</f>
        <v>0.10890000000000001</v>
      </c>
      <c r="E64">
        <f t="shared" si="13"/>
        <v>0.10890000000000001</v>
      </c>
      <c r="F64">
        <f t="shared" si="13"/>
        <v>0</v>
      </c>
      <c r="G64">
        <f t="shared" si="13"/>
        <v>0</v>
      </c>
      <c r="H64">
        <f t="shared" si="13"/>
        <v>0</v>
      </c>
      <c r="I64">
        <f t="shared" si="13"/>
        <v>0</v>
      </c>
      <c r="J64">
        <f t="shared" si="13"/>
        <v>0</v>
      </c>
      <c r="K64">
        <f t="shared" si="13"/>
        <v>0</v>
      </c>
    </row>
    <row r="65" spans="1:12" ht="15.75" x14ac:dyDescent="0.25">
      <c r="A65" s="2" t="s">
        <v>18</v>
      </c>
      <c r="B65">
        <f t="shared" si="11"/>
        <v>0</v>
      </c>
      <c r="C65">
        <f t="shared" si="11"/>
        <v>0.51480000000000004</v>
      </c>
      <c r="D65">
        <f t="shared" ref="D65:K65" si="14">D41*D53</f>
        <v>0.10890000000000001</v>
      </c>
      <c r="E65">
        <f t="shared" si="14"/>
        <v>0.10890000000000001</v>
      </c>
      <c r="F65">
        <f t="shared" si="14"/>
        <v>0</v>
      </c>
      <c r="G65">
        <f t="shared" si="14"/>
        <v>0</v>
      </c>
      <c r="H65">
        <f t="shared" si="14"/>
        <v>0</v>
      </c>
      <c r="I65">
        <f t="shared" si="14"/>
        <v>0</v>
      </c>
      <c r="J65">
        <f t="shared" si="14"/>
        <v>0</v>
      </c>
      <c r="K65">
        <f t="shared" si="14"/>
        <v>0</v>
      </c>
    </row>
    <row r="66" spans="1:12" ht="15.75" x14ac:dyDescent="0.25">
      <c r="A66" s="2" t="s">
        <v>3</v>
      </c>
      <c r="B66">
        <f t="shared" si="11"/>
        <v>0</v>
      </c>
      <c r="C66">
        <f t="shared" si="11"/>
        <v>0</v>
      </c>
      <c r="D66">
        <f t="shared" ref="D66:K66" si="15">D42*D54</f>
        <v>0</v>
      </c>
      <c r="E66">
        <f t="shared" si="15"/>
        <v>0</v>
      </c>
      <c r="F66">
        <f t="shared" si="15"/>
        <v>0</v>
      </c>
      <c r="G66">
        <f t="shared" si="15"/>
        <v>0</v>
      </c>
      <c r="H66">
        <f t="shared" si="15"/>
        <v>0</v>
      </c>
      <c r="I66">
        <f t="shared" si="15"/>
        <v>0</v>
      </c>
      <c r="J66">
        <f t="shared" si="15"/>
        <v>0</v>
      </c>
      <c r="K66">
        <f t="shared" si="15"/>
        <v>0</v>
      </c>
    </row>
    <row r="67" spans="1:12" ht="15.75" x14ac:dyDescent="0.25">
      <c r="A67" s="2" t="s">
        <v>4</v>
      </c>
      <c r="B67">
        <f t="shared" si="11"/>
        <v>0</v>
      </c>
      <c r="C67">
        <f t="shared" si="11"/>
        <v>0</v>
      </c>
      <c r="D67">
        <f t="shared" ref="D67:K67" si="16">D43*D55</f>
        <v>0</v>
      </c>
      <c r="E67">
        <f t="shared" si="16"/>
        <v>0</v>
      </c>
      <c r="F67">
        <f t="shared" si="16"/>
        <v>0</v>
      </c>
      <c r="G67">
        <f t="shared" si="16"/>
        <v>0</v>
      </c>
      <c r="H67">
        <f t="shared" si="16"/>
        <v>0</v>
      </c>
      <c r="I67">
        <f t="shared" si="16"/>
        <v>0</v>
      </c>
      <c r="J67">
        <f t="shared" si="16"/>
        <v>0</v>
      </c>
      <c r="K67">
        <f t="shared" si="16"/>
        <v>0</v>
      </c>
    </row>
    <row r="68" spans="1:12" ht="15.75" x14ac:dyDescent="0.25">
      <c r="A68" s="2" t="s">
        <v>6</v>
      </c>
      <c r="B68">
        <f t="shared" si="11"/>
        <v>0</v>
      </c>
      <c r="C68">
        <f t="shared" si="11"/>
        <v>0</v>
      </c>
      <c r="D68">
        <f t="shared" ref="D68:K68" si="17">D44*D56</f>
        <v>0</v>
      </c>
      <c r="E68">
        <f t="shared" si="17"/>
        <v>0</v>
      </c>
      <c r="F68">
        <f t="shared" si="17"/>
        <v>0</v>
      </c>
      <c r="G68">
        <f t="shared" si="17"/>
        <v>0</v>
      </c>
      <c r="H68">
        <f t="shared" si="17"/>
        <v>0</v>
      </c>
      <c r="I68">
        <f t="shared" si="17"/>
        <v>0</v>
      </c>
      <c r="J68">
        <f t="shared" si="17"/>
        <v>0</v>
      </c>
      <c r="K68">
        <f t="shared" si="17"/>
        <v>0</v>
      </c>
    </row>
    <row r="69" spans="1:12" ht="15.75" x14ac:dyDescent="0.25">
      <c r="A69" s="2" t="s">
        <v>9</v>
      </c>
      <c r="B69">
        <f t="shared" si="11"/>
        <v>0</v>
      </c>
      <c r="C69">
        <f t="shared" si="11"/>
        <v>0</v>
      </c>
      <c r="D69">
        <f t="shared" ref="D69:K69" si="18">D45*D57</f>
        <v>0</v>
      </c>
      <c r="E69">
        <f t="shared" si="18"/>
        <v>0</v>
      </c>
      <c r="F69">
        <f t="shared" si="18"/>
        <v>0</v>
      </c>
      <c r="G69">
        <f t="shared" si="18"/>
        <v>0</v>
      </c>
      <c r="H69">
        <f t="shared" si="18"/>
        <v>0</v>
      </c>
      <c r="I69">
        <f t="shared" si="18"/>
        <v>0</v>
      </c>
      <c r="J69">
        <f t="shared" si="18"/>
        <v>0</v>
      </c>
      <c r="K69">
        <f t="shared" si="18"/>
        <v>0</v>
      </c>
    </row>
    <row r="70" spans="1:12" ht="15.75" x14ac:dyDescent="0.25">
      <c r="A70" s="2" t="s">
        <v>19</v>
      </c>
      <c r="B70">
        <f t="shared" si="11"/>
        <v>0</v>
      </c>
      <c r="C70">
        <f t="shared" si="11"/>
        <v>0</v>
      </c>
      <c r="D70">
        <f t="shared" ref="D70:K70" si="19">D46*D58</f>
        <v>0</v>
      </c>
      <c r="E70">
        <f t="shared" si="19"/>
        <v>0</v>
      </c>
      <c r="F70">
        <f t="shared" si="19"/>
        <v>0</v>
      </c>
      <c r="G70">
        <f t="shared" si="19"/>
        <v>0</v>
      </c>
      <c r="H70">
        <f t="shared" si="19"/>
        <v>0</v>
      </c>
      <c r="I70">
        <f t="shared" si="19"/>
        <v>0</v>
      </c>
      <c r="J70">
        <f t="shared" si="19"/>
        <v>0</v>
      </c>
      <c r="K70">
        <f t="shared" si="19"/>
        <v>0</v>
      </c>
    </row>
    <row r="71" spans="1:12" ht="15.75" x14ac:dyDescent="0.25">
      <c r="A71" s="2" t="s">
        <v>36</v>
      </c>
      <c r="B71">
        <f t="shared" si="11"/>
        <v>0</v>
      </c>
      <c r="C71">
        <f t="shared" si="11"/>
        <v>0</v>
      </c>
      <c r="D71">
        <f t="shared" ref="D71:K71" si="20">D47*D59</f>
        <v>0</v>
      </c>
      <c r="E71">
        <f t="shared" si="20"/>
        <v>0</v>
      </c>
      <c r="F71">
        <f t="shared" si="20"/>
        <v>0</v>
      </c>
      <c r="G71">
        <f t="shared" si="20"/>
        <v>0</v>
      </c>
      <c r="H71">
        <f t="shared" si="20"/>
        <v>0</v>
      </c>
      <c r="I71">
        <f t="shared" si="20"/>
        <v>0</v>
      </c>
      <c r="J71">
        <f t="shared" si="20"/>
        <v>0</v>
      </c>
      <c r="K71">
        <f t="shared" si="20"/>
        <v>0</v>
      </c>
    </row>
    <row r="73" spans="1:12" ht="15.75" x14ac:dyDescent="0.25">
      <c r="B73" s="2" t="s">
        <v>13</v>
      </c>
      <c r="C73" s="2" t="s">
        <v>16</v>
      </c>
      <c r="D73" s="2" t="s">
        <v>17</v>
      </c>
      <c r="E73" s="2" t="s">
        <v>18</v>
      </c>
      <c r="F73" s="2" t="s">
        <v>3</v>
      </c>
      <c r="G73" s="2" t="s">
        <v>4</v>
      </c>
      <c r="H73" s="2" t="s">
        <v>6</v>
      </c>
      <c r="I73" s="2" t="s">
        <v>9</v>
      </c>
      <c r="J73" s="2" t="s">
        <v>19</v>
      </c>
      <c r="K73" s="2" t="s">
        <v>36</v>
      </c>
    </row>
    <row r="74" spans="1:12" ht="15.75" x14ac:dyDescent="0.25">
      <c r="A74" s="2" t="s">
        <v>13</v>
      </c>
      <c r="B74">
        <f>B62*B26</f>
        <v>0</v>
      </c>
      <c r="C74">
        <f t="shared" ref="C74:K74" si="21">C62*C26</f>
        <v>0</v>
      </c>
      <c r="D74">
        <f>D62*D26</f>
        <v>0</v>
      </c>
      <c r="E74">
        <f t="shared" si="21"/>
        <v>0</v>
      </c>
      <c r="F74">
        <f t="shared" si="21"/>
        <v>0</v>
      </c>
      <c r="G74">
        <f t="shared" si="21"/>
        <v>0</v>
      </c>
      <c r="H74">
        <f t="shared" si="21"/>
        <v>0</v>
      </c>
      <c r="I74">
        <f t="shared" si="21"/>
        <v>0</v>
      </c>
      <c r="J74">
        <f t="shared" si="21"/>
        <v>0</v>
      </c>
      <c r="K74">
        <f t="shared" si="21"/>
        <v>0</v>
      </c>
      <c r="L74">
        <f>SUM(B74:K74)</f>
        <v>0</v>
      </c>
    </row>
    <row r="75" spans="1:12" ht="15.75" x14ac:dyDescent="0.25">
      <c r="A75" s="2" t="s">
        <v>16</v>
      </c>
      <c r="B75">
        <f t="shared" ref="B75:K83" si="22">B63*B27</f>
        <v>0</v>
      </c>
      <c r="C75">
        <f t="shared" si="22"/>
        <v>0</v>
      </c>
      <c r="D75">
        <f t="shared" si="22"/>
        <v>10.790208000000005</v>
      </c>
      <c r="E75">
        <f t="shared" si="22"/>
        <v>30.888000000000016</v>
      </c>
      <c r="F75">
        <f t="shared" si="22"/>
        <v>0</v>
      </c>
      <c r="G75">
        <f t="shared" si="22"/>
        <v>0</v>
      </c>
      <c r="H75">
        <f t="shared" si="22"/>
        <v>0</v>
      </c>
      <c r="I75">
        <f t="shared" si="22"/>
        <v>0</v>
      </c>
      <c r="J75">
        <f t="shared" si="22"/>
        <v>0</v>
      </c>
      <c r="K75">
        <f t="shared" si="22"/>
        <v>0</v>
      </c>
      <c r="L75">
        <f t="shared" ref="L75:L83" si="23">SUM(B75:K75)</f>
        <v>41.678208000000019</v>
      </c>
    </row>
    <row r="76" spans="1:12" ht="15.75" x14ac:dyDescent="0.25">
      <c r="A76" s="2" t="s">
        <v>17</v>
      </c>
      <c r="B76">
        <f t="shared" si="22"/>
        <v>0</v>
      </c>
      <c r="C76">
        <f t="shared" si="22"/>
        <v>10.790208000000005</v>
      </c>
      <c r="D76">
        <f t="shared" si="22"/>
        <v>0</v>
      </c>
      <c r="E76">
        <f t="shared" si="22"/>
        <v>4.2514560000000028</v>
      </c>
      <c r="F76">
        <f t="shared" si="22"/>
        <v>0</v>
      </c>
      <c r="G76">
        <f t="shared" si="22"/>
        <v>0</v>
      </c>
      <c r="H76">
        <f t="shared" si="22"/>
        <v>0</v>
      </c>
      <c r="I76">
        <f t="shared" si="22"/>
        <v>0</v>
      </c>
      <c r="J76">
        <f t="shared" si="22"/>
        <v>0</v>
      </c>
      <c r="K76">
        <f t="shared" si="22"/>
        <v>0</v>
      </c>
      <c r="L76">
        <f t="shared" si="23"/>
        <v>15.041664000000008</v>
      </c>
    </row>
    <row r="77" spans="1:12" ht="15.75" x14ac:dyDescent="0.25">
      <c r="A77" s="2" t="s">
        <v>18</v>
      </c>
      <c r="B77">
        <f t="shared" si="22"/>
        <v>0</v>
      </c>
      <c r="C77">
        <f t="shared" si="22"/>
        <v>30.888000000000016</v>
      </c>
      <c r="D77">
        <f t="shared" si="22"/>
        <v>4.2514560000000028</v>
      </c>
      <c r="E77">
        <f t="shared" si="22"/>
        <v>0</v>
      </c>
      <c r="F77">
        <f t="shared" si="22"/>
        <v>0</v>
      </c>
      <c r="G77">
        <f t="shared" si="22"/>
        <v>0</v>
      </c>
      <c r="H77">
        <f t="shared" si="22"/>
        <v>0</v>
      </c>
      <c r="I77">
        <f t="shared" si="22"/>
        <v>0</v>
      </c>
      <c r="J77">
        <f t="shared" si="22"/>
        <v>0</v>
      </c>
      <c r="K77">
        <f t="shared" si="22"/>
        <v>0</v>
      </c>
      <c r="L77">
        <f t="shared" si="23"/>
        <v>35.139456000000017</v>
      </c>
    </row>
    <row r="78" spans="1:12" ht="15.75" x14ac:dyDescent="0.25">
      <c r="A78" s="2" t="s">
        <v>3</v>
      </c>
      <c r="B78">
        <f t="shared" si="22"/>
        <v>0</v>
      </c>
      <c r="C78">
        <f t="shared" si="22"/>
        <v>0</v>
      </c>
      <c r="D78">
        <f t="shared" si="22"/>
        <v>0</v>
      </c>
      <c r="E78">
        <f t="shared" si="22"/>
        <v>0</v>
      </c>
      <c r="F78">
        <f t="shared" si="22"/>
        <v>0</v>
      </c>
      <c r="G78">
        <f t="shared" si="22"/>
        <v>0</v>
      </c>
      <c r="H78">
        <f t="shared" si="22"/>
        <v>0</v>
      </c>
      <c r="I78">
        <f t="shared" si="22"/>
        <v>0</v>
      </c>
      <c r="J78">
        <f t="shared" si="22"/>
        <v>0</v>
      </c>
      <c r="K78">
        <f t="shared" si="22"/>
        <v>0</v>
      </c>
      <c r="L78">
        <f t="shared" si="23"/>
        <v>0</v>
      </c>
    </row>
    <row r="79" spans="1:12" ht="15.75" x14ac:dyDescent="0.25">
      <c r="A79" s="2" t="s">
        <v>4</v>
      </c>
      <c r="B79">
        <f t="shared" si="22"/>
        <v>0</v>
      </c>
      <c r="C79">
        <f t="shared" si="22"/>
        <v>0</v>
      </c>
      <c r="D79">
        <f t="shared" si="22"/>
        <v>0</v>
      </c>
      <c r="E79">
        <f t="shared" si="22"/>
        <v>0</v>
      </c>
      <c r="F79">
        <f t="shared" si="22"/>
        <v>0</v>
      </c>
      <c r="G79">
        <f t="shared" si="22"/>
        <v>0</v>
      </c>
      <c r="H79">
        <f t="shared" si="22"/>
        <v>0</v>
      </c>
      <c r="I79">
        <f t="shared" si="22"/>
        <v>0</v>
      </c>
      <c r="J79">
        <f t="shared" si="22"/>
        <v>0</v>
      </c>
      <c r="K79">
        <f t="shared" si="22"/>
        <v>0</v>
      </c>
      <c r="L79">
        <f t="shared" si="23"/>
        <v>0</v>
      </c>
    </row>
    <row r="80" spans="1:12" ht="15.75" x14ac:dyDescent="0.25">
      <c r="A80" s="2" t="s">
        <v>6</v>
      </c>
      <c r="B80">
        <f t="shared" si="22"/>
        <v>0</v>
      </c>
      <c r="C80">
        <f t="shared" si="22"/>
        <v>0</v>
      </c>
      <c r="D80">
        <f t="shared" si="22"/>
        <v>0</v>
      </c>
      <c r="E80">
        <f t="shared" si="22"/>
        <v>0</v>
      </c>
      <c r="F80">
        <f t="shared" si="22"/>
        <v>0</v>
      </c>
      <c r="G80">
        <f t="shared" si="22"/>
        <v>0</v>
      </c>
      <c r="H80">
        <f t="shared" si="22"/>
        <v>0</v>
      </c>
      <c r="I80">
        <f t="shared" si="22"/>
        <v>0</v>
      </c>
      <c r="J80">
        <f t="shared" si="22"/>
        <v>0</v>
      </c>
      <c r="K80">
        <f t="shared" si="22"/>
        <v>0</v>
      </c>
      <c r="L80">
        <f t="shared" si="23"/>
        <v>0</v>
      </c>
    </row>
    <row r="81" spans="1:12" ht="15.75" x14ac:dyDescent="0.25">
      <c r="A81" s="2" t="s">
        <v>9</v>
      </c>
      <c r="B81">
        <f t="shared" si="22"/>
        <v>0</v>
      </c>
      <c r="C81">
        <f t="shared" si="22"/>
        <v>0</v>
      </c>
      <c r="D81">
        <f t="shared" si="22"/>
        <v>0</v>
      </c>
      <c r="E81">
        <f t="shared" si="22"/>
        <v>0</v>
      </c>
      <c r="F81">
        <f t="shared" si="22"/>
        <v>0</v>
      </c>
      <c r="G81">
        <f t="shared" si="22"/>
        <v>0</v>
      </c>
      <c r="H81">
        <f t="shared" si="22"/>
        <v>0</v>
      </c>
      <c r="I81">
        <f t="shared" si="22"/>
        <v>0</v>
      </c>
      <c r="J81">
        <f t="shared" si="22"/>
        <v>0</v>
      </c>
      <c r="K81">
        <f t="shared" si="22"/>
        <v>0</v>
      </c>
      <c r="L81">
        <f t="shared" si="23"/>
        <v>0</v>
      </c>
    </row>
    <row r="82" spans="1:12" ht="15.75" x14ac:dyDescent="0.25">
      <c r="A82" s="2" t="s">
        <v>19</v>
      </c>
      <c r="B82">
        <f t="shared" si="22"/>
        <v>0</v>
      </c>
      <c r="C82">
        <f t="shared" si="22"/>
        <v>0</v>
      </c>
      <c r="D82">
        <f t="shared" si="22"/>
        <v>0</v>
      </c>
      <c r="E82">
        <f t="shared" si="22"/>
        <v>0</v>
      </c>
      <c r="F82">
        <f t="shared" si="22"/>
        <v>0</v>
      </c>
      <c r="G82">
        <f t="shared" si="22"/>
        <v>0</v>
      </c>
      <c r="H82">
        <f t="shared" si="22"/>
        <v>0</v>
      </c>
      <c r="I82">
        <f t="shared" si="22"/>
        <v>0</v>
      </c>
      <c r="J82">
        <f t="shared" si="22"/>
        <v>0</v>
      </c>
      <c r="K82">
        <f t="shared" si="22"/>
        <v>0</v>
      </c>
      <c r="L82">
        <f t="shared" si="23"/>
        <v>0</v>
      </c>
    </row>
    <row r="83" spans="1:12" ht="15.75" x14ac:dyDescent="0.25">
      <c r="A83" s="2" t="s">
        <v>36</v>
      </c>
      <c r="B83">
        <f t="shared" si="22"/>
        <v>0</v>
      </c>
      <c r="C83">
        <f t="shared" si="22"/>
        <v>0</v>
      </c>
      <c r="D83">
        <f t="shared" si="22"/>
        <v>0</v>
      </c>
      <c r="E83">
        <f t="shared" si="22"/>
        <v>0</v>
      </c>
      <c r="F83">
        <f t="shared" si="22"/>
        <v>0</v>
      </c>
      <c r="G83">
        <f t="shared" si="22"/>
        <v>0</v>
      </c>
      <c r="H83">
        <f t="shared" si="22"/>
        <v>0</v>
      </c>
      <c r="I83">
        <f t="shared" si="22"/>
        <v>0</v>
      </c>
      <c r="J83">
        <f t="shared" si="22"/>
        <v>0</v>
      </c>
      <c r="K83">
        <f t="shared" si="22"/>
        <v>0</v>
      </c>
      <c r="L83">
        <f t="shared" si="23"/>
        <v>0</v>
      </c>
    </row>
    <row r="84" spans="1:12" x14ac:dyDescent="0.25">
      <c r="L84">
        <f>SUM(L74:L83)/2</f>
        <v>45.929664000000017</v>
      </c>
    </row>
    <row r="85" spans="1:12" x14ac:dyDescent="0.25">
      <c r="K85" t="s">
        <v>119</v>
      </c>
      <c r="L85">
        <f>IF(input!G43=0,0,-0.579*L84/((input!G43)^2))</f>
        <v>-5.3959247333820315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20"/>
  <sheetViews>
    <sheetView workbookViewId="0">
      <selection sqref="A1:B10"/>
    </sheetView>
  </sheetViews>
  <sheetFormatPr defaultColWidth="8.85546875" defaultRowHeight="15" x14ac:dyDescent="0.25"/>
  <cols>
    <col min="2" max="2" width="12.42578125" bestFit="1" customWidth="1"/>
  </cols>
  <sheetData>
    <row r="1" spans="1:3" ht="18.75" x14ac:dyDescent="0.35">
      <c r="A1" t="s">
        <v>73</v>
      </c>
      <c r="B1" t="s">
        <v>71</v>
      </c>
    </row>
    <row r="2" spans="1:3" x14ac:dyDescent="0.25">
      <c r="A2" t="s">
        <v>62</v>
      </c>
      <c r="B2">
        <v>-414.8</v>
      </c>
    </row>
    <row r="3" spans="1:3" x14ac:dyDescent="0.25">
      <c r="A3" t="s">
        <v>63</v>
      </c>
      <c r="B3">
        <v>-363.17</v>
      </c>
    </row>
    <row r="4" spans="1:3" x14ac:dyDescent="0.25">
      <c r="A4" t="s">
        <v>64</v>
      </c>
      <c r="B4">
        <v>-634.91999999999996</v>
      </c>
    </row>
    <row r="5" spans="1:3" x14ac:dyDescent="0.25">
      <c r="A5" t="s">
        <v>65</v>
      </c>
      <c r="B5">
        <v>-601.6</v>
      </c>
    </row>
    <row r="6" spans="1:3" x14ac:dyDescent="0.25">
      <c r="A6" t="s">
        <v>66</v>
      </c>
      <c r="B6">
        <v>-272.04000000000002</v>
      </c>
    </row>
    <row r="7" spans="1:3" x14ac:dyDescent="0.25">
      <c r="A7" t="s">
        <v>67</v>
      </c>
      <c r="B7">
        <v>-826.23</v>
      </c>
    </row>
    <row r="8" spans="1:3" x14ac:dyDescent="0.25">
      <c r="A8" t="s">
        <v>68</v>
      </c>
      <c r="B8">
        <v>-1675.7</v>
      </c>
    </row>
    <row r="9" spans="1:3" x14ac:dyDescent="0.25">
      <c r="A9" t="s">
        <v>69</v>
      </c>
      <c r="B9">
        <v>-910.7</v>
      </c>
    </row>
    <row r="10" spans="1:3" x14ac:dyDescent="0.25">
      <c r="A10" t="s">
        <v>70</v>
      </c>
      <c r="B10">
        <v>-285.83</v>
      </c>
    </row>
    <row r="11" spans="1:3" ht="18.75" x14ac:dyDescent="0.35">
      <c r="A11" t="s">
        <v>74</v>
      </c>
      <c r="B11" t="s">
        <v>71</v>
      </c>
      <c r="C11" s="1" t="s">
        <v>72</v>
      </c>
    </row>
    <row r="12" spans="1:3" x14ac:dyDescent="0.25">
      <c r="A12" t="s">
        <v>42</v>
      </c>
      <c r="B12">
        <v>-240.34</v>
      </c>
      <c r="C12">
        <v>65.8</v>
      </c>
    </row>
    <row r="13" spans="1:3" x14ac:dyDescent="0.25">
      <c r="A13" t="s">
        <v>41</v>
      </c>
      <c r="B13">
        <v>-252.14</v>
      </c>
      <c r="C13">
        <v>141</v>
      </c>
    </row>
    <row r="14" spans="1:3" x14ac:dyDescent="0.25">
      <c r="A14" t="s">
        <v>44</v>
      </c>
      <c r="B14">
        <v>-543</v>
      </c>
      <c r="C14">
        <v>-92.1</v>
      </c>
    </row>
    <row r="15" spans="1:3" x14ac:dyDescent="0.25">
      <c r="A15" t="s">
        <v>46</v>
      </c>
      <c r="B15">
        <v>-467</v>
      </c>
      <c r="C15">
        <v>-134.6</v>
      </c>
    </row>
    <row r="16" spans="1:3" x14ac:dyDescent="0.25">
      <c r="A16" t="s">
        <v>48</v>
      </c>
      <c r="B16">
        <v>-90</v>
      </c>
      <c r="C16">
        <v>-181.58</v>
      </c>
    </row>
    <row r="17" spans="1:3" x14ac:dyDescent="0.25">
      <c r="A17" t="s">
        <v>47</v>
      </c>
      <c r="B17">
        <v>-49</v>
      </c>
      <c r="C17">
        <v>-242.43</v>
      </c>
    </row>
    <row r="18" spans="1:3" x14ac:dyDescent="0.25">
      <c r="A18" t="s">
        <v>49</v>
      </c>
      <c r="B18">
        <v>-538.4</v>
      </c>
      <c r="C18">
        <v>-199.63</v>
      </c>
    </row>
    <row r="19" spans="1:3" x14ac:dyDescent="0.25">
      <c r="A19" t="s">
        <v>54</v>
      </c>
      <c r="C19">
        <v>-205</v>
      </c>
    </row>
    <row r="20" spans="1:3" x14ac:dyDescent="0.25">
      <c r="A20" t="s">
        <v>50</v>
      </c>
      <c r="B20">
        <v>0</v>
      </c>
      <c r="C20">
        <v>-292.75</v>
      </c>
    </row>
  </sheetData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34"/>
  <sheetViews>
    <sheetView workbookViewId="0">
      <selection activeCell="C2" sqref="C2"/>
    </sheetView>
  </sheetViews>
  <sheetFormatPr defaultColWidth="8.85546875" defaultRowHeight="15" x14ac:dyDescent="0.25"/>
  <cols>
    <col min="2" max="2" width="12.5703125" bestFit="1" customWidth="1"/>
    <col min="3" max="3" width="11.140625" bestFit="1" customWidth="1"/>
  </cols>
  <sheetData>
    <row r="1" spans="1:3" ht="15.6" x14ac:dyDescent="0.35">
      <c r="A1" s="2"/>
      <c r="B1" s="2" t="s">
        <v>43</v>
      </c>
      <c r="C1" s="2"/>
    </row>
    <row r="2" spans="1:3" ht="19.5" x14ac:dyDescent="0.35">
      <c r="A2" s="2" t="s">
        <v>40</v>
      </c>
      <c r="B2" s="2" t="s">
        <v>87</v>
      </c>
      <c r="C2" s="2" t="s">
        <v>88</v>
      </c>
    </row>
    <row r="3" spans="1:3" ht="15.75" x14ac:dyDescent="0.25">
      <c r="A3" s="2" t="s">
        <v>41</v>
      </c>
      <c r="B3" s="2">
        <v>141.11000000000001</v>
      </c>
      <c r="C3" s="2">
        <v>453</v>
      </c>
    </row>
    <row r="4" spans="1:3" ht="15.75" x14ac:dyDescent="0.25">
      <c r="A4" s="2" t="s">
        <v>42</v>
      </c>
      <c r="B4" s="2">
        <v>65.88</v>
      </c>
      <c r="C4" s="2">
        <v>260</v>
      </c>
    </row>
    <row r="5" spans="1:3" ht="15.75" x14ac:dyDescent="0.25">
      <c r="A5" s="2" t="s">
        <v>44</v>
      </c>
      <c r="B5" s="2">
        <v>-91.92</v>
      </c>
      <c r="C5" s="2">
        <v>-71.22</v>
      </c>
    </row>
    <row r="6" spans="1:3" ht="15.75" x14ac:dyDescent="0.25">
      <c r="A6" s="2"/>
      <c r="B6" s="2" t="s">
        <v>45</v>
      </c>
      <c r="C6" s="2"/>
    </row>
    <row r="7" spans="1:3" ht="19.5" x14ac:dyDescent="0.35">
      <c r="A7" s="2"/>
      <c r="B7" s="2" t="s">
        <v>87</v>
      </c>
      <c r="C7" s="2" t="s">
        <v>89</v>
      </c>
    </row>
    <row r="8" spans="1:3" ht="15.75" x14ac:dyDescent="0.25">
      <c r="A8" s="2" t="s">
        <v>46</v>
      </c>
      <c r="B8" s="2">
        <v>-134.6</v>
      </c>
      <c r="C8" s="2">
        <v>-191.72</v>
      </c>
    </row>
    <row r="9" spans="1:3" ht="15.75" x14ac:dyDescent="0.25">
      <c r="A9" s="2" t="s">
        <v>48</v>
      </c>
      <c r="B9" s="2">
        <v>-18.04</v>
      </c>
      <c r="C9" s="2">
        <v>-230.79</v>
      </c>
    </row>
    <row r="10" spans="1:3" ht="15.75" x14ac:dyDescent="0.25">
      <c r="A10" s="2" t="s">
        <v>49</v>
      </c>
      <c r="B10" s="2">
        <v>-199.63</v>
      </c>
      <c r="C10" s="2">
        <v>-251.75</v>
      </c>
    </row>
    <row r="11" spans="1:3" ht="15.75" x14ac:dyDescent="0.25">
      <c r="A11" s="2" t="s">
        <v>47</v>
      </c>
      <c r="B11" s="2">
        <v>-242.74</v>
      </c>
      <c r="C11" s="2">
        <v>-290.79000000000002</v>
      </c>
    </row>
    <row r="12" spans="1:3" ht="15.75" x14ac:dyDescent="0.25">
      <c r="A12" s="2"/>
      <c r="B12" s="2" t="s">
        <v>53</v>
      </c>
      <c r="C12" s="2"/>
    </row>
    <row r="13" spans="1:3" ht="19.5" x14ac:dyDescent="0.35">
      <c r="A13" s="2"/>
      <c r="B13" s="2" t="s">
        <v>87</v>
      </c>
      <c r="C13" s="2" t="s">
        <v>90</v>
      </c>
    </row>
    <row r="14" spans="1:3" ht="15.75" x14ac:dyDescent="0.25">
      <c r="A14" s="2" t="s">
        <v>54</v>
      </c>
      <c r="B14" s="2">
        <v>-205</v>
      </c>
      <c r="C14" s="2">
        <v>-285.33</v>
      </c>
    </row>
    <row r="15" spans="1:3" ht="15.75" x14ac:dyDescent="0.25">
      <c r="A15" s="2" t="s">
        <v>49</v>
      </c>
      <c r="B15" s="2">
        <v>-199.63</v>
      </c>
      <c r="C15" s="2">
        <v>-260.45</v>
      </c>
    </row>
    <row r="16" spans="1:3" ht="15.75" x14ac:dyDescent="0.25">
      <c r="A16" s="2" t="s">
        <v>47</v>
      </c>
      <c r="B16" s="2">
        <v>-242.74</v>
      </c>
      <c r="C16" s="2">
        <v>-310</v>
      </c>
    </row>
    <row r="17" spans="1:3" ht="15.75" x14ac:dyDescent="0.25">
      <c r="A17" s="2"/>
      <c r="B17" s="2" t="s">
        <v>55</v>
      </c>
      <c r="C17" s="2"/>
    </row>
    <row r="18" spans="1:3" ht="19.5" x14ac:dyDescent="0.35">
      <c r="A18" s="2"/>
      <c r="B18" s="2" t="s">
        <v>87</v>
      </c>
      <c r="C18" s="2" t="s">
        <v>91</v>
      </c>
    </row>
    <row r="19" spans="1:3" ht="15.75" x14ac:dyDescent="0.25">
      <c r="A19" s="2" t="s">
        <v>46</v>
      </c>
      <c r="B19" s="2">
        <v>-134.6</v>
      </c>
      <c r="C19" s="2">
        <v>-88.98</v>
      </c>
    </row>
    <row r="20" spans="1:3" ht="15.75" x14ac:dyDescent="0.25">
      <c r="A20" s="2" t="s">
        <v>48</v>
      </c>
      <c r="B20" s="2">
        <v>-182.04</v>
      </c>
      <c r="C20" s="2">
        <v>-216.99</v>
      </c>
    </row>
    <row r="21" spans="1:3" ht="15.75" x14ac:dyDescent="0.25">
      <c r="A21" s="2" t="s">
        <v>49</v>
      </c>
      <c r="B21" s="2">
        <v>-199.63</v>
      </c>
      <c r="C21" s="2">
        <v>-229.05</v>
      </c>
    </row>
    <row r="22" spans="1:3" ht="15.75" x14ac:dyDescent="0.25">
      <c r="A22" s="2" t="s">
        <v>47</v>
      </c>
      <c r="B22" s="2">
        <v>-242.74</v>
      </c>
      <c r="C22" s="2">
        <v>-288.99</v>
      </c>
    </row>
    <row r="23" spans="1:3" ht="15.75" x14ac:dyDescent="0.25">
      <c r="A23" s="2"/>
      <c r="B23" s="2"/>
      <c r="C23" s="2"/>
    </row>
    <row r="24" spans="1:3" ht="19.5" x14ac:dyDescent="0.35">
      <c r="A24" s="2" t="s">
        <v>52</v>
      </c>
      <c r="B24" s="2" t="s">
        <v>89</v>
      </c>
      <c r="C24" s="2"/>
    </row>
    <row r="25" spans="1:3" ht="15.75" x14ac:dyDescent="0.25">
      <c r="A25" s="2" t="s">
        <v>51</v>
      </c>
      <c r="B25" s="2">
        <v>-249.58</v>
      </c>
      <c r="C25" s="2"/>
    </row>
    <row r="26" spans="1:3" ht="19.5" x14ac:dyDescent="0.35">
      <c r="A26" s="2"/>
      <c r="B26" s="2" t="s">
        <v>91</v>
      </c>
      <c r="C26" s="2"/>
    </row>
    <row r="27" spans="1:3" ht="15.75" x14ac:dyDescent="0.25">
      <c r="A27" s="2" t="s">
        <v>56</v>
      </c>
      <c r="B27" s="2">
        <v>-311.98</v>
      </c>
      <c r="C27" s="2"/>
    </row>
    <row r="28" spans="1:3" ht="19.5" x14ac:dyDescent="0.35">
      <c r="A28" s="2"/>
      <c r="B28" s="2" t="s">
        <v>92</v>
      </c>
      <c r="C28" s="2"/>
    </row>
    <row r="29" spans="1:3" ht="15.75" x14ac:dyDescent="0.25">
      <c r="A29" s="2" t="s">
        <v>57</v>
      </c>
      <c r="B29" s="2">
        <v>-287.2</v>
      </c>
      <c r="C29" s="2"/>
    </row>
    <row r="30" spans="1:3" ht="15.75" x14ac:dyDescent="0.25">
      <c r="A30" s="2"/>
      <c r="B30" s="2"/>
      <c r="C30" s="2"/>
    </row>
    <row r="31" spans="1:3" ht="15.75" x14ac:dyDescent="0.25">
      <c r="A31" s="2" t="s">
        <v>58</v>
      </c>
      <c r="B31" s="2"/>
      <c r="C31" s="2"/>
    </row>
    <row r="32" spans="1:3" ht="15.75" x14ac:dyDescent="0.25">
      <c r="A32" s="2" t="s">
        <v>59</v>
      </c>
      <c r="B32" s="2">
        <v>-0.85699999999999998</v>
      </c>
      <c r="C32" s="2"/>
    </row>
    <row r="33" spans="1:3" ht="15.75" x14ac:dyDescent="0.25">
      <c r="A33" s="2" t="s">
        <v>60</v>
      </c>
      <c r="B33" s="2">
        <v>-0.57899999999999996</v>
      </c>
      <c r="C33" s="2"/>
    </row>
    <row r="34" spans="1:3" ht="15.75" x14ac:dyDescent="0.25">
      <c r="A34" s="2" t="s">
        <v>61</v>
      </c>
      <c r="B34" s="2">
        <v>-0.108</v>
      </c>
      <c r="C34" s="2"/>
    </row>
  </sheetData>
  <phoneticPr fontId="6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site Mtx</vt:lpstr>
      <vt:lpstr>I mix</vt:lpstr>
      <vt:lpstr>M3 mix</vt:lpstr>
      <vt:lpstr>M2 mix</vt:lpstr>
      <vt:lpstr>table 3</vt:lpstr>
      <vt:lpstr>table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2017-06-13T20:27:24Z</dcterms:modified>
</cp:coreProperties>
</file>