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angelafletcher/OneDrive - Earth Economics/Projects and Research/ARS/CEAP Data/Case Studies/"/>
    </mc:Choice>
  </mc:AlternateContent>
  <xr:revisionPtr revIDLastSave="8" documentId="11_AB2DAFC0E3E433DB3FC430113A80038A1553A571" xr6:coauthVersionLast="36" xr6:coauthVersionMax="36" xr10:uidLastSave="{3FC20502-076D-654E-969A-C5479BBAE500}"/>
  <bookViews>
    <workbookView xWindow="9720" yWindow="460" windowWidth="19440" windowHeight="19740" activeTab="5" xr2:uid="{00000000-000D-0000-FFFF-FFFF00000000}"/>
  </bookViews>
  <sheets>
    <sheet name="Sheet1" sheetId="7" r:id="rId1"/>
    <sheet name="Sheet2" sheetId="4" r:id="rId2"/>
    <sheet name="implan" sheetId="5" r:id="rId3"/>
    <sheet name="ESV" sheetId="6" r:id="rId4"/>
    <sheet name="Payments" sheetId="8" r:id="rId5"/>
    <sheet name="Data" sheetId="2" r:id="rId6"/>
    <sheet name="Sheet3" sheetId="9" r:id="rId7"/>
  </sheets>
  <definedNames>
    <definedName name="_xlnm._FilterDatabase" localSheetId="1" hidden="1">Sheet2!$O$4:$O$45</definedName>
    <definedName name="_xlchart.v1.0" hidden="1">Sheet2!$N$34:$O$45</definedName>
    <definedName name="_xlchart.v1.1" hidden="1">Sheet2!$P$34:$P$45</definedName>
  </definedNames>
  <calcPr calcId="181029"/>
  <pivotCaches>
    <pivotCache cacheId="0" r:id="rId8"/>
    <pivotCache cacheId="1" r:id="rId9"/>
  </pivotCaches>
</workbook>
</file>

<file path=xl/calcChain.xml><?xml version="1.0" encoding="utf-8"?>
<calcChain xmlns="http://schemas.openxmlformats.org/spreadsheetml/2006/main">
  <c r="J2028" i="2" l="1"/>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010" i="2"/>
  <c r="J2011" i="2"/>
  <c r="J2012" i="2"/>
  <c r="J2013" i="2"/>
  <c r="J2014" i="2"/>
  <c r="J2015" i="2"/>
  <c r="J2016" i="2"/>
  <c r="J2017" i="2"/>
  <c r="J2018" i="2"/>
  <c r="J2019" i="2"/>
  <c r="J2020" i="2"/>
  <c r="J2021" i="2"/>
  <c r="J2022" i="2"/>
  <c r="J2023" i="2"/>
  <c r="J2024" i="2"/>
  <c r="J2025" i="2"/>
  <c r="J2026" i="2"/>
  <c r="J2027" i="2"/>
  <c r="AA1" i="8" l="1"/>
  <c r="Q37" i="8"/>
  <c r="Q39" i="8"/>
  <c r="Q40" i="8"/>
  <c r="Q41" i="8"/>
  <c r="Q36" i="8"/>
  <c r="Q33" i="8"/>
  <c r="Q34" i="8"/>
  <c r="Q5" i="8"/>
  <c r="Q6" i="8"/>
  <c r="Q7" i="8"/>
  <c r="Q8" i="8"/>
  <c r="Q9" i="8"/>
  <c r="Q10" i="8"/>
  <c r="Q11" i="8"/>
  <c r="Q12" i="8"/>
  <c r="Q13" i="8"/>
  <c r="Q14" i="8"/>
  <c r="Q15" i="8"/>
  <c r="Q16" i="8"/>
  <c r="Q17" i="8"/>
  <c r="Q18" i="8"/>
  <c r="Q19" i="8"/>
  <c r="Q20" i="8"/>
  <c r="Q21" i="8"/>
  <c r="Q22" i="8"/>
  <c r="Q23" i="8"/>
  <c r="Q24" i="8"/>
  <c r="Q25" i="8"/>
  <c r="Q26" i="8"/>
  <c r="Q4" i="8"/>
  <c r="A5" i="8"/>
  <c r="A6" i="8"/>
  <c r="J30" i="8" s="1"/>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A120" i="8"/>
  <c r="A121" i="8"/>
  <c r="A122" i="8"/>
  <c r="A123" i="8"/>
  <c r="A124" i="8"/>
  <c r="A125" i="8"/>
  <c r="A126" i="8"/>
  <c r="A127" i="8"/>
  <c r="A128" i="8"/>
  <c r="A129" i="8"/>
  <c r="A130" i="8"/>
  <c r="A131" i="8"/>
  <c r="A132" i="8"/>
  <c r="A133" i="8"/>
  <c r="A134" i="8"/>
  <c r="A135" i="8"/>
  <c r="A136" i="8"/>
  <c r="A137" i="8"/>
  <c r="A138" i="8"/>
  <c r="A139" i="8"/>
  <c r="A140" i="8"/>
  <c r="A141" i="8"/>
  <c r="A142" i="8"/>
  <c r="A143" i="8"/>
  <c r="A144" i="8"/>
  <c r="A145" i="8"/>
  <c r="A146" i="8"/>
  <c r="A147" i="8"/>
  <c r="A148" i="8"/>
  <c r="A149" i="8"/>
  <c r="A150" i="8"/>
  <c r="A151" i="8"/>
  <c r="A152" i="8"/>
  <c r="A153" i="8"/>
  <c r="A154" i="8"/>
  <c r="A155" i="8"/>
  <c r="A156" i="8"/>
  <c r="A157" i="8"/>
  <c r="A158" i="8"/>
  <c r="A159" i="8"/>
  <c r="A160" i="8"/>
  <c r="A161" i="8"/>
  <c r="A162" i="8"/>
  <c r="A163" i="8"/>
  <c r="A164" i="8"/>
  <c r="A165" i="8"/>
  <c r="A166" i="8"/>
  <c r="A167" i="8"/>
  <c r="A168" i="8"/>
  <c r="A169" i="8"/>
  <c r="A170" i="8"/>
  <c r="A171" i="8"/>
  <c r="A172" i="8"/>
  <c r="A173" i="8"/>
  <c r="A174" i="8"/>
  <c r="A175" i="8"/>
  <c r="A176" i="8"/>
  <c r="A177" i="8"/>
  <c r="A178" i="8"/>
  <c r="A179" i="8"/>
  <c r="A180" i="8"/>
  <c r="A181" i="8"/>
  <c r="A182" i="8"/>
  <c r="A183" i="8"/>
  <c r="A184" i="8"/>
  <c r="A185" i="8"/>
  <c r="A186" i="8"/>
  <c r="A187" i="8"/>
  <c r="A188" i="8"/>
  <c r="A189" i="8"/>
  <c r="A190" i="8"/>
  <c r="A191" i="8"/>
  <c r="A192" i="8"/>
  <c r="A193" i="8"/>
  <c r="A194" i="8"/>
  <c r="A195" i="8"/>
  <c r="A196" i="8"/>
  <c r="A197" i="8"/>
  <c r="A198" i="8"/>
  <c r="A199" i="8"/>
  <c r="A200" i="8"/>
  <c r="A201" i="8"/>
  <c r="A202" i="8"/>
  <c r="A203" i="8"/>
  <c r="A204" i="8"/>
  <c r="A205" i="8"/>
  <c r="A206" i="8"/>
  <c r="A207" i="8"/>
  <c r="A208" i="8"/>
  <c r="A209" i="8"/>
  <c r="A210" i="8"/>
  <c r="A211" i="8"/>
  <c r="A212" i="8"/>
  <c r="A213" i="8"/>
  <c r="A214" i="8"/>
  <c r="A215" i="8"/>
  <c r="A216" i="8"/>
  <c r="A217" i="8"/>
  <c r="A218" i="8"/>
  <c r="A219" i="8"/>
  <c r="A220" i="8"/>
  <c r="A221" i="8"/>
  <c r="A222" i="8"/>
  <c r="A223" i="8"/>
  <c r="A224" i="8"/>
  <c r="A225" i="8"/>
  <c r="A226" i="8"/>
  <c r="A4" i="8"/>
  <c r="I8" i="8"/>
  <c r="I9" i="8"/>
  <c r="J9" i="8" s="1"/>
  <c r="I13" i="8"/>
  <c r="J13" i="8" s="1"/>
  <c r="I16" i="8"/>
  <c r="I17" i="8"/>
  <c r="J17" i="8" s="1"/>
  <c r="I18" i="8"/>
  <c r="J18" i="8" s="1"/>
  <c r="I19" i="8"/>
  <c r="J19" i="8" s="1"/>
  <c r="I20" i="8"/>
  <c r="I21" i="8"/>
  <c r="J21" i="8" s="1"/>
  <c r="I22" i="8"/>
  <c r="J22" i="8" s="1"/>
  <c r="I23" i="8"/>
  <c r="J23" i="8" s="1"/>
  <c r="I24" i="8"/>
  <c r="I25" i="8"/>
  <c r="J25" i="8" s="1"/>
  <c r="I26" i="8"/>
  <c r="J26" i="8" s="1"/>
  <c r="I27" i="8"/>
  <c r="J27" i="8" s="1"/>
  <c r="I28" i="8"/>
  <c r="I29" i="8"/>
  <c r="J29" i="8" s="1"/>
  <c r="I30" i="8"/>
  <c r="I31" i="8"/>
  <c r="J31" i="8" s="1"/>
  <c r="I37" i="8"/>
  <c r="J37" i="8" s="1"/>
  <c r="I38" i="8"/>
  <c r="I39" i="8"/>
  <c r="J39" i="8" s="1"/>
  <c r="I43" i="8"/>
  <c r="J43" i="8" s="1"/>
  <c r="I44" i="8"/>
  <c r="I45" i="8"/>
  <c r="J45" i="8" s="1"/>
  <c r="I46" i="8"/>
  <c r="J28" i="8" l="1"/>
  <c r="J20" i="8"/>
  <c r="J44" i="8"/>
  <c r="J24" i="8"/>
  <c r="J16" i="8"/>
  <c r="J8" i="8"/>
  <c r="J38" i="8"/>
  <c r="P34" i="4"/>
  <c r="O35" i="4"/>
  <c r="O40" i="4"/>
  <c r="P41" i="4"/>
  <c r="O44" i="4"/>
  <c r="P45" i="4"/>
  <c r="P37" i="4"/>
  <c r="P38" i="4"/>
  <c r="P44" i="4"/>
  <c r="P39" i="4"/>
  <c r="P42" i="4"/>
  <c r="P43" i="4"/>
  <c r="P40" i="4"/>
  <c r="P35" i="4"/>
  <c r="P36" i="4"/>
  <c r="Q35" i="8" l="1"/>
  <c r="Q38" i="8"/>
  <c r="Q32" i="8"/>
  <c r="D19" i="6"/>
  <c r="C19" i="6"/>
  <c r="F4" i="6"/>
  <c r="G4" i="6"/>
  <c r="G3" i="6"/>
  <c r="F3" i="6"/>
  <c r="G2" i="6"/>
  <c r="F2" i="6"/>
  <c r="J3" i="2" l="1"/>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 i="2"/>
  <c r="C28" i="5" l="1"/>
  <c r="H36" i="5" l="1"/>
  <c r="L14" i="5" l="1"/>
  <c r="K14" i="5"/>
  <c r="J14" i="5"/>
  <c r="E2" i="5" l="1"/>
  <c r="E3" i="5"/>
  <c r="E4" i="5"/>
  <c r="E5" i="5"/>
  <c r="E6" i="5"/>
  <c r="E7" i="5"/>
  <c r="E8" i="5"/>
  <c r="E9" i="5"/>
  <c r="E10" i="5"/>
  <c r="E11" i="5"/>
  <c r="E12" i="5"/>
  <c r="E13" i="5"/>
  <c r="E14" i="5"/>
  <c r="E15" i="5"/>
  <c r="E16" i="5"/>
  <c r="E17" i="5"/>
  <c r="E18" i="5"/>
  <c r="E19" i="5"/>
  <c r="E20" i="5"/>
  <c r="E21" i="5"/>
  <c r="E22" i="5"/>
  <c r="E23" i="5"/>
  <c r="E24" i="5"/>
  <c r="E25" i="5"/>
  <c r="D2" i="5"/>
  <c r="D3" i="5"/>
  <c r="D4" i="5"/>
  <c r="D5" i="5"/>
  <c r="D6" i="5"/>
  <c r="D7" i="5"/>
  <c r="D8" i="5"/>
  <c r="D9" i="5"/>
  <c r="D10" i="5"/>
  <c r="D11" i="5"/>
  <c r="D12" i="5"/>
  <c r="D13" i="5"/>
  <c r="D14" i="5"/>
  <c r="D15" i="5"/>
  <c r="D16" i="5"/>
  <c r="D17" i="5"/>
  <c r="D18" i="5"/>
  <c r="D19" i="5"/>
  <c r="D20" i="5"/>
  <c r="D21" i="5"/>
  <c r="D22" i="5"/>
  <c r="D23" i="5"/>
  <c r="D24" i="5"/>
  <c r="D25" i="5"/>
  <c r="H5" i="4"/>
  <c r="K19" i="4"/>
  <c r="H4" i="4"/>
  <c r="H3" i="4"/>
  <c r="E28" i="5" l="1"/>
  <c r="D28" i="5"/>
</calcChain>
</file>

<file path=xl/sharedStrings.xml><?xml version="1.0" encoding="utf-8"?>
<sst xmlns="http://schemas.openxmlformats.org/spreadsheetml/2006/main" count="7347" uniqueCount="1176">
  <si>
    <t>Comprehensive Nutrient Mgt Plan</t>
  </si>
  <si>
    <t>Comprehensive Nutrient Management Plan - Written</t>
  </si>
  <si>
    <t>Nutrient Management Plan</t>
  </si>
  <si>
    <t>Prescribed Burning Plan - Written</t>
  </si>
  <si>
    <t>Agricultural Energy Management Plan-Headquarters (AgEMP)</t>
  </si>
  <si>
    <t>Agricultural Energy Management Plan-Landscape (AgEMP)</t>
  </si>
  <si>
    <t>Agricultural Energy Management Plan - Written</t>
  </si>
  <si>
    <t>Transition From Irrigated to Dryland Conservation Plan</t>
  </si>
  <si>
    <t>Organic Transition CAP</t>
  </si>
  <si>
    <t>SPCC Plan</t>
  </si>
  <si>
    <t>Feral Swine Management</t>
  </si>
  <si>
    <t>Agrichemical Handling Facility</t>
  </si>
  <si>
    <t>Bedding</t>
  </si>
  <si>
    <t>Alley Cropping</t>
  </si>
  <si>
    <t>Waste Storage Facility</t>
  </si>
  <si>
    <t>Brush Management</t>
  </si>
  <si>
    <t>Herbaceous Weed Control</t>
  </si>
  <si>
    <t>Animal Mortality Facility</t>
  </si>
  <si>
    <t>Composting Facility</t>
  </si>
  <si>
    <t>Short Term Storage of Animal Waste and Byproducts</t>
  </si>
  <si>
    <t>On-Farm Secondary Containment Facility</t>
  </si>
  <si>
    <t>Irrigation Canal or Lateral</t>
  </si>
  <si>
    <t>Channel Bank Vegetation</t>
  </si>
  <si>
    <t>Deep Tillage</t>
  </si>
  <si>
    <t>High Tunnel System</t>
  </si>
  <si>
    <t>Clearing &amp; Snagging</t>
  </si>
  <si>
    <t>Conservation Cover</t>
  </si>
  <si>
    <t>Conservation Crop Rotation</t>
  </si>
  <si>
    <t>Residue and Tillage Management, No Till</t>
  </si>
  <si>
    <t>Contour Farming</t>
  </si>
  <si>
    <t>Contour Orchard and Other Perennial Crops</t>
  </si>
  <si>
    <t>Contour Buffer Strips</t>
  </si>
  <si>
    <t>Amending Soil Properties with Gypsum Products</t>
  </si>
  <si>
    <t>Controlled Traffic Farming</t>
  </si>
  <si>
    <t>Prescribed Burning</t>
  </si>
  <si>
    <t>Cover Crop</t>
  </si>
  <si>
    <t>Critical Area Planting</t>
  </si>
  <si>
    <t>Residue Management, Seasonal</t>
  </si>
  <si>
    <t>Residue and Tillage Management, Reduced Till</t>
  </si>
  <si>
    <t>Residue Management, Ridge Till</t>
  </si>
  <si>
    <t>Dam, Diversion</t>
  </si>
  <si>
    <t>Sediment Basin</t>
  </si>
  <si>
    <t>Well Decommissioning</t>
  </si>
  <si>
    <t>Monitoring Well</t>
  </si>
  <si>
    <t>Groundwater Testing</t>
  </si>
  <si>
    <t>Dike</t>
  </si>
  <si>
    <t>Waste Treatment Lagoon</t>
  </si>
  <si>
    <t>Waste Facility Closure</t>
  </si>
  <si>
    <t>Diversion</t>
  </si>
  <si>
    <t>Anaerobic Digester</t>
  </si>
  <si>
    <t>Roofs and Covers</t>
  </si>
  <si>
    <t>Emergency Animal Mortality Management</t>
  </si>
  <si>
    <t>Atmospheric Resources Quality Management</t>
  </si>
  <si>
    <t>Air Filtration and Scrubbing</t>
  </si>
  <si>
    <t>Combustion System Improvement</t>
  </si>
  <si>
    <t>Dust Control on Unpaved Roads and Surfaces</t>
  </si>
  <si>
    <t>Farmstead Energy Improvement</t>
  </si>
  <si>
    <t>Dust Control from Animal Activity on Open Lot Surfaces</t>
  </si>
  <si>
    <t>Field Operations Emissions Reduction</t>
  </si>
  <si>
    <t>Pond</t>
  </si>
  <si>
    <t>Multi-Story Cropping</t>
  </si>
  <si>
    <t>Windbreak/Shelterbelt Establishment</t>
  </si>
  <si>
    <t>Silvopasture Establishment</t>
  </si>
  <si>
    <t>Fence</t>
  </si>
  <si>
    <t>Fuel Break</t>
  </si>
  <si>
    <t>Woody Residue Treatment</t>
  </si>
  <si>
    <t>Field Border</t>
  </si>
  <si>
    <t>Irrigation Field Ditch</t>
  </si>
  <si>
    <t>Riparian Herbaceous Cover</t>
  </si>
  <si>
    <t>Riparian Forest Buffer</t>
  </si>
  <si>
    <t>Filter Strip</t>
  </si>
  <si>
    <t>Firebreak</t>
  </si>
  <si>
    <t>Stream Habitat Improvement and Management</t>
  </si>
  <si>
    <t xml:space="preserve">Aquatic Organism Passage </t>
  </si>
  <si>
    <t>Aquaculture Ponds</t>
  </si>
  <si>
    <t>Fish Raceway or Tank</t>
  </si>
  <si>
    <t>Fishpond Management</t>
  </si>
  <si>
    <t xml:space="preserve">Bivalve Aquaculture Gear and Biofouling Control </t>
  </si>
  <si>
    <t>Dam</t>
  </si>
  <si>
    <t>Grade Stabilization Structure</t>
  </si>
  <si>
    <t>Grassed Waterway</t>
  </si>
  <si>
    <t>Hedgerow Planting</t>
  </si>
  <si>
    <t>Hillside Ditch</t>
  </si>
  <si>
    <t>Irrigation Ditch Lining</t>
  </si>
  <si>
    <t>Irrigation Pipeline</t>
  </si>
  <si>
    <t>430DD</t>
  </si>
  <si>
    <t>Irrigation Water Conveyance-High Pressure</t>
  </si>
  <si>
    <t>430EE</t>
  </si>
  <si>
    <t>Irrigation Water Conveyance, Pipeline, Low-Pressure, Underground, Plastic</t>
  </si>
  <si>
    <t>430FF</t>
  </si>
  <si>
    <t>Irrigation Water Conveyance, Steel Pipeline</t>
  </si>
  <si>
    <t>Above Ground, Multi-Outlet Pipeline</t>
  </si>
  <si>
    <t>Dry Hydrant</t>
  </si>
  <si>
    <t>Irrigation Reservoir</t>
  </si>
  <si>
    <t>Irrigation System, Microirrigation</t>
  </si>
  <si>
    <t>Sprinkler System</t>
  </si>
  <si>
    <t>Irrigation System, Surface &amp; Subsurface</t>
  </si>
  <si>
    <t>Irrigation System, Tailwater Recovery</t>
  </si>
  <si>
    <t>Irrigation Water Management</t>
  </si>
  <si>
    <t>Anionic Polyacrylamide (PAM) Application</t>
  </si>
  <si>
    <t>Land Reclamation, Landslide Treatment</t>
  </si>
  <si>
    <t>Land Reclamation, Toxic Discharge Control</t>
  </si>
  <si>
    <t>Mine Shaft &amp; Adit Closing</t>
  </si>
  <si>
    <t>Land Clearing</t>
  </si>
  <si>
    <t>Precision Land Forming</t>
  </si>
  <si>
    <t>Irrigation Land Leveling</t>
  </si>
  <si>
    <t>Land Smoothing</t>
  </si>
  <si>
    <t>Lined Waterway or Outlet</t>
  </si>
  <si>
    <t xml:space="preserve">Access Control </t>
  </si>
  <si>
    <t>Mole Drain</t>
  </si>
  <si>
    <t>Mulching</t>
  </si>
  <si>
    <t>Tree/Shrub Site Preparation</t>
  </si>
  <si>
    <t>Obstruction Removal</t>
  </si>
  <si>
    <t>Forage Harvest Management</t>
  </si>
  <si>
    <t>Forage and Biomass Planting</t>
  </si>
  <si>
    <t>Livestock Pipeline</t>
  </si>
  <si>
    <t>521A</t>
  </si>
  <si>
    <t>Pond Sealing or Lining, Flexible Membrane</t>
  </si>
  <si>
    <t>521C</t>
  </si>
  <si>
    <t>Pond Sealing or Lining, Bentonite Sealant</t>
  </si>
  <si>
    <t>521D</t>
  </si>
  <si>
    <t>Pond Sealing or Lining, Compacted Clay Treatment</t>
  </si>
  <si>
    <t>Karst Sinkhole Treatment</t>
  </si>
  <si>
    <t>Prescribed Grazing</t>
  </si>
  <si>
    <t>Pumping Plant</t>
  </si>
  <si>
    <t>Land Reclamation, Abandoned Mined Land</t>
  </si>
  <si>
    <t>Land Reclamation, Currently Mined Land</t>
  </si>
  <si>
    <t>Grazing Land Mechanical Treatment</t>
  </si>
  <si>
    <t>Range Planting</t>
  </si>
  <si>
    <t>Irrigation Regulating Reservoir</t>
  </si>
  <si>
    <t>Drainage Water Management</t>
  </si>
  <si>
    <t>Rock Barrier</t>
  </si>
  <si>
    <t>Row Arrangement</t>
  </si>
  <si>
    <t>Roof Runoff Structure</t>
  </si>
  <si>
    <t xml:space="preserve">Access Road </t>
  </si>
  <si>
    <t>Heavy Use Area Protection</t>
  </si>
  <si>
    <t>Recreation Area Improvement</t>
  </si>
  <si>
    <t>Recreation Land Grading and Shaping</t>
  </si>
  <si>
    <t>Trails and Walkways</t>
  </si>
  <si>
    <t>Stormwater Runoff Control</t>
  </si>
  <si>
    <t>Spoil Spreading</t>
  </si>
  <si>
    <t>Spring Development</t>
  </si>
  <si>
    <t>Livestock Shelter Structure</t>
  </si>
  <si>
    <t>Stream Crossing</t>
  </si>
  <si>
    <t>Streambank and Shoreline Protection</t>
  </si>
  <si>
    <t>Open Channel</t>
  </si>
  <si>
    <t>Channel Bed Stabilization</t>
  </si>
  <si>
    <t>Stripcropping</t>
  </si>
  <si>
    <t>Structure for Water Control</t>
  </si>
  <si>
    <t>Cross Wind Ridges</t>
  </si>
  <si>
    <t>589C</t>
  </si>
  <si>
    <t>Cross Wind Trap Strips</t>
  </si>
  <si>
    <t>Nutrient Management</t>
  </si>
  <si>
    <t>Amendments for Treatment of Agricultural Waste</t>
  </si>
  <si>
    <t>Feed Management</t>
  </si>
  <si>
    <t>Integrated Pest Management</t>
  </si>
  <si>
    <t>Terrace</t>
  </si>
  <si>
    <t>Vegetative Barrier</t>
  </si>
  <si>
    <t>Herbaceous Wind Barriers</t>
  </si>
  <si>
    <t>Denitrifying Bioreactor</t>
  </si>
  <si>
    <t>Subsurface Drain</t>
  </si>
  <si>
    <t>Surface Drainage, Field Ditch</t>
  </si>
  <si>
    <t>Surface Drainage, Main or Lateral</t>
  </si>
  <si>
    <t>Surface Roughening</t>
  </si>
  <si>
    <t>Salinity and Sodic Soil Management</t>
  </si>
  <si>
    <t>Tree/Shrub Establishment</t>
  </si>
  <si>
    <t>Watering Facility</t>
  </si>
  <si>
    <t>Underground Outlet</t>
  </si>
  <si>
    <t>Waste Treatment</t>
  </si>
  <si>
    <t>Vertical Drain</t>
  </si>
  <si>
    <t>Waste Separation Facility</t>
  </si>
  <si>
    <t>Waste Recycling</t>
  </si>
  <si>
    <t>Waste Transfer</t>
  </si>
  <si>
    <t xml:space="preserve">Vegetated Treatment Area </t>
  </si>
  <si>
    <t>Water Harvesting Catchment</t>
  </si>
  <si>
    <t>Water and Sediment Control Basin</t>
  </si>
  <si>
    <t>Waterspreading</t>
  </si>
  <si>
    <t>Water Well</t>
  </si>
  <si>
    <t>Restoration and Management of Rare or Declining Habitats</t>
  </si>
  <si>
    <t>Wetland Wildlife Habitat Management</t>
  </si>
  <si>
    <t>Upland Wildlife Habitat Management</t>
  </si>
  <si>
    <t>Shallow Water Development and Management</t>
  </si>
  <si>
    <t>Early Successional Habitat Development/Management</t>
  </si>
  <si>
    <t>Structures for Wildlife</t>
  </si>
  <si>
    <t>Windbreak/Shelterbelt Renovation</t>
  </si>
  <si>
    <t>Road/Trail/Landing Closure and Treatment</t>
  </si>
  <si>
    <t>Forest Trails and Landings</t>
  </si>
  <si>
    <t>Constructed Wetland</t>
  </si>
  <si>
    <t>Wetland Restoration</t>
  </si>
  <si>
    <t>Wetland Creation</t>
  </si>
  <si>
    <t>Wetland Enhancement</t>
  </si>
  <si>
    <t>Tree/Shrub Pruning</t>
  </si>
  <si>
    <t>Forest Stand Improvement</t>
  </si>
  <si>
    <t xml:space="preserve">Lighting System Improvement </t>
  </si>
  <si>
    <t xml:space="preserve">Building Envelope Improvement </t>
  </si>
  <si>
    <t>Renewable Energy System</t>
  </si>
  <si>
    <t>Conservation Power Plant</t>
  </si>
  <si>
    <t>Structure Sediment Removal</t>
  </si>
  <si>
    <t>What practices were certified:</t>
  </si>
  <si>
    <t>How many acres were affected:</t>
  </si>
  <si>
    <t>How many contracts:</t>
  </si>
  <si>
    <t>year</t>
  </si>
  <si>
    <t>(Multiple Items)</t>
  </si>
  <si>
    <t>CEAP_ESV_Landuse</t>
  </si>
  <si>
    <t>practice_code</t>
  </si>
  <si>
    <t>contract_id</t>
  </si>
  <si>
    <t>Sum of unique_acres</t>
  </si>
  <si>
    <t>Cropland</t>
  </si>
  <si>
    <t>{00310B3C-B1EB-4EDC-862A-E55A1240B8B9}</t>
  </si>
  <si>
    <t>Pastureland</t>
  </si>
  <si>
    <t>Count of contract_id</t>
  </si>
  <si>
    <t>Sum of land_unit_acres</t>
  </si>
  <si>
    <t>{0158AD8F-6438-4D63-9ADC-6E2B40BE531B}</t>
  </si>
  <si>
    <t>Rangeland</t>
  </si>
  <si>
    <t>{017E4FE1-28D3-4E77-AF93-3A79D8398502}</t>
  </si>
  <si>
    <t>{02721A73-E3E2-43D0-9FBD-EE10D64F20DA}</t>
  </si>
  <si>
    <t>{0296CD46-A826-43B5-940A-4C0CFE707555}</t>
  </si>
  <si>
    <t>{02A898E4-02B1-41F1-93F7-319849AEB274}</t>
  </si>
  <si>
    <t>{02F20D85-A6C4-4515-9FE9-05700AD4DAB5}</t>
  </si>
  <si>
    <t>{0340AD08-F98D-4149-8186-D17C5DCB4B83}</t>
  </si>
  <si>
    <t>{036E03A4-5B92-43D1-9DDB-1FBDE97F41E7}</t>
  </si>
  <si>
    <t>{03B13DA3-EFA2-4BC1-BF3B-6EDD79D46EA8}</t>
  </si>
  <si>
    <t>{0480A9BE-3507-42E5-B3D4-295C44572396}</t>
  </si>
  <si>
    <t>{04C7E034-3BA7-4F01-B803-EF381CFDF1D7}</t>
  </si>
  <si>
    <t>{04FA9E47-0FE1-4C23-A4D3-D242388ACB09}</t>
  </si>
  <si>
    <t>{054244CA-1916-403A-889B-B37459D8950B}</t>
  </si>
  <si>
    <t>avg</t>
  </si>
  <si>
    <t>{05478289-854D-4893-8D2F-9F2651D9788E}</t>
  </si>
  <si>
    <t>{054C2919-1E04-4269-BCD2-EDFF0EFFC27B}</t>
  </si>
  <si>
    <t>{055407FF-31B0-4DF8-B493-E37DC31148B2}</t>
  </si>
  <si>
    <t>{0600A36A-7F09-403B-B210-3B43B69CEFC4}</t>
  </si>
  <si>
    <t>{06A2ED86-CAF2-41D3-8685-C83575A5449B}</t>
  </si>
  <si>
    <t>{072E1584-904E-4A5A-A6D6-7BD7FF0EF429}</t>
  </si>
  <si>
    <t>{0742D0B3-9967-4692-B406-DE91F69B570F}</t>
  </si>
  <si>
    <t>{075370DA-F3FC-4FA9-989B-46B97BAC6246}</t>
  </si>
  <si>
    <t>{07D642CA-5343-4C09-89DB-11F299A1AD4C}</t>
  </si>
  <si>
    <t>{07E3211D-6CA9-4426-897F-E20E7951F6F2}</t>
  </si>
  <si>
    <t>{0845CAC6-7BCB-4CA3-9AC5-50EEEA498687}</t>
  </si>
  <si>
    <t>Pname</t>
  </si>
  <si>
    <t>Count of practice_code</t>
  </si>
  <si>
    <t>{09019DD3-883A-4B8D-9AB5-F555BABBA53D}</t>
  </si>
  <si>
    <t>{093DF9D1-AB9B-4FEB-8C4E-22D37073E58D}</t>
  </si>
  <si>
    <t>Forage &amp; Biomass Planting</t>
  </si>
  <si>
    <t>{0989352B-6D39-4E9E-A3B6-6B5CA049E57E}</t>
  </si>
  <si>
    <t>{0AAEBF52-0FED-4867-B3CA-DD11337EA69C}</t>
  </si>
  <si>
    <t>Crop</t>
  </si>
  <si>
    <t>Other</t>
  </si>
  <si>
    <t>{0B00758E-2F2F-432E-B56E-87B6E001EC65}</t>
  </si>
  <si>
    <t>Pasture</t>
  </si>
  <si>
    <t>{0B413D01-5417-49A2-ACB2-91B18ADE26E2}</t>
  </si>
  <si>
    <t>Herbaceous Weed Treatment</t>
  </si>
  <si>
    <t>{0BA3A83F-8736-4AC2-ADB2-AAB05A3B2C1F}</t>
  </si>
  <si>
    <t>{0BCFC8BD-967C-4C13-9D2C-066FBC2E9E19}</t>
  </si>
  <si>
    <t>{0C1E1B4C-D3EF-4091-9AC0-B968877455E1}</t>
  </si>
  <si>
    <t>{0C9CFBC8-FD4F-41CB-8F22-469880E3FED7}</t>
  </si>
  <si>
    <t>{0CD2F6DC-C352-4A66-B042-CD619CA4E6A5}</t>
  </si>
  <si>
    <t>Range</t>
  </si>
  <si>
    <t>{0CF134DB-2B24-43E4-992C-09696DAE7855}</t>
  </si>
  <si>
    <t>{0D6AC37A-4913-4022-B04E-35355C0C5E6E}</t>
  </si>
  <si>
    <t>{0E4AAEC7-330F-4530-A499-5C74DFD30B7D}</t>
  </si>
  <si>
    <t>(blank)</t>
  </si>
  <si>
    <t>{0F0999DD-F6BA-401F-A81C-74FFC6D7BDE9}</t>
  </si>
  <si>
    <t>No-Till</t>
  </si>
  <si>
    <t>{0F163A28-97AB-4253-867F-1C4179A3B14A}</t>
  </si>
  <si>
    <t>{0F7EBD57-7F3C-417C-9E5D-1B6C3FD1BEFE}</t>
  </si>
  <si>
    <t>{0F9441BC-444E-4E3D-9F97-370DDEAED874}</t>
  </si>
  <si>
    <t>{0F98954B-4951-4747-AA58-BDFF475FBC64}</t>
  </si>
  <si>
    <t>{0FC546E0-1AD6-425B-9C09-945D87EFF6D2}</t>
  </si>
  <si>
    <t>{101702AD-DA1C-4BD7-9D31-32DFF003FC57}</t>
  </si>
  <si>
    <t>{1082B9D8-7E78-43D0-ABE1-4FD13519661D}</t>
  </si>
  <si>
    <t>{1180E624-0B3B-4779-A35F-88438FBA5BC4}</t>
  </si>
  <si>
    <t>{11AAB00D-D2CB-4853-89D6-51E76DB3C2C9}</t>
  </si>
  <si>
    <t>{11B059D8-37E8-4C9C-94FB-E4D9531C0F91}</t>
  </si>
  <si>
    <t>{126AD33C-23A8-40B8-82A3-400FF85168AA}</t>
  </si>
  <si>
    <t>{12ECBCF2-743B-4992-A07F-2034EC8C61BB}</t>
  </si>
  <si>
    <t>{1340C4BD-F08D-414A-8676-C2A39F35D5A4}</t>
  </si>
  <si>
    <t>{13C94F42-1810-4045-A8B9-B8075F2DA967}</t>
  </si>
  <si>
    <t>{13E2B524-8131-4E38-833B-C4DBA6F5A02C}</t>
  </si>
  <si>
    <t>{13F1B295-0C32-4696-8A49-3D93159F4C30}</t>
  </si>
  <si>
    <t>intableau-</t>
  </si>
  <si>
    <t>{14489437-F73E-46A1-BB61-BB2A781394AD}</t>
  </si>
  <si>
    <t>try stacked bar</t>
  </si>
  <si>
    <t>{145E6413-3AD8-437D-B7D2-137BCD977490}</t>
  </si>
  <si>
    <t>stacked treemap by color of land use</t>
  </si>
  <si>
    <t>{146E8A36-2A7B-4081-91DE-997E39770150}</t>
  </si>
  <si>
    <t>{14996EEE-52C2-4624-8447-AEBBD0C97030}</t>
  </si>
  <si>
    <t>{15079316-1DB7-4A5D-BAA3-61EBFF709687}</t>
  </si>
  <si>
    <t>{15128FE7-16A0-4E74-86B8-04E5BA6FB490}</t>
  </si>
  <si>
    <t>{1576D34F-1072-4B45-B32A-5CEE85EB0C62}</t>
  </si>
  <si>
    <t>{1591DDC4-06D6-4152-AF61-5F2A3150BE46}</t>
  </si>
  <si>
    <t>{159F76E7-973D-45E0-A63D-CE675EF20466}</t>
  </si>
  <si>
    <t>{15C1F1BF-8323-4C7B-80D6-F349EC777B57}</t>
  </si>
  <si>
    <t>{166172F5-8468-4BAA-A8CD-E70744BF4EAC}</t>
  </si>
  <si>
    <t>{16BF9A2A-D0F6-497C-B0A2-01DDD3E6F828}</t>
  </si>
  <si>
    <t>{16CBC83C-5989-468A-B15C-F3B9B680F9A3}</t>
  </si>
  <si>
    <t>{16F2446C-DC29-4510-81C2-3A33130581E5}</t>
  </si>
  <si>
    <t>{1707AB90-E8AE-4E77-9A0F-630A1EDDA2D9}</t>
  </si>
  <si>
    <t>{173C649B-8DFE-4817-B9E4-88FEE0F00529}</t>
  </si>
  <si>
    <t>{1756977E-5E87-48A1-9BAE-05D504BA6472}</t>
  </si>
  <si>
    <t>{17A89D99-28E3-4D4A-9AF0-32B5A9521990}</t>
  </si>
  <si>
    <t>{18F001E8-863F-423B-BA37-C062DC26B150}</t>
  </si>
  <si>
    <t>{1A291E14-59D4-49C8-8227-601E9288EEBB}</t>
  </si>
  <si>
    <t>{1A2F8F4F-9127-4FD9-8EF9-088FCBDB3EAB}</t>
  </si>
  <si>
    <t>{1AD18D2A-2C2F-4B27-B0FB-EEC80829DD32}</t>
  </si>
  <si>
    <t>{1AF9B415-9C71-44F0-AFF5-7A2CDC22162A}</t>
  </si>
  <si>
    <t>{1B5A614D-121C-4886-84D9-337E03CE3DB1}</t>
  </si>
  <si>
    <t>{1B7F77B2-7601-404A-AEA1-E892251E7CCD}</t>
  </si>
  <si>
    <t>{1C72362B-A0F9-4FE4-83B8-F071405B0350}</t>
  </si>
  <si>
    <t>{1CA7C4A4-8600-44B6-98ED-9C6FDD25BD10}</t>
  </si>
  <si>
    <t>{1CB1681C-55F8-4E70-A0E3-1C7194E71524}</t>
  </si>
  <si>
    <t>{1CB6EC0C-CD73-48F7-9207-A6B3832F012C}</t>
  </si>
  <si>
    <t>{1CC91255-1688-4511-A975-753C3E0236FB}</t>
  </si>
  <si>
    <t>{1D74631C-43FF-43BC-9290-C7554B370C47}</t>
  </si>
  <si>
    <t>{1D838F79-15A1-4F18-8FA4-5F4547B22521}</t>
  </si>
  <si>
    <t>{1DBD1091-5978-49F1-AB6F-7AE9B8DF0E29}</t>
  </si>
  <si>
    <t>{1E1D921B-9C3D-40AB-9676-958D09853D8A}</t>
  </si>
  <si>
    <t>{1E35294B-1D07-4151-A716-DF3F781C2A51}</t>
  </si>
  <si>
    <t>{1E7FD8A3-AD3B-4E78-B0A3-5BD41D70644B}</t>
  </si>
  <si>
    <t>{1EA48F98-5FE1-4D00-A599-D7F461914E50}</t>
  </si>
  <si>
    <t>{1F38EDC9-62BD-475C-9D74-8A320411EDEE}</t>
  </si>
  <si>
    <t>{1FBFEDB3-8581-455C-9177-58E5C8563DBC}</t>
  </si>
  <si>
    <t>{1FC8E81B-43EA-4FB7-A81A-01E1986C281E}</t>
  </si>
  <si>
    <t>{1FE34BAC-510F-441D-A4C0-8DD079B5B97D}</t>
  </si>
  <si>
    <t>{201BB749-6C62-421B-9340-7505111D781C}</t>
  </si>
  <si>
    <t>{20AD3464-CCAB-4C45-B46A-B06E649B44AD}</t>
  </si>
  <si>
    <t>{20B7E4EF-8C4E-4DC0-8678-7AE53DCA2643}</t>
  </si>
  <si>
    <t>{2126A152-C2D9-48BF-8D61-A260062812E5}</t>
  </si>
  <si>
    <t>{217E6856-0BAD-4699-8811-62C5033CB812}</t>
  </si>
  <si>
    <t>{21A99C90-00BB-414E-846D-34A594F64C65}</t>
  </si>
  <si>
    <t>{21AA2C4E-51EE-4CD2-B2C1-0B36A8E213C4}</t>
  </si>
  <si>
    <t>{21B34748-2CE9-42EF-A580-3842EA13508B}</t>
  </si>
  <si>
    <t>{22578D0A-E61A-40D1-AC67-92E2FE48D6BD}</t>
  </si>
  <si>
    <t>{22D36041-9D0E-461F-8711-0F67EC48DAA9}</t>
  </si>
  <si>
    <t>{232D26B8-391E-496C-9396-63523C952980}</t>
  </si>
  <si>
    <t>{233F4265-80A4-44EE-974F-E46B10596A4A}</t>
  </si>
  <si>
    <t>{234A5C54-F41A-4B61-8C36-CC7B306450FB}</t>
  </si>
  <si>
    <t>{239E4279-04F5-42D5-9BDA-61B05D98C2CE}</t>
  </si>
  <si>
    <t>{23A2FD9B-E149-4316-964D-5668883F7041}</t>
  </si>
  <si>
    <t>{24232DE3-4FC8-40D0-8FE6-4E8DF5218B46}</t>
  </si>
  <si>
    <t>{24C57C65-B1AC-433A-B41D-57C016696EE8}</t>
  </si>
  <si>
    <t>{24E662AA-31CC-4C22-B371-4AC269B06B27}</t>
  </si>
  <si>
    <t>{2561270A-F9D5-4C2A-AA45-F72591FE798A}</t>
  </si>
  <si>
    <t>{25EF23E8-2321-4063-9C4E-5E2B12AADE71}</t>
  </si>
  <si>
    <t>{260012E2-9644-48AD-BC72-943985F3DB7C}</t>
  </si>
  <si>
    <t>{2615A7C3-D754-4104-B9E7-0A49EFF0702F}</t>
  </si>
  <si>
    <t>{2660D7A2-2311-4C17-B82C-533FA5997DBF}</t>
  </si>
  <si>
    <t>{26DD8B30-86EA-4215-8BA4-EAF4C37F5B4D}</t>
  </si>
  <si>
    <t>{2730048C-F594-46EF-9995-0279000EEFA0}</t>
  </si>
  <si>
    <t>{275B0643-0196-4133-8BC1-6BA63455F474}</t>
  </si>
  <si>
    <t>{27695E5D-C18D-4250-B562-41240A66C2BA}</t>
  </si>
  <si>
    <t>{27780466-437B-47D0-9E9E-1E81A66F38D9}</t>
  </si>
  <si>
    <t>{2864A44A-901A-4DE7-BC51-89587B74CC68}</t>
  </si>
  <si>
    <t>{28720AB1-6DF8-4B7F-8AD5-8A2E1A597E2C}</t>
  </si>
  <si>
    <t>{28949865-B645-49A0-9D6A-F69D9710511B}</t>
  </si>
  <si>
    <t>{28F91C85-2E5E-49B3-8A1D-1E3BDC386E42}</t>
  </si>
  <si>
    <t>{2909A80D-7788-4AA3-8235-2F7EF69B3B65}</t>
  </si>
  <si>
    <t>{291DF6E8-A046-4B17-9465-F51853962712}</t>
  </si>
  <si>
    <t>{29921730-8CC0-4DCE-B180-07836398C008}</t>
  </si>
  <si>
    <t>{29DFBAE2-FAB4-4490-8B4D-B17575726281}</t>
  </si>
  <si>
    <t>{2A1A03B6-699F-4903-AE5D-36F0E2DDDFDE}</t>
  </si>
  <si>
    <t>{2A3A158A-4A88-4D1B-BA75-A8006ED4899F}</t>
  </si>
  <si>
    <t>{2AF15BD5-BA77-4ECB-AC22-16DB8563DD51}</t>
  </si>
  <si>
    <t>{2B334605-DB1B-4B4D-9E02-0784013EBB93}</t>
  </si>
  <si>
    <t>{2B66EB3E-B42F-47B2-948D-08D3DDEC81D0}</t>
  </si>
  <si>
    <t>{2B8B90A8-582C-407C-AB1B-9D3FBBBC91BF}</t>
  </si>
  <si>
    <t>{2B8C350F-016A-4132-BB19-5EC613BB5EC9}</t>
  </si>
  <si>
    <t>{2BAF7D62-DF76-4586-A01F-5FEF4BC4FECA}</t>
  </si>
  <si>
    <t>{2BC46F0A-4EBF-486F-BF80-FDE06FDCCFB7}</t>
  </si>
  <si>
    <t>{2C1163F6-A17F-41A6-BF9B-2040BD9C85CD}</t>
  </si>
  <si>
    <t>{2C233EF0-A05D-4721-92A3-EF746B4CB0EA}</t>
  </si>
  <si>
    <t>{2C3F5937-68A1-4EF4-AF70-7BED31F49EFD}</t>
  </si>
  <si>
    <t>{2CD56DC2-F8EF-4C36-99A3-999C3DB75EE1}</t>
  </si>
  <si>
    <t>{2DBAAD15-13DD-41CA-B864-E32E475DD563}</t>
  </si>
  <si>
    <t>{2E2751B3-028A-4A0E-9424-8F732246B5E3}</t>
  </si>
  <si>
    <t>{2E2872A8-77B0-4BEB-AA5D-C2E2E46C9D61}</t>
  </si>
  <si>
    <t>{2E953E19-915D-42E5-9271-92A0807BFCBE}</t>
  </si>
  <si>
    <t>{2EA25968-5F79-4F43-BC66-731C5FDB0F98}</t>
  </si>
  <si>
    <t>{2EB87E90-4BF1-4B19-ACBD-98DC02AB067F}</t>
  </si>
  <si>
    <t>{2F11CF4D-7D3D-4EDA-A15B-A2634329A8C5}</t>
  </si>
  <si>
    <t>{2F38F59E-BE5B-4C24-BC6C-0D718EE82977}</t>
  </si>
  <si>
    <t>{2F455658-1E42-445C-B5E3-ED29AF1CA284}</t>
  </si>
  <si>
    <t>{2FAC06C3-AFE2-49EC-B5DB-FEC3A8B2042B}</t>
  </si>
  <si>
    <t>{2FE8B684-56D9-406B-A04B-FF2AC2755CEE}</t>
  </si>
  <si>
    <t>{30151EE2-AC7D-4521-B87A-7C9A77B6187E}</t>
  </si>
  <si>
    <t>{301EB706-59AD-4ACF-9AB8-7A7FB5A12B58}</t>
  </si>
  <si>
    <t>{3031AE94-5173-46DC-B14A-46B546C21B8D}</t>
  </si>
  <si>
    <t>{3072C89C-C5F8-47CD-9530-A3D91648BCFC}</t>
  </si>
  <si>
    <t>{3186F040-0CA7-476A-8DC9-51ED909F6A18}</t>
  </si>
  <si>
    <t>{31A94171-3C08-4EC6-BA7C-A362C4BD6848}</t>
  </si>
  <si>
    <t>{31FA70AE-7F58-403D-81DD-5B43E19B4392}</t>
  </si>
  <si>
    <t>{3217580E-BB52-4D90-8946-E9C192F8FCFF}</t>
  </si>
  <si>
    <t>{324BEFB4-2497-4B5E-8653-8C41AE7C138B}</t>
  </si>
  <si>
    <t>{32A1FEE9-F1FB-448F-BDB6-1C46D2BD6BA7}</t>
  </si>
  <si>
    <t>{32CBC5EA-AE85-4756-8B91-45CAE684FC01}</t>
  </si>
  <si>
    <t>{32DE7732-92D8-4EE7-AEB4-35DFEADADA95}</t>
  </si>
  <si>
    <t>{33181F68-6586-445A-9C4C-0FD676426659}</t>
  </si>
  <si>
    <t>{333F0B0D-8440-4A46-941C-51A1BC45E588}</t>
  </si>
  <si>
    <t>{337EACB5-79AD-4818-A713-8613998E363C}</t>
  </si>
  <si>
    <t>{33ACCF29-8B82-4C32-A3A1-DC97FDD7BE0B}</t>
  </si>
  <si>
    <t>{33E40703-AC71-4109-8618-79732A3D651B}</t>
  </si>
  <si>
    <t>{342C0AF3-6477-4DD8-8CDE-289ED94E0F88}</t>
  </si>
  <si>
    <t>{345E095A-A2DD-46C2-999C-3006981D5C24}</t>
  </si>
  <si>
    <t>{3492F1F4-3033-4B61-BC05-6DBCF97199AA}</t>
  </si>
  <si>
    <t>{3498A89F-6AA4-44E4-984C-86402C0DFD6B}</t>
  </si>
  <si>
    <t>{354976D2-AE0D-4356-AE4B-2F62C5EDBA52}</t>
  </si>
  <si>
    <t>{35951726-8387-45F8-83A0-331260202B82}</t>
  </si>
  <si>
    <t>{35C4B3A7-6913-49A9-B62A-4454C9B7002D}</t>
  </si>
  <si>
    <t>{37382D42-A143-4D8B-8B75-DC9E93214530}</t>
  </si>
  <si>
    <t>{37536FBF-371C-42C0-80B2-315D8B09DD8E}</t>
  </si>
  <si>
    <t>{3773F652-3169-4401-B612-6F9F7B4DDD4A}</t>
  </si>
  <si>
    <t>{37953831-25AE-4A37-A91F-C992AB4FC624}</t>
  </si>
  <si>
    <t>{37A78A98-6588-41FB-B875-1B10B93CA5F0}</t>
  </si>
  <si>
    <t>{3862DD00-F29B-4876-A32D-D4E9FF23E51C}</t>
  </si>
  <si>
    <t>{38738472-2CAB-444A-B826-58D7E4225E23}</t>
  </si>
  <si>
    <t>{396AD61C-4EB5-4341-B96E-77996FCC5433}</t>
  </si>
  <si>
    <t>{3974A655-B9DD-463E-B54D-9B4179385EDE}</t>
  </si>
  <si>
    <t>{3985731E-F137-4542-A77D-A7AA09074943}</t>
  </si>
  <si>
    <t>{39B5E013-5A1F-4E8D-83CD-15F2192419B3}</t>
  </si>
  <si>
    <t>{39F0D2EF-D38A-412E-840B-261013B6D72F}</t>
  </si>
  <si>
    <t>{3A1F4477-C921-44AC-9430-22BAD906DCBA}</t>
  </si>
  <si>
    <t>{3A3560B2-3FA4-4278-94A7-D13B5E716499}</t>
  </si>
  <si>
    <t>{3A36FBF1-D373-4C1D-95BC-8534CA2A70B2}</t>
  </si>
  <si>
    <t>{3A425731-19E7-483C-9C4E-8E0DE2B34AFE}</t>
  </si>
  <si>
    <t>{3A600C29-E92B-4420-B346-B770E0A801D8}</t>
  </si>
  <si>
    <t>{3AC050C1-2A47-41DB-AE92-8B3AF474A92D}</t>
  </si>
  <si>
    <t>{3AF73797-D519-4ECB-8135-D6BE7658D7DB}</t>
  </si>
  <si>
    <t>{3B1A63AE-E687-42A2-9F5C-6C438BD4BB01}</t>
  </si>
  <si>
    <t>{3B52390B-A8EF-4D80-A4FC-8080985E8BBB}</t>
  </si>
  <si>
    <t>{3B87EC2C-C474-46AA-8034-9765A456B885}</t>
  </si>
  <si>
    <t>{3BE2E1AD-27A9-422C-8251-9CB56FB0D6DC}</t>
  </si>
  <si>
    <t>{3C2BC329-8DEC-4F93-A80B-27D3A3E11851}</t>
  </si>
  <si>
    <t>{3CAE73EF-57C3-43F3-8DAE-DFF6CEE28149}</t>
  </si>
  <si>
    <t>{3D72B83A-EEA7-4E79-BA6B-6174AE609479}</t>
  </si>
  <si>
    <t>{3DA192DD-FC5B-4476-8AB5-39675463EA7F}</t>
  </si>
  <si>
    <t>{3E0B646C-4262-46B6-BBB0-ED186C46C384}</t>
  </si>
  <si>
    <t>{3E6B53FE-A5A6-4440-B57A-280C4B7827B5}</t>
  </si>
  <si>
    <t>{3ECF8716-C1D9-439B-B055-D400134DCC8E}</t>
  </si>
  <si>
    <t>{3EEB6863-9177-4AA8-998C-C09878036091}</t>
  </si>
  <si>
    <t>{3F3ABA0B-4C04-44CA-AC77-D78DAADEFFC4}</t>
  </si>
  <si>
    <t>{3F4909AB-C0CA-4671-9FCA-D41B9F1E92B9}</t>
  </si>
  <si>
    <t>{3F798CF8-0E1C-465E-80F9-91E6FAACE9FB}</t>
  </si>
  <si>
    <t>{404543D6-F0AF-41EF-B20A-A04EB4A32259}</t>
  </si>
  <si>
    <t>{40552925-4214-4F8D-8B6F-49305FB9B440}</t>
  </si>
  <si>
    <t>{40752946-18BF-4BFB-B683-DCAF72FE8537}</t>
  </si>
  <si>
    <t>{40A0EA21-CD93-4382-A775-D4E0AC58F2CA}</t>
  </si>
  <si>
    <t>{40C70B1B-BF85-4185-9368-251BB0CCDA34}</t>
  </si>
  <si>
    <t>{40D1B36E-7048-4A55-ABFF-515BFF133EF8}</t>
  </si>
  <si>
    <t>{411011E8-FD0F-4E92-B572-776CC2DD9CB3}</t>
  </si>
  <si>
    <t>{414D15FD-6C6B-4CFF-8D8B-03E16A33A879}</t>
  </si>
  <si>
    <t>{41608A83-05D0-425D-88C7-47881DD91271}</t>
  </si>
  <si>
    <t>{41829E23-A6E0-4596-8F39-99CC7F0E5803}</t>
  </si>
  <si>
    <t>{41BD8ACC-D231-4BE3-B28A-F7D002B4A05B}</t>
  </si>
  <si>
    <t>{41D01443-1C1D-4726-A419-7C252E313391}</t>
  </si>
  <si>
    <t>{421CE3E9-3857-4B41-ACB4-51CCDF657EA0}</t>
  </si>
  <si>
    <t>{4264CF32-73EB-44A2-AB41-552EFD2912CC}</t>
  </si>
  <si>
    <t>{42AA1719-36EA-4450-9AC8-FCE5548451DB}</t>
  </si>
  <si>
    <t>{42BC807A-AA20-4AE5-A46C-961BCB9D049E}</t>
  </si>
  <si>
    <t>{42E79933-69EB-446A-B7EF-1760C37B5AF6}</t>
  </si>
  <si>
    <t>{435055E6-0627-481B-8D1B-350EE357328F}</t>
  </si>
  <si>
    <t>{4353783F-D3EC-4D54-98A4-7636CB3EB346}</t>
  </si>
  <si>
    <t>{4483F164-27F1-4E1C-8B70-681934554DE2}</t>
  </si>
  <si>
    <t>{44A18925-B859-4F22-BF0B-3D5C2FFB3261}</t>
  </si>
  <si>
    <t>{44CC3B48-328A-4311-972C-1AD004F5DE14}</t>
  </si>
  <si>
    <t>{4516F155-C097-4900-807D-A8D4B9C0682E}</t>
  </si>
  <si>
    <t>{4543519D-6C9A-4355-8185-F524B8554798}</t>
  </si>
  <si>
    <t>{456C1322-A8A5-4278-81CB-6C056D34CDB0}</t>
  </si>
  <si>
    <t>{4581EFBB-41DA-43D4-A34B-260B98CA56CA}</t>
  </si>
  <si>
    <t>{45894C3A-0F8F-429B-AD5C-D42220BEDE9F}</t>
  </si>
  <si>
    <t>{45B31AE1-35E2-43AA-9762-D2A54DF339C3}</t>
  </si>
  <si>
    <t>{45C695DC-9781-4723-AF63-6368058DE61C}</t>
  </si>
  <si>
    <t>{45FD317E-BB0C-4170-95B9-4538002F2B0F}</t>
  </si>
  <si>
    <t>{45FEEC91-9A54-45FD-A110-7670B6AF4AB4}</t>
  </si>
  <si>
    <t>{460A1E36-B07D-46EC-A317-3E21BDA0B889}</t>
  </si>
  <si>
    <t>{46583726-D808-4AD4-8D7B-58E1FF4B7B74}</t>
  </si>
  <si>
    <t>{472D0ACE-AD83-434B-8206-87D9394A063C}</t>
  </si>
  <si>
    <t>{47919F0B-7CA0-4776-8368-D18BE505C234}</t>
  </si>
  <si>
    <t>{479F24D8-D342-44CA-B53D-FAF4F88F422A}</t>
  </si>
  <si>
    <t>{48A6B936-84B7-4FAF-839E-CFF0E04CCCEE}</t>
  </si>
  <si>
    <t>{48E016CF-396A-4388-B6A0-53E7DCF327DD}</t>
  </si>
  <si>
    <t>{49168622-2144-48BA-B4E3-CD3F0186A10A}</t>
  </si>
  <si>
    <t>{49424049-A103-48D0-AE69-3EE587AEF360}</t>
  </si>
  <si>
    <t>{4A36DC54-B97C-4BEF-A92A-AF360CAFB501}</t>
  </si>
  <si>
    <t>{4A798D07-F05D-4242-8642-A182127F5BAD}</t>
  </si>
  <si>
    <t>{4A852535-BFE7-492C-8B56-134D626FEDC4}</t>
  </si>
  <si>
    <t>{4AB32706-0766-43F3-BFCC-C673F49396A5}</t>
  </si>
  <si>
    <t>{4ACB8A95-02F7-456D-89A7-A365A07238E0}</t>
  </si>
  <si>
    <t>{4AE0F8ED-B8A6-4CD7-82C8-193127FB3BEE}</t>
  </si>
  <si>
    <t>{4B001AD6-AB94-43BF-88E4-2C941CAE23AA}</t>
  </si>
  <si>
    <t>{4B095BB8-6640-495A-BB93-DFA292E61DC1}</t>
  </si>
  <si>
    <t>{4C3C9427-24C1-4459-944E-B825B0179FCA}</t>
  </si>
  <si>
    <t>{4C5FDB97-6845-4DE7-80AA-DD4ECA6C953D}</t>
  </si>
  <si>
    <t>{4CA3EEF8-BE70-4933-8720-41524BEA0C8C}</t>
  </si>
  <si>
    <t>{4D5A1A38-E376-4773-BD61-61FD78C8E180}</t>
  </si>
  <si>
    <t>{4D5DA014-AC66-4B2F-84D1-08ED1EC093E6}</t>
  </si>
  <si>
    <t>{4D9C1FE7-15D7-4CB3-8B69-78B8C4F92851}</t>
  </si>
  <si>
    <t>{4DEBF3B3-5401-4F7F-9867-428A5F378021}</t>
  </si>
  <si>
    <t>{4E120DD7-F3C3-4A6E-A047-5B648D67A1B8}</t>
  </si>
  <si>
    <t>{4E1312EA-FF37-414C-8B36-FB203E07EB19}</t>
  </si>
  <si>
    <t>{4E442ACD-BAD1-426A-944E-891ACD3E7077}</t>
  </si>
  <si>
    <t>{4E7D7154-B53A-45FD-A222-E997E53E69CC}</t>
  </si>
  <si>
    <t>{4E7ED87A-AFEC-4609-8468-57E2C4E94ADE}</t>
  </si>
  <si>
    <t>{4EBF55BD-4FAC-4DAA-9114-E74A3CC73D8D}</t>
  </si>
  <si>
    <t>{4ED9B822-0931-40FC-9A51-AF71F9C6724B}</t>
  </si>
  <si>
    <t>{4F05B5A8-F8B1-4DC7-8A5C-9F71098DA4E9}</t>
  </si>
  <si>
    <t>{4F1E17FC-311F-4788-91FF-2D11C3A5B662}</t>
  </si>
  <si>
    <t>{4F7D553D-B77A-4029-B16D-916766EE05C9}</t>
  </si>
  <si>
    <t>{4FD4AC8A-ABA9-4E41-AC88-CAE54CE9358A}</t>
  </si>
  <si>
    <t>{4FFC616D-05E9-41AF-8A8B-6194CABB2331}</t>
  </si>
  <si>
    <t>{5023FA84-E12C-4467-8D25-100F46D57B31}</t>
  </si>
  <si>
    <t>{504FABE9-5659-4901-8F2D-4D92DC4F101E}</t>
  </si>
  <si>
    <t>{509287A0-BADE-4B0B-AEAA-1058246C3DE1}</t>
  </si>
  <si>
    <t>{50F29801-1E3C-42AE-B615-5FE2ACABCCC1}</t>
  </si>
  <si>
    <t>{5107C065-1CAA-451C-9BE4-6B7120501B60}</t>
  </si>
  <si>
    <t>{510BC71C-DC76-4747-A66C-B54FBD52005A}</t>
  </si>
  <si>
    <t>{510C0A3F-074F-467D-9AF6-27E3F7643FE2}</t>
  </si>
  <si>
    <t>{511AA605-747B-4F7E-8C59-858C7F4EF9DD}</t>
  </si>
  <si>
    <t>{5203F36D-4D88-4B6F-B2CF-FA7DDBD260D0}</t>
  </si>
  <si>
    <t>{52F8F565-5E36-4B66-8917-634272928E6D}</t>
  </si>
  <si>
    <t>{532D22B8-3EFE-448B-8906-DF0B00404F25}</t>
  </si>
  <si>
    <t>{53AA30C5-DFD2-47B4-9FCB-BA9B0556BC37}</t>
  </si>
  <si>
    <t>{53CE1CE1-BF4E-49DB-A4F4-5EEE32A0EB1A}</t>
  </si>
  <si>
    <t>{5435F969-7F0D-47F5-B406-6D2DEC050D88}</t>
  </si>
  <si>
    <t>{54C28E4B-3214-4C76-8AB7-D53C4EA8F345}</t>
  </si>
  <si>
    <t>{54FE5B6A-1CD1-426A-8627-AF375D4D1848}</t>
  </si>
  <si>
    <t>{5578C219-BCD5-4C2E-98AC-53E80D8C6586}</t>
  </si>
  <si>
    <t>{5586504D-1410-4F52-9FFD-1EA7BEFBA361}</t>
  </si>
  <si>
    <t>{55A25043-BFA9-42ED-8CD2-7129A5075960}</t>
  </si>
  <si>
    <t>{5602F4C6-6E06-4C67-BCE5-3A0315447C58}</t>
  </si>
  <si>
    <t>{5653BA89-B5EF-4B81-8A75-9E2B8FFD3618}</t>
  </si>
  <si>
    <t>{5675ACAD-BCDB-4894-8A71-094CF75C990F}</t>
  </si>
  <si>
    <t>{56BD0DE6-AE84-4024-8950-248073E930C2}</t>
  </si>
  <si>
    <t>{56DF7992-4C93-4041-806F-E26A99107760}</t>
  </si>
  <si>
    <t>{57E80F4F-5B45-44D5-9879-2FDC7ED86AEE}</t>
  </si>
  <si>
    <t>{584F060A-EBB5-41F7-AB03-A3D117F3AD9D}</t>
  </si>
  <si>
    <t>{589DCFED-34ED-4DF3-B59B-C225B24CD757}</t>
  </si>
  <si>
    <t>{58C2963D-CB46-48EB-90D8-09F77D27E378}</t>
  </si>
  <si>
    <t>{590E5CF2-CA77-4292-A4D9-6A15CC0E1676}</t>
  </si>
  <si>
    <t>{591C8B77-BA30-480B-90A5-D3711B4FB001}</t>
  </si>
  <si>
    <t>{599DEC77-7221-47DD-820C-8F55FA3D9500}</t>
  </si>
  <si>
    <t>{59AF39F1-3648-4ADA-B00E-F41E8FA3481E}</t>
  </si>
  <si>
    <t>{59B3C5E2-0587-4F11-A01A-BE905F088AF6}</t>
  </si>
  <si>
    <t>{5A394DD6-0003-4A0F-A8A5-380A14153566}</t>
  </si>
  <si>
    <t>{5A51CCE5-A68E-4268-8F62-777F4BBFE00A}</t>
  </si>
  <si>
    <t>{5AA77B2E-ED5F-411A-8EF3-9881DC5210A9}</t>
  </si>
  <si>
    <t>{5AC00F50-E1F1-483D-8447-082D9CF3E543}</t>
  </si>
  <si>
    <t>{5B43CF08-166A-4A79-84C3-3AEBFD191238}</t>
  </si>
  <si>
    <t>{5BE42616-8615-422D-BEBB-93DEDF6087B1}</t>
  </si>
  <si>
    <t>{5C5D5D74-ACB0-447D-8658-2561CA7B4E48}</t>
  </si>
  <si>
    <t>{5C781E63-039B-48A7-8DF5-E4C3D0B1D24B}</t>
  </si>
  <si>
    <t>{5C782B0A-81B6-45EE-98D4-00362DE9AD00}</t>
  </si>
  <si>
    <t>{5C8E7F8E-46B7-4B36-B175-412263CCEA0B}</t>
  </si>
  <si>
    <t>{5CD8F897-1721-469A-B2F9-4A7178CBDA96}</t>
  </si>
  <si>
    <t>{5CDAD930-8D2E-4400-B7AC-9F6323A60F3C}</t>
  </si>
  <si>
    <t>{5CEE4A28-E179-40A8-ACB5-7D687E2B8F5A}</t>
  </si>
  <si>
    <t>{5D180512-59FF-4E19-866E-53A81F6A4094}</t>
  </si>
  <si>
    <t>{5D844C13-3BFA-47F2-9909-C69FB2B67784}</t>
  </si>
  <si>
    <t>{5DC7CA63-71D9-44DE-90DA-5CEE1F71410C}</t>
  </si>
  <si>
    <t>{5DE4A2FB-24E0-44D9-9B0D-B23A8160B899}</t>
  </si>
  <si>
    <t>{5E495FC2-C7EE-4062-97C3-E02D33C91343}</t>
  </si>
  <si>
    <t>{5ECB7FB8-9D4C-4663-8FBA-C21D7AB54A7B}</t>
  </si>
  <si>
    <t>{5F1607A5-49F4-4296-A3DD-7ECE0F7F41C5}</t>
  </si>
  <si>
    <t>{5F2C8764-7CE3-49DB-8F2A-91CEEFEF6652}</t>
  </si>
  <si>
    <t>{5F652FA1-2788-4862-A249-75B752A05B2B}</t>
  </si>
  <si>
    <t>{5FABF40C-0F6A-425B-9E46-CBF465CB6B3A}</t>
  </si>
  <si>
    <t>{5FACF92A-B12F-47B8-8124-D7E592F551B8}</t>
  </si>
  <si>
    <t>{5FB08D9B-4877-4716-A9AF-3C0F19D4E14C}</t>
  </si>
  <si>
    <t>{5FFEA645-A3EC-4332-BA40-3E5696CC5F13}</t>
  </si>
  <si>
    <t>{6054D284-F011-4D90-AC0F-512ED0787FD8}</t>
  </si>
  <si>
    <t>{606E6904-C647-41EB-A8EC-40770F662822}</t>
  </si>
  <si>
    <t>{60C0B7AD-C499-4D67-A3CD-4CFA0711AF0D}</t>
  </si>
  <si>
    <t>{610C71AD-39DF-46CF-9F5D-9AEBAA635BF1}</t>
  </si>
  <si>
    <t>{613E3942-6F5C-4BC3-9C54-F11B7410DCFC}</t>
  </si>
  <si>
    <t>{61470713-91CB-4A22-9773-FB2C499BDA05}</t>
  </si>
  <si>
    <t>{61C75219-90E3-48CD-B09C-B4C0729E13D7}</t>
  </si>
  <si>
    <t>{61D3C372-622C-4CB6-A920-6555E61AA561}</t>
  </si>
  <si>
    <t>{61E482A6-FAA7-4D4C-8EF6-25272EE33675}</t>
  </si>
  <si>
    <t>{620A1A30-3037-42EF-9C61-AACCD05C3A2D}</t>
  </si>
  <si>
    <t>{621E1F0A-596A-4DD6-B854-33B62E7709A0}</t>
  </si>
  <si>
    <t>{62215722-AD4C-48A3-A754-BDFBE806673B}</t>
  </si>
  <si>
    <t>{6265EC21-FD5B-4059-B39B-3AE6BE8D3C3D}</t>
  </si>
  <si>
    <t>{6269B299-DB6A-4999-B062-1518256331E7}</t>
  </si>
  <si>
    <t>{62C36D83-1F1F-43F1-8036-3A0FEA5EE21D}</t>
  </si>
  <si>
    <t>{62EDA6CE-FFE0-47CF-9DCC-5C0B0294573D}</t>
  </si>
  <si>
    <t>{63503AB8-ABEC-49E2-933C-E74621C85966}</t>
  </si>
  <si>
    <t>{6364E4F9-6E14-4DD9-8641-01272C400CA4}</t>
  </si>
  <si>
    <t>{64AEDCC1-E0F3-443F-BDD6-CC7A0F3A43EF}</t>
  </si>
  <si>
    <t>{64D46317-7446-4F13-B346-A99AC448E790}</t>
  </si>
  <si>
    <t>{64F48BDC-3C64-44E4-A57C-287EEA01A96E}</t>
  </si>
  <si>
    <t>{652F2058-7129-4417-9FB9-2684C6FD9120}</t>
  </si>
  <si>
    <t>{654EB6A7-884D-4A27-8109-831FE839769B}</t>
  </si>
  <si>
    <t>{658C1C15-65CA-4244-95AD-77C104C8A4E8}</t>
  </si>
  <si>
    <t>{65AB89B5-32DB-4660-A6E8-6870A5DBDEFC}</t>
  </si>
  <si>
    <t>{67391955-33A4-48CA-AE00-AD0BFEBF380F}</t>
  </si>
  <si>
    <t>{675A8B2D-3349-491B-9AE3-CD16E7B84F76}</t>
  </si>
  <si>
    <t>{6773A20E-0C85-4453-A7D0-3F443A0E6757}</t>
  </si>
  <si>
    <t>{679A4E93-4964-4642-90B2-37E6F0C16ECA}</t>
  </si>
  <si>
    <t>{67B00C05-233D-4190-A8D3-E0B6DEBE63B5}</t>
  </si>
  <si>
    <t>{68718848-B141-4C0C-B636-E2058D4B629A}</t>
  </si>
  <si>
    <t>{68779AA6-591E-433D-8DA0-C689688125F8}</t>
  </si>
  <si>
    <t>{68826884-788E-460B-8D01-C8472272B449}</t>
  </si>
  <si>
    <t>{69A3A959-2536-42B4-931D-32812DD0E66B}</t>
  </si>
  <si>
    <t>{69ABDD52-A9D8-4D2B-AF58-C26216AF8DDF}</t>
  </si>
  <si>
    <t>{69C079CF-5ACD-4182-A0C6-7930BC3A559C}</t>
  </si>
  <si>
    <t>{69F1F897-502B-44E1-B436-A989C78C973C}</t>
  </si>
  <si>
    <t>{6A868FF6-DAE3-408F-9DD2-ABFF3281351E}</t>
  </si>
  <si>
    <t>{6A8862B5-6CCF-499D-8261-B4E294705538}</t>
  </si>
  <si>
    <t>{6B6C2E12-DBC6-4A0C-B65C-3D694206ACC3}</t>
  </si>
  <si>
    <t>{6BBD06AB-5828-4387-942E-7A9354B9C2D4}</t>
  </si>
  <si>
    <t>{6D150468-3792-410D-904D-3027980BC4F8}</t>
  </si>
  <si>
    <t>{6D22EFAB-978D-4EE6-B8C9-E0732160096C}</t>
  </si>
  <si>
    <t>{6D32169A-1274-4DE3-90D6-D296E5C33B1B}</t>
  </si>
  <si>
    <t>{6D6370DB-E9F9-4D5C-B246-25ACEA05281E}</t>
  </si>
  <si>
    <t>{6DA41318-AB6F-4543-93D3-3FCACFCF8A95}</t>
  </si>
  <si>
    <t>{6DB854FB-2DBC-4A0C-8492-0E627B7B382B}</t>
  </si>
  <si>
    <t>{6E342E9F-7A5F-49F4-92DB-9B40044CAD53}</t>
  </si>
  <si>
    <t>{6F407045-8A05-491F-BD01-A4C0F085497C}</t>
  </si>
  <si>
    <t>{6F454A72-B515-42B1-9BE5-C5F2A10F4CF3}</t>
  </si>
  <si>
    <t>{6F4D9472-8060-4A51-A6CB-BE80C1766685}</t>
  </si>
  <si>
    <t>{6F687FE0-70C2-4D87-81EF-4B24B80B5AFA}</t>
  </si>
  <si>
    <t>{6F75EC94-9A6C-4FBC-A2AC-FE95DF5FAA82}</t>
  </si>
  <si>
    <t>{6FAA3142-B9A8-43CF-9B68-92748A099414}</t>
  </si>
  <si>
    <t>{6FC7FDB5-C7E0-423A-93E7-8BBF1A0B902D}</t>
  </si>
  <si>
    <t>{70D07CB7-FE25-4182-9730-EB0D11790FFD}</t>
  </si>
  <si>
    <t>{70E2D928-608B-4194-A840-85C6CBA212F7}</t>
  </si>
  <si>
    <t>{70E59F69-3BA4-4A5C-B6BF-B0D20577E6E1}</t>
  </si>
  <si>
    <t>{70F21FD6-6A6B-4604-BBE1-C444A288B406}</t>
  </si>
  <si>
    <t>{711D3C31-C847-429F-A716-3B84F50D0B0B}</t>
  </si>
  <si>
    <t>{714B9364-1B26-474C-8904-E199FF2B739C}</t>
  </si>
  <si>
    <t>{71706DF5-23BB-43CC-9CDE-D919FB8617A4}</t>
  </si>
  <si>
    <t>{71FCCD55-AD25-4AAC-B0BD-9521F900DB99}</t>
  </si>
  <si>
    <t>{720C26A4-4B94-4336-9975-A3E20BEA4EF8}</t>
  </si>
  <si>
    <t>{72321E1A-92DF-46BC-ACBE-E3478B15B9E1}</t>
  </si>
  <si>
    <t>{7269104D-7F21-4490-B3F0-B478BAC598CF}</t>
  </si>
  <si>
    <t>{726DEB50-85AF-4B0A-81CC-8CBF028ADADF}</t>
  </si>
  <si>
    <t>{7299B92C-E266-4C96-A48B-33593FDE31D8}</t>
  </si>
  <si>
    <t>{72D64CDB-B615-442F-8D1C-DAABA383A3DA}</t>
  </si>
  <si>
    <t>{72F8F9D0-41A3-44A9-884B-FB0D2CA7A8E1}</t>
  </si>
  <si>
    <t>{735F06DA-6810-4E49-9BCD-A805890D7163}</t>
  </si>
  <si>
    <t>{73DF1039-F4C0-4B0A-BCD7-564AACC16EF5}</t>
  </si>
  <si>
    <t>{73FF7657-1248-483E-A896-A4EF683A8DF4}</t>
  </si>
  <si>
    <t>{740028EE-7C0A-4AF5-A46B-3839C9D09278}</t>
  </si>
  <si>
    <t>{7429B0B2-A687-4775-B090-319757B7D034}</t>
  </si>
  <si>
    <t>{7438B072-DCC0-40D7-9409-CA8BB829283D}</t>
  </si>
  <si>
    <t>{74407E97-BD07-403D-B410-747B4CC8774C}</t>
  </si>
  <si>
    <t>{74738CB6-8D7B-40F4-9A8D-E43100572D86}</t>
  </si>
  <si>
    <t>{74EECBAE-DA56-4BB3-9A6F-384347A37ADC}</t>
  </si>
  <si>
    <t>{7557934F-63B0-4790-A139-09A6199D498B}</t>
  </si>
  <si>
    <t>{762B45B3-733B-4937-BF75-40071CAD0BB9}</t>
  </si>
  <si>
    <t>{76CC3956-67C1-455F-B291-9B1CF0386DA3}</t>
  </si>
  <si>
    <t>{77775A34-1D2F-4047-886E-B1359AD47EA9}</t>
  </si>
  <si>
    <t>{77F00071-C315-432D-8D6A-5235F06DBF15}</t>
  </si>
  <si>
    <t>{780C2BD6-A9C2-457F-8FEC-0E3F9122F511}</t>
  </si>
  <si>
    <t>{78238821-F05F-4EA7-AFE8-F8B9E558711B}</t>
  </si>
  <si>
    <t>{78250D79-4A3A-477D-909F-E47289E48139}</t>
  </si>
  <si>
    <t>{787B8586-8390-4026-985A-85D7EF86587B}</t>
  </si>
  <si>
    <t>{7884979B-1BAB-4B68-A2A2-CE083FD23EB8}</t>
  </si>
  <si>
    <t>{78E37F33-77D3-4A64-8280-C3E954BF1DD1}</t>
  </si>
  <si>
    <t>{791B5CF0-ED28-4D1A-802C-B0FD63037280}</t>
  </si>
  <si>
    <t>{792D40C5-A386-46DE-B259-583102BC2A6D}</t>
  </si>
  <si>
    <t>{794080B9-E55B-4F96-96E5-558B012056DD}</t>
  </si>
  <si>
    <t>{79DBC149-F3A0-4824-843B-21B379CD32B1}</t>
  </si>
  <si>
    <t>{7A92D5BA-9063-4F9C-9EA2-000D0F4DB43A}</t>
  </si>
  <si>
    <t>{7B22F0BE-9BC0-4F89-892E-8CCD0F5F1174}</t>
  </si>
  <si>
    <t>{7B69B1AA-F01A-4C61-A338-D937B4068749}</t>
  </si>
  <si>
    <t>{7B823DFF-AD2C-4A2F-B9E9-A67E913F7F15}</t>
  </si>
  <si>
    <t>{7D2AD189-A59B-41EF-B85F-777F46D26D98}</t>
  </si>
  <si>
    <t>{7D79EE0D-C3C9-4A53-8231-98CCA6864500}</t>
  </si>
  <si>
    <t>{7D81C293-2A5D-41E9-8AD9-2E9039C6876B}</t>
  </si>
  <si>
    <t>{7D889AB8-8069-4413-9D23-0EB5139EF556}</t>
  </si>
  <si>
    <t>{7DE74E51-7E0B-4E19-8178-9F1ECAB53CCA}</t>
  </si>
  <si>
    <t>{7E37B355-D1F7-45A1-B653-B929C5C4383B}</t>
  </si>
  <si>
    <t>{7E6A94D5-E7C0-4417-8AC9-748FAE6FBBE8}</t>
  </si>
  <si>
    <t>{7E7C5F6B-2D03-4C3F-9FDF-69CFE3B0359F}</t>
  </si>
  <si>
    <t>{7E8CC8F3-A244-478F-989B-FB028ACA22BB}</t>
  </si>
  <si>
    <t>{7EE8E389-DE5E-4101-BC99-B841DBF87BDE}</t>
  </si>
  <si>
    <t>{7EF1CF23-36B5-4EDE-88EA-8A2C5CCE082F}</t>
  </si>
  <si>
    <t>{7F035DFE-3B96-4E03-A88F-CB37BC5F4808}</t>
  </si>
  <si>
    <t>{7F136335-6B9D-4214-B7E8-5392126D5A6A}</t>
  </si>
  <si>
    <t>{7F2F5524-67FD-41F0-9415-2FA6BAA02F4D}</t>
  </si>
  <si>
    <t>{7FD79F12-B35C-4A32-9FB1-F31A16F33943}</t>
  </si>
  <si>
    <t>{7FD8C66D-DDAF-4F3F-8298-991E7809A197}</t>
  </si>
  <si>
    <t>{802657E4-7481-482E-890C-5007D7D4D717}</t>
  </si>
  <si>
    <t>{8072CECA-DE78-4F27-8E57-0F58D294D10D}</t>
  </si>
  <si>
    <t>{81A02E74-6058-4130-B0E8-746CB4F47145}</t>
  </si>
  <si>
    <t>{81EEDE97-84A9-4B73-B384-30D39844BFBD}</t>
  </si>
  <si>
    <t>{8254923A-91D2-4209-A0E9-A8056103723D}</t>
  </si>
  <si>
    <t>{826B2BFA-CEED-490F-9C15-27A4B3E2630E}</t>
  </si>
  <si>
    <t>{82CA59D4-705F-48F4-89D2-A17ADAA591D0}</t>
  </si>
  <si>
    <t>{83A35A65-4EAD-41E6-939B-78EBE3673F6E}</t>
  </si>
  <si>
    <t>{83BB67D5-AB3D-463E-8937-8F7BA590F63C}</t>
  </si>
  <si>
    <t>{841871FC-5ED2-46AA-8A09-4DCA983A0074}</t>
  </si>
  <si>
    <t>{84CA444E-C02C-4AC5-ADC4-0F4116B68AA5}</t>
  </si>
  <si>
    <t>{84DFEC6F-B8F1-46AA-BEDA-EBAE2A3CD433}</t>
  </si>
  <si>
    <t>{858961AC-BCBA-4209-A99A-57EE1B81C8FB}</t>
  </si>
  <si>
    <t>{85CAA4C4-30E9-4449-B31E-3E03EB65CCDE}</t>
  </si>
  <si>
    <t>{85DA6867-6BD2-4226-9722-AD8FBFEFD90A}</t>
  </si>
  <si>
    <t>{8605A9FE-CE47-4632-8F6C-D1560DB142E7}</t>
  </si>
  <si>
    <t>{8606683E-4E87-4B05-A0B9-DE890393CB42}</t>
  </si>
  <si>
    <t>{8692C695-D90C-4BF2-A9A0-1FD38D26541E}</t>
  </si>
  <si>
    <t>{8699D410-4852-4C24-81AD-347BDD982538}</t>
  </si>
  <si>
    <t>{86D33947-BC5A-443F-8149-14E4856391F5}</t>
  </si>
  <si>
    <t>{87386640-6FFD-4685-AC62-8CA5E811C5FB}</t>
  </si>
  <si>
    <t>{878059C2-2153-4011-B6D4-4AC79BD9CB33}</t>
  </si>
  <si>
    <t>{87836358-CB88-4545-AE4A-6D265DA0339F}</t>
  </si>
  <si>
    <t>{87F5C855-20F3-4E16-9C43-67B7AE5BE360}</t>
  </si>
  <si>
    <t>{880C50FE-01B7-4A7A-B34A-285A868409E1}</t>
  </si>
  <si>
    <t>{8810C8F4-E5B0-45B5-84E3-87C7DF2399BB}</t>
  </si>
  <si>
    <t>{884E9D0A-AD30-46B6-80A6-C9188E2CFE32}</t>
  </si>
  <si>
    <t>{888CF54D-397E-42D5-8DAF-2869B89CCC8B}</t>
  </si>
  <si>
    <t>{88AA73D4-420D-4C0A-B3E1-23744A556669}</t>
  </si>
  <si>
    <t>{88CDC55E-0ED7-4F30-933A-FC667338B7AA}</t>
  </si>
  <si>
    <t>{894A963A-F42D-4564-8EDC-98884C49E88C}</t>
  </si>
  <si>
    <t>{89A8FE7C-CF22-47C1-B5D6-FE21B3395AC7}</t>
  </si>
  <si>
    <t>{89D16503-9F17-4F12-8144-1670BC229B07}</t>
  </si>
  <si>
    <t>{89F40897-05CB-4075-B010-F96118105280}</t>
  </si>
  <si>
    <t>{8A1F5CBD-4069-424D-A4A3-59974E4136B0}</t>
  </si>
  <si>
    <t>{8A361006-2C4F-4994-A533-D02A93F19605}</t>
  </si>
  <si>
    <t>{8A8D99D4-BED0-4292-8987-A08BF85FD06F}</t>
  </si>
  <si>
    <t>{8A9EC07D-2EFB-468F-BB5D-4CB98926DC00}</t>
  </si>
  <si>
    <t>{8AF7A1C6-62EB-416A-9FB8-66989E11A34D}</t>
  </si>
  <si>
    <t>{8B1600BC-45B5-45AA-9197-417492F07FF8}</t>
  </si>
  <si>
    <t>{8B480879-A64C-4B32-B539-96F6B5DC0C9C}</t>
  </si>
  <si>
    <t>{8B4F1AB2-50C5-4CD6-B46B-541AEB68DCC3}</t>
  </si>
  <si>
    <t>{8B9E2A19-73FE-4D8B-AC58-35AE1C52D79A}</t>
  </si>
  <si>
    <t>{8BC30CB2-B19C-41EA-A82F-D52193203285}</t>
  </si>
  <si>
    <t>{8BFF2FE0-F812-475A-8D74-05A4890D7C1B}</t>
  </si>
  <si>
    <t>{8C29E142-F2CD-4C81-9DC6-CA18B078B2B9}</t>
  </si>
  <si>
    <t>{8C43B52B-1107-4BB7-8331-0D0629D98073}</t>
  </si>
  <si>
    <t>{8C80DFC9-2603-46D1-84F1-548D383435A3}</t>
  </si>
  <si>
    <t>{8C8CAB9C-2710-40B7-A108-2C3367900367}</t>
  </si>
  <si>
    <t>{8CD64B7D-EE17-4D00-B5E8-EF23CB507D6C}</t>
  </si>
  <si>
    <t>{8D356831-E8F8-41DA-9514-949E46A224D2}</t>
  </si>
  <si>
    <t>{8D3F088A-4ADA-43F0-95FF-066EB3047AC9}</t>
  </si>
  <si>
    <t>{8DD0EE07-2532-4E9D-8AA7-D9EA9EF2C6F7}</t>
  </si>
  <si>
    <t>{8EAC5C12-24C6-495E-A547-8AD12ED4E342}</t>
  </si>
  <si>
    <t>{8F289005-282A-438C-93EC-2A0011DA8931}</t>
  </si>
  <si>
    <t>{8F4E122B-BC61-4E6F-8EA7-AA7103F2AFA0}</t>
  </si>
  <si>
    <t>{8F8E32C4-2FA2-4866-8469-C130C7384012}</t>
  </si>
  <si>
    <t>{90AB8430-ED71-4ECE-B823-84C58F42A9E5}</t>
  </si>
  <si>
    <t>{90E8B767-667E-4D0F-ACE6-408C42A99FE1}</t>
  </si>
  <si>
    <t>{910ADECC-001C-4809-9A62-CC269DD658B6}</t>
  </si>
  <si>
    <t>{91125758-71AE-4D91-A063-8921E5BE5A54}</t>
  </si>
  <si>
    <t>{914463A7-BEAC-4C51-AD3D-55230925437B}</t>
  </si>
  <si>
    <t>{91B334A3-B297-4DC5-9848-513BB95BADDA}</t>
  </si>
  <si>
    <t>{92CA229C-0002-42D4-BFBB-EFF7EA2EF89F}</t>
  </si>
  <si>
    <t>{92F934B5-322F-42C6-97C6-ED0E275EEE63}</t>
  </si>
  <si>
    <t>{9313071A-0D74-433F-A96A-53C2EFC2AAC7}</t>
  </si>
  <si>
    <t>{93377397-39DC-4413-815D-8D469F2A8AA3}</t>
  </si>
  <si>
    <t>{933F1836-075B-4D03-BCAB-1B1B16DBD03D}</t>
  </si>
  <si>
    <t>{93431976-B879-4CE5-B315-AC55640E35E2}</t>
  </si>
  <si>
    <t>{93D61E16-46AB-4E5C-AADC-649545350B97}</t>
  </si>
  <si>
    <t>{94FED38F-D837-4EBA-92FE-080DC1C1BFDA}</t>
  </si>
  <si>
    <t>{953B8719-EA48-43ED-A1C7-942B496DAC2B}</t>
  </si>
  <si>
    <t>{9572414A-AB34-4005-822B-EEADFB66280E}</t>
  </si>
  <si>
    <t>{95890FC7-E836-453E-B0B0-AFC58B1D47F1}</t>
  </si>
  <si>
    <t>{965C6A33-6D4C-4B3A-BE45-7A0CE18AB2E7}</t>
  </si>
  <si>
    <t>{96B82241-0709-4AC3-B0ED-8215B0208694}</t>
  </si>
  <si>
    <t>{96D03847-AEA2-41A2-8AF8-F001FC1F0164}</t>
  </si>
  <si>
    <t>{96F89A64-F811-44D7-AC00-2F811E49B3A0}</t>
  </si>
  <si>
    <t>{96FA0435-D64E-43FE-A565-D604D1572D7A}</t>
  </si>
  <si>
    <t>{9715D9D2-C8CC-4450-8595-CEB3285D50DD}</t>
  </si>
  <si>
    <t>{9738B4E7-F57B-4B0E-B16D-4DEE17419C04}</t>
  </si>
  <si>
    <t>{97A54229-0004-4E24-B8FF-3923554C6F90}</t>
  </si>
  <si>
    <t>{97E1C6DB-1D1F-4E27-B4D3-CEBF31826D56}</t>
  </si>
  <si>
    <t>{9815AB83-9843-4312-AAAF-19667AC4C369}</t>
  </si>
  <si>
    <t>{9815F76E-1946-49F2-9254-09EDB4206F7E}</t>
  </si>
  <si>
    <t>{9824A9EC-62D3-402B-8539-2C7F02736446}</t>
  </si>
  <si>
    <t>{98764E8C-E248-4E4C-85F9-BFA1CDB04BFA}</t>
  </si>
  <si>
    <t>{98B70265-FFF9-4FC1-ACC9-AFCD53C617DD}</t>
  </si>
  <si>
    <t>{99C20010-2C3E-4A69-BD3F-D671CA1C0D3F}</t>
  </si>
  <si>
    <t>{9B051EFD-2CAC-4164-809D-57E413A92DA0}</t>
  </si>
  <si>
    <t>{9B0775B6-687A-4110-8F25-509FCDB9B73F}</t>
  </si>
  <si>
    <t>{9B3303DD-6F39-4F15-96F4-2AB04BF57395}</t>
  </si>
  <si>
    <t>{9B63FD60-A6B7-4EA3-9177-F0343E25922B}</t>
  </si>
  <si>
    <t>{9B6F2E1F-093A-4A2D-A229-DF32B244830F}</t>
  </si>
  <si>
    <t>{9C2D33FC-85A7-4897-A412-1D1B3B66CC13}</t>
  </si>
  <si>
    <t>{9C4D599A-D348-4532-B375-E9B19692A8C2}</t>
  </si>
  <si>
    <t>{9CD5827E-2860-4700-9308-0231D14C3C6D}</t>
  </si>
  <si>
    <t>{9D5AEE81-AC19-498E-8B03-D5B72D25BE5D}</t>
  </si>
  <si>
    <t>{9DB4D073-5788-47B9-8D02-4FCA03C0E346}</t>
  </si>
  <si>
    <t>{9DC8CA31-9892-4CE0-8D64-1D417DB2EF17}</t>
  </si>
  <si>
    <t>{9DD8779C-6929-4E70-A2CD-3E1F428DF74F}</t>
  </si>
  <si>
    <t>{9DF95D45-500A-451B-8072-376D05EEEC1E}</t>
  </si>
  <si>
    <t>{9E9B29CA-74D3-4C2D-BBB8-A067F115FA8B}</t>
  </si>
  <si>
    <t>{9EBF7DB8-2B47-4909-859E-ED58CE2EDBD1}</t>
  </si>
  <si>
    <t>{9EC6E0D6-6FAF-4D77-98BA-C9FF48838DBF}</t>
  </si>
  <si>
    <t>{9EDF5FA2-2A28-449A-B6F6-22CC5918CBD1}</t>
  </si>
  <si>
    <t>{9EEA793A-4E8B-479B-898A-931DC2D88A40}</t>
  </si>
  <si>
    <t>{9EF7600A-C797-4650-BE65-8973784B6FFD}</t>
  </si>
  <si>
    <t>{9F2CE840-A041-44D7-BF44-A74E384676DB}</t>
  </si>
  <si>
    <t>{9F64E45C-A67D-4010-AE25-E309AC494B66}</t>
  </si>
  <si>
    <t>{9FCA7944-6287-4427-865C-99D9575CF628}</t>
  </si>
  <si>
    <t>{9FDCCDFA-1DBB-437E-9C75-9E84EC869ED4}</t>
  </si>
  <si>
    <t>{9FEA407A-5080-43B7-8419-2F9AACA05EDF}</t>
  </si>
  <si>
    <t>{A107362C-9433-459D-BDA9-C90223768012}</t>
  </si>
  <si>
    <t>{A1273AF1-3FFE-4C32-980B-5CBD05FEE106}</t>
  </si>
  <si>
    <t>{A1290F9B-2FEB-4E95-9FF7-FE02C6AEB71F}</t>
  </si>
  <si>
    <t>{A1B9026B-A86A-4B47-8D32-D86640BC03FA}</t>
  </si>
  <si>
    <t>{A1D80EC7-280F-484B-9FD3-350AFDB64280}</t>
  </si>
  <si>
    <t>{A1FC5EA9-6186-44DA-BB4E-F405E2B34E6B}</t>
  </si>
  <si>
    <t>{A2859BB3-8453-4775-A387-421328DF4A4C}</t>
  </si>
  <si>
    <t>{A2E1DB3A-FA26-4521-84A3-00AECF276EE8}</t>
  </si>
  <si>
    <t>{A301AF94-C73A-476A-A7B4-26C72FC08EBA}</t>
  </si>
  <si>
    <t>{A33A46A4-4766-45DD-BFBB-A4DF2E3EE4C3}</t>
  </si>
  <si>
    <t>{A348697C-71B0-41D3-A044-0567B79C44C1}</t>
  </si>
  <si>
    <t>{A3676EAE-A3EC-4E0E-AEF6-AF3613C28755}</t>
  </si>
  <si>
    <t>{A3AB47F0-5A67-4CF8-B7C5-CBE132147ED3}</t>
  </si>
  <si>
    <t>{A4A5D736-CF38-42F2-9847-0DD62CF48DC6}</t>
  </si>
  <si>
    <t>{A4C78761-3A81-4C9E-B39E-CB159738E87E}</t>
  </si>
  <si>
    <t>{A4D8C722-7F33-4637-B499-45C37A6CE7F1}</t>
  </si>
  <si>
    <t>{A52AB5A7-3C90-48BF-B947-65DCC719D1BB}</t>
  </si>
  <si>
    <t>{A54BA1AA-8722-4317-A763-EA87939D73FB}</t>
  </si>
  <si>
    <t>{A552F000-EBE3-48DC-B9B8-47FF5EBF8EF3}</t>
  </si>
  <si>
    <t>{A59C1B73-DEE6-4F3D-88EF-4B74F8B45A3B}</t>
  </si>
  <si>
    <t>{A59C4665-116E-4E34-B63D-5D3362ED93CF}</t>
  </si>
  <si>
    <t>{A648EA55-D5B0-4590-BD07-7FE937E1D32E}</t>
  </si>
  <si>
    <t>{A6538069-E131-4ABF-AC0E-3C4F616959A7}</t>
  </si>
  <si>
    <t>{A6EE81B0-7993-4EDE-8C35-42E359278142}</t>
  </si>
  <si>
    <t>{A741FB33-7E71-478E-9FF4-38263876C13D}</t>
  </si>
  <si>
    <t>{A7969822-B001-41B4-9AB3-F38E54208A9C}</t>
  </si>
  <si>
    <t>{A7A8F8A8-893E-447F-A0D2-BC4C82B9E75F}</t>
  </si>
  <si>
    <t>{A7AA8363-C2BF-4A95-B095-D453065F462E}</t>
  </si>
  <si>
    <t>{A7CC747B-A6BE-4E14-993E-D56B063E6AC1}</t>
  </si>
  <si>
    <t>{A7D3CA97-08DF-4147-896D-322E488F9105}</t>
  </si>
  <si>
    <t>{A92D8BEA-7CD8-4554-A18E-D4B11D5AAE78}</t>
  </si>
  <si>
    <t>{A97F2DB3-7386-4EFD-AF73-9D0E096ECCFF}</t>
  </si>
  <si>
    <t>{A9BCA6AC-DE7B-48D5-AF9C-EABDF7B0969E}</t>
  </si>
  <si>
    <t>{AA4FD1A9-7888-4898-B941-3929D8CEDA4D}</t>
  </si>
  <si>
    <t>{AA5F35D7-900C-4248-8D4F-DFF2E089E861}</t>
  </si>
  <si>
    <t>{AB8DE2DF-6A27-4B8A-A7F8-59DF4BA890C6}</t>
  </si>
  <si>
    <t>{AC000A91-5D4C-4ED5-9D02-3876CB7C2193}</t>
  </si>
  <si>
    <t>{AC58720C-D278-4EAE-8B43-AA29734B0090}</t>
  </si>
  <si>
    <t>{AC84A927-6F94-4D0E-815C-1860BA65DDBB}</t>
  </si>
  <si>
    <t>{AD5D47A8-A978-4E38-8E34-3BFCD9E7E8C5}</t>
  </si>
  <si>
    <t>{ADB20A47-2367-44FF-9F83-CF8B0145B43C}</t>
  </si>
  <si>
    <t>{ADB3ACF0-8300-4C5D-A33F-F7EA7957EDAA}</t>
  </si>
  <si>
    <t>{ADDCB85A-DC65-42D7-89A2-D8FAC2290ABB}</t>
  </si>
  <si>
    <t>{AE4C991C-13F8-4893-B7A2-704BDFD7F49A}</t>
  </si>
  <si>
    <t>{AE57E35D-1570-4EDC-AA5E-1F65F943D2E3}</t>
  </si>
  <si>
    <t>{AEEA95C1-B296-4F38-AE9A-B8F92B3A57F6}</t>
  </si>
  <si>
    <t>{AEF8A6F5-FAC0-4D86-82A5-A8DE7FEA3782}</t>
  </si>
  <si>
    <t>{AF83BB9C-0CA5-4FC0-97C6-B634C4EBCD14}</t>
  </si>
  <si>
    <t>{B05D9529-E8FA-4E09-B47C-1690D0D9746B}</t>
  </si>
  <si>
    <t>{B17BBED6-D3A9-4F78-B8D0-3726C4417A24}</t>
  </si>
  <si>
    <t>{B2409E8A-69D6-4211-A845-89CFD541E21E}</t>
  </si>
  <si>
    <t>{B2B3DF42-D3AF-4CF5-8E73-92CBE83FAD99}</t>
  </si>
  <si>
    <t>{B2FB8503-87AF-4CA1-8526-DE25A4758BA0}</t>
  </si>
  <si>
    <t>{B31CC6FF-56E9-4D63-8129-A31B8D559BEE}</t>
  </si>
  <si>
    <t>{B32DB458-32A8-4300-BD2F-661FAD19CBA5}</t>
  </si>
  <si>
    <t>{B330A5D7-62A3-4217-896D-B8466EF66D70}</t>
  </si>
  <si>
    <t>{B338B6DF-FFBA-4FCA-BEC3-865440817A96}</t>
  </si>
  <si>
    <t>{B37FD170-B1A1-4714-AC8B-7DF7D63DA26E}</t>
  </si>
  <si>
    <t>{B3E4AE72-6BEE-43E8-A12F-A0268D037A7C}</t>
  </si>
  <si>
    <t>{B4104458-22A9-4116-994D-756CF3EAF78D}</t>
  </si>
  <si>
    <t>{B44A5B0D-DA38-466F-AE77-D302B0D514BF}</t>
  </si>
  <si>
    <t>{B452BA92-8C17-4B6A-B692-A484B053C1CD}</t>
  </si>
  <si>
    <t>{B4751A2F-BB52-4592-8667-E28D703361E8}</t>
  </si>
  <si>
    <t>{B4867781-A2D9-4D27-9B8C-64F6D9795B47}</t>
  </si>
  <si>
    <t>{B4C91B2F-E863-43DB-85C4-6B2004C06C4F}</t>
  </si>
  <si>
    <t>{B51C3A44-5402-4D1E-8C7E-6EB43BD18F23}</t>
  </si>
  <si>
    <t>{B5415A07-2317-4E1B-B3A9-F7943F9F38EC}</t>
  </si>
  <si>
    <t>{B5885460-4C1F-44AE-9517-CD54E8D991B0}</t>
  </si>
  <si>
    <t>{B638D0B2-85AD-4C5B-8D86-C982AE8FA99C}</t>
  </si>
  <si>
    <t>{B6A45174-5E6F-4C63-89BC-E32E08EFE7B5}</t>
  </si>
  <si>
    <t>{B72B68F0-1967-41FC-9E30-AC40A0A1EA02}</t>
  </si>
  <si>
    <t>{B76F0AA3-A8B9-4F72-BA94-4A765C362964}</t>
  </si>
  <si>
    <t>{B7DA60EE-4540-4B8A-85AB-D8FC5FAEE905}</t>
  </si>
  <si>
    <t>{B853FAAF-C415-414F-BA28-37ABBE4A6BF1}</t>
  </si>
  <si>
    <t>{B87D54A9-5D91-4189-9D4A-9D4154F92815}</t>
  </si>
  <si>
    <t>{B8A48C7F-987D-4B65-A18D-76A4003445F1}</t>
  </si>
  <si>
    <t>{B8FCE248-47BB-46EB-8ECD-D5622FE00BCB}</t>
  </si>
  <si>
    <t>{B9573F9E-64DD-48EC-961C-CD25FDFED3ED}</t>
  </si>
  <si>
    <t>{B96250BB-EB88-4DE9-B630-4F9C6A23BFBE}</t>
  </si>
  <si>
    <t>{B96725BD-D96A-4E79-8CA5-4F3848AFB865}</t>
  </si>
  <si>
    <t>{B9F0835F-9D3E-4CBB-9F3A-11B79DC9FE0D}</t>
  </si>
  <si>
    <t>{BA1013DE-EEE4-47CA-81B5-F72C884CF438}</t>
  </si>
  <si>
    <t>{BA460C9B-1141-46C1-B60D-C7FADAEA50C3}</t>
  </si>
  <si>
    <t>{BA636C11-711B-4415-A927-EB772F1F4E51}</t>
  </si>
  <si>
    <t>{BA92D167-A5AE-4DEA-A857-A80B3E2A4940}</t>
  </si>
  <si>
    <t>{BACAA6F0-E58C-4FE2-9596-CF0E10663917}</t>
  </si>
  <si>
    <t>{BAE56BE7-DAFB-47F0-A84C-53E215BC4AFA}</t>
  </si>
  <si>
    <t>{BAFB7D29-CE91-49C5-9FCA-DC23240C17E5}</t>
  </si>
  <si>
    <t>{BB13CD0A-9B5D-4DF9-8763-AD6A932E77C9}</t>
  </si>
  <si>
    <t>{BB24151B-8DBA-4B21-88AD-73FC53F58518}</t>
  </si>
  <si>
    <t>{BB671726-A21F-4479-A5C4-3EA81C334419}</t>
  </si>
  <si>
    <t>{BB7B49DD-7175-4F8F-A238-264DEA466183}</t>
  </si>
  <si>
    <t>{BC0D1BF1-EEB5-44D4-A443-5F012CC83110}</t>
  </si>
  <si>
    <t>{BC1716D2-DF10-4F04-B7F1-E2DF97046C94}</t>
  </si>
  <si>
    <t>{BC473A10-FAEC-441C-98E7-B3205881E701}</t>
  </si>
  <si>
    <t>{BC61C158-79EF-4635-99CE-F091FB66E862}</t>
  </si>
  <si>
    <t>{BC91E80B-7E67-4C90-9CB5-45295FB38E30}</t>
  </si>
  <si>
    <t>{BCFDF191-A6D1-4A19-ADE9-4A8CD72E0325}</t>
  </si>
  <si>
    <t>{BD70B885-2E95-4B85-91D5-28DDAE4E6E53}</t>
  </si>
  <si>
    <t>{BDFCF636-FF4D-479A-AC94-42B0C803E3FC}</t>
  </si>
  <si>
    <t>{BE4DF526-C519-4FF7-A73C-CB7AD029F141}</t>
  </si>
  <si>
    <t>{BE76B0C6-1134-47B1-8DF4-93F916E3A1F4}</t>
  </si>
  <si>
    <t>{BEE9B8A6-238E-4251-8B1C-DAA762848BEC}</t>
  </si>
  <si>
    <t>{BFAA51A2-5895-480E-AC57-221799909F6F}</t>
  </si>
  <si>
    <t>{BFB17D1F-B1CF-4EB6-AC17-76102C76FC64}</t>
  </si>
  <si>
    <t>{C03CBCA1-BCA0-4B65-AC43-1DDB2D57E8BA}</t>
  </si>
  <si>
    <t>{C04AAA33-9528-4849-9CBE-7596E62B6703}</t>
  </si>
  <si>
    <t>{C0A5A82E-FE60-454C-80C6-3D7472E2E4DB}</t>
  </si>
  <si>
    <t>{C0F618B3-BA7F-4A6B-BAC5-7010FA5C7712}</t>
  </si>
  <si>
    <t>{C10CAB21-1EE0-463B-8497-78453A663CC9}</t>
  </si>
  <si>
    <t>{C16EEF96-4090-41E9-B2D9-F5C8F1A8A442}</t>
  </si>
  <si>
    <t>{C1B43994-4234-4A4F-B7DB-2E8E9CC9AF2F}</t>
  </si>
  <si>
    <t>{C1D88C83-F93D-4063-B0B8-5818C86FC5B3}</t>
  </si>
  <si>
    <t>{C27F4EE5-CA3A-4E2B-81CD-AB3D1A304660}</t>
  </si>
  <si>
    <t>{C2861279-56AA-47E5-924C-9891B1686A81}</t>
  </si>
  <si>
    <t>{C2AD38BE-42C5-4218-8690-B1E08ADAE650}</t>
  </si>
  <si>
    <t>{C2F850CD-1F9D-455F-89F8-6E6A64C7AAE2}</t>
  </si>
  <si>
    <t>{C2FA7E3A-F559-47EF-A806-C17B70853BB0}</t>
  </si>
  <si>
    <t>{C3095774-C0A5-4F20-ADA7-453E346DAF2E}</t>
  </si>
  <si>
    <t>{C32FBF9B-7E89-4165-B57B-6B09B7EF0C26}</t>
  </si>
  <si>
    <t>{C42CFDCA-1167-4871-859C-39689E4437BC}</t>
  </si>
  <si>
    <t>{C43CE2AA-B3E6-489E-B366-46529555F157}</t>
  </si>
  <si>
    <t>{C55C816D-39C1-495F-8A31-9BBADEA6A937}</t>
  </si>
  <si>
    <t>{C5762B14-9256-4115-B6B8-D1A0AEC563DC}</t>
  </si>
  <si>
    <t>{C5815B09-B984-4273-9F92-1BCEA7C5AD17}</t>
  </si>
  <si>
    <t>{C5D87C8C-2FEF-49E1-A283-23BAF8BCBFB6}</t>
  </si>
  <si>
    <t>{C6588140-85EB-4480-824B-5E8C01C2637E}</t>
  </si>
  <si>
    <t>{C662FED1-BF28-45BF-8E43-C6A0F2B69681}</t>
  </si>
  <si>
    <t>{C67D31A3-94AD-4A85-ABA6-14B23B28C852}</t>
  </si>
  <si>
    <t>{C695827C-9C0F-41CF-AB55-290EFDDFEBEE}</t>
  </si>
  <si>
    <t>{C6DC0A40-015A-405B-8D96-54217BB72064}</t>
  </si>
  <si>
    <t>{C735465E-BBDF-4904-A879-C8EC1CF199FF}</t>
  </si>
  <si>
    <t>{C757A1DE-24AA-4B91-97B8-BF5A0FF554EF}</t>
  </si>
  <si>
    <t>{C75D8BD5-C508-46B1-8A74-284D3472B0C5}</t>
  </si>
  <si>
    <t>{C797FCFA-4795-402A-8783-8FBC2BB66EF6}</t>
  </si>
  <si>
    <t>{C8186D75-3C3F-4FF6-BE99-A9FB99418A1D}</t>
  </si>
  <si>
    <t>{C9122D7F-8693-45F2-8E75-A8CD0B6C2788}</t>
  </si>
  <si>
    <t>{C92E7781-E20F-41D9-81B0-F93DD6887A0E}</t>
  </si>
  <si>
    <t>{C9D68F8F-1B72-490B-B98E-0074EF550685}</t>
  </si>
  <si>
    <t>{C9D97874-F717-4C96-BC21-187F8D804AE6}</t>
  </si>
  <si>
    <t>{CA49F8C1-3A15-481E-A42E-A564017C2D05}</t>
  </si>
  <si>
    <t>{CA4AD8CB-153A-43B4-91F0-AE327A2DAF9D}</t>
  </si>
  <si>
    <t>{CB088E9E-F200-448B-8458-EB7C0AA9FA39}</t>
  </si>
  <si>
    <t>{CB10A547-2E4C-42E4-9450-7C2BFDE43AC7}</t>
  </si>
  <si>
    <t>{CB5ED9C0-7D41-4F89-8ACA-3F94FB4C0822}</t>
  </si>
  <si>
    <t>{CBB95F69-E142-4618-8685-C6540569238A}</t>
  </si>
  <si>
    <t>{CBD91D1B-1D9E-4775-A017-FD81569386AD}</t>
  </si>
  <si>
    <t>{CBDA08C7-173F-4471-BD9B-8CD6727EEC89}</t>
  </si>
  <si>
    <t>{CBE55FA0-709E-44C1-8DE9-3FF30BBC2D50}</t>
  </si>
  <si>
    <t>{CBFCC9CB-946F-4FA8-A354-539475A448A2}</t>
  </si>
  <si>
    <t>{CC2A291B-4B75-4163-8CAB-8FF2C15DC430}</t>
  </si>
  <si>
    <t>{CC5DDF43-471B-409D-B70D-3DE2DFED0E39}</t>
  </si>
  <si>
    <t>{CC7079BD-C25D-4797-BAE6-05BADF1BA3C6}</t>
  </si>
  <si>
    <t>{CE12B876-3868-4B8B-A70E-A6920DB77464}</t>
  </si>
  <si>
    <t>{CE520F28-388B-4FF7-B814-A8AFADCC2C88}</t>
  </si>
  <si>
    <t>{CEB47126-F911-4F66-85EE-317BF9DEA54F}</t>
  </si>
  <si>
    <t>{CEBDD04A-DCBC-47E7-9084-4BBFD24B9773}</t>
  </si>
  <si>
    <t>{CF0D843F-D0B1-4812-BF5A-849DFBF9B978}</t>
  </si>
  <si>
    <t>{CFDD7389-7442-4D75-9E89-69BC187AA008}</t>
  </si>
  <si>
    <t>{D01E7C27-F355-47BA-8CC8-FC8EB50877D9}</t>
  </si>
  <si>
    <t>{D03837CD-D999-480B-8C78-2ACA17A10822}</t>
  </si>
  <si>
    <t>{D0A2DF8E-8002-4A9B-A94C-766044E459BD}</t>
  </si>
  <si>
    <t>{D0D977F8-D44E-4AA1-9487-23CAD74539F7}</t>
  </si>
  <si>
    <t>{D0F66F15-8CBD-48BB-8412-309D20113067}</t>
  </si>
  <si>
    <t>{D12E4426-6BD2-4461-A884-95557F4A925F}</t>
  </si>
  <si>
    <t>{D12F6406-4C0C-4B46-9AE7-CCD4D33CA7C2}</t>
  </si>
  <si>
    <t>{D13E70C8-9947-4999-8625-D72495DB5682}</t>
  </si>
  <si>
    <t>{D1E24D28-503A-4AE8-AC34-B29318145642}</t>
  </si>
  <si>
    <t>{D216CAAF-A83A-4DDF-90E0-DF8E1972AC7E}</t>
  </si>
  <si>
    <t>{D2278912-ED12-4BBD-82FA-6C02A8C73061}</t>
  </si>
  <si>
    <t>{D235C910-6B6A-4055-AA7F-1FA17D5223B7}</t>
  </si>
  <si>
    <t>{D2A3FADC-FC2A-4B9D-B8C9-CB30B8F30C3A}</t>
  </si>
  <si>
    <t>{D2DEBF6D-2D9E-443B-A692-2D193299F2EE}</t>
  </si>
  <si>
    <t>{D2FC16A0-C0C1-4625-81A3-B0A8F4BFDF47}</t>
  </si>
  <si>
    <t>{D3479994-A1FF-41CB-B131-12BD65709D8E}</t>
  </si>
  <si>
    <t>{D385EE72-3327-4B48-AC04-5981B7146D6C}</t>
  </si>
  <si>
    <t>{D3BA3DC8-B353-4CE1-BFF9-3C8F96E6EC88}</t>
  </si>
  <si>
    <t>{D3C50BCF-A95C-4DDA-9431-2BEF753905B6}</t>
  </si>
  <si>
    <t>{D4337BEC-E7A7-4CBD-BF94-53712CAD8584}</t>
  </si>
  <si>
    <t>{D449418D-61AA-4688-B369-D62280CA3137}</t>
  </si>
  <si>
    <t>{D4635E8C-147B-4FC6-8F06-09BD17E68741}</t>
  </si>
  <si>
    <t>{D4B0D618-6719-4CB2-BDCB-A6C159767811}</t>
  </si>
  <si>
    <t>{D5513EB3-86A2-4E72-BFC7-7470E980AF66}</t>
  </si>
  <si>
    <t>{D56092E0-3DBE-4DAD-BEBA-44D58CD5C7A1}</t>
  </si>
  <si>
    <t>{D56DFC09-0AF2-43F4-A3A5-30703AFFCB5F}</t>
  </si>
  <si>
    <t>{D59E4E06-B795-491A-B7F1-971A25C9B3B8}</t>
  </si>
  <si>
    <t>{D5EF7272-FD25-4569-BBC6-81F39EA9EA58}</t>
  </si>
  <si>
    <t>{D610D2AD-B62C-4E7E-81F9-435483B88625}</t>
  </si>
  <si>
    <t>{D6293869-3645-4FFC-A52F-33E694CA3F8F}</t>
  </si>
  <si>
    <t>{D6373661-7DB4-4B28-9936-BE4B090BBECF}</t>
  </si>
  <si>
    <t>{D6876A8D-728E-40A1-A48E-DA63D93044F9}</t>
  </si>
  <si>
    <t>{D6AB42BE-6FF7-434E-9433-42C26FE15AEB}</t>
  </si>
  <si>
    <t>{D6E5E6CB-4B22-470B-A7E6-1464C46CA480}</t>
  </si>
  <si>
    <t>{D74167E3-138F-4661-845B-32F1F203207F}</t>
  </si>
  <si>
    <t>{D741BE23-41C2-4404-BE0C-74AD7E062E8B}</t>
  </si>
  <si>
    <t>{D778E985-96D6-4A9A-8F1E-7B065E4FCAD4}</t>
  </si>
  <si>
    <t>{D7860979-68ED-4D17-8E07-C555A152E1AB}</t>
  </si>
  <si>
    <t>{D79B74B1-2F51-463E-BFE8-B17608BF0122}</t>
  </si>
  <si>
    <t>{D7EDC9FA-A253-4D44-A88D-45CA2DABF45E}</t>
  </si>
  <si>
    <t>{D7FE9F0D-95E0-4F8D-BF06-9B58673DDB52}</t>
  </si>
  <si>
    <t>{D86CE557-4412-4981-969D-6BD6C66602A5}</t>
  </si>
  <si>
    <t>{D8F110B4-78E4-47C8-B407-F3EBA9B413C0}</t>
  </si>
  <si>
    <t>{D94E6871-A3AC-48D8-A8EB-818A40A09F74}</t>
  </si>
  <si>
    <t>{D9899657-34F0-4457-AECA-E29B150E471E}</t>
  </si>
  <si>
    <t>{DA151E54-AA94-423F-AC2F-FA5AC21E2E4A}</t>
  </si>
  <si>
    <t>{DAA1A1F0-9607-4F14-850B-27C5A130A727}</t>
  </si>
  <si>
    <t>{DAFCC144-6CFE-4B6D-82B5-41203DD65EB5}</t>
  </si>
  <si>
    <t>{DB287366-C732-4BBB-87E5-EA324893E0B7}</t>
  </si>
  <si>
    <t>{DB310F6D-522F-4ADB-BA90-3DBCD8DFC72D}</t>
  </si>
  <si>
    <t>{DB93D6AB-E441-45D2-BCD8-767418A20D60}</t>
  </si>
  <si>
    <t>{DBBBECD5-B4F7-443C-81A2-1E08DBCA5D88}</t>
  </si>
  <si>
    <t>{DBBD542D-22D6-42AC-B858-B89E168E3BA0}</t>
  </si>
  <si>
    <t>{DC089BB9-17FC-4C87-AC47-6459BBB01537}</t>
  </si>
  <si>
    <t>{DC930EF0-CC57-438B-B4B3-EB235200D6EB}</t>
  </si>
  <si>
    <t>{DCC4CA90-EBAA-47F5-929A-9307A877366C}</t>
  </si>
  <si>
    <t>{DCD34DE0-2CD0-4432-BA32-0A41FE3F8391}</t>
  </si>
  <si>
    <t>{DD31387E-E939-4CB6-879C-07D80871FF1B}</t>
  </si>
  <si>
    <t>{DD5F839B-98F5-48B6-9C79-D1F0E328C772}</t>
  </si>
  <si>
    <t>{DDFBABEA-9C02-4F47-8A81-49E082F9368C}</t>
  </si>
  <si>
    <t>{DED48D5D-AD9B-4854-AA7C-CF4CBBEFAE96}</t>
  </si>
  <si>
    <t>{DF2E0B53-5650-407E-93D3-FBFCD79F5120}</t>
  </si>
  <si>
    <t>{DF59A595-415A-43A0-A3D4-CF6A41A2A0CC}</t>
  </si>
  <si>
    <t>{DF85B79A-093D-49D4-8D76-DCECF45D4038}</t>
  </si>
  <si>
    <t>{DF9968B7-8D3D-4474-A3FD-FBFD408045FF}</t>
  </si>
  <si>
    <t>{DFF1494F-1BEA-4CD0-BEBF-9C0A92130F66}</t>
  </si>
  <si>
    <t>{E0CF10AC-90F9-4468-9A8D-7A13E8B1B62E}</t>
  </si>
  <si>
    <t>{E12F1E33-1250-4E7E-A302-9CAF58451BC5}</t>
  </si>
  <si>
    <t>{E166B038-C0A3-4FB5-9624-63F585A43E9D}</t>
  </si>
  <si>
    <t>{E18386DD-3723-4CAD-BBF1-2D6135CCDC46}</t>
  </si>
  <si>
    <t>{E28CB261-E5BF-496B-B563-71D7376205AE}</t>
  </si>
  <si>
    <t>{E29A8240-B74C-4CA8-AF6A-E0DD1177FC91}</t>
  </si>
  <si>
    <t>{E2B76074-8E35-4249-8C6F-8B8C3C07D671}</t>
  </si>
  <si>
    <t>{E33B055A-9FD9-4929-B74B-5C7F438234FA}</t>
  </si>
  <si>
    <t>{E3DE4EE3-B018-4652-ADA1-26DDC799B1F0}</t>
  </si>
  <si>
    <t>{E3F45D5C-0894-4A45-9121-2364BEA6F50B}</t>
  </si>
  <si>
    <t>{E48CE401-B00D-4A12-8D04-EE73828B4F5A}</t>
  </si>
  <si>
    <t>{E4AA682D-4B4C-40C5-8751-8FC33E9318E4}</t>
  </si>
  <si>
    <t>{E4B1FBCE-CECC-407C-A3DA-D19F69655C38}</t>
  </si>
  <si>
    <t>{E4E4D1F8-EE8A-4EB6-AE95-E910879CD51A}</t>
  </si>
  <si>
    <t>{E567877E-5A6B-4097-AC4E-ADC5E320D276}</t>
  </si>
  <si>
    <t>{E5744FE0-D354-4AEF-BBF1-BA8CB37E80F9}</t>
  </si>
  <si>
    <t>{E5C4FB71-9A8D-479E-A667-8A1B9967D44A}</t>
  </si>
  <si>
    <t>{E5DC0075-E7B6-4034-96DD-6DDF6CFA8310}</t>
  </si>
  <si>
    <t>{E5EAD1AF-BEDD-4AB8-A373-978DCCDA0DBF}</t>
  </si>
  <si>
    <t>{E5F029BD-2FC2-40D9-B420-7C6098E7909A}</t>
  </si>
  <si>
    <t>{E5FE1D79-1E42-4FE1-AC42-544EA5845983}</t>
  </si>
  <si>
    <t>{E64A1BF9-AC30-42D9-B476-6EFDDBFF4AA7}</t>
  </si>
  <si>
    <t>{E6B662B9-56B8-46C0-89E0-9DD04AB34478}</t>
  </si>
  <si>
    <t>{E75ACABE-D804-4320-94D2-E299666DB374}</t>
  </si>
  <si>
    <t>{E75F36FA-D23F-4289-A20F-42977C42D3F9}</t>
  </si>
  <si>
    <t>{E7A0CCA2-A724-467D-B956-6F71EA5DAB43}</t>
  </si>
  <si>
    <t>{E8024E53-578F-498D-846B-A92A1B4451BC}</t>
  </si>
  <si>
    <t>{E8E83168-4DF5-417F-8137-65B687463320}</t>
  </si>
  <si>
    <t>{E97E36FA-7735-4E68-A3CA-D06988322792}</t>
  </si>
  <si>
    <t>{E9F3C81B-C4E2-4AC8-A7DF-1E172A783BE0}</t>
  </si>
  <si>
    <t>{E9FCAC81-AA78-4C83-99C8-633E211EF9D8}</t>
  </si>
  <si>
    <t>{EA0D82D0-3104-40CB-9E80-EA3F9374CC6F}</t>
  </si>
  <si>
    <t>{EA2A9B02-199D-45BD-80A6-45D4B77C6F8D}</t>
  </si>
  <si>
    <t>{EA40BF24-C0F6-4CAC-BFC4-92DE2588362D}</t>
  </si>
  <si>
    <t>{EAC7CD23-3A31-4A3C-8BC8-CFD90A346E10}</t>
  </si>
  <si>
    <t>{EB0A98F9-9C1B-4730-8AD2-321F56EB2487}</t>
  </si>
  <si>
    <t>{EB5E4EAC-1221-42DE-A8AD-39A58FC673D3}</t>
  </si>
  <si>
    <t>{EB9933D1-5E71-4579-8D14-82F13CF9BBB5}</t>
  </si>
  <si>
    <t>{EBE22E8C-23BF-4E9C-B2BF-26E0F4485C5C}</t>
  </si>
  <si>
    <t>{EC182693-1925-4900-9843-8CAAFD425C24}</t>
  </si>
  <si>
    <t>{ECC5800F-C885-4897-AEBA-D9B730CE2610}</t>
  </si>
  <si>
    <t>{ED26C6E3-2CED-4CD5-99E3-3C05556B98D9}</t>
  </si>
  <si>
    <t>{ED34BFA9-5296-4667-BED5-A5E8675F3763}</t>
  </si>
  <si>
    <t>{ED71D616-9BC5-4728-A084-BB7F6124F255}</t>
  </si>
  <si>
    <t>{EE9A8671-8BA6-40F6-B35E-985DACBF2953}</t>
  </si>
  <si>
    <t>{EF515057-67EE-425F-9BC6-724327A99C6B}</t>
  </si>
  <si>
    <t>{EFD92B09-F97C-4E1F-9300-459C6A7640C1}</t>
  </si>
  <si>
    <t>{F007B691-4E2C-4B7F-804E-4CF98599101C}</t>
  </si>
  <si>
    <t>{F0102042-3739-4AD6-8000-312B8911E180}</t>
  </si>
  <si>
    <t>{F010434C-E6D9-461C-895D-04C96187583F}</t>
  </si>
  <si>
    <t>{F09BBC04-E939-48A6-AB06-8462D143240B}</t>
  </si>
  <si>
    <t>{F0AD2C13-175C-4963-BEC5-02CB05D192B6}</t>
  </si>
  <si>
    <t>{F0E277F3-B6F6-4DC4-B190-5BDCD34BA001}</t>
  </si>
  <si>
    <t>{F0FD970C-1F35-4AA3-8E6C-C10E1C4DE7B2}</t>
  </si>
  <si>
    <t>{F1D2C319-61D7-472F-86BD-AB925E9C16BB}</t>
  </si>
  <si>
    <t>{F1E24B3A-2745-4820-A2D3-26CE061BB05C}</t>
  </si>
  <si>
    <t>{F2075B18-2292-4C90-BE20-2627C545228C}</t>
  </si>
  <si>
    <t>{F2A79655-09AE-4D9B-BA73-B8CCC4291E98}</t>
  </si>
  <si>
    <t>{F2B00E91-569B-42C7-ACFD-38A5BB1216B3}</t>
  </si>
  <si>
    <t>{F33A5882-540F-4883-85C4-C2E7F7339691}</t>
  </si>
  <si>
    <t>{F37EA37D-1677-458D-9A69-C0CACFC2D477}</t>
  </si>
  <si>
    <t>{F460CEC6-1978-476A-885C-2D4A255405CB}</t>
  </si>
  <si>
    <t>{F5F4E1AD-13A4-48DB-B2F0-EBBD406A8A43}</t>
  </si>
  <si>
    <t>{F5FFA379-D6CD-4BEA-9AAF-A482C64C5AD1}</t>
  </si>
  <si>
    <t>{F60A5D88-147E-4D05-B929-B095174CC876}</t>
  </si>
  <si>
    <t>{F6D1C9BA-3911-404C-9CCC-DEC785AFF004}</t>
  </si>
  <si>
    <t>{F718D0CB-60CB-48EB-80F7-962B39DFB3B5}</t>
  </si>
  <si>
    <t>{F7DA035E-C083-4468-86D4-6B0B242DEA3C}</t>
  </si>
  <si>
    <t>{F8AC94AD-DFDF-4CB1-A5E2-7A7704EC7FB3}</t>
  </si>
  <si>
    <t>{F96C0C3D-4E35-43F0-8817-6D46CC2333A6}</t>
  </si>
  <si>
    <t>{F9856006-8204-4EB8-9F3C-15BDFF2D109B}</t>
  </si>
  <si>
    <t>{F9CF1CBB-80A7-4D60-AABC-E78B80FEF600}</t>
  </si>
  <si>
    <t>{F9EFC90B-D84B-412E-854B-BBC5CDCB0EC9}</t>
  </si>
  <si>
    <t>{F9EFDDA9-E543-40A1-9567-B79A50DF544F}</t>
  </si>
  <si>
    <t>{FA6DA618-3536-4693-B84C-BB2010A02A56}</t>
  </si>
  <si>
    <t>{FAB73A0D-CB9E-4A4C-A0F3-9CB886B6DC5E}</t>
  </si>
  <si>
    <t>{FB09AC10-65C7-4786-A62D-AFEDBC4FD8C1}</t>
  </si>
  <si>
    <t>{FB2CB76D-F13C-4C00-AE27-5CE62CFC64E5}</t>
  </si>
  <si>
    <t>{FB598664-1C75-462E-A118-E8859B88CE63}</t>
  </si>
  <si>
    <t>{FB5AC0B7-51FE-402B-A467-45E07A4604F5}</t>
  </si>
  <si>
    <t>{FB7A6D57-FC2B-4684-8C0D-C9DC283202E8}</t>
  </si>
  <si>
    <t>{FBD43564-2F20-45F5-B6F4-03E6D3BF8F1F}</t>
  </si>
  <si>
    <t>{FBE2FBCE-2014-44C5-9882-FA805126E669}</t>
  </si>
  <si>
    <t>{FC35BD34-DF96-4061-BDC2-1DC8AAD2B21D}</t>
  </si>
  <si>
    <t>{FCCABBD3-2D59-4C88-BA5A-9FA15219639A}</t>
  </si>
  <si>
    <t>{FD177DA5-5FC1-47F6-A420-2CDBC2158FFE}</t>
  </si>
  <si>
    <t>{FDA40D91-DAD3-4734-91B7-91C05A6530E1}</t>
  </si>
  <si>
    <t>{FE6D9A58-2551-4C23-9EA2-FFDA0690A991}</t>
  </si>
  <si>
    <t>{FE9C3B8F-7800-488E-98E1-B97CBB2C0575}</t>
  </si>
  <si>
    <t>{FEFF9021-21A5-4B67-8465-CD2E260FE9DF}</t>
  </si>
  <si>
    <t>{FF1F78E6-E1C9-42C6-9481-A4CC979F54F8}</t>
  </si>
  <si>
    <t>{FF23896C-8874-4715-994C-2EBD5C309040}</t>
  </si>
  <si>
    <t>{FF6A7E2E-18C6-4B99-9C3E-FB14074DC1D2}</t>
  </si>
  <si>
    <t>{FFAAB3E0-3AD9-4470-AC42-AA76D3918D31}</t>
  </si>
  <si>
    <t>Row Labels</t>
  </si>
  <si>
    <t>Sum of payment</t>
  </si>
  <si>
    <t>employment</t>
  </si>
  <si>
    <t>output</t>
  </si>
  <si>
    <t>State</t>
  </si>
  <si>
    <t>Employment Income (Total)</t>
  </si>
  <si>
    <t>Labor Income (Total)</t>
  </si>
  <si>
    <t>Value Added (Total)</t>
  </si>
  <si>
    <t>Output (Total)</t>
  </si>
  <si>
    <t>TX</t>
  </si>
  <si>
    <t>329A</t>
  </si>
  <si>
    <t>329B</t>
  </si>
  <si>
    <t>Fire Break</t>
  </si>
  <si>
    <t>Totals</t>
  </si>
  <si>
    <t>Perscribed Grazing</t>
  </si>
  <si>
    <t>Grand Total</t>
  </si>
  <si>
    <t>pcode</t>
  </si>
  <si>
    <t>es</t>
  </si>
  <si>
    <t>low/year avg</t>
  </si>
  <si>
    <t>high/year avg</t>
  </si>
  <si>
    <t>Air Quality</t>
  </si>
  <si>
    <t>air+clim</t>
  </si>
  <si>
    <t>Climate Stability</t>
  </si>
  <si>
    <t>Water Quality</t>
  </si>
  <si>
    <t>Soil Formation</t>
  </si>
  <si>
    <t>Recreation and Tourism</t>
  </si>
  <si>
    <t>Water Capture, Conveyance, and Supply</t>
  </si>
  <si>
    <t>Biological Control</t>
  </si>
  <si>
    <t>Aesthetic Information</t>
  </si>
  <si>
    <t>adjustedfips</t>
  </si>
  <si>
    <t>obligation</t>
  </si>
  <si>
    <t>payment</t>
  </si>
  <si>
    <t>land_unit_acres</t>
  </si>
  <si>
    <t>unique_acres</t>
  </si>
  <si>
    <t>avg annual</t>
  </si>
  <si>
    <t>Other Cropland</t>
  </si>
  <si>
    <t>Other Rangeland</t>
  </si>
  <si>
    <t>Other Pastureland</t>
  </si>
  <si>
    <t>practice</t>
  </si>
  <si>
    <t>definition</t>
  </si>
  <si>
    <t>The management or removal of woody (nonherbaceous or succulent) plants including those that are invasive and noxious.</t>
  </si>
  <si>
    <t>The removal or control of herbaceous weeds including invasive, noxious and prohibited plants.</t>
  </si>
  <si>
    <t>Limiting soil disturbance to manage the amount, orientation and distribution of crop and plant residue on the soil surface year around.</t>
  </si>
  <si>
    <t>Grasses, legumes, and forbs planted for seasonal vegetative cover.</t>
  </si>
  <si>
    <t>Establishing permanent vegetation on sites that have, or are expected to have, high erosion rates, and on sites that have physical, chemical, or biological conditions that prevent the establishment of vegetation with normal seeding/planting methods.</t>
  </si>
  <si>
    <t>A channel generally constructed across the slope with a supporting ridge on the lower side</t>
  </si>
  <si>
    <t>A pond is a water impoundment made by constructing an embankment, by excavating a dugout, or by a combination of both.</t>
  </si>
  <si>
    <t>A constructed barrier to animals or people.</t>
  </si>
  <si>
    <t>A grade stabilization structure is a structure used to control the grade in natural or constructed channels.</t>
  </si>
  <si>
    <t>Establishing adapted and/or compatible species, varieties, or cultivars of herbaceous species suitable for pasture, hay, or biomass production.</t>
  </si>
  <si>
    <t>A pipeline and appurtenances installed to convey water for livestock or wildlife.</t>
  </si>
  <si>
    <t>Managing the harvest of vegetation with grazing and/or browsing animals with the intent to achieve specific ecological, economic, and management objectives.</t>
  </si>
  <si>
    <t>A facility that delivers water at a designed pressure and flow rate. Includes the required pump(s), associated power unit(s), plumbing, appurtenances, and may include on-site fuel or energy source(s), and protective structures.</t>
  </si>
  <si>
    <t>Establishment of adapted perennial or selfsustaining vegetation such as grasses, forbs, legumes, shrubs and trees.</t>
  </si>
  <si>
    <t>Manage rate, source, placement, and timing of plant nutrients and soil amendments while reducing environmental impacts</t>
  </si>
  <si>
    <t>A system that combines an integrated pest management (IPM) decision-making process with natural resource conservation to address pest and environmental impacts.</t>
  </si>
  <si>
    <t>A watering facility is a means of providing drinking water to livestock or wildlife.</t>
  </si>
  <si>
    <t>A hole drilled, dug, driven, bored, jetted or otherwise constructed into an aquifer for water supply.</t>
  </si>
  <si>
    <t>Controlled fire applied to a predetermined area.</t>
  </si>
  <si>
    <t>A permanent or temporary strip of bare or vegetated land planned to retard fire.</t>
  </si>
  <si>
    <t>Land smoothing is removing irregularities on the land surface.</t>
  </si>
  <si>
    <t>Heavy Use Area Protection is used to stabilize a ground surface that is frequently and intensively used by people, animals, or vehicles.</t>
  </si>
  <si>
    <t>An earth embankment, or a combination ridge and channel, constructed across the field slope.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</si>
</sst>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_(&quot;$&quot;* #,##0_);_(&quot;$&quot;* \(#,##0\);_(&quot;$&quot;* &quot;-&quot;??_);_(@_)"/>
  </numFmts>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17">
    <xf numFmtId="0" fontId="0" fillId="0" borderId="0" xfId="0"/>
    <xf numFmtId="0" fontId="0" fillId="0" borderId="0" xfId="0" pivotButton="1"/>
    <xf numFmtId="0" fontId="0" fillId="0" borderId="0" xfId="0" applyNumberFormat="1"/>
    <xf numFmtId="164" fontId="0" fillId="0" borderId="0" xfId="42" applyNumberFormat="1" applyFont="1"/>
    <xf numFmtId="0" fontId="0" fillId="0" borderId="0" xfId="0" applyFill="1"/>
    <xf numFmtId="4" fontId="0" fillId="0" borderId="0" xfId="0" applyNumberFormat="1"/>
    <xf numFmtId="0" fontId="0" fillId="0" borderId="0" xfId="0" applyAlignment="1">
      <alignment horizontal="left"/>
    </xf>
    <xf numFmtId="44" fontId="0" fillId="0" borderId="0" xfId="43" applyFont="1"/>
    <xf numFmtId="165" fontId="0" fillId="0" borderId="0" xfId="43" applyNumberFormat="1" applyFont="1"/>
    <xf numFmtId="0" fontId="0" fillId="33" borderId="0" xfId="0" applyFill="1"/>
    <xf numFmtId="0" fontId="0" fillId="33" borderId="0" xfId="0" applyFill="1" applyAlignment="1">
      <alignment horizontal="left"/>
    </xf>
    <xf numFmtId="165" fontId="0" fillId="33" borderId="0" xfId="43" applyNumberFormat="1" applyFont="1" applyFill="1"/>
    <xf numFmtId="164" fontId="0" fillId="33" borderId="0" xfId="42" applyNumberFormat="1" applyFont="1" applyFill="1"/>
    <xf numFmtId="0" fontId="16" fillId="0" borderId="0" xfId="0" applyFont="1"/>
    <xf numFmtId="44" fontId="16" fillId="0" borderId="0" xfId="0" applyNumberFormat="1" applyFont="1"/>
    <xf numFmtId="165" fontId="0" fillId="0" borderId="0" xfId="0" applyNumberFormat="1"/>
    <xf numFmtId="0" fontId="18"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3"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s>
  <tableStyles count="0" defaultTableStyle="TableStyleMedium2" defaultPivotStyle="PivotStyleLight16"/>
  <colors>
    <mruColors>
      <color rgb="FF122A12"/>
      <color rgb="FFA3B43A"/>
      <color rgb="FF2252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j-lt"/>
                <a:ea typeface="+mn-ea"/>
                <a:cs typeface="+mn-cs"/>
              </a:defRPr>
            </a:pPr>
            <a:r>
              <a:rPr lang="en-US" sz="1800"/>
              <a:t>AVERAGE ANNUAL NRCS PAYMENT</a:t>
            </a:r>
          </a:p>
          <a:p>
            <a:pPr>
              <a:defRPr sz="1800"/>
            </a:pPr>
            <a:r>
              <a:rPr lang="en-US" sz="1800"/>
              <a:t>TOTAL: $384,000</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j-lt"/>
              <a:ea typeface="+mn-ea"/>
              <a:cs typeface="+mn-cs"/>
            </a:defRPr>
          </a:pPr>
          <a:endParaRPr lang="en-US"/>
        </a:p>
      </c:txPr>
    </c:title>
    <c:autoTitleDeleted val="0"/>
    <c:plotArea>
      <c:layout/>
      <c:barChart>
        <c:barDir val="bar"/>
        <c:grouping val="clustered"/>
        <c:varyColors val="0"/>
        <c:ser>
          <c:idx val="0"/>
          <c:order val="0"/>
          <c:tx>
            <c:strRef>
              <c:f>Payments!$Q$31</c:f>
              <c:strCache>
                <c:ptCount val="1"/>
                <c:pt idx="0">
                  <c:v>avg annual</c:v>
                </c:pt>
              </c:strCache>
            </c:strRef>
          </c:tx>
          <c:spPr>
            <a:solidFill>
              <a:srgbClr val="A3B43A"/>
            </a:solidFill>
            <a:ln>
              <a:noFill/>
            </a:ln>
            <a:effectLst/>
          </c:spPr>
          <c:invertIfNegative val="0"/>
          <c:dPt>
            <c:idx val="0"/>
            <c:invertIfNegative val="0"/>
            <c:bubble3D val="0"/>
            <c:spPr>
              <a:solidFill>
                <a:srgbClr val="122A12"/>
              </a:solidFill>
              <a:ln>
                <a:noFill/>
              </a:ln>
              <a:effectLst/>
            </c:spPr>
            <c:extLst>
              <c:ext xmlns:c16="http://schemas.microsoft.com/office/drawing/2014/chart" uri="{C3380CC4-5D6E-409C-BE32-E72D297353CC}">
                <c16:uniqueId val="{00000003-06B3-1446-98A2-DF13CBF6B691}"/>
              </c:ext>
            </c:extLst>
          </c:dPt>
          <c:dPt>
            <c:idx val="3"/>
            <c:invertIfNegative val="0"/>
            <c:bubble3D val="0"/>
            <c:spPr>
              <a:solidFill>
                <a:srgbClr val="122A12"/>
              </a:solidFill>
              <a:ln>
                <a:noFill/>
              </a:ln>
              <a:effectLst/>
            </c:spPr>
            <c:extLst>
              <c:ext xmlns:c16="http://schemas.microsoft.com/office/drawing/2014/chart" uri="{C3380CC4-5D6E-409C-BE32-E72D297353CC}">
                <c16:uniqueId val="{00000002-06B3-1446-98A2-DF13CBF6B691}"/>
              </c:ext>
            </c:extLst>
          </c:dPt>
          <c:dPt>
            <c:idx val="6"/>
            <c:invertIfNegative val="0"/>
            <c:bubble3D val="0"/>
            <c:spPr>
              <a:solidFill>
                <a:srgbClr val="122A12"/>
              </a:solidFill>
              <a:ln>
                <a:noFill/>
              </a:ln>
              <a:effectLst/>
            </c:spPr>
            <c:extLst>
              <c:ext xmlns:c16="http://schemas.microsoft.com/office/drawing/2014/chart" uri="{C3380CC4-5D6E-409C-BE32-E72D297353CC}">
                <c16:uniqueId val="{00000001-06B3-1446-98A2-DF13CBF6B691}"/>
              </c:ext>
            </c:extLst>
          </c:dPt>
          <c:cat>
            <c:strRef>
              <c:f>Payments!$P$32:$P$41</c:f>
              <c:strCache>
                <c:ptCount val="10"/>
                <c:pt idx="0">
                  <c:v>Other Cropland</c:v>
                </c:pt>
                <c:pt idx="1">
                  <c:v>Range Planting</c:v>
                </c:pt>
                <c:pt idx="2">
                  <c:v>Pumping Plant</c:v>
                </c:pt>
                <c:pt idx="3">
                  <c:v>Other Pastureland</c:v>
                </c:pt>
                <c:pt idx="4">
                  <c:v>Fence</c:v>
                </c:pt>
                <c:pt idx="5">
                  <c:v>Water Well</c:v>
                </c:pt>
                <c:pt idx="6">
                  <c:v>Other Rangeland</c:v>
                </c:pt>
                <c:pt idx="7">
                  <c:v>Forage and Biomass Planting</c:v>
                </c:pt>
                <c:pt idx="8">
                  <c:v>Brush Management</c:v>
                </c:pt>
                <c:pt idx="9">
                  <c:v>Cover Crop</c:v>
                </c:pt>
              </c:strCache>
            </c:strRef>
          </c:cat>
          <c:val>
            <c:numRef>
              <c:f>Payments!$Q$32:$Q$41</c:f>
              <c:numCache>
                <c:formatCode>_("$"* #,##0_);_("$"* \(#,##0\);_("$"* "-"??_);_(@_)</c:formatCode>
                <c:ptCount val="10"/>
                <c:pt idx="0">
                  <c:v>10802.573333333334</c:v>
                </c:pt>
                <c:pt idx="1">
                  <c:v>23972.623636363634</c:v>
                </c:pt>
                <c:pt idx="2">
                  <c:v>24966.188888888886</c:v>
                </c:pt>
                <c:pt idx="3">
                  <c:v>29899.542023809525</c:v>
                </c:pt>
                <c:pt idx="4">
                  <c:v>36589.68</c:v>
                </c:pt>
                <c:pt idx="5">
                  <c:v>41664.07</c:v>
                </c:pt>
                <c:pt idx="6">
                  <c:v>42383.591161616168</c:v>
                </c:pt>
                <c:pt idx="7">
                  <c:v>63387.090454545454</c:v>
                </c:pt>
                <c:pt idx="8">
                  <c:v>98621.79250000001</c:v>
                </c:pt>
                <c:pt idx="9">
                  <c:v>142627.34799999997</c:v>
                </c:pt>
              </c:numCache>
            </c:numRef>
          </c:val>
          <c:extLst>
            <c:ext xmlns:c16="http://schemas.microsoft.com/office/drawing/2014/chart" uri="{C3380CC4-5D6E-409C-BE32-E72D297353CC}">
              <c16:uniqueId val="{00000000-06B3-1446-98A2-DF13CBF6B691}"/>
            </c:ext>
          </c:extLst>
        </c:ser>
        <c:dLbls>
          <c:showLegendKey val="0"/>
          <c:showVal val="0"/>
          <c:showCatName val="0"/>
          <c:showSerName val="0"/>
          <c:showPercent val="0"/>
          <c:showBubbleSize val="0"/>
        </c:dLbls>
        <c:gapWidth val="182"/>
        <c:axId val="2147157632"/>
        <c:axId val="2145163984"/>
      </c:barChart>
      <c:catAx>
        <c:axId val="2147157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j-lt"/>
                <a:ea typeface="+mn-ea"/>
                <a:cs typeface="+mn-cs"/>
              </a:defRPr>
            </a:pPr>
            <a:endParaRPr lang="en-US"/>
          </a:p>
        </c:txPr>
        <c:crossAx val="2145163984"/>
        <c:crosses val="autoZero"/>
        <c:auto val="1"/>
        <c:lblAlgn val="ctr"/>
        <c:lblOffset val="100"/>
        <c:noMultiLvlLbl val="0"/>
      </c:catAx>
      <c:valAx>
        <c:axId val="21451639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K;\-#,##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j-lt"/>
                <a:ea typeface="+mn-ea"/>
                <a:cs typeface="+mn-cs"/>
              </a:defRPr>
            </a:pPr>
            <a:endParaRPr lang="en-US"/>
          </a:p>
        </c:txPr>
        <c:crossAx val="214715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mj-lt"/>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0AA9B220-CFC7-F441-8D1E-F99A435A332E}">
          <cx:dataPt idx="0">
            <cx:spPr>
              <a:solidFill>
                <a:srgbClr val="FFC000"/>
              </a:solidFill>
            </cx:spPr>
          </cx:dataPt>
          <cx:dataPt idx="3">
            <cx:spPr>
              <a:solidFill>
                <a:srgbClr val="2252A4"/>
              </a:solidFill>
            </cx:spPr>
          </cx:dataPt>
          <cx:dataPt idx="10">
            <cx:spPr>
              <a:solidFill>
                <a:srgbClr val="A3B43A"/>
              </a:solidFill>
            </cx:spPr>
          </cx:dataPt>
          <cx:dataLabels pos="inEnd">
            <cx:txPr>
              <a:bodyPr vertOverflow="overflow" horzOverflow="overflow" wrap="square" lIns="0" tIns="0" rIns="0" bIns="0"/>
              <a:lstStyle/>
              <a:p>
                <a:pPr algn="ctr" rtl="0">
                  <a:defRPr sz="1400" b="0">
                    <a:solidFill>
                      <a:srgbClr val="FFFFFF"/>
                    </a:solidFill>
                    <a:latin typeface="+mj-lt"/>
                    <a:ea typeface="Calibri" panose="020F0502020204030204" pitchFamily="34" charset="0"/>
                    <a:cs typeface="Calibri" panose="020F0502020204030204" pitchFamily="34" charset="0"/>
                  </a:defRPr>
                </a:pPr>
                <a:endParaRPr lang="en-US" sz="1400">
                  <a:latin typeface="+mj-lt"/>
                </a:endParaRPr>
              </a:p>
            </cx:txPr>
            <cx:visibility seriesName="0" categoryName="1" value="0"/>
            <cx:dataLabelHidden idx="0"/>
            <cx:dataLabelHidden idx="3"/>
            <cx:dataLabelHidden idx="10"/>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sz="1400">
              <a:latin typeface="+mj-lt"/>
            </a:defRPr>
          </a:pPr>
          <a:endParaRPr lang="en-US" sz="1400" b="0" i="0" u="none" strike="noStrike" baseline="0">
            <a:solidFill>
              <a:sysClr val="windowText" lastClr="000000">
                <a:lumMod val="65000"/>
                <a:lumOff val="35000"/>
              </a:sysClr>
            </a:solidFill>
            <a:latin typeface="+mj-lt"/>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406400</xdr:colOff>
      <xdr:row>32</xdr:row>
      <xdr:rowOff>139700</xdr:rowOff>
    </xdr:from>
    <xdr:to>
      <xdr:col>25</xdr:col>
      <xdr:colOff>508000</xdr:colOff>
      <xdr:row>63</xdr:row>
      <xdr:rowOff>88900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FBA2AC07-2E82-F146-BD75-E1970D6842B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2694900" y="6642100"/>
              <a:ext cx="8102600" cy="6248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17</xdr:col>
      <xdr:colOff>247650</xdr:colOff>
      <xdr:row>19</xdr:row>
      <xdr:rowOff>139700</xdr:rowOff>
    </xdr:from>
    <xdr:to>
      <xdr:col>23</xdr:col>
      <xdr:colOff>660400</xdr:colOff>
      <xdr:row>36</xdr:row>
      <xdr:rowOff>88900</xdr:rowOff>
    </xdr:to>
    <xdr:graphicFrame macro="">
      <xdr:nvGraphicFramePr>
        <xdr:cNvPr id="3" name="Chart 2">
          <a:extLst>
            <a:ext uri="{FF2B5EF4-FFF2-40B4-BE49-F238E27FC236}">
              <a16:creationId xmlns:a16="http://schemas.microsoft.com/office/drawing/2014/main" id="{A5BA7B50-82DE-234F-B1E9-5DDF90A64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a Fletcher" refreshedDate="43557.496024884262" createdVersion="6" refreshedVersion="6" minRefreshableVersion="3" recordCount="2009" xr:uid="{00000000-000A-0000-FFFF-FFFF05000000}">
  <cacheSource type="worksheet">
    <worksheetSource ref="A1:I1048576" sheet="Data"/>
  </cacheSource>
  <cacheFields count="9">
    <cacheField name="adjustedfips" numFmtId="0">
      <sharedItems containsString="0" containsBlank="1" containsNumber="1" containsInteger="1" minValue="48237" maxValue="48497"/>
    </cacheField>
    <cacheField name="practice_code" numFmtId="0">
      <sharedItems containsString="0" containsBlank="1" containsNumber="1" containsInteger="1" minValue="314" maxValue="642" count="24">
        <n v="314"/>
        <n v="315"/>
        <n v="329"/>
        <n v="340"/>
        <n v="342"/>
        <n v="362"/>
        <n v="378"/>
        <n v="382"/>
        <n v="410"/>
        <n v="512"/>
        <n v="516"/>
        <n v="528"/>
        <n v="533"/>
        <n v="550"/>
        <n v="590"/>
        <n v="595"/>
        <n v="614"/>
        <n v="642"/>
        <n v="338"/>
        <n v="394"/>
        <n v="466"/>
        <n v="561"/>
        <n v="600"/>
        <m/>
      </sharedItems>
    </cacheField>
    <cacheField name="contract_id" numFmtId="0">
      <sharedItems containsBlank="1" count="888">
        <s v="{03B13DA3-EFA2-4BC1-BF3B-6EDD79D46EA8}"/>
        <s v="{055407FF-31B0-4DF8-B493-E37DC31148B2}"/>
        <s v="{07E3211D-6CA9-4426-897F-E20E7951F6F2}"/>
        <s v="{09019DD3-883A-4B8D-9AB5-F555BABBA53D}"/>
        <s v="{0AAEBF52-0FED-4867-B3CA-DD11337EA69C}"/>
        <s v="{0BA3A83F-8736-4AC2-ADB2-AAB05A3B2C1F}"/>
        <s v="{0F7EBD57-7F3C-417C-9E5D-1B6C3FD1BEFE}"/>
        <s v="{126AD33C-23A8-40B8-82A3-400FF85168AA}"/>
        <s v="{14489437-F73E-46A1-BB61-BB2A781394AD}"/>
        <s v="{1A291E14-59D4-49C8-8227-601E9288EEBB}"/>
        <s v="{1D838F79-15A1-4F18-8FA4-5F4547B22521}"/>
        <s v="{21B34748-2CE9-42EF-A580-3842EA13508B}"/>
        <s v="{22578D0A-E61A-40D1-AC67-92E2FE48D6BD}"/>
        <s v="{29921730-8CC0-4DCE-B180-07836398C008}"/>
        <s v="{2A1A03B6-699F-4903-AE5D-36F0E2DDDFDE}"/>
        <s v="{2AF15BD5-BA77-4ECB-AC22-16DB8563DD51}"/>
        <s v="{2E2872A8-77B0-4BEB-AA5D-C2E2E46C9D61}"/>
        <s v="{2F455658-1E42-445C-B5E3-ED29AF1CA284}"/>
        <s v="{35951726-8387-45F8-83A0-331260202B82}"/>
        <s v="{3862DD00-F29B-4876-A32D-D4E9FF23E51C}"/>
        <s v="{3A3560B2-3FA4-4278-94A7-D13B5E716499}"/>
        <s v="{3A600C29-E92B-4420-B346-B770E0A801D8}"/>
        <s v="{3F4909AB-C0CA-4671-9FCA-D41B9F1E92B9}"/>
        <s v="{3F798CF8-0E1C-465E-80F9-91E6FAACE9FB}"/>
        <s v="{4264CF32-73EB-44A2-AB41-552EFD2912CC}"/>
        <s v="{44A18925-B859-4F22-BF0B-3D5C2FFB3261}"/>
        <s v="{456C1322-A8A5-4278-81CB-6C056D34CDB0}"/>
        <s v="{45FEEC91-9A54-45FD-A110-7670B6AF4AB4}"/>
        <s v="{460A1E36-B07D-46EC-A317-3E21BDA0B889}"/>
        <s v="{48E016CF-396A-4388-B6A0-53E7DCF327DD}"/>
        <s v="{4A852535-BFE7-492C-8B56-134D626FEDC4}"/>
        <s v="{4D5A1A38-E376-4773-BD61-61FD78C8E180}"/>
        <s v="{4EBF55BD-4FAC-4DAA-9114-E74A3CC73D8D}"/>
        <s v="{4FFC616D-05E9-41AF-8A8B-6194CABB2331}"/>
        <s v="{50F29801-1E3C-42AE-B615-5FE2ACABCCC1}"/>
        <s v="{584F060A-EBB5-41F7-AB03-A3D117F3AD9D}"/>
        <s v="{5AC00F50-E1F1-483D-8447-082D9CF3E543}"/>
        <s v="{5F652FA1-2788-4862-A249-75B752A05B2B}"/>
        <s v="{61D3C372-622C-4CB6-A920-6555E61AA561}"/>
        <s v="{64F48BDC-3C64-44E4-A57C-287EEA01A96E}"/>
        <s v="{6A868FF6-DAE3-408F-9DD2-ABFF3281351E}"/>
        <s v="{70F21FD6-6A6B-4604-BBE1-C444A288B406}"/>
        <s v="{714B9364-1B26-474C-8904-E199FF2B739C}"/>
        <s v="{71706DF5-23BB-43CC-9CDE-D919FB8617A4}"/>
        <s v="{78E37F33-77D3-4A64-8280-C3E954BF1DD1}"/>
        <s v="{792D40C5-A386-46DE-B259-583102BC2A6D}"/>
        <s v="{7A92D5BA-9063-4F9C-9EA2-000D0F4DB43A}"/>
        <s v="{7EE8E389-DE5E-4101-BC99-B841DBF87BDE}"/>
        <s v="{802657E4-7481-482E-890C-5007D7D4D717}"/>
        <s v="{8606683E-4E87-4B05-A0B9-DE890393CB42}"/>
        <s v="{88CDC55E-0ED7-4F30-933A-FC667338B7AA}"/>
        <s v="{8A9EC07D-2EFB-468F-BB5D-4CB98926DC00}"/>
        <s v="{8AF7A1C6-62EB-416A-9FB8-66989E11A34D}"/>
        <s v="{933F1836-075B-4D03-BCAB-1B1B16DBD03D}"/>
        <s v="{9572414A-AB34-4005-822B-EEADFB66280E}"/>
        <s v="{98764E8C-E248-4E4C-85F9-BFA1CDB04BFA}"/>
        <s v="{9E9B29CA-74D3-4C2D-BBB8-A067F115FA8B}"/>
        <s v="{A4C78761-3A81-4C9E-B39E-CB159738E87E}"/>
        <s v="{A4D8C722-7F33-4637-B499-45C37A6CE7F1}"/>
        <s v="{A97F2DB3-7386-4EFD-AF73-9D0E096ECCFF}"/>
        <s v="{B31CC6FF-56E9-4D63-8129-A31B8D559BEE}"/>
        <s v="{B452BA92-8C17-4B6A-B692-A484B053C1CD}"/>
        <s v="{B72B68F0-1967-41FC-9E30-AC40A0A1EA02}"/>
        <s v="{B87D54A9-5D91-4189-9D4A-9D4154F92815}"/>
        <s v="{B9F0835F-9D3E-4CBB-9F3A-11B79DC9FE0D}"/>
        <s v="{BA636C11-711B-4415-A927-EB772F1F4E51}"/>
        <s v="{BC91E80B-7E67-4C90-9CB5-45295FB38E30}"/>
        <s v="{BCFDF191-A6D1-4A19-ADE9-4A8CD72E0325}"/>
        <s v="{BEE9B8A6-238E-4251-8B1C-DAA762848BEC}"/>
        <s v="{C16EEF96-4090-41E9-B2D9-F5C8F1A8A442}"/>
        <s v="{C2F850CD-1F9D-455F-89F8-6E6A64C7AAE2}"/>
        <s v="{C43CE2AA-B3E6-489E-B366-46529555F157}"/>
        <s v="{CBE55FA0-709E-44C1-8DE9-3FF30BBC2D50}"/>
        <s v="{CE12B876-3868-4B8B-A70E-A6920DB77464}"/>
        <s v="{D449418D-61AA-4688-B369-D62280CA3137}"/>
        <s v="{D7860979-68ED-4D17-8E07-C555A152E1AB}"/>
        <s v="{E33B055A-9FD9-4929-B74B-5C7F438234FA}"/>
        <s v="{E5744FE0-D354-4AEF-BBF1-BA8CB37E80F9}"/>
        <s v="{E5F029BD-2FC2-40D9-B420-7C6098E7909A}"/>
        <s v="{E7A0CCA2-A724-467D-B956-6F71EA5DAB43}"/>
        <s v="{F0AD2C13-175C-4963-BEC5-02CB05D192B6}"/>
        <s v="{F1E24B3A-2745-4820-A2D3-26CE061BB05C}"/>
        <s v="{F2A79655-09AE-4D9B-BA73-B8CCC4291E98}"/>
        <s v="{FAB73A0D-CB9E-4A4C-A0F3-9CB886B6DC5E}"/>
        <s v="{FEFF9021-21A5-4B67-8465-CD2E260FE9DF}"/>
        <s v="{FFAAB3E0-3AD9-4470-AC42-AA76D3918D31}"/>
        <s v="{0340AD08-F98D-4149-8186-D17C5DCB4B83}"/>
        <s v="{036E03A4-5B92-43D1-9DDB-1FBDE97F41E7}"/>
        <s v="{0845CAC6-7BCB-4CA3-9AC5-50EEEA498687}"/>
        <s v="{0D6AC37A-4913-4022-B04E-35355C0C5E6E}"/>
        <s v="{0F9441BC-444E-4E3D-9F97-370DDEAED874}"/>
        <s v="{1180E624-0B3B-4779-A35F-88438FBA5BC4}"/>
        <s v="{13C94F42-1810-4045-A8B9-B8075F2DA967}"/>
        <s v="{15079316-1DB7-4A5D-BAA3-61EBFF709687}"/>
        <s v="{17A89D99-28E3-4D4A-9AF0-32B5A9521990}"/>
        <s v="{18F001E8-863F-423B-BA37-C062DC26B150}"/>
        <s v="{1CA7C4A4-8600-44B6-98ED-9C6FDD25BD10}"/>
        <s v="{1D74631C-43FF-43BC-9290-C7554B370C47}"/>
        <s v="{1FC8E81B-43EA-4FB7-A81A-01E1986C281E}"/>
        <s v="{23A2FD9B-E149-4316-964D-5668883F7041}"/>
        <s v="{27695E5D-C18D-4250-B562-41240A66C2BA}"/>
        <s v="{2864A44A-901A-4DE7-BC51-89587B74CC68}"/>
        <s v="{2C1163F6-A17F-41A6-BF9B-2040BD9C85CD}"/>
        <s v="{3773F652-3169-4401-B612-6F9F7B4DDD4A}"/>
        <s v="{39B5E013-5A1F-4E8D-83CD-15F2192419B3}"/>
        <s v="{41829E23-A6E0-4596-8F39-99CC7F0E5803}"/>
        <s v="{42AA1719-36EA-4450-9AC8-FCE5548451DB}"/>
        <s v="{42E79933-69EB-446A-B7EF-1760C37B5AF6}"/>
        <s v="{4516F155-C097-4900-807D-A8D4B9C0682E}"/>
        <s v="{46583726-D808-4AD4-8D7B-58E1FF4B7B74}"/>
        <s v="{47919F0B-7CA0-4776-8368-D18BE505C234}"/>
        <s v="{49168622-2144-48BA-B4E3-CD3F0186A10A}"/>
        <s v="{4A798D07-F05D-4242-8642-A182127F5BAD}"/>
        <s v="{4CA3EEF8-BE70-4933-8720-41524BEA0C8C}"/>
        <s v="{4FD4AC8A-ABA9-4E41-AC88-CAE54CE9358A}"/>
        <s v="{55A25043-BFA9-42ED-8CD2-7129A5075960}"/>
        <s v="{58C2963D-CB46-48EB-90D8-09F77D27E378}"/>
        <s v="{5BE42616-8615-422D-BEBB-93DEDF6087B1}"/>
        <s v="{5CEE4A28-E179-40A8-ACB5-7D687E2B8F5A}"/>
        <s v="{60C0B7AD-C499-4D67-A3CD-4CFA0711AF0D}"/>
        <s v="{610C71AD-39DF-46CF-9F5D-9AEBAA635BF1}"/>
        <s v="{675A8B2D-3349-491B-9AE3-CD16E7B84F76}"/>
        <s v="{68779AA6-591E-433D-8DA0-C689688125F8}"/>
        <s v="{69A3A959-2536-42B4-931D-32812DD0E66B}"/>
        <s v="{74738CB6-8D7B-40F4-9A8D-E43100572D86}"/>
        <s v="{7884979B-1BAB-4B68-A2A2-CE083FD23EB8}"/>
        <s v="{7F035DFE-3B96-4E03-A88F-CB37BC5F4808}"/>
        <s v="{7F136335-6B9D-4214-B7E8-5392126D5A6A}"/>
        <s v="{884E9D0A-AD30-46B6-80A6-C9188E2CFE32}"/>
        <s v="{888CF54D-397E-42D5-8DAF-2869B89CCC8B}"/>
        <s v="{89F40897-05CB-4075-B010-F96118105280}"/>
        <s v="{8BC30CB2-B19C-41EA-A82F-D52193203285}"/>
        <s v="{90E8B767-667E-4D0F-ACE6-408C42A99FE1}"/>
        <s v="{93D61E16-46AB-4E5C-AADC-649545350B97}"/>
        <s v="{9715D9D2-C8CC-4450-8595-CEB3285D50DD}"/>
        <s v="{9CD5827E-2860-4700-9308-0231D14C3C6D}"/>
        <s v="{9DD8779C-6929-4E70-A2CD-3E1F428DF74F}"/>
        <s v="{9EDF5FA2-2A28-449A-B6F6-22CC5918CBD1}"/>
        <s v="{A3AB47F0-5A67-4CF8-B7C5-CBE132147ED3}"/>
        <s v="{A648EA55-D5B0-4590-BD07-7FE937E1D32E}"/>
        <s v="{A7969822-B001-41B4-9AB3-F38E54208A9C}"/>
        <s v="{ADB20A47-2367-44FF-9F83-CF8B0145B43C}"/>
        <s v="{B05D9529-E8FA-4E09-B47C-1690D0D9746B}"/>
        <s v="{B3E4AE72-6BEE-43E8-A12F-A0268D037A7C}"/>
        <s v="{B8A48C7F-987D-4B65-A18D-76A4003445F1}"/>
        <s v="{BACAA6F0-E58C-4FE2-9596-CF0E10663917}"/>
        <s v="{BFB17D1F-B1CF-4EB6-AC17-76102C76FC64}"/>
        <s v="{C2861279-56AA-47E5-924C-9891B1686A81}"/>
        <s v="{C662FED1-BF28-45BF-8E43-C6A0F2B69681}"/>
        <s v="{C757A1DE-24AA-4B91-97B8-BF5A0FF554EF}"/>
        <s v="{C9D97874-F717-4C96-BC21-187F8D804AE6}"/>
        <s v="{CA49F8C1-3A15-481E-A42E-A564017C2D05}"/>
        <s v="{D0D977F8-D44E-4AA1-9487-23CAD74539F7}"/>
        <s v="{D2A3FADC-FC2A-4B9D-B8C9-CB30B8F30C3A}"/>
        <s v="{D778E985-96D6-4A9A-8F1E-7B065E4FCAD4}"/>
        <s v="{D79B74B1-2F51-463E-BFE8-B17608BF0122}"/>
        <s v="{DB287366-C732-4BBB-87E5-EA324893E0B7}"/>
        <s v="{DB310F6D-522F-4ADB-BA90-3DBCD8DFC72D}"/>
        <s v="{DF85B79A-093D-49D4-8D76-DCECF45D4038}"/>
        <s v="{E3F45D5C-0894-4A45-9121-2364BEA6F50B}"/>
        <s v="{EA2A9B02-199D-45BD-80A6-45D4B77C6F8D}"/>
        <s v="{F6D1C9BA-3911-404C-9CCC-DEC785AFF004}"/>
        <s v="{FB09AC10-65C7-4786-A62D-AFEDBC4FD8C1}"/>
        <s v="{FE6D9A58-2551-4C23-9EA2-FFDA0690A991}"/>
        <s v="{FF1F78E6-E1C9-42C6-9481-A4CC979F54F8}"/>
        <s v="{3498A89F-6AA4-44E4-984C-86402C0DFD6B}"/>
        <s v="{56DF7992-4C93-4041-806F-E26A99107760}"/>
        <s v="{81A02E74-6058-4130-B0E8-746CB4F47145}"/>
        <s v="{D8F110B4-78E4-47C8-B407-F3EBA9B413C0}"/>
        <s v="{DFF1494F-1BEA-4CD0-BEBF-9C0A92130F66}"/>
        <s v="{FB5AC0B7-51FE-402B-A467-45E07A4604F5}"/>
        <s v="{00310B3C-B1EB-4EDC-862A-E55A1240B8B9}"/>
        <s v="{017E4FE1-28D3-4E77-AF93-3A79D8398502}"/>
        <s v="{02F20D85-A6C4-4515-9FE9-05700AD4DAB5}"/>
        <s v="{04C7E034-3BA7-4F01-B803-EF381CFDF1D7}"/>
        <s v="{05478289-854D-4893-8D2F-9F2651D9788E}"/>
        <s v="{07D642CA-5343-4C09-89DB-11F299A1AD4C}"/>
        <s v="{0C1E1B4C-D3EF-4091-9AC0-B968877455E1}"/>
        <s v="{0E4AAEC7-330F-4530-A499-5C74DFD30B7D}"/>
        <s v="{0F98954B-4951-4747-AA58-BDFF475FBC64}"/>
        <s v="{0FC546E0-1AD6-425B-9C09-945D87EFF6D2}"/>
        <s v="{101702AD-DA1C-4BD7-9D31-32DFF003FC57}"/>
        <s v="{13E2B524-8131-4E38-833B-C4DBA6F5A02C}"/>
        <s v="{145E6413-3AD8-437D-B7D2-137BCD977490}"/>
        <s v="{146E8A36-2A7B-4081-91DE-997E39770150}"/>
        <s v="{1AD18D2A-2C2F-4B27-B0FB-EEC80829DD32}"/>
        <s v="{1AF9B415-9C71-44F0-AFF5-7A2CDC22162A}"/>
        <s v="{1CC91255-1688-4511-A975-753C3E0236FB}"/>
        <s v="{1FBFEDB3-8581-455C-9177-58E5C8563DBC}"/>
        <s v="{20B7E4EF-8C4E-4DC0-8678-7AE53DCA2643}"/>
        <s v="{2126A152-C2D9-48BF-8D61-A260062812E5}"/>
        <s v="{217E6856-0BAD-4699-8811-62C5033CB812}"/>
        <s v="{21A99C90-00BB-414E-846D-34A594F64C65}"/>
        <s v="{21AA2C4E-51EE-4CD2-B2C1-0B36A8E213C4}"/>
        <s v="{22D36041-9D0E-461F-8711-0F67EC48DAA9}"/>
        <s v="{232D26B8-391E-496C-9396-63523C952980}"/>
        <s v="{233F4265-80A4-44EE-974F-E46B10596A4A}"/>
        <s v="{24232DE3-4FC8-40D0-8FE6-4E8DF5218B46}"/>
        <s v="{2615A7C3-D754-4104-B9E7-0A49EFF0702F}"/>
        <s v="{275B0643-0196-4133-8BC1-6BA63455F474}"/>
        <s v="{28949865-B645-49A0-9D6A-F69D9710511B}"/>
        <s v="{2909A80D-7788-4AA3-8235-2F7EF69B3B65}"/>
        <s v="{291DF6E8-A046-4B17-9465-F51853962712}"/>
        <s v="{2BAF7D62-DF76-4586-A01F-5FEF4BC4FECA}"/>
        <s v="{2BC46F0A-4EBF-486F-BF80-FDE06FDCCFB7}"/>
        <s v="{2CD56DC2-F8EF-4C36-99A3-999C3DB75EE1}"/>
        <s v="{2EA25968-5F79-4F43-BC66-731C5FDB0F98}"/>
        <s v="{2F11CF4D-7D3D-4EDA-A15B-A2634329A8C5}"/>
        <s v="{2FAC06C3-AFE2-49EC-B5DB-FEC3A8B2042B}"/>
        <s v="{32CBC5EA-AE85-4756-8B91-45CAE684FC01}"/>
        <s v="{337EACB5-79AD-4818-A713-8613998E363C}"/>
        <s v="{33ACCF29-8B82-4C32-A3A1-DC97FDD7BE0B}"/>
        <s v="{35C4B3A7-6913-49A9-B62A-4454C9B7002D}"/>
        <s v="{3974A655-B9DD-463E-B54D-9B4179385EDE}"/>
        <s v="{3EEB6863-9177-4AA8-998C-C09878036091}"/>
        <s v="{3F3ABA0B-4C04-44CA-AC77-D78DAADEFFC4}"/>
        <s v="{404543D6-F0AF-41EF-B20A-A04EB4A32259}"/>
        <s v="{45C695DC-9781-4723-AF63-6368058DE61C}"/>
        <s v="{48A6B936-84B7-4FAF-839E-CFF0E04CCCEE}"/>
        <s v="{4C5FDB97-6845-4DE7-80AA-DD4ECA6C953D}"/>
        <s v="{4D9C1FE7-15D7-4CB3-8B69-78B8C4F92851}"/>
        <s v="{4E120DD7-F3C3-4A6E-A047-5B648D67A1B8}"/>
        <s v="{4F1E17FC-311F-4788-91FF-2D11C3A5B662}"/>
        <s v="{510C0A3F-074F-467D-9AF6-27E3F7643FE2}"/>
        <s v="{532D22B8-3EFE-448B-8906-DF0B00404F25}"/>
        <s v="{53AA30C5-DFD2-47B4-9FCB-BA9B0556BC37}"/>
        <s v="{5435F969-7F0D-47F5-B406-6D2DEC050D88}"/>
        <s v="{5578C219-BCD5-4C2E-98AC-53E80D8C6586}"/>
        <s v="{5586504D-1410-4F52-9FFD-1EA7BEFBA361}"/>
        <s v="{5602F4C6-6E06-4C67-BCE5-3A0315447C58}"/>
        <s v="{5675ACAD-BCDB-4894-8A71-094CF75C990F}"/>
        <s v="{589DCFED-34ED-4DF3-B59B-C225B24CD757}"/>
        <s v="{590E5CF2-CA77-4292-A4D9-6A15CC0E1676}"/>
        <s v="{59AF39F1-3648-4ADA-B00E-F41E8FA3481E}"/>
        <s v="{5CDAD930-8D2E-4400-B7AC-9F6323A60F3C}"/>
        <s v="{5D180512-59FF-4E19-866E-53A81F6A4094}"/>
        <s v="{613E3942-6F5C-4BC3-9C54-F11B7410DCFC}"/>
        <s v="{61C75219-90E3-48CD-B09C-B4C0729E13D7}"/>
        <s v="{621E1F0A-596A-4DD6-B854-33B62E7709A0}"/>
        <s v="{62215722-AD4C-48A3-A754-BDFBE806673B}"/>
        <s v="{64D46317-7446-4F13-B346-A99AC448E790}"/>
        <s v="{68826884-788E-460B-8D01-C8472272B449}"/>
        <s v="{6B6C2E12-DBC6-4A0C-B65C-3D694206ACC3}"/>
        <s v="{6D22EFAB-978D-4EE6-B8C9-E0732160096C}"/>
        <s v="{6F407045-8A05-491F-BD01-A4C0F085497C}"/>
        <s v="{6F4D9472-8060-4A51-A6CB-BE80C1766685}"/>
        <s v="{6FAA3142-B9A8-43CF-9B68-92748A099414}"/>
        <s v="{7299B92C-E266-4C96-A48B-33593FDE31D8}"/>
        <s v="{735F06DA-6810-4E49-9BCD-A805890D7163}"/>
        <s v="{73DF1039-F4C0-4B0A-BCD7-564AACC16EF5}"/>
        <s v="{76CC3956-67C1-455F-B291-9B1CF0386DA3}"/>
        <s v="{794080B9-E55B-4F96-96E5-558B012056DD}"/>
        <s v="{7D81C293-2A5D-41E9-8AD9-2E9039C6876B}"/>
        <s v="{7E6A94D5-E7C0-4417-8AC9-748FAE6FBBE8}"/>
        <s v="{7FD8C66D-DDAF-4F3F-8298-991E7809A197}"/>
        <s v="{81EEDE97-84A9-4B73-B384-30D39844BFBD}"/>
        <s v="{84DFEC6F-B8F1-46AA-BEDA-EBAE2A3CD433}"/>
        <s v="{85DA6867-6BD2-4226-9722-AD8FBFEFD90A}"/>
        <s v="{8692C695-D90C-4BF2-A9A0-1FD38D26541E}"/>
        <s v="{86D33947-BC5A-443F-8149-14E4856391F5}"/>
        <s v="{87386640-6FFD-4685-AC62-8CA5E811C5FB}"/>
        <s v="{8810C8F4-E5B0-45B5-84E3-87C7DF2399BB}"/>
        <s v="{89A8FE7C-CF22-47C1-B5D6-FE21B3395AC7}"/>
        <s v="{89D16503-9F17-4F12-8144-1670BC229B07}"/>
        <s v="{8A8D99D4-BED0-4292-8987-A08BF85FD06F}"/>
        <s v="{8B4F1AB2-50C5-4CD6-B46B-541AEB68DCC3}"/>
        <s v="{8C43B52B-1107-4BB7-8331-0D0629D98073}"/>
        <s v="{8C8CAB9C-2710-40B7-A108-2C3367900367}"/>
        <s v="{8CD64B7D-EE17-4D00-B5E8-EF23CB507D6C}"/>
        <s v="{8F289005-282A-438C-93EC-2A0011DA8931}"/>
        <s v="{8F4E122B-BC61-4E6F-8EA7-AA7103F2AFA0}"/>
        <s v="{914463A7-BEAC-4C51-AD3D-55230925437B}"/>
        <s v="{9738B4E7-F57B-4B0E-B16D-4DEE17419C04}"/>
        <s v="{99C20010-2C3E-4A69-BD3F-D671CA1C0D3F}"/>
        <s v="{9B63FD60-A6B7-4EA3-9177-F0343E25922B}"/>
        <s v="{9F2CE840-A041-44D7-BF44-A74E384676DB}"/>
        <s v="{9FDCCDFA-1DBB-437E-9C75-9E84EC869ED4}"/>
        <s v="{A1290F9B-2FEB-4E95-9FF7-FE02C6AEB71F}"/>
        <s v="{A301AF94-C73A-476A-A7B4-26C72FC08EBA}"/>
        <s v="{A33A46A4-4766-45DD-BFBB-A4DF2E3EE4C3}"/>
        <s v="{A7D3CA97-08DF-4147-896D-322E488F9105}"/>
        <s v="{ADB3ACF0-8300-4C5D-A33F-F7EA7957EDAA}"/>
        <s v="{ADDCB85A-DC65-42D7-89A2-D8FAC2290ABB}"/>
        <s v="{B2409E8A-69D6-4211-A845-89CFD541E21E}"/>
        <s v="{B2B3DF42-D3AF-4CF5-8E73-92CBE83FAD99}"/>
        <s v="{B2FB8503-87AF-4CA1-8526-DE25A4758BA0}"/>
        <s v="{B4104458-22A9-4116-994D-756CF3EAF78D}"/>
        <s v="{B44A5B0D-DA38-466F-AE77-D302B0D514BF}"/>
        <s v="{B4867781-A2D9-4D27-9B8C-64F6D9795B47}"/>
        <s v="{B51C3A44-5402-4D1E-8C7E-6EB43BD18F23}"/>
        <s v="{B5415A07-2317-4E1B-B3A9-F7943F9F38EC}"/>
        <s v="{B6A45174-5E6F-4C63-89BC-E32E08EFE7B5}"/>
        <s v="{B76F0AA3-A8B9-4F72-BA94-4A765C362964}"/>
        <s v="{B8FCE248-47BB-46EB-8ECD-D5622FE00BCB}"/>
        <s v="{BA1013DE-EEE4-47CA-81B5-F72C884CF438}"/>
        <s v="{BAE56BE7-DAFB-47F0-A84C-53E215BC4AFA}"/>
        <s v="{BB13CD0A-9B5D-4DF9-8763-AD6A932E77C9}"/>
        <s v="{BC473A10-FAEC-441C-98E7-B3205881E701}"/>
        <s v="{BDFCF636-FF4D-479A-AC94-42B0C803E3FC}"/>
        <s v="{BE4DF526-C519-4FF7-A73C-CB7AD029F141}"/>
        <s v="{C42CFDCA-1167-4871-859C-39689E4437BC}"/>
        <s v="{C6588140-85EB-4480-824B-5E8C01C2637E}"/>
        <s v="{C6DC0A40-015A-405B-8D96-54217BB72064}"/>
        <s v="{C735465E-BBDF-4904-A879-C8EC1CF199FF}"/>
        <s v="{C92E7781-E20F-41D9-81B0-F93DD6887A0E}"/>
        <s v="{C9D68F8F-1B72-490B-B98E-0074EF550685}"/>
        <s v="{CEB47126-F911-4F66-85EE-317BF9DEA54F}"/>
        <s v="{CEBDD04A-DCBC-47E7-9084-4BBFD24B9773}"/>
        <s v="{CFDD7389-7442-4D75-9E89-69BC187AA008}"/>
        <s v="{D01E7C27-F355-47BA-8CC8-FC8EB50877D9}"/>
        <s v="{D12F6406-4C0C-4B46-9AE7-CCD4D33CA7C2}"/>
        <s v="{D1E24D28-503A-4AE8-AC34-B29318145642}"/>
        <s v="{D56092E0-3DBE-4DAD-BEBA-44D58CD5C7A1}"/>
        <s v="{D56DFC09-0AF2-43F4-A3A5-30703AFFCB5F}"/>
        <s v="{D59E4E06-B795-491A-B7F1-971A25C9B3B8}"/>
        <s v="{D6AB42BE-6FF7-434E-9433-42C26FE15AEB}"/>
        <s v="{D6E5E6CB-4B22-470B-A7E6-1464C46CA480}"/>
        <s v="{D7EDC9FA-A253-4D44-A88D-45CA2DABF45E}"/>
        <s v="{D9899657-34F0-4457-AECA-E29B150E471E}"/>
        <s v="{DAFCC144-6CFE-4B6D-82B5-41203DD65EB5}"/>
        <s v="{DBBBECD5-B4F7-443C-81A2-1E08DBCA5D88}"/>
        <s v="{DBBD542D-22D6-42AC-B858-B89E168E3BA0}"/>
        <s v="{DCD34DE0-2CD0-4432-BA32-0A41FE3F8391}"/>
        <s v="{DF9968B7-8D3D-4474-A3FD-FBFD408045FF}"/>
        <s v="{E166B038-C0A3-4FB5-9624-63F585A43E9D}"/>
        <s v="{E18386DD-3723-4CAD-BBF1-2D6135CCDC46}"/>
        <s v="{E4B1FBCE-CECC-407C-A3DA-D19F69655C38}"/>
        <s v="{E64A1BF9-AC30-42D9-B476-6EFDDBFF4AA7}"/>
        <s v="{E75ACABE-D804-4320-94D2-E299666DB374}"/>
        <s v="{E75F36FA-D23F-4289-A20F-42977C42D3F9}"/>
        <s v="{E9FCAC81-AA78-4C83-99C8-633E211EF9D8}"/>
        <s v="{EA0D82D0-3104-40CB-9E80-EA3F9374CC6F}"/>
        <s v="{EAC7CD23-3A31-4A3C-8BC8-CFD90A346E10}"/>
        <s v="{EB0A98F9-9C1B-4730-8AD2-321F56EB2487}"/>
        <s v="{EB5E4EAC-1221-42DE-A8AD-39A58FC673D3}"/>
        <s v="{EBE22E8C-23BF-4E9C-B2BF-26E0F4485C5C}"/>
        <s v="{EC182693-1925-4900-9843-8CAAFD425C24}"/>
        <s v="{ED34BFA9-5296-4667-BED5-A5E8675F3763}"/>
        <s v="{EE9A8671-8BA6-40F6-B35E-985DACBF2953}"/>
        <s v="{EF515057-67EE-425F-9BC6-724327A99C6B}"/>
        <s v="{F007B691-4E2C-4B7F-804E-4CF98599101C}"/>
        <s v="{F010434C-E6D9-461C-895D-04C96187583F}"/>
        <s v="{F09BBC04-E939-48A6-AB06-8462D143240B}"/>
        <s v="{F1D2C319-61D7-472F-86BD-AB925E9C16BB}"/>
        <s v="{F37EA37D-1677-458D-9A69-C0CACFC2D477}"/>
        <s v="{F460CEC6-1978-476A-885C-2D4A255405CB}"/>
        <s v="{F5F4E1AD-13A4-48DB-B2F0-EBBD406A8A43}"/>
        <s v="{F96C0C3D-4E35-43F0-8817-6D46CC2333A6}"/>
        <s v="{F9EFC90B-D84B-412E-854B-BBC5CDCB0EC9}"/>
        <s v="{FB2CB76D-F13C-4C00-AE27-5CE62CFC64E5}"/>
        <s v="{FBD43564-2F20-45F5-B6F4-03E6D3BF8F1F}"/>
        <s v="{FBE2FBCE-2014-44C5-9882-FA805126E669}"/>
        <s v="{FC35BD34-DF96-4061-BDC2-1DC8AAD2B21D}"/>
        <s v="{FCCABBD3-2D59-4C88-BA5A-9FA15219639A}"/>
        <s v="{1707AB90-E8AE-4E77-9A0F-630A1EDDA2D9}"/>
        <s v="{3031AE94-5173-46DC-B14A-46B546C21B8D}"/>
        <s v="{33E40703-AC71-4109-8618-79732A3D651B}"/>
        <s v="{61470713-91CB-4A22-9773-FB2C499BDA05}"/>
        <s v="{62C36D83-1F1F-43F1-8036-3A0FEA5EE21D}"/>
        <s v="{7B823DFF-AD2C-4A2F-B9E9-A67E913F7F15}"/>
        <s v="{7E8CC8F3-A244-478F-989B-FB028ACA22BB}"/>
        <s v="{8D3F088A-4ADA-43F0-95FF-066EB3047AC9}"/>
        <s v="{98B70265-FFF9-4FC1-ACC9-AFCD53C617DD}"/>
        <s v="{9B6F2E1F-093A-4A2D-A229-DF32B244830F}"/>
        <s v="{9DB4D073-5788-47B9-8D02-4FCA03C0E346}"/>
        <s v="{9DC8CA31-9892-4CE0-8D64-1D417DB2EF17}"/>
        <s v="{AB8DE2DF-6A27-4B8A-A7F8-59DF4BA890C6}"/>
        <s v="{B330A5D7-62A3-4217-896D-B8466EF66D70}"/>
        <s v="{D13E70C8-9947-4999-8625-D72495DB5682}"/>
        <s v="{E567877E-5A6B-4097-AC4E-ADC5E320D276}"/>
        <s v="{E6B662B9-56B8-46C0-89E0-9DD04AB34478}"/>
        <s v="{F9856006-8204-4EB8-9F3C-15BDFF2D109B}"/>
        <s v="{1756977E-5E87-48A1-9BAE-05D504BA6472}"/>
        <s v="{39F0D2EF-D38A-412E-840B-261013B6D72F}"/>
        <s v="{4B095BB8-6640-495A-BB93-DFA292E61DC1}"/>
        <s v="{4F7D553D-B77A-4029-B16D-916766EE05C9}"/>
        <s v="{7D79EE0D-C3C9-4A53-8231-98CCA6864500}"/>
        <s v="{8B1600BC-45B5-45AA-9197-417492F07FF8}"/>
        <s v="{B37FD170-B1A1-4714-AC8B-7DF7D63DA26E}"/>
        <s v="{C3095774-C0A5-4F20-ADA7-453E346DAF2E}"/>
        <s v="{C5D87C8C-2FEF-49E1-A283-23BAF8BCBFB6}"/>
        <s v="{0296CD46-A826-43B5-940A-4C0CFE707555}"/>
        <s v="{0480A9BE-3507-42E5-B3D4-295C44572396}"/>
        <s v="{0600A36A-7F09-403B-B210-3B43B69CEFC4}"/>
        <s v="{06A2ED86-CAF2-41D3-8685-C83575A5449B}"/>
        <s v="{093DF9D1-AB9B-4FEB-8C4E-22D37073E58D}"/>
        <s v="{0F0999DD-F6BA-401F-A81C-74FFC6D7BDE9}"/>
        <s v="{11AAB00D-D2CB-4853-89D6-51E76DB3C2C9}"/>
        <s v="{14996EEE-52C2-4624-8447-AEBBD0C97030}"/>
        <s v="{15128FE7-16A0-4E74-86B8-04E5BA6FB490}"/>
        <s v="{16CBC83C-5989-468A-B15C-F3B9B680F9A3}"/>
        <s v="{1B7F77B2-7601-404A-AEA1-E892251E7CCD}"/>
        <s v="{1F38EDC9-62BD-475C-9D74-8A320411EDEE}"/>
        <s v="{2660D7A2-2311-4C17-B82C-533FA5997DBF}"/>
        <s v="{2DBAAD15-13DD-41CA-B864-E32E475DD563}"/>
        <s v="{2E2751B3-028A-4A0E-9424-8F732246B5E3}"/>
        <s v="{2FE8B684-56D9-406B-A04B-FF2AC2755CEE}"/>
        <s v="{301EB706-59AD-4ACF-9AB8-7A7FB5A12B58}"/>
        <s v="{3186F040-0CA7-476A-8DC9-51ED909F6A18}"/>
        <s v="{32DE7732-92D8-4EE7-AEB4-35DFEADADA95}"/>
        <s v="{33181F68-6586-445A-9C4C-0FD676426659}"/>
        <s v="{37536FBF-371C-42C0-80B2-315D8B09DD8E}"/>
        <s v="{38738472-2CAB-444A-B826-58D7E4225E23}"/>
        <s v="{3DA192DD-FC5B-4476-8AB5-39675463EA7F}"/>
        <s v="{41608A83-05D0-425D-88C7-47881DD91271}"/>
        <s v="{41BD8ACC-D231-4BE3-B28A-F7D002B4A05B}"/>
        <s v="{435055E6-0627-481B-8D1B-350EE357328F}"/>
        <s v="{4D5DA014-AC66-4B2F-84D1-08ED1EC093E6}"/>
        <s v="{4F05B5A8-F8B1-4DC7-8A5C-9F71098DA4E9}"/>
        <s v="{510BC71C-DC76-4747-A66C-B54FBD52005A}"/>
        <s v="{52F8F565-5E36-4B66-8917-634272928E6D}"/>
        <s v="{5653BA89-B5EF-4B81-8A75-9E2B8FFD3618}"/>
        <s v="{56BD0DE6-AE84-4024-8950-248073E930C2}"/>
        <s v="{5A394DD6-0003-4A0F-A8A5-380A14153566}"/>
        <s v="{5C8E7F8E-46B7-4B36-B175-412263CCEA0B}"/>
        <s v="{5CD8F897-1721-469A-B2F9-4A7178CBDA96}"/>
        <s v="{5E495FC2-C7EE-4062-97C3-E02D33C91343}"/>
        <s v="{5F2C8764-7CE3-49DB-8F2A-91CEEFEF6652}"/>
        <s v="{5FACF92A-B12F-47B8-8124-D7E592F551B8}"/>
        <s v="{5FFEA645-A3EC-4332-BA40-3E5696CC5F13}"/>
        <s v="{606E6904-C647-41EB-A8EC-40770F662822}"/>
        <s v="{6269B299-DB6A-4999-B062-1518256331E7}"/>
        <s v="{658C1C15-65CA-4244-95AD-77C104C8A4E8}"/>
        <s v="{6BBD06AB-5828-4387-942E-7A9354B9C2D4}"/>
        <s v="{6F75EC94-9A6C-4FBC-A2AC-FE95DF5FAA82}"/>
        <s v="{6FC7FDB5-C7E0-423A-93E7-8BBF1A0B902D}"/>
        <s v="{7269104D-7F21-4490-B3F0-B478BAC598CF}"/>
        <s v="{740028EE-7C0A-4AF5-A46B-3839C9D09278}"/>
        <s v="{7429B0B2-A687-4775-B090-319757B7D034}"/>
        <s v="{74407E97-BD07-403D-B410-747B4CC8774C}"/>
        <s v="{762B45B3-733B-4937-BF75-40071CAD0BB9}"/>
        <s v="{77F00071-C315-432D-8D6A-5235F06DBF15}"/>
        <s v="{787B8586-8390-4026-985A-85D7EF86587B}"/>
        <s v="{7E7C5F6B-2D03-4C3F-9FDF-69CFE3B0359F}"/>
        <s v="{826B2BFA-CEED-490F-9C15-27A4B3E2630E}"/>
        <s v="{84CA444E-C02C-4AC5-ADC4-0F4116B68AA5}"/>
        <s v="{858961AC-BCBA-4209-A99A-57EE1B81C8FB}"/>
        <s v="{87836358-CB88-4545-AE4A-6D265DA0339F}"/>
        <s v="{87F5C855-20F3-4E16-9C43-67B7AE5BE360}"/>
        <s v="{880C50FE-01B7-4A7A-B34A-285A868409E1}"/>
        <s v="{8F8E32C4-2FA2-4866-8469-C130C7384012}"/>
        <s v="{91125758-71AE-4D91-A063-8921E5BE5A54}"/>
        <s v="{92CA229C-0002-42D4-BFBB-EFF7EA2EF89F}"/>
        <s v="{92F934B5-322F-42C6-97C6-ED0E275EEE63}"/>
        <s v="{93377397-39DC-4413-815D-8D469F2A8AA3}"/>
        <s v="{95890FC7-E836-453E-B0B0-AFC58B1D47F1}"/>
        <s v="{97A54229-0004-4E24-B8FF-3923554C6F90}"/>
        <s v="{9B051EFD-2CAC-4164-809D-57E413A92DA0}"/>
        <s v="{A348697C-71B0-41D3-A044-0567B79C44C1}"/>
        <s v="{A54BA1AA-8722-4317-A763-EA87939D73FB}"/>
        <s v="{A552F000-EBE3-48DC-B9B8-47FF5EBF8EF3}"/>
        <s v="{A741FB33-7E71-478E-9FF4-38263876C13D}"/>
        <s v="{A9BCA6AC-DE7B-48D5-AF9C-EABDF7B0969E}"/>
        <s v="{AA4FD1A9-7888-4898-B941-3929D8CEDA4D}"/>
        <s v="{AC84A927-6F94-4D0E-815C-1860BA65DDBB}"/>
        <s v="{AE4C991C-13F8-4893-B7A2-704BDFD7F49A}"/>
        <s v="{AEEA95C1-B296-4F38-AE9A-B8F92B3A57F6}"/>
        <s v="{B9573F9E-64DD-48EC-961C-CD25FDFED3ED}"/>
        <s v="{BA460C9B-1141-46C1-B60D-C7FADAEA50C3}"/>
        <s v="{BC1716D2-DF10-4F04-B7F1-E2DF97046C94}"/>
        <s v="{C0A5A82E-FE60-454C-80C6-3D7472E2E4DB}"/>
        <s v="{C0F618B3-BA7F-4A6B-BAC5-7010FA5C7712}"/>
        <s v="{C2AD38BE-42C5-4218-8690-B1E08ADAE650}"/>
        <s v="{C5815B09-B984-4273-9F92-1BCEA7C5AD17}"/>
        <s v="{C695827C-9C0F-41CF-AB55-290EFDDFEBEE}"/>
        <s v="{CBD91D1B-1D9E-4775-A017-FD81569386AD}"/>
        <s v="{CC5DDF43-471B-409D-B70D-3DE2DFED0E39}"/>
        <s v="{CE520F28-388B-4FF7-B814-A8AFADCC2C88}"/>
        <s v="{D3479994-A1FF-41CB-B131-12BD65709D8E}"/>
        <s v="{D610D2AD-B62C-4E7E-81F9-435483B88625}"/>
        <s v="{DA151E54-AA94-423F-AC2F-FA5AC21E2E4A}"/>
        <s v="{E12F1E33-1250-4E7E-A302-9CAF58451BC5}"/>
        <s v="{E5DC0075-E7B6-4034-96DD-6DDF6CFA8310}"/>
        <s v="{E5EAD1AF-BEDD-4AB8-A373-978DCCDA0DBF}"/>
        <s v="{E5FE1D79-1E42-4FE1-AC42-544EA5845983}"/>
        <s v="{EA40BF24-C0F6-4CAC-BFC4-92DE2588362D}"/>
        <s v="{ED71D616-9BC5-4728-A084-BB7F6124F255}"/>
        <s v="{EFD92B09-F97C-4E1F-9300-459C6A7640C1}"/>
        <s v="{F0102042-3739-4AD6-8000-312B8911E180}"/>
        <s v="{F2075B18-2292-4C90-BE20-2627C545228C}"/>
        <s v="{F2B00E91-569B-42C7-ACFD-38A5BB1216B3}"/>
        <s v="{F5FFA379-D6CD-4BEA-9AAF-A482C64C5AD1}"/>
        <s v="{F8AC94AD-DFDF-4CB1-A5E2-7A7704EC7FB3}"/>
        <s v="{FA6DA618-3536-4693-B84C-BB2010A02A56}"/>
        <s v="{FB598664-1C75-462E-A118-E8859B88CE63}"/>
        <s v="{FB7A6D57-FC2B-4684-8C0D-C9DC283202E8}"/>
        <s v="{FF23896C-8874-4715-994C-2EBD5C309040}"/>
        <s v="{3B52390B-A8EF-4D80-A4FC-8080985E8BBB}"/>
        <s v="{40C70B1B-BF85-4185-9368-251BB0CCDA34}"/>
        <s v="{5FABF40C-0F6A-425B-9E46-CBF465CB6B3A}"/>
        <s v="{9FEA407A-5080-43B7-8419-2F9AACA05EDF}"/>
        <s v="{D2278912-ED12-4BBD-82FA-6C02A8C73061}"/>
        <s v="{D86CE557-4412-4981-969D-6BD6C66602A5}"/>
        <s v="{DDFBABEA-9C02-4F47-8A81-49E082F9368C}"/>
        <s v="{E48CE401-B00D-4A12-8D04-EE73828B4F5A}"/>
        <s v="{FE9C3B8F-7800-488E-98E1-B97CBB2C0575}"/>
        <s v="{0158AD8F-6438-4D63-9ADC-6E2B40BE531B}"/>
        <s v="{02721A73-E3E2-43D0-9FBD-EE10D64F20DA}"/>
        <s v="{02A898E4-02B1-41F1-93F7-319849AEB274}"/>
        <s v="{054C2919-1E04-4269-BCD2-EDFF0EFFC27B}"/>
        <s v="{0742D0B3-9967-4692-B406-DE91F69B570F}"/>
        <s v="{0989352B-6D39-4E9E-A3B6-6B5CA049E57E}"/>
        <s v="{0B00758E-2F2F-432E-B56E-87B6E001EC65}"/>
        <s v="{0B413D01-5417-49A2-ACB2-91B18ADE26E2}"/>
        <s v="{0CD2F6DC-C352-4A66-B042-CD619CA4E6A5}"/>
        <s v="{1082B9D8-7E78-43D0-ABE1-4FD13519661D}"/>
        <s v="{11B059D8-37E8-4C9C-94FB-E4D9531C0F91}"/>
        <s v="{13F1B295-0C32-4696-8A49-3D93159F4C30}"/>
        <s v="{159F76E7-973D-45E0-A63D-CE675EF20466}"/>
        <s v="{166172F5-8468-4BAA-A8CD-E70744BF4EAC}"/>
        <s v="{16F2446C-DC29-4510-81C2-3A33130581E5}"/>
        <s v="{173C649B-8DFE-4817-B9E4-88FEE0F00529}"/>
        <s v="{1C72362B-A0F9-4FE4-83B8-F071405B0350}"/>
        <s v="{1CB1681C-55F8-4E70-A0E3-1C7194E71524}"/>
        <s v="{1FE34BAC-510F-441D-A4C0-8DD079B5B97D}"/>
        <s v="{201BB749-6C62-421B-9340-7505111D781C}"/>
        <s v="{24C57C65-B1AC-433A-B41D-57C016696EE8}"/>
        <s v="{25EF23E8-2321-4063-9C4E-5E2B12AADE71}"/>
        <s v="{2B66EB3E-B42F-47B2-948D-08D3DDEC81D0}"/>
        <s v="{2B8B90A8-582C-407C-AB1B-9D3FBBBC91BF}"/>
        <s v="{2C233EF0-A05D-4721-92A3-EF746B4CB0EA}"/>
        <s v="{3072C89C-C5F8-47CD-9530-A3D91648BCFC}"/>
        <s v="{3217580E-BB52-4D90-8946-E9C192F8FCFF}"/>
        <s v="{32A1FEE9-F1FB-448F-BDB6-1C46D2BD6BA7}"/>
        <s v="{342C0AF3-6477-4DD8-8CDE-289ED94E0F88}"/>
        <s v="{345E095A-A2DD-46C2-999C-3006981D5C24}"/>
        <s v="{3492F1F4-3033-4B61-BC05-6DBCF97199AA}"/>
        <s v="{37382D42-A143-4D8B-8B75-DC9E93214530}"/>
        <s v="{3985731E-F137-4542-A77D-A7AA09074943}"/>
        <s v="{3A425731-19E7-483C-9C4E-8E0DE2B34AFE}"/>
        <s v="{3B87EC2C-C474-46AA-8034-9765A456B885}"/>
        <s v="{3C2BC329-8DEC-4F93-A80B-27D3A3E11851}"/>
        <s v="{3D72B83A-EEA7-4E79-BA6B-6174AE609479}"/>
        <s v="{40552925-4214-4F8D-8B6F-49305FB9B440}"/>
        <s v="{40752946-18BF-4BFB-B683-DCAF72FE8537}"/>
        <s v="{40A0EA21-CD93-4382-A775-D4E0AC58F2CA}"/>
        <s v="{421CE3E9-3857-4B41-ACB4-51CCDF657EA0}"/>
        <s v="{44CC3B48-328A-4311-972C-1AD004F5DE14}"/>
        <s v="{45B31AE1-35E2-43AA-9762-D2A54DF339C3}"/>
        <s v="{472D0ACE-AD83-434B-8206-87D9394A063C}"/>
        <s v="{4ACB8A95-02F7-456D-89A7-A365A07238E0}"/>
        <s v="{4B001AD6-AB94-43BF-88E4-2C941CAE23AA}"/>
        <s v="{4C3C9427-24C1-4459-944E-B825B0179FCA}"/>
        <s v="{4E1312EA-FF37-414C-8B36-FB203E07EB19}"/>
        <s v="{4E442ACD-BAD1-426A-944E-891ACD3E7077}"/>
        <s v="{5023FA84-E12C-4467-8D25-100F46D57B31}"/>
        <s v="{5107C065-1CAA-451C-9BE4-6B7120501B60}"/>
        <s v="{5203F36D-4D88-4B6F-B2CF-FA7DDBD260D0}"/>
        <s v="{57E80F4F-5B45-44D5-9879-2FDC7ED86AEE}"/>
        <s v="{599DEC77-7221-47DD-820C-8F55FA3D9500}"/>
        <s v="{5A51CCE5-A68E-4268-8F62-777F4BBFE00A}"/>
        <s v="{5B43CF08-166A-4A79-84C3-3AEBFD191238}"/>
        <s v="{5C781E63-039B-48A7-8DF5-E4C3D0B1D24B}"/>
        <s v="{5D844C13-3BFA-47F2-9909-C69FB2B67784}"/>
        <s v="{5ECB7FB8-9D4C-4663-8FBA-C21D7AB54A7B}"/>
        <s v="{6054D284-F011-4D90-AC0F-512ED0787FD8}"/>
        <s v="{654EB6A7-884D-4A27-8109-831FE839769B}"/>
        <s v="{65AB89B5-32DB-4660-A6E8-6870A5DBDEFC}"/>
        <s v="{6773A20E-0C85-4453-A7D0-3F443A0E6757}"/>
        <s v="{69C079CF-5ACD-4182-A0C6-7930BC3A559C}"/>
        <s v="{69F1F897-502B-44E1-B436-A989C78C973C}"/>
        <s v="{6D6370DB-E9F9-4D5C-B246-25ACEA05281E}"/>
        <s v="{6DA41318-AB6F-4543-93D3-3FCACFCF8A95}"/>
        <s v="{6E342E9F-7A5F-49F4-92DB-9B40044CAD53}"/>
        <s v="{6F454A72-B515-42B1-9BE5-C5F2A10F4CF3}"/>
        <s v="{6F687FE0-70C2-4D87-81EF-4B24B80B5AFA}"/>
        <s v="{72321E1A-92DF-46BC-ACBE-E3478B15B9E1}"/>
        <s v="{726DEB50-85AF-4B0A-81CC-8CBF028ADADF}"/>
        <s v="{72D64CDB-B615-442F-8D1C-DAABA383A3DA}"/>
        <s v="{72F8F9D0-41A3-44A9-884B-FB0D2CA7A8E1}"/>
        <s v="{73FF7657-1248-483E-A896-A4EF683A8DF4}"/>
        <s v="{74EECBAE-DA56-4BB3-9A6F-384347A37ADC}"/>
        <s v="{7557934F-63B0-4790-A139-09A6199D498B}"/>
        <s v="{78238821-F05F-4EA7-AFE8-F8B9E558711B}"/>
        <s v="{791B5CF0-ED28-4D1A-802C-B0FD63037280}"/>
        <s v="{7B69B1AA-F01A-4C61-A338-D937B4068749}"/>
        <s v="{7E37B355-D1F7-45A1-B653-B929C5C4383B}"/>
        <s v="{7EF1CF23-36B5-4EDE-88EA-8A2C5CCE082F}"/>
        <s v="{7FD79F12-B35C-4A32-9FB1-F31A16F33943}"/>
        <s v="{83BB67D5-AB3D-463E-8937-8F7BA590F63C}"/>
        <s v="{894A963A-F42D-4564-8EDC-98884C49E88C}"/>
        <s v="{8A1F5CBD-4069-424D-A4A3-59974E4136B0}"/>
        <s v="{8BFF2FE0-F812-475A-8D74-05A4890D7C1B}"/>
        <s v="{8C29E142-F2CD-4C81-9DC6-CA18B078B2B9}"/>
        <s v="{8D356831-E8F8-41DA-9514-949E46A224D2}"/>
        <s v="{8DD0EE07-2532-4E9D-8AA7-D9EA9EF2C6F7}"/>
        <s v="{90AB8430-ED71-4ECE-B823-84C58F42A9E5}"/>
        <s v="{953B8719-EA48-43ED-A1C7-942B496DAC2B}"/>
        <s v="{96F89A64-F811-44D7-AC00-2F811E49B3A0}"/>
        <s v="{96FA0435-D64E-43FE-A565-D604D1572D7A}"/>
        <s v="{9815AB83-9843-4312-AAAF-19667AC4C369}"/>
        <s v="{9815F76E-1946-49F2-9254-09EDB4206F7E}"/>
        <s v="{9B0775B6-687A-4110-8F25-509FCDB9B73F}"/>
        <s v="{9C2D33FC-85A7-4897-A412-1D1B3B66CC13}"/>
        <s v="{9D5AEE81-AC19-498E-8B03-D5B72D25BE5D}"/>
        <s v="{9EBF7DB8-2B47-4909-859E-ED58CE2EDBD1}"/>
        <s v="{9FCA7944-6287-4427-865C-99D9575CF628}"/>
        <s v="{A107362C-9433-459D-BDA9-C90223768012}"/>
        <s v="{A1B9026B-A86A-4B47-8D32-D86640BC03FA}"/>
        <s v="{A1FC5EA9-6186-44DA-BB4E-F405E2B34E6B}"/>
        <s v="{A4A5D736-CF38-42F2-9847-0DD62CF48DC6}"/>
        <s v="{A52AB5A7-3C90-48BF-B947-65DCC719D1BB}"/>
        <s v="{AA5F35D7-900C-4248-8D4F-DFF2E089E861}"/>
        <s v="{AE57E35D-1570-4EDC-AA5E-1F65F943D2E3}"/>
        <s v="{B338B6DF-FFBA-4FCA-BEC3-865440817A96}"/>
        <s v="{B4751A2F-BB52-4592-8667-E28D703361E8}"/>
        <s v="{B5885460-4C1F-44AE-9517-CD54E8D991B0}"/>
        <s v="{B638D0B2-85AD-4C5B-8D86-C982AE8FA99C}"/>
        <s v="{BB24151B-8DBA-4B21-88AD-73FC53F58518}"/>
        <s v="{BB7B49DD-7175-4F8F-A238-264DEA466183}"/>
        <s v="{BFAA51A2-5895-480E-AC57-221799909F6F}"/>
        <s v="{C04AAA33-9528-4849-9CBE-7596E62B6703}"/>
        <s v="{C27F4EE5-CA3A-4E2B-81CD-AB3D1A304660}"/>
        <s v="{C55C816D-39C1-495F-8A31-9BBADEA6A937}"/>
        <s v="{C5762B14-9256-4115-B6B8-D1A0AEC563DC}"/>
        <s v="{C67D31A3-94AD-4A85-ABA6-14B23B28C852}"/>
        <s v="{C75D8BD5-C508-46B1-8A74-284D3472B0C5}"/>
        <s v="{C8186D75-3C3F-4FF6-BE99-A9FB99418A1D}"/>
        <s v="{C9122D7F-8693-45F2-8E75-A8CD0B6C2788}"/>
        <s v="{CBFCC9CB-946F-4FA8-A354-539475A448A2}"/>
        <s v="{D03837CD-D999-480B-8C78-2ACA17A10822}"/>
        <s v="{D216CAAF-A83A-4DDF-90E0-DF8E1972AC7E}"/>
        <s v="{D235C910-6B6A-4055-AA7F-1FA17D5223B7}"/>
        <s v="{D385EE72-3327-4B48-AC04-5981B7146D6C}"/>
        <s v="{D3C50BCF-A95C-4DDA-9431-2BEF753905B6}"/>
        <s v="{D4337BEC-E7A7-4CBD-BF94-53712CAD8584}"/>
        <s v="{D741BE23-41C2-4404-BE0C-74AD7E062E8B}"/>
        <s v="{D7FE9F0D-95E0-4F8D-BF06-9B58673DDB52}"/>
        <s v="{D94E6871-A3AC-48D8-A8EB-818A40A09F74}"/>
        <s v="{DB93D6AB-E441-45D2-BCD8-767418A20D60}"/>
        <s v="{DC089BB9-17FC-4C87-AC47-6459BBB01537}"/>
        <s v="{DCC4CA90-EBAA-47F5-929A-9307A877366C}"/>
        <s v="{DD31387E-E939-4CB6-879C-07D80871FF1B}"/>
        <s v="{DED48D5D-AD9B-4854-AA7C-CF4CBBEFAE96}"/>
        <s v="{E28CB261-E5BF-496B-B563-71D7376205AE}"/>
        <s v="{E8024E53-578F-498D-846B-A92A1B4451BC}"/>
        <s v="{F0E277F3-B6F6-4DC4-B190-5BDCD34BA001}"/>
        <s v="{F0FD970C-1F35-4AA3-8E6C-C10E1C4DE7B2}"/>
        <s v="{F33A5882-540F-4883-85C4-C2E7F7339691}"/>
        <s v="{F60A5D88-147E-4D05-B929-B095174CC876}"/>
        <s v="{FF6A7E2E-18C6-4B99-9C3E-FB14074DC1D2}"/>
        <s v="{04FA9E47-0FE1-4C23-A4D3-D242388ACB09}"/>
        <s v="{9313071A-0D74-433F-A96A-53C2EFC2AAC7}"/>
        <s v="{A7A8F8A8-893E-447F-A0D2-BC4C82B9E75F}"/>
        <s v="{C10CAB21-1EE0-463B-8497-78453A663CC9}"/>
        <s v="{C1D88C83-F93D-4063-B0B8-5818C86FC5B3}"/>
        <s v="{D74167E3-138F-4661-845B-32F1F203207F}"/>
        <s v="{E29A8240-B74C-4CA8-AF6A-E0DD1177FC91}"/>
        <s v="{054244CA-1916-403A-889B-B37459D8950B}"/>
        <s v="{0C9CFBC8-FD4F-41CB-8F22-469880E3FED7}"/>
        <s v="{0CF134DB-2B24-43E4-992C-09696DAE7855}"/>
        <s v="{1340C4BD-F08D-414A-8676-C2A39F35D5A4}"/>
        <s v="{1591DDC4-06D6-4152-AF61-5F2A3150BE46}"/>
        <s v="{1DBD1091-5978-49F1-AB6F-7AE9B8DF0E29}"/>
        <s v="{1E35294B-1D07-4151-A716-DF3F781C2A51}"/>
        <s v="{1EA48F98-5FE1-4D00-A599-D7F461914E50}"/>
        <s v="{234A5C54-F41A-4B61-8C36-CC7B306450FB}"/>
        <s v="{260012E2-9644-48AD-BC72-943985F3DB7C}"/>
        <s v="{2730048C-F594-46EF-9995-0279000EEFA0}"/>
        <s v="{27780466-437B-47D0-9E9E-1E81A66F38D9}"/>
        <s v="{28720AB1-6DF8-4B7F-8AD5-8A2E1A597E2C}"/>
        <s v="{2E953E19-915D-42E5-9271-92A0807BFCBE}"/>
        <s v="{2F38F59E-BE5B-4C24-BC6C-0D718EE82977}"/>
        <s v="{324BEFB4-2497-4B5E-8653-8C41AE7C138B}"/>
        <s v="{396AD61C-4EB5-4341-B96E-77996FCC5433}"/>
        <s v="{3A1F4477-C921-44AC-9430-22BAD906DCBA}"/>
        <s v="{3AF73797-D519-4ECB-8135-D6BE7658D7DB}"/>
        <s v="{3B1A63AE-E687-42A2-9F5C-6C438BD4BB01}"/>
        <s v="{3E0B646C-4262-46B6-BBB0-ED186C46C384}"/>
        <s v="{3E6B53FE-A5A6-4440-B57A-280C4B7827B5}"/>
        <s v="{42BC807A-AA20-4AE5-A46C-961BCB9D049E}"/>
        <s v="{4483F164-27F1-4E1C-8B70-681934554DE2}"/>
        <s v="{4581EFBB-41DA-43D4-A34B-260B98CA56CA}"/>
        <s v="{45FD317E-BB0C-4170-95B9-4538002F2B0F}"/>
        <s v="{4AE0F8ED-B8A6-4CD7-82C8-193127FB3BEE}"/>
        <s v="{4DEBF3B3-5401-4F7F-9867-428A5F378021}"/>
        <s v="{4E7ED87A-AFEC-4609-8468-57E2C4E94ADE}"/>
        <s v="{54FE5B6A-1CD1-426A-8627-AF375D4D1848}"/>
        <s v="{5AA77B2E-ED5F-411A-8EF3-9881DC5210A9}"/>
        <s v="{5C5D5D74-ACB0-447D-8658-2561CA7B4E48}"/>
        <s v="{5DE4A2FB-24E0-44D9-9B0D-B23A8160B899}"/>
        <s v="{67391955-33A4-48CA-AE00-AD0BFEBF380F}"/>
        <s v="{6A8862B5-6CCF-499D-8261-B4E294705538}"/>
        <s v="{6DB854FB-2DBC-4A0C-8492-0E627B7B382B}"/>
        <s v="{70E2D928-608B-4194-A840-85C6CBA212F7}"/>
        <s v="{711D3C31-C847-429F-A716-3B84F50D0B0B}"/>
        <s v="{77775A34-1D2F-4047-886E-B1359AD47EA9}"/>
        <s v="{7D2AD189-A59B-41EF-B85F-777F46D26D98}"/>
        <s v="{7DE74E51-7E0B-4E19-8178-9F1ECAB53CCA}"/>
        <s v="{7F2F5524-67FD-41F0-9415-2FA6BAA02F4D}"/>
        <s v="{82CA59D4-705F-48F4-89D2-A17ADAA591D0}"/>
        <s v="{8605A9FE-CE47-4632-8F6C-D1560DB142E7}"/>
        <s v="{8699D410-4852-4C24-81AD-347BDD982538}"/>
        <s v="{88AA73D4-420D-4C0A-B3E1-23744A556669}"/>
        <s v="{8A361006-2C4F-4994-A533-D02A93F19605}"/>
        <s v="{8C80DFC9-2603-46D1-84F1-548D383435A3}"/>
        <s v="{8EAC5C12-24C6-495E-A547-8AD12ED4E342}"/>
        <s v="{93431976-B879-4CE5-B315-AC55640E35E2}"/>
        <s v="{96B82241-0709-4AC3-B0ED-8215B0208694}"/>
        <s v="{9C4D599A-D348-4532-B375-E9B19692A8C2}"/>
        <s v="{A1273AF1-3FFE-4C32-980B-5CBD05FEE106}"/>
        <s v="{A1D80EC7-280F-484B-9FD3-350AFDB64280}"/>
        <s v="{A2E1DB3A-FA26-4521-84A3-00AECF276EE8}"/>
        <s v="{A3676EAE-A3EC-4E0E-AEF6-AF3613C28755}"/>
        <s v="{A7AA8363-C2BF-4A95-B095-D453065F462E}"/>
        <s v="{A7CC747B-A6BE-4E14-993E-D56B063E6AC1}"/>
        <s v="{AD5D47A8-A978-4E38-8E34-3BFCD9E7E8C5}"/>
        <s v="{B17BBED6-D3A9-4F78-B8D0-3726C4417A24}"/>
        <s v="{B7DA60EE-4540-4B8A-85AB-D8FC5FAEE905}"/>
        <s v="{B853FAAF-C415-414F-BA28-37ABBE4A6BF1}"/>
        <s v="{BAFB7D29-CE91-49C5-9FCA-DC23240C17E5}"/>
        <s v="{BC61C158-79EF-4635-99CE-F091FB66E862}"/>
        <s v="{BD70B885-2E95-4B85-91D5-28DDAE4E6E53}"/>
        <s v="{BE76B0C6-1134-47B1-8DF4-93F916E3A1F4}"/>
        <s v="{CA4AD8CB-153A-43B4-91F0-AE327A2DAF9D}"/>
        <s v="{CB088E9E-F200-448B-8458-EB7C0AA9FA39}"/>
        <s v="{CB5ED9C0-7D41-4F89-8ACA-3F94FB4C0822}"/>
        <s v="{CBB95F69-E142-4618-8685-C6540569238A}"/>
        <s v="{CC2A291B-4B75-4163-8CAB-8FF2C15DC430}"/>
        <s v="{D12E4426-6BD2-4461-A884-95557F4A925F}"/>
        <s v="{D4635E8C-147B-4FC6-8F06-09BD17E68741}"/>
        <s v="{D4B0D618-6719-4CB2-BDCB-A6C159767811}"/>
        <s v="{D6876A8D-728E-40A1-A48E-DA63D93044F9}"/>
        <s v="{DF2E0B53-5650-407E-93D3-FBFCD79F5120}"/>
        <s v="{E0CF10AC-90F9-4468-9A8D-7A13E8B1B62E}"/>
        <s v="{E3DE4EE3-B018-4652-ADA1-26DDC799B1F0}"/>
        <s v="{E4AA682D-4B4C-40C5-8751-8FC33E9318E4}"/>
        <s v="{E4E4D1F8-EE8A-4EB6-AE95-E910879CD51A}"/>
        <s v="{E8E83168-4DF5-417F-8137-65B687463320}"/>
        <s v="{E97E36FA-7735-4E68-A3CA-D06988322792}"/>
        <s v="{E9F3C81B-C4E2-4AC8-A7DF-1E172A783BE0}"/>
        <s v="{EB9933D1-5E71-4579-8D14-82F13CF9BBB5}"/>
        <s v="{ED26C6E3-2CED-4CD5-99E3-3C05556B98D9}"/>
        <s v="{F9CF1CBB-80A7-4D60-AABC-E78B80FEF600}"/>
        <s v="{FD177DA5-5FC1-47F6-A420-2CDBC2158FFE}"/>
        <s v="{FDA40D91-DAD3-4734-91B7-91C05A6530E1}"/>
        <s v="{15C1F1BF-8323-4C7B-80D6-F349EC777B57}"/>
        <s v="{1E7FD8A3-AD3B-4E78-B0A3-5BD41D70644B}"/>
        <s v="{29DFBAE2-FAB4-4490-8B4D-B17575726281}"/>
        <s v="{49424049-A103-48D0-AE69-3EE587AEF360}"/>
        <s v="{54C28E4B-3214-4C76-8AB7-D53C4EA8F345}"/>
        <s v="{5F1607A5-49F4-4296-A3DD-7ECE0F7F41C5}"/>
        <s v="{62EDA6CE-FFE0-47CF-9DCC-5C0B0294573D}"/>
        <s v="{6364E4F9-6E14-4DD9-8641-01272C400CA4}"/>
        <s v="{69ABDD52-A9D8-4D2B-AF58-C26216AF8DDF}"/>
        <s v="{85CAA4C4-30E9-4449-B31E-3E03EB65CCDE}"/>
        <s v="{9DF95D45-500A-451B-8072-376D05EEEC1E}"/>
        <s v="{9EEA793A-4E8B-479B-898A-931DC2D88A40}"/>
        <s v="{C1B43994-4234-4A4F-B7DB-2E8E9CC9AF2F}"/>
        <s v="{C32FBF9B-7E89-4165-B57B-6B09B7EF0C26}"/>
        <s v="{F9EFDDA9-E543-40A1-9567-B79A50DF544F}"/>
        <s v="{5C782B0A-81B6-45EE-98D4-00362DE9AD00}"/>
        <s v="{414D15FD-6C6B-4CFF-8D8B-03E16A33A879}"/>
        <s v="{4E7D7154-B53A-45FD-A222-E997E53E69CC}"/>
        <s v="{59B3C5E2-0587-4F11-A01A-BE905F088AF6}"/>
        <s v="{6D150468-3792-410D-904D-3027980BC4F8}"/>
        <s v="{79DBC149-F3A0-4824-843B-21B379CD32B1}"/>
        <s v="{7D889AB8-8069-4413-9D23-0EB5139EF556}"/>
        <s v="{8254923A-91D2-4209-A0E9-A8056103723D}"/>
        <s v="{91B334A3-B297-4DC5-9848-513BB95BADDA}"/>
        <s v="{96D03847-AEA2-41A2-8AF8-F001FC1F0164}"/>
        <s v="{D5EF7272-FD25-4569-BBC6-81F39EA9EA58}"/>
        <s v="{D6293869-3645-4FFC-A52F-33E694CA3F8F}"/>
        <s v="{072E1584-904E-4A5A-A6D6-7BD7FF0EF429}"/>
        <s v="{075370DA-F3FC-4FA9-989B-46B97BAC6246}"/>
        <s v="{0F163A28-97AB-4253-867F-1C4179A3B14A}"/>
        <s v="{1576D34F-1072-4B45-B32A-5CEE85EB0C62}"/>
        <s v="{16BF9A2A-D0F6-497C-B0A2-01DDD3E6F828}"/>
        <s v="{1E1D921B-9C3D-40AB-9676-958D09853D8A}"/>
        <s v="{20AD3464-CCAB-4C45-B46A-B06E649B44AD}"/>
        <s v="{24E662AA-31CC-4C22-B371-4AC269B06B27}"/>
        <s v="{28F91C85-2E5E-49B3-8A1D-1E3BDC386E42}"/>
        <s v="{2A3A158A-4A88-4D1B-BA75-A8006ED4899F}"/>
        <s v="{2B334605-DB1B-4B4D-9E02-0784013EBB93}"/>
        <s v="{2C3F5937-68A1-4EF4-AF70-7BED31F49EFD}"/>
        <s v="{2EB87E90-4BF1-4B19-ACBD-98DC02AB067F}"/>
        <s v="{30151EE2-AC7D-4521-B87A-7C9A77B6187E}"/>
        <s v="{31FA70AE-7F58-403D-81DD-5B43E19B4392}"/>
        <s v="{333F0B0D-8440-4A46-941C-51A1BC45E588}"/>
        <s v="{354976D2-AE0D-4356-AE4B-2F62C5EDBA52}"/>
        <s v="{37A78A98-6588-41FB-B875-1B10B93CA5F0}"/>
        <s v="{3A36FBF1-D373-4C1D-95BC-8534CA2A70B2}"/>
        <s v="{3AC050C1-2A47-41DB-AE92-8B3AF474A92D}"/>
        <s v="{3CAE73EF-57C3-43F3-8DAE-DFF6CEE28149}"/>
        <s v="{3ECF8716-C1D9-439B-B055-D400134DCC8E}"/>
        <s v="{40D1B36E-7048-4A55-ABFF-515BFF133EF8}"/>
        <s v="{411011E8-FD0F-4E92-B572-776CC2DD9CB3}"/>
        <s v="{41D01443-1C1D-4726-A419-7C252E313391}"/>
        <s v="{4353783F-D3EC-4D54-98A4-7636CB3EB346}"/>
        <s v="{4543519D-6C9A-4355-8185-F524B8554798}"/>
        <s v="{4AB32706-0766-43F3-BFCC-C673F49396A5}"/>
        <s v="{509287A0-BADE-4B0B-AEAA-1058246C3DE1}"/>
        <s v="{53CE1CE1-BF4E-49DB-A4F4-5EEE32A0EB1A}"/>
        <s v="{591C8B77-BA30-480B-90A5-D3711B4FB001}"/>
        <s v="{5DC7CA63-71D9-44DE-90DA-5CEE1F71410C}"/>
        <s v="{61E482A6-FAA7-4D4C-8EF6-25272EE33675}"/>
        <s v="{620A1A30-3037-42EF-9C61-AACCD05C3A2D}"/>
        <s v="{6265EC21-FD5B-4059-B39B-3AE6BE8D3C3D}"/>
        <s v="{63503AB8-ABEC-49E2-933C-E74621C85966}"/>
        <s v="{68718848-B141-4C0C-B636-E2058D4B629A}"/>
        <s v="{70D07CB7-FE25-4182-9730-EB0D11790FFD}"/>
        <s v="{70E59F69-3BA4-4A5C-B6BF-B0D20577E6E1}"/>
        <s v="{7438B072-DCC0-40D7-9409-CA8BB829283D}"/>
        <s v="{780C2BD6-A9C2-457F-8FEC-0E3F9122F511}"/>
        <s v="{78250D79-4A3A-477D-909F-E47289E48139}"/>
        <s v="{7B22F0BE-9BC0-4F89-892E-8CCD0F5F1174}"/>
        <s v="{8072CECA-DE78-4F27-8E57-0F58D294D10D}"/>
        <s v="{841871FC-5ED2-46AA-8A09-4DCA983A0074}"/>
        <s v="{878059C2-2153-4011-B6D4-4AC79BD9CB33}"/>
        <s v="{8B480879-A64C-4B32-B539-96F6B5DC0C9C}"/>
        <s v="{8B9E2A19-73FE-4D8B-AC58-35AE1C52D79A}"/>
        <s v="{910ADECC-001C-4809-9A62-CC269DD658B6}"/>
        <s v="{94FED38F-D837-4EBA-92FE-080DC1C1BFDA}"/>
        <s v="{965C6A33-6D4C-4B3A-BE45-7A0CE18AB2E7}"/>
        <s v="{9824A9EC-62D3-402B-8539-2C7F02736446}"/>
        <s v="{9EC6E0D6-6FAF-4D77-98BA-C9FF48838DBF}"/>
        <s v="{9F64E45C-A67D-4010-AE25-E309AC494B66}"/>
        <s v="{A2859BB3-8453-4775-A387-421328DF4A4C}"/>
        <s v="{A59C1B73-DEE6-4F3D-88EF-4B74F8B45A3B}"/>
        <s v="{A6538069-E131-4ABF-AC0E-3C4F616959A7}"/>
        <s v="{A6EE81B0-7993-4EDE-8C35-42E359278142}"/>
        <s v="{A92D8BEA-7CD8-4554-A18E-D4B11D5AAE78}"/>
        <s v="{AC000A91-5D4C-4ED5-9D02-3876CB7C2193}"/>
        <s v="{AC58720C-D278-4EAE-8B43-AA29734B0090}"/>
        <s v="{AF83BB9C-0CA5-4FC0-97C6-B634C4EBCD14}"/>
        <s v="{B32DB458-32A8-4300-BD2F-661FAD19CBA5}"/>
        <s v="{B96725BD-D96A-4E79-8CA5-4F3848AFB865}"/>
        <s v="{BA92D167-A5AE-4DEA-A857-A80B3E2A4940}"/>
        <s v="{C03CBCA1-BCA0-4B65-AC43-1DDB2D57E8BA}"/>
        <s v="{C2FA7E3A-F559-47EF-A806-C17B70853BB0}"/>
        <s v="{C797FCFA-4795-402A-8783-8FBC2BB66EF6}"/>
        <s v="{CB10A547-2E4C-42E4-9450-7C2BFDE43AC7}"/>
        <s v="{CBDA08C7-173F-4471-BD9B-8CD6727EEC89}"/>
        <s v="{CC7079BD-C25D-4797-BAE6-05BADF1BA3C6}"/>
        <s v="{CF0D843F-D0B1-4812-BF5A-849DFBF9B978}"/>
        <s v="{D0A2DF8E-8002-4A9B-A94C-766044E459BD}"/>
        <s v="{D2DEBF6D-2D9E-443B-A692-2D193299F2EE}"/>
        <s v="{D2FC16A0-C0C1-4625-81A3-B0A8F4BFDF47}"/>
        <s v="{D3BA3DC8-B353-4CE1-BFF9-3C8F96E6EC88}"/>
        <s v="{D5513EB3-86A2-4E72-BFC7-7470E980AF66}"/>
        <s v="{D6373661-7DB4-4B28-9936-BE4B090BBECF}"/>
        <s v="{DAA1A1F0-9607-4F14-850B-27C5A130A727}"/>
        <s v="{DC930EF0-CC57-438B-B4B3-EB235200D6EB}"/>
        <s v="{DF59A595-415A-43A0-A3D4-CF6A41A2A0CC}"/>
        <s v="{E2B76074-8E35-4249-8C6F-8B8C3C07D671}"/>
        <s v="{E5C4FB71-9A8D-479E-A667-8A1B9967D44A}"/>
        <s v="{ECC5800F-C885-4897-AEBA-D9B730CE2610}"/>
        <s v="{F718D0CB-60CB-48EB-80F7-962B39DFB3B5}"/>
        <s v="{F7DA035E-C083-4468-86D4-6B0B242DEA3C}"/>
        <s v="{1B5A614D-121C-4886-84D9-337E03CE3DB1}"/>
        <s v="{4ED9B822-0931-40FC-9A51-AF71F9C6724B}"/>
        <s v="{5FB08D9B-4877-4716-A9AF-3C0F19D4E14C}"/>
        <s v="{652F2058-7129-4417-9FB9-2684C6FD9120}"/>
        <s v="{679A4E93-4964-4642-90B2-37E6F0C16ECA}"/>
        <s v="{71FCCD55-AD25-4AAC-B0BD-9521F900DB99}"/>
        <s v="{9B3303DD-6F39-4F15-96F4-2AB04BF57395}"/>
        <s v="{B4C91B2F-E863-43DB-85C4-6B2004C06C4F}"/>
        <s v="{BB671726-A21F-4479-A5C4-3EA81C334419}"/>
        <s v="{BC0D1BF1-EEB5-44D4-A443-5F012CC83110}"/>
        <s v="{0BCFC8BD-967C-4C13-9D2C-066FBC2E9E19}"/>
        <s v="{12ECBCF2-743B-4992-A07F-2034EC8C61BB}"/>
        <s v="{1CB6EC0C-CD73-48F7-9207-A6B3832F012C}"/>
        <s v="{239E4279-04F5-42D5-9BDA-61B05D98C2CE}"/>
        <s v="{67B00C05-233D-4190-A8D3-E0B6DEBE63B5}"/>
        <s v="{6D32169A-1274-4DE3-90D6-D296E5C33B1B}"/>
        <s v="{720C26A4-4B94-4336-9975-A3E20BEA4EF8}"/>
        <s v="{97E1C6DB-1D1F-4E27-B4D3-CEBF31826D56}"/>
        <s v="{A59C4665-116E-4E34-B63D-5D3362ED93CF}"/>
        <s v="{AEF8A6F5-FAC0-4D86-82A5-A8DE7FEA3782}"/>
        <s v="{D0F66F15-8CBD-48BB-8412-309D20113067}"/>
        <s v="{26DD8B30-86EA-4215-8BA4-EAF4C37F5B4D}"/>
        <s v="{31A94171-3C08-4EC6-BA7C-A362C4BD6848}"/>
        <s v="{37953831-25AE-4A37-A91F-C992AB4FC624}"/>
        <s v="{45894C3A-0F8F-429B-AD5C-D42220BEDE9F}"/>
        <s v="{2B8C350F-016A-4132-BB19-5EC613BB5EC9}"/>
        <s v="{504FABE9-5659-4901-8F2D-4D92DC4F101E}"/>
        <s v="{64AEDCC1-E0F3-443F-BDD6-CC7A0F3A43EF}"/>
        <s v="{B96250BB-EB88-4DE9-B630-4F9C6A23BFBE}"/>
        <s v="{2561270A-F9D5-4C2A-AA45-F72591FE798A}"/>
        <s v="{3BE2E1AD-27A9-422C-8251-9CB56FB0D6DC}"/>
        <s v="{479F24D8-D342-44CA-B53D-FAF4F88F422A}"/>
        <s v="{511AA605-747B-4F7E-8C59-858C7F4EF9DD}"/>
        <s v="{83A35A65-4EAD-41E6-939B-78EBE3673F6E}"/>
        <s v="{9EF7600A-C797-4650-BE65-8973784B6FFD}"/>
        <s v="{DD5F839B-98F5-48B6-9C79-D1F0E328C772}"/>
        <s v="{1A2F8F4F-9127-4FD9-8EF9-088FCBDB3EAB}"/>
        <s v="{4A36DC54-B97C-4BEF-A92A-AF360CAFB501}"/>
        <m/>
      </sharedItems>
    </cacheField>
    <cacheField name="year" numFmtId="0">
      <sharedItems containsString="0" containsBlank="1" containsNumber="1" containsInteger="1" minValue="2008" maxValue="2018" count="12">
        <n v="2012"/>
        <n v="2017"/>
        <n v="2014"/>
        <n v="2015"/>
        <n v="2009"/>
        <n v="2008"/>
        <n v="2011"/>
        <n v="2013"/>
        <n v="2016"/>
        <n v="2010"/>
        <n v="2018"/>
        <m/>
      </sharedItems>
    </cacheField>
    <cacheField name="obligation" numFmtId="0">
      <sharedItems containsString="0" containsBlank="1" containsNumber="1" minValue="0" maxValue="62977.54"/>
    </cacheField>
    <cacheField name="payment" numFmtId="0">
      <sharedItems containsString="0" containsBlank="1" containsNumber="1" minValue="0" maxValue="62977.54" count="1673">
        <n v="3836.18"/>
        <n v="1910.34"/>
        <n v="1149.55"/>
        <n v="3109.33"/>
        <n v="4554.6099999999997"/>
        <n v="4239.97"/>
        <n v="8998.08"/>
        <n v="209.49"/>
        <n v="636.5"/>
        <n v="225.22499999999999"/>
        <n v="1075"/>
        <n v="1037.5"/>
        <n v="1150"/>
        <n v="3755.23"/>
        <n v="985.8"/>
        <n v="19169.55"/>
        <n v="1560"/>
        <n v="958.23"/>
        <n v="1250"/>
        <n v="2668.29"/>
        <n v="1500"/>
        <n v="260"/>
        <n v="1077.44"/>
        <n v="5136.6899999999996"/>
        <n v="4038.08"/>
        <n v="2656.8"/>
        <n v="2871.9"/>
        <n v="3759.87"/>
        <n v="1272"/>
        <n v="2135.33"/>
        <n v="676.1"/>
        <n v="797.28"/>
        <n v="1453.5"/>
        <n v="625"/>
        <n v="2375.41"/>
        <n v="494.76"/>
        <n v="1048.6500000000001"/>
        <n v="874.16"/>
        <n v="10250"/>
        <n v="465.86"/>
        <n v="4145"/>
        <n v="7492.5"/>
        <n v="812.5"/>
        <n v="883.33"/>
        <n v="1237.5"/>
        <n v="9006.0499999999993"/>
        <n v="3726.79"/>
        <n v="493.33"/>
        <n v="1018.85"/>
        <n v="530.36"/>
        <n v="1425.54"/>
        <n v="5867.13"/>
        <n v="4105.2299999999996"/>
        <n v="661.56"/>
        <n v="7789.94"/>
        <n v="2435.4"/>
        <n v="2907"/>
        <n v="780"/>
        <n v="5701.05"/>
        <n v="4059"/>
        <n v="1246.3499999999999"/>
        <n v="3435.71"/>
        <n v="2331.86"/>
        <n v="1006.3"/>
        <n v="956.28"/>
        <n v="1591.95"/>
        <n v="2583"/>
        <n v="1041.74"/>
        <n v="1685.73"/>
        <n v="1160.95"/>
        <n v="1314.4"/>
        <n v="945.16"/>
        <n v="258.3"/>
        <n v="1040"/>
        <n v="1663.58"/>
        <n v="500"/>
        <n v="58.11"/>
        <n v="440"/>
        <n v="889.24"/>
        <n v="1520.28"/>
        <n v="1531.35"/>
        <n v="608.44000000000005"/>
        <n v="1004.25"/>
        <n v="1974.02"/>
        <n v="4087.61"/>
        <n v="2662.5"/>
        <n v="583.72"/>
        <n v="1000.67"/>
        <n v="497.28"/>
        <n v="371"/>
        <n v="2798.82"/>
        <n v="151.69999999999999"/>
        <n v="39.92"/>
        <n v="364.27"/>
        <n v="383.23"/>
        <n v="183.31"/>
        <n v="229.8"/>
        <n v="300.39999999999998"/>
        <n v="269.45999999999998"/>
        <n v="130.25"/>
        <n v="79.239999999999995"/>
        <n v="61.51"/>
        <n v="114.57"/>
        <n v="80.84"/>
        <n v="363.37"/>
        <n v="98.29"/>
        <n v="167.66"/>
        <n v="33.93"/>
        <n v="2383.2600000000002"/>
        <n v="201.5"/>
        <n v="264.60000000000002"/>
        <n v="82.64"/>
        <n v="92.82"/>
        <n v="47.03"/>
        <n v="312.37"/>
        <n v="203.79"/>
        <n v="36.78"/>
        <n v="151.35"/>
        <n v="255.83"/>
        <n v="60.3"/>
        <n v="115.2"/>
        <n v="1359.2"/>
        <n v="359.28"/>
        <n v="164.07"/>
        <n v="95.81"/>
        <n v="326.02"/>
        <n v="124.52"/>
        <n v="559.21"/>
        <n v="53.89"/>
        <n v="331.78"/>
        <n v="169.34"/>
        <n v="64.52"/>
        <n v="271.83999999999997"/>
        <n v="241.12"/>
        <n v="183.38"/>
        <n v="689.64"/>
        <n v="186.78"/>
        <n v="16.97"/>
        <n v="42.21"/>
        <n v="39.08"/>
        <n v="492.71"/>
        <n v="456.19"/>
        <n v="147.46"/>
        <n v="330.34"/>
        <n v="87.44"/>
        <n v="294.87"/>
        <n v="134.78"/>
        <n v="408.18"/>
        <n v="329.41"/>
        <n v="65.66"/>
        <n v="248.83"/>
        <n v="47.23"/>
        <n v="200.8"/>
        <n v="172.46"/>
        <n v="452.8"/>
        <n v="289.42"/>
        <n v="134.72999999999999"/>
        <n v="652.03"/>
        <n v="587.51"/>
        <n v="206.59"/>
        <n v="153.94999999999999"/>
        <n v="147.16"/>
        <n v="117.59"/>
        <n v="361.28"/>
        <n v="238.85"/>
        <n v="279.79000000000002"/>
        <n v="100.1"/>
        <n v="116.6"/>
        <n v="103.68"/>
        <n v="112.07"/>
        <n v="78.34"/>
        <n v="212.82"/>
        <n v="1059.55"/>
        <n v="180.09"/>
        <n v="224.64"/>
        <n v="266.74"/>
        <n v="132.52000000000001"/>
        <n v="63.39"/>
        <n v="75.849999999999994"/>
        <n v="193.61"/>
        <n v="964.22"/>
        <n v="90.45"/>
        <n v="177.89"/>
        <n v="158.68"/>
        <n v="28.34"/>
        <n v="134.71"/>
        <n v="709.02"/>
        <n v="288.41000000000003"/>
        <n v="548.86"/>
        <n v="696.71"/>
        <n v="2685.83"/>
        <n v="1160.48"/>
        <n v="1545.67"/>
        <n v="440.39"/>
        <n v="1610.59"/>
        <n v="1515.15"/>
        <n v="59.57"/>
        <n v="1305.3599999999999"/>
        <n v="1585.08"/>
        <n v="1300.81"/>
        <n v="665.7"/>
        <n v="887.6"/>
        <n v="1318.09"/>
        <n v="1698.42"/>
        <n v="549.91999999999996"/>
        <n v="939.74"/>
        <n v="1095.26"/>
        <n v="2225.6799999999998"/>
        <n v="536"/>
        <n v="563.84"/>
        <n v="848.65"/>
        <n v="377.95"/>
        <n v="506"/>
        <n v="132.26"/>
        <n v="772.67"/>
        <n v="2171.83"/>
        <n v="965.12"/>
        <n v="4440.53"/>
        <n v="1633.28"/>
        <n v="680.98"/>
        <n v="1587.11"/>
        <n v="2046.53"/>
        <n v="2001.93"/>
        <n v="558.51"/>
        <n v="761.37"/>
        <n v="1527.47"/>
        <n v="821.22"/>
        <n v="8895.8799999999992"/>
        <n v="671.52"/>
        <n v="793.55"/>
        <n v="1080.75"/>
        <n v="765.22"/>
        <n v="1949.08"/>
        <n v="215.79"/>
        <n v="311.89"/>
        <n v="591.69000000000005"/>
        <n v="616.54"/>
        <n v="587.91999999999996"/>
        <n v="900.54"/>
        <n v="1222.49"/>
        <n v="3294.2"/>
        <n v="2686.95"/>
        <n v="3416.33"/>
        <n v="830.55"/>
        <n v="947.2"/>
        <n v="1712.41"/>
        <n v="1784.33"/>
        <n v="345.22"/>
        <n v="1406.12"/>
        <n v="2972.35"/>
        <n v="1465.18"/>
        <n v="1336.51"/>
        <n v="473.35"/>
        <n v="493.23"/>
        <n v="5982.18"/>
        <n v="956.53"/>
        <n v="419.94"/>
        <n v="733"/>
        <n v="1343.81"/>
        <n v="1367.14"/>
        <n v="774.56"/>
        <n v="736.71"/>
        <n v="1109.5"/>
        <n v="443.8"/>
        <n v="275.16000000000003"/>
        <n v="829.91"/>
        <n v="911.89"/>
        <n v="950.19"/>
        <n v="1309.93"/>
        <n v="1466.24"/>
        <n v="193.4"/>
        <n v="1017.19"/>
        <n v="615.91"/>
        <n v="895.87"/>
        <n v="709.23"/>
        <n v="289.29000000000002"/>
        <n v="233.3"/>
        <n v="550.59"/>
        <n v="1217.83"/>
        <n v="1259.82"/>
        <n v="3620.82"/>
        <n v="2380.66"/>
        <n v="2480.65"/>
        <n v="457.27"/>
        <n v="853.88"/>
        <n v="2018.69"/>
        <n v="1768.09"/>
        <n v="2263.0500000000002"/>
        <n v="1225.1400000000001"/>
        <n v="640.41"/>
        <n v="427.95"/>
        <n v="1162.49"/>
        <n v="842.28"/>
        <n v="1211.31"/>
        <n v="971.92"/>
        <n v="3647.56"/>
        <n v="750.02"/>
        <n v="363.92"/>
        <n v="741.89"/>
        <n v="412.94"/>
        <n v="855.95"/>
        <n v="1300.33"/>
        <n v="2384.33"/>
        <n v="2823.21"/>
        <n v="1971.99"/>
        <n v="204.16"/>
        <n v="774.88"/>
        <n v="1150.72"/>
        <n v="2681.34"/>
        <n v="1536.93"/>
        <n v="614.77"/>
        <n v="1427.8"/>
        <n v="1740.25"/>
        <n v="2178.79"/>
        <n v="2298.62"/>
        <n v="2005.1"/>
        <n v="236.45"/>
        <n v="1338.31"/>
        <n v="449.26"/>
        <n v="591.13"/>
        <n v="657.33"/>
        <n v="288.47000000000003"/>
        <n v="3668.45"/>
        <n v="2874.89"/>
        <n v="5687.14"/>
        <n v="1141.5999999999999"/>
        <n v="5926"/>
        <n v="3359.52"/>
        <n v="1811.21"/>
        <n v="958.61"/>
        <n v="844.55"/>
        <n v="1371.41"/>
        <n v="2034.38"/>
        <n v="257.56"/>
        <n v="1349.13"/>
        <n v="1603.13"/>
        <n v="494.6"/>
        <n v="1091.8399999999999"/>
        <n v="429.27"/>
        <n v="222.75"/>
        <n v="856.2"/>
        <n v="232.11"/>
        <n v="474.87"/>
        <n v="3132.45"/>
        <n v="3264.01"/>
        <n v="1552.3"/>
        <n v="2366.7399999999998"/>
        <n v="2466.14"/>
        <n v="598.65"/>
        <n v="960.62"/>
        <n v="1000.97"/>
        <n v="951.86"/>
        <n v="1874.66"/>
        <n v="7226.85"/>
        <n v="3609.06"/>
        <n v="361.97"/>
        <n v="1921.24"/>
        <n v="303.29000000000002"/>
        <n v="396.61"/>
        <n v="2568.61"/>
        <n v="2676.49"/>
        <n v="945.8"/>
        <n v="1273.8599999999999"/>
        <n v="1856.86"/>
        <n v="116.65"/>
        <n v="1572.44"/>
        <n v="1819.74"/>
        <n v="1858.59"/>
        <n v="1294.75"/>
        <n v="1670.43"/>
        <n v="392.51"/>
        <n v="714.08"/>
        <n v="758.75"/>
        <n v="790.62"/>
        <n v="974.54"/>
        <n v="570.79999999999995"/>
        <n v="594.77"/>
        <n v="4580.34"/>
        <n v="2888.82"/>
        <n v="3010.15"/>
        <n v="3527.83"/>
        <n v="2359.7800000000002"/>
        <n v="2458.89"/>
        <n v="4030.42"/>
        <n v="2728.71"/>
        <n v="1617.5"/>
        <n v="3932.97"/>
        <n v="8557.93"/>
        <n v="1745"/>
        <n v="1418.8"/>
        <n v="3600.64"/>
        <n v="5575.2"/>
        <n v="5802.69"/>
        <n v="653.24"/>
        <n v="1507.12"/>
        <n v="3689.33"/>
        <n v="5485.27"/>
        <n v="3844.28"/>
        <n v="1205.9000000000001"/>
        <n v="619.53"/>
        <n v="1312.86"/>
        <n v="1928.2"/>
        <n v="2009.18"/>
        <n v="2784.4"/>
        <n v="671.9"/>
        <n v="3681.47"/>
        <n v="128.69999999999999"/>
        <n v="359.48"/>
        <n v="473.28"/>
        <n v="630.20000000000005"/>
        <n v="775.56"/>
        <n v="2804.3"/>
        <n v="1791.03"/>
        <n v="2198.9899999999998"/>
        <n v="898.51"/>
        <n v="1220.08"/>
        <n v="3240.59"/>
        <n v="1423.13"/>
        <n v="629.91"/>
        <n v="391.94"/>
        <n v="440.94"/>
        <n v="1301.71"/>
        <n v="1356.38"/>
        <n v="564.59"/>
        <n v="2019.28"/>
        <n v="955.26"/>
        <n v="2128.0500000000002"/>
        <n v="1203.83"/>
        <n v="8847.43"/>
        <n v="9229.6200000000008"/>
        <n v="1231.82"/>
        <n v="2659.1"/>
        <n v="1211.21"/>
        <n v="2770.78"/>
        <n v="443.27"/>
        <n v="543.84"/>
        <n v="520.19000000000005"/>
        <n v="153.13999999999999"/>
        <n v="1503.58"/>
        <n v="2777.44"/>
        <n v="2894.09"/>
        <n v="79.319999999999993"/>
        <n v="2207.02"/>
        <n v="387.78"/>
        <n v="1276.83"/>
        <n v="194.88"/>
        <n v="340.62"/>
        <n v="363.95"/>
        <n v="1591.11"/>
        <n v="648.57000000000005"/>
        <n v="2343.62"/>
        <n v="1329.55"/>
        <n v="1385.39"/>
        <n v="368.86"/>
        <n v="1407.74"/>
        <n v="1466.87"/>
        <n v="1393.8"/>
        <n v="4152.8"/>
        <n v="5032.8"/>
        <n v="751.23"/>
        <n v="760.56"/>
        <n v="2088.3000000000002"/>
        <n v="2176.0100000000002"/>
        <n v="237.97"/>
        <n v="909.87"/>
        <n v="261.3"/>
        <n v="555.25"/>
        <n v="933.2"/>
        <n v="160.1"/>
        <n v="264.52"/>
        <n v="456.96"/>
        <n v="865.41"/>
        <n v="572.21"/>
        <n v="661.3"/>
        <n v="420.7"/>
        <n v="2575.5700000000002"/>
        <n v="2778.03"/>
        <n v="2206.64"/>
        <n v="2812.24"/>
        <n v="2299.3200000000002"/>
        <n v="1468.77"/>
        <n v="647.37"/>
        <n v="786.59"/>
        <n v="747.09"/>
        <n v="1456.96"/>
        <n v="1518.15"/>
        <n v="3726.45"/>
        <n v="3513.65"/>
        <n v="1624"/>
        <n v="612.48"/>
        <n v="1692.21"/>
        <n v="433.94"/>
        <n v="522.59"/>
        <n v="499.26"/>
        <n v="158.63999999999999"/>
        <n v="578.58000000000004"/>
        <n v="349.95"/>
        <n v="135.31"/>
        <n v="1049.8499999999999"/>
        <n v="2683.74"/>
        <n v="1131.53"/>
        <n v="3205.74"/>
        <n v="3340.38"/>
        <n v="165.52"/>
        <n v="174.97"/>
        <n v="170.24"/>
        <n v="1886.87"/>
        <n v="90.49"/>
        <n v="348.16"/>
        <n v="1802.9"/>
        <n v="1969.96"/>
        <n v="2052.6999999999998"/>
        <n v="577.76"/>
        <n v="602.03"/>
        <n v="1026.19"/>
        <n v="822.85"/>
        <n v="1201.17"/>
        <n v="737.72"/>
        <n v="5624.49"/>
        <n v="1733.55"/>
        <n v="1399.8"/>
        <n v="828.36"/>
        <n v="1308.67"/>
        <n v="1343.47"/>
        <n v="1610.24"/>
        <n v="696"/>
        <n v="1816.32"/>
        <n v="250"/>
        <n v="750"/>
        <n v="5625"/>
        <n v="262.5"/>
        <n v="112.5"/>
        <n v="65"/>
        <n v="54"/>
        <n v="665"/>
        <n v="37.5"/>
        <n v="2737.5"/>
        <n v="45"/>
        <n v="27.81"/>
        <n v="1018.81"/>
        <n v="39"/>
        <n v="795.17"/>
        <n v="108"/>
        <n v="1225"/>
        <n v="128.1"/>
        <n v="2208.8000000000002"/>
        <n v="2762.1"/>
        <n v="1553.09"/>
        <n v="3007.98"/>
        <n v="3785.6"/>
        <n v="4134.72"/>
        <n v="1682.45"/>
        <n v="2871"/>
        <n v="3047.2"/>
        <n v="2279.1999999999998"/>
        <n v="2270.73"/>
        <n v="2368.44"/>
        <n v="3698.5"/>
        <n v="3468.75"/>
        <n v="1925"/>
        <n v="1697.08"/>
        <n v="3188.97"/>
        <n v="2310"/>
        <n v="582.4"/>
        <n v="1097"/>
        <n v="4821.3"/>
        <n v="941.64"/>
        <n v="1324.95"/>
        <n v="899.2"/>
        <n v="1728.8"/>
        <n v="876.74"/>
        <n v="2624.04"/>
        <n v="991.6"/>
        <n v="1144.3599999999999"/>
        <n v="2474.16"/>
        <n v="2317.3200000000002"/>
        <n v="2011.78"/>
        <n v="4456.8599999999997"/>
        <n v="1819.95"/>
        <n v="1074"/>
        <n v="372.8"/>
        <n v="1875"/>
        <n v="1033.04"/>
        <n v="1221.94"/>
        <n v="752"/>
        <n v="1046.8499999999999"/>
        <n v="1584"/>
        <n v="1089"/>
        <n v="2090"/>
        <n v="828.8"/>
        <n v="2028.86"/>
        <n v="1419.6"/>
        <n v="2804.6"/>
        <n v="1616"/>
        <n v="601"/>
        <n v="1457.96"/>
        <n v="1135.1600000000001"/>
        <n v="1459.28"/>
        <n v="3851.1"/>
        <n v="2587.1999999999998"/>
        <n v="700"/>
        <n v="1142"/>
        <n v="2379"/>
        <n v="1506.7"/>
        <n v="2260"/>
        <n v="1026"/>
        <n v="1308"/>
        <n v="585"/>
        <n v="835"/>
        <n v="1280.6400000000001"/>
        <n v="1625.25"/>
        <n v="2545.9499999999998"/>
        <n v="2332.89"/>
        <n v="1891"/>
        <n v="1067.08"/>
        <n v="685.6"/>
        <n v="949.12"/>
        <n v="6797.92"/>
        <n v="5364.62"/>
        <n v="2031.3"/>
        <n v="4135.8"/>
        <n v="2970.06"/>
        <n v="1764.12"/>
        <n v="797.86"/>
        <n v="1771.92"/>
        <n v="1687.95"/>
        <n v="3916.08"/>
        <n v="2116.9499999999998"/>
        <n v="1223.23"/>
        <n v="1478.54"/>
        <n v="1037"/>
        <n v="2392"/>
        <n v="518.35"/>
        <n v="1263.6199999999999"/>
        <n v="711.76"/>
        <n v="978.44"/>
        <n v="362.44"/>
        <n v="2184.4699999999998"/>
        <n v="2498.1"/>
        <n v="990"/>
        <n v="2869.76"/>
        <n v="955.8"/>
        <n v="10412.379999999999"/>
        <n v="803.55"/>
        <n v="2265.04"/>
        <n v="1656.6"/>
        <n v="1817"/>
        <n v="2755.2"/>
        <n v="1882.32"/>
        <n v="4036.31"/>
        <n v="391.2"/>
        <n v="2640.4"/>
        <n v="2389.75"/>
        <n v="1079"/>
        <n v="914"/>
        <n v="2156.5500000000002"/>
        <n v="2171.4"/>
        <n v="2069.04"/>
        <n v="1518.66"/>
        <n v="1274.6300000000001"/>
        <n v="1625.04"/>
        <n v="1735.8"/>
        <n v="2258.85"/>
        <n v="3135"/>
        <n v="466.22"/>
        <n v="3767.36"/>
        <n v="1500.6"/>
        <n v="2997.17"/>
        <n v="597"/>
        <n v="2133.7600000000002"/>
        <n v="2870"/>
        <n v="3705"/>
        <n v="745.76"/>
        <n v="1952.42"/>
        <n v="1140"/>
        <n v="1445.96"/>
        <n v="848.57"/>
        <n v="957.7"/>
        <n v="1338"/>
        <n v="1130.94"/>
        <n v="1856.4"/>
        <n v="563.34"/>
        <n v="1224.3"/>
        <n v="1560.9"/>
        <n v="1162.4000000000001"/>
        <n v="1057.28"/>
        <n v="763.46"/>
        <n v="1161.44"/>
        <n v="969.15"/>
        <n v="661"/>
        <n v="1227.54"/>
        <n v="1128.5999999999999"/>
        <n v="1296.82"/>
        <n v="1317.6"/>
        <n v="989.11"/>
        <n v="1353"/>
        <n v="655.04999999999995"/>
        <n v="1640"/>
        <n v="950.4"/>
        <n v="3924.09"/>
        <n v="2366"/>
        <n v="3275.08"/>
        <n v="1015"/>
        <n v="499.38"/>
        <n v="290"/>
        <n v="7694.16"/>
        <n v="7813"/>
        <n v="1875.45"/>
        <n v="2789.85"/>
        <n v="5711.77"/>
        <n v="6770.46"/>
        <n v="10942.75"/>
        <n v="2565"/>
        <n v="2153.64"/>
        <n v="2071.7199999999998"/>
        <n v="5622.96"/>
        <n v="4757.5"/>
        <n v="1573.5"/>
        <n v="5220.25"/>
        <n v="2397.35"/>
        <n v="6115.56"/>
        <n v="1441.07"/>
        <n v="2672.68"/>
        <n v="1483.24"/>
        <n v="0"/>
        <n v="1216"/>
        <n v="320"/>
        <n v="911.23"/>
        <n v="3693.74"/>
        <n v="1712.13"/>
        <n v="856.8"/>
        <n v="1653"/>
        <n v="5811.24"/>
        <n v="1112.44"/>
        <n v="1928"/>
        <n v="2160"/>
        <n v="2950"/>
        <n v="8336.7999999999993"/>
        <n v="288.75"/>
        <n v="770.21"/>
        <n v="1754.55"/>
        <n v="669.6"/>
        <n v="1216.51"/>
        <n v="328.8"/>
        <n v="3923.2"/>
        <n v="831.97"/>
        <n v="4609.76"/>
        <n v="1152.44"/>
        <n v="901.25"/>
        <n v="708"/>
        <n v="2574"/>
        <n v="765"/>
        <n v="265"/>
        <n v="2658.52"/>
        <n v="501.25"/>
        <n v="187.5"/>
        <n v="441.36"/>
        <n v="1344"/>
        <n v="568"/>
        <n v="12452.22"/>
        <n v="1950"/>
        <n v="735"/>
        <n v="826.16"/>
        <n v="975.44"/>
        <n v="1885.12"/>
        <n v="463.75"/>
        <n v="1656.4"/>
        <n v="2038.56"/>
        <n v="4340.04"/>
        <n v="604.59"/>
        <n v="679.12"/>
        <n v="5670"/>
        <n v="975"/>
        <n v="6590.16"/>
        <n v="333.72"/>
        <n v="439.3"/>
        <n v="3678"/>
        <n v="5093.1400000000003"/>
        <n v="50"/>
        <n v="1050"/>
        <n v="3906.3"/>
        <n v="1627.5"/>
        <n v="3604.44"/>
        <n v="2501.04"/>
        <n v="337.5"/>
        <n v="999"/>
        <n v="577.5"/>
        <n v="4539.8900000000003"/>
        <n v="139.05000000000001"/>
        <n v="1589.46"/>
        <n v="343.55"/>
        <n v="4104"/>
        <n v="2664"/>
        <n v="349.18"/>
        <n v="375"/>
        <n v="8532.9599999999991"/>
        <n v="667.44"/>
        <n v="534.6"/>
        <n v="1166.4000000000001"/>
        <n v="697.53"/>
        <n v="4510.1899999999996"/>
        <n v="1238.48"/>
        <n v="2733.7"/>
        <n v="326.66000000000003"/>
        <n v="662"/>
        <n v="7644.2"/>
        <n v="2880"/>
        <n v="138.75"/>
        <n v="1279.6500000000001"/>
        <n v="412.5"/>
        <n v="1562.11"/>
        <n v="1220.4000000000001"/>
        <n v="1578.24"/>
        <n v="602.79999999999995"/>
        <n v="2707.12"/>
        <n v="4143.88"/>
        <n v="1669.8"/>
        <n v="770"/>
        <n v="1408"/>
        <n v="831.6"/>
        <n v="2182.2800000000002"/>
        <n v="2746.24"/>
        <n v="1906.56"/>
        <n v="2072.4"/>
        <n v="837"/>
        <n v="15006.24"/>
        <n v="788.48"/>
        <n v="283.66000000000003"/>
        <n v="1320.06"/>
        <n v="10788.8"/>
        <n v="907.24"/>
        <n v="2832.44"/>
        <n v="19027.52"/>
        <n v="1635.14"/>
        <n v="1674.89"/>
        <n v="1430"/>
        <n v="1859.4"/>
        <n v="2304.88"/>
        <n v="60"/>
        <n v="125"/>
        <n v="3026.59"/>
        <n v="3055.29"/>
        <n v="7208.88"/>
        <n v="930.6"/>
        <n v="712.4"/>
        <n v="887.76"/>
        <n v="3457.32"/>
        <n v="161.25"/>
        <n v="5240"/>
        <n v="3408.28"/>
        <n v="1725"/>
        <n v="1366.53"/>
        <n v="4585.24"/>
        <n v="136"/>
        <n v="1070.08"/>
        <n v="1750"/>
        <n v="6283.2"/>
        <n v="4879.4799999999996"/>
        <n v="888"/>
        <n v="1103.2"/>
        <n v="1042.8"/>
        <n v="600"/>
        <n v="575"/>
        <n v="442.06"/>
        <n v="394.24"/>
        <n v="535.1"/>
        <n v="330.56"/>
        <n v="1986.5"/>
        <n v="1073.95"/>
        <n v="550.79999999999995"/>
        <n v="697.5"/>
        <n v="390"/>
        <n v="1930.7"/>
        <n v="2255.84"/>
        <n v="1680"/>
        <n v="5517"/>
        <n v="1149.44"/>
        <n v="2648"/>
        <n v="9317.6"/>
        <n v="2608.83"/>
        <n v="1667.36"/>
        <n v="1127.92"/>
        <n v="1587.32"/>
        <n v="2838.16"/>
        <n v="805.2"/>
        <n v="278.10000000000002"/>
        <n v="1050.6600000000001"/>
        <n v="6655.25"/>
        <n v="1350"/>
        <n v="579.74"/>
        <n v="1416.8"/>
        <n v="2410.06"/>
        <n v="6480"/>
        <n v="1914"/>
        <n v="378.75"/>
        <n v="682.5"/>
        <n v="1395"/>
        <n v="11622.48"/>
        <n v="977.28"/>
        <n v="1980"/>
        <n v="1147.5"/>
        <n v="1939.68"/>
        <n v="2697.2"/>
        <n v="1174.8"/>
        <n v="200"/>
        <n v="368.18"/>
        <n v="4655.68"/>
        <n v="1618.32"/>
        <n v="1512.19"/>
        <n v="1848"/>
        <n v="2904"/>
        <n v="2568.7199999999998"/>
        <n v="1875.46"/>
        <n v="2038.46"/>
        <n v="3130.84"/>
        <n v="5075.6400000000003"/>
        <n v="2534.29"/>
        <n v="1386"/>
        <n v="3864"/>
        <n v="1044"/>
        <n v="5664.12"/>
        <n v="4462.6400000000003"/>
        <n v="2320"/>
        <n v="3089.52"/>
        <n v="2196.7199999999998"/>
        <n v="723.6"/>
        <n v="4770.43"/>
        <n v="630"/>
        <n v="787.78"/>
        <n v="853.98"/>
        <n v="1937.08"/>
        <n v="5222.76"/>
        <n v="4298.3599999999997"/>
        <n v="2599.12"/>
        <n v="7797.36"/>
        <n v="489.46"/>
        <n v="3368.3"/>
        <n v="1480"/>
        <n v="2010.64"/>
        <n v="745.28"/>
        <n v="484.92"/>
        <n v="1200"/>
        <n v="1587.47"/>
        <n v="2125.1999999999998"/>
        <n v="924"/>
        <n v="11401.8"/>
        <n v="2531.5300000000002"/>
        <n v="1076.6600000000001"/>
        <n v="1098.24"/>
        <n v="3201"/>
        <n v="801.75"/>
        <n v="2896"/>
        <n v="6154.52"/>
        <n v="675"/>
        <n v="566.25"/>
        <n v="1156.28"/>
        <n v="484.35"/>
        <n v="5982.88"/>
        <n v="5079.41"/>
        <n v="436.8"/>
        <n v="157.5"/>
        <n v="2209.35"/>
        <n v="1330"/>
        <n v="934.91"/>
        <n v="1103.4000000000001"/>
        <n v="564.44000000000005"/>
        <n v="615.6"/>
        <n v="726.53"/>
        <n v="571.46"/>
        <n v="741.44"/>
        <n v="542.52"/>
        <n v="951.72"/>
        <n v="2805"/>
        <n v="1557.02"/>
        <n v="707.83"/>
        <n v="2280.36"/>
        <n v="7751.95"/>
        <n v="481.05"/>
        <n v="1569.28"/>
        <n v="2770.76"/>
        <n v="648"/>
        <n v="450"/>
        <n v="1373.89"/>
        <n v="2062.4749999999999"/>
        <n v="2636.01"/>
        <n v="4217.4399999999996"/>
        <n v="8323.1299999999992"/>
        <n v="1290.9000000000001"/>
        <n v="1621.81"/>
        <n v="805.74"/>
        <n v="3782.74"/>
        <n v="6669.44"/>
        <n v="1320"/>
        <n v="6424.24"/>
        <n v="438.4"/>
        <n v="1712.48"/>
        <n v="1552"/>
        <n v="3481.84"/>
        <n v="2167.5"/>
        <n v="7516.26"/>
        <n v="2720.94"/>
        <n v="735.6"/>
        <n v="383.78"/>
        <n v="2367.58"/>
        <n v="250.8"/>
        <n v="429"/>
        <n v="818.36"/>
        <n v="650"/>
        <n v="844.8"/>
        <n v="1661.44"/>
        <n v="1224"/>
        <n v="492.62"/>
        <n v="1563.42"/>
        <n v="107.68"/>
        <n v="172.8"/>
        <n v="581.64"/>
        <n v="1310.0999999999999"/>
        <n v="740.71"/>
        <n v="1095.3900000000001"/>
        <n v="339.7"/>
        <n v="1575.01"/>
        <n v="1572.28"/>
        <n v="1989"/>
        <n v="1678.95"/>
        <n v="1235.07"/>
        <n v="1825.32"/>
        <n v="377.1"/>
        <n v="715.5"/>
        <n v="123.88"/>
        <n v="73"/>
        <n v="20.440000000000001"/>
        <n v="87.6"/>
        <n v="55.48"/>
        <n v="108.04"/>
        <n v="102.2"/>
        <n v="125.56"/>
        <n v="23.36"/>
        <n v="23.94"/>
        <n v="246.4"/>
        <n v="116.8"/>
        <n v="84.1"/>
        <n v="32.119999999999997"/>
        <n v="166.44"/>
        <n v="131.4"/>
        <n v="49.28"/>
        <n v="189.8"/>
        <n v="47.3"/>
        <n v="48.18"/>
        <n v="40.04"/>
        <n v="89.32"/>
        <n v="403.48"/>
        <n v="91.98"/>
        <n v="160.6"/>
        <n v="84.97"/>
        <n v="17.52"/>
        <n v="89.35"/>
        <n v="123.2"/>
        <n v="175.2"/>
        <n v="221.92"/>
        <n v="39.71"/>
        <n v="29.2"/>
        <n v="64.239999999999995"/>
        <n v="186.88"/>
        <n v="58.4"/>
        <n v="283.24"/>
        <n v="54.9"/>
        <n v="277.39999999999998"/>
        <n v="32.65"/>
        <n v="11.7"/>
        <n v="24.02"/>
        <n v="7514.4"/>
        <n v="1020"/>
        <n v="660.32"/>
        <n v="1068.29"/>
        <n v="1920"/>
        <n v="2281"/>
        <n v="3609.34"/>
        <n v="3582.8"/>
        <n v="1055.8800000000001"/>
        <n v="2185.85"/>
        <n v="703.92"/>
        <n v="3193.4"/>
        <n v="2449.8000000000002"/>
        <n v="3399.17"/>
        <n v="4620"/>
        <n v="1171.1099999999999"/>
        <n v="407.92"/>
        <n v="1014.81"/>
        <n v="351.96"/>
        <n v="5364.53"/>
        <n v="2439.0500000000002"/>
        <n v="3278.77"/>
        <n v="330.16"/>
        <n v="2155.35"/>
        <n v="495.24"/>
        <n v="2737.2"/>
        <n v="611.88"/>
        <n v="2052.9"/>
        <n v="990.47"/>
        <n v="527.94000000000005"/>
        <n v="3488.8"/>
        <n v="3307.45"/>
        <n v="5099"/>
        <n v="305.94"/>
        <n v="676.54"/>
        <n v="1625.98"/>
        <n v="507.41"/>
        <n v="8538.6"/>
        <n v="1605.15"/>
        <n v="2820"/>
        <n v="2523.29"/>
        <n v="7787.52"/>
        <n v="3877.7"/>
        <n v="1137"/>
        <n v="3421.5"/>
        <n v="2167.5100000000002"/>
        <n v="625.09"/>
        <n v="925.45"/>
        <n v="788.5"/>
        <n v="559.95000000000005"/>
        <n v="1344.6"/>
        <n v="3104.64"/>
        <n v="1580"/>
        <n v="516.67999999999995"/>
        <n v="3535.14"/>
        <n v="1041.6500000000001"/>
        <n v="415"/>
        <n v="2972.75"/>
        <n v="850"/>
        <n v="504"/>
        <n v="966"/>
        <n v="3961.24"/>
        <n v="33.200000000000003"/>
        <n v="303.77999999999997"/>
        <n v="1730"/>
        <n v="445"/>
        <n v="755"/>
        <n v="116.2"/>
        <n v="2730"/>
        <n v="1381.95"/>
        <n v="1058.25"/>
        <n v="672.3"/>
        <n v="781.2"/>
        <n v="564.23"/>
        <n v="10011.48"/>
        <n v="249"/>
        <n v="1477.4"/>
        <n v="529.20000000000005"/>
        <n v="400.52"/>
        <n v="268.92"/>
        <n v="369.32"/>
        <n v="293.82"/>
        <n v="1385"/>
        <n v="3109.36"/>
        <n v="907.87"/>
        <n v="4272.32"/>
        <n v="1244.4000000000001"/>
        <n v="616.97"/>
        <n v="1141.6600000000001"/>
        <n v="776.05"/>
        <n v="1030"/>
        <n v="572.70000000000005"/>
        <n v="512.94000000000005"/>
        <n v="3019.9"/>
        <n v="954.66"/>
        <n v="996.03"/>
        <n v="154"/>
        <n v="935.76"/>
        <n v="621.24"/>
        <n v="670.53"/>
        <n v="1508.76"/>
        <n v="306"/>
        <n v="100"/>
        <n v="400"/>
        <n v="520"/>
        <n v="309.62"/>
        <n v="1210.8599999999999"/>
        <n v="180"/>
        <n v="926.85"/>
        <n v="308"/>
        <n v="129.01"/>
        <n v="120"/>
        <n v="3807.6"/>
        <n v="619.24"/>
        <n v="452.63"/>
        <n v="1216.1500000000001"/>
        <n v="448.95"/>
        <n v="220"/>
        <n v="1156.72"/>
        <n v="572.88"/>
        <n v="704.09"/>
        <n v="1435.61"/>
        <n v="776.55"/>
        <n v="263.18"/>
        <n v="572"/>
        <n v="24"/>
        <n v="644.65"/>
        <n v="300"/>
        <n v="86"/>
        <n v="920"/>
        <n v="1302"/>
        <n v="4352.54"/>
        <n v="1458.24"/>
        <n v="676.66"/>
        <n v="322.14"/>
        <n v="511.02"/>
        <n v="1249.92"/>
        <n v="557.78"/>
        <n v="258.02"/>
        <n v="1252.5"/>
        <n v="1647.03"/>
        <n v="1325.88"/>
        <n v="202"/>
        <n v="364"/>
        <n v="708.66"/>
        <n v="1371.6"/>
        <n v="612"/>
        <n v="813.82"/>
        <n v="2011.68"/>
        <n v="1653.3"/>
        <n v="960.12"/>
        <n v="530.35"/>
        <n v="242.32"/>
        <n v="468.72"/>
        <n v="516.03"/>
        <n v="480"/>
        <n v="1472.18"/>
        <n v="640.08000000000004"/>
        <n v="2217.42"/>
        <n v="302"/>
        <n v="256.02999999999997"/>
        <n v="84"/>
        <n v="1677.1"/>
        <n v="989.52"/>
        <n v="521.21"/>
        <n v="72.239999999999995"/>
        <n v="1496"/>
        <n v="548.64"/>
        <n v="240"/>
        <n v="914.4"/>
        <n v="901.8"/>
        <n v="356.06"/>
        <n v="45.72"/>
        <n v="297.18"/>
        <n v="1006.26"/>
        <n v="442.5"/>
        <n v="57.75"/>
        <n v="243.23"/>
        <n v="350.91"/>
        <n v="183.75"/>
        <n v="114.75"/>
        <n v="39.75"/>
        <n v="150"/>
        <n v="225"/>
        <n v="74.25"/>
        <n v="75"/>
        <n v="15"/>
        <n v="67.5"/>
        <n v="22.5"/>
        <n v="115.5"/>
        <n v="90"/>
        <n v="64.5"/>
        <n v="445.91"/>
        <n v="82.5"/>
        <n v="214.5"/>
        <n v="9"/>
        <n v="30"/>
        <n v="259.5"/>
        <n v="32.25"/>
        <n v="172.5"/>
        <n v="66.75"/>
        <n v="345"/>
        <n v="113.25"/>
        <n v="86.25"/>
        <n v="120.8"/>
        <n v="78"/>
        <n v="45.75"/>
        <n v="136.5"/>
        <n v="229.5"/>
        <n v="52.5"/>
        <n v="207.75"/>
        <n v="31.5"/>
        <n v="561"/>
        <n v="433.5"/>
        <n v="97.5"/>
        <n v="2214"/>
        <n v="948"/>
        <n v="1410"/>
        <n v="1176"/>
        <n v="741.6"/>
        <n v="696.6"/>
        <n v="1080"/>
        <n v="1740"/>
        <n v="1970.5"/>
        <n v="1620"/>
        <n v="2356"/>
        <n v="2643"/>
        <n v="2532.6999999999998"/>
        <n v="1672"/>
        <n v="3486.1"/>
        <n v="5183.2"/>
        <n v="4700"/>
        <n v="4180"/>
        <n v="2111.3000000000002"/>
        <n v="15510"/>
        <n v="2345"/>
        <n v="9870"/>
        <n v="1473"/>
        <n v="1762"/>
        <n v="4240.08"/>
        <n v="1149.5"/>
        <n v="2355.44"/>
        <n v="1884.8"/>
        <n v="1669.4"/>
        <n v="2946"/>
        <n v="4355"/>
        <n v="4476.3999999999996"/>
        <n v="2365.61"/>
        <n v="4246.3999999999996"/>
        <n v="3407.5"/>
        <n v="6031.2"/>
        <n v="3433.75"/>
        <n v="2238.1999999999998"/>
        <n v="3387.9"/>
        <n v="2668.89"/>
        <n v="6580"/>
        <n v="4909.8999999999996"/>
        <n v="3290"/>
        <n v="3171.6"/>
        <n v="7167.5"/>
        <n v="3769.6"/>
        <n v="3259.7"/>
        <n v="2356.8000000000002"/>
        <n v="2508"/>
        <n v="2194.5"/>
        <n v="4523.3999999999996"/>
        <n v="1881"/>
        <n v="2114.4"/>
        <n v="2189.5500000000002"/>
        <n v="1725.1"/>
        <n v="2388.6"/>
        <n v="4712"/>
        <n v="1233.4000000000001"/>
        <n v="485.25"/>
        <n v="3347.8"/>
        <n v="3928"/>
        <n v="1571.2"/>
        <n v="2037.75"/>
        <n v="1585.8"/>
        <n v="3731.6"/>
        <n v="7164"/>
        <n v="1620.3"/>
        <n v="2354.88"/>
        <n v="7402.5"/>
        <n v="2931.25"/>
        <n v="1254"/>
        <n v="1227.5"/>
        <n v="1497.7"/>
        <n v="3447.4"/>
        <n v="1092"/>
        <n v="1025.75"/>
        <n v="4387.6000000000004"/>
        <n v="2919.4"/>
        <n v="3535.2"/>
        <n v="1522.1"/>
        <n v="4474"/>
        <n v="2179.3000000000002"/>
        <n v="2388"/>
        <n v="3488.76"/>
        <n v="3184.8"/>
        <n v="1816.7"/>
        <n v="4690"/>
        <n v="7520"/>
        <n v="1819.7"/>
        <n v="1327"/>
        <n v="2847.8"/>
        <n v="1748.03"/>
        <n v="5311"/>
        <n v="2010"/>
        <n v="1463"/>
        <n v="4740.3"/>
        <n v="2198.4"/>
        <n v="1735.57"/>
        <n v="3142.4"/>
        <n v="1964"/>
        <n v="4429.28"/>
        <n v="2123.1999999999998"/>
        <n v="5025"/>
        <n v="2664.75"/>
        <n v="2709.4"/>
        <n v="3344"/>
        <n v="4005.2"/>
        <n v="2255.9"/>
        <n v="4347.5"/>
        <n v="8795.5"/>
        <n v="1933.25"/>
        <n v="1865.8"/>
        <n v="3396.78"/>
        <n v="2751.34"/>
        <n v="1374.8"/>
        <n v="2121.12"/>
        <n v="4910"/>
        <n v="3592.29"/>
        <n v="1820"/>
        <n v="3450.2"/>
        <n v="4367.28"/>
        <n v="2351.25"/>
        <n v="3685"/>
        <n v="6108.96"/>
        <n v="9199.35"/>
        <n v="2565.71"/>
        <n v="6921.2"/>
        <n v="1640.5"/>
        <n v="13119.5"/>
        <n v="1197"/>
        <n v="3187.5"/>
        <n v="4538"/>
        <n v="2366.64"/>
        <n v="11310.78"/>
        <n v="13247"/>
        <n v="28782"/>
        <n v="6651.23"/>
        <n v="2947.68"/>
        <n v="4468.38"/>
        <n v="1414.04"/>
        <n v="36905.54"/>
        <n v="8728"/>
        <n v="16725"/>
        <n v="10444.19"/>
        <n v="6896.86"/>
        <n v="6100.32"/>
        <n v="5073.16"/>
        <n v="3307.6"/>
        <n v="8562.83"/>
        <n v="3387.7"/>
        <n v="3498.22"/>
        <n v="29967.8"/>
        <n v="6926.71"/>
        <n v="1627.08"/>
        <n v="3436.8"/>
        <n v="7682.14"/>
        <n v="51327.9"/>
        <n v="3696"/>
        <n v="3629.65"/>
        <n v="3297.63"/>
        <n v="5308.38"/>
        <n v="2660.49"/>
        <n v="1024"/>
        <n v="928"/>
        <n v="6618.78"/>
        <n v="7985.05"/>
        <n v="4672"/>
        <n v="957.6"/>
        <n v="2569.06"/>
        <n v="1174.48"/>
        <n v="19855.68"/>
        <n v="1453.2"/>
        <n v="8867.59"/>
        <n v="4724.46"/>
        <n v="18079.62"/>
        <n v="18018"/>
        <n v="19754.34"/>
        <n v="5095.63"/>
        <n v="7822.81"/>
        <n v="10831.7"/>
        <n v="4680.53"/>
        <n v="6938.55"/>
        <n v="7730.55"/>
        <n v="1141.8"/>
        <n v="1173"/>
        <n v="12176.09"/>
        <n v="62977.54"/>
        <n v="3893.37"/>
        <n v="2822.85"/>
        <n v="801.92"/>
        <n v="7030.54"/>
        <n v="4153.8100000000004"/>
        <n v="9498.5300000000007"/>
        <n v="17886.72"/>
        <n v="2800"/>
        <n v="888.58"/>
        <n v="294.23"/>
        <n v="2459.1999999999998"/>
        <n v="7202.33"/>
        <n v="8464.44"/>
        <n v="2615.7600000000002"/>
        <n v="9225.33"/>
        <n v="3715.2"/>
        <n v="13361.25"/>
        <n v="2550"/>
        <n v="3188.04"/>
        <n v="10809.09"/>
        <n v="4859.92"/>
        <n v="5498.88"/>
        <n v="3296.6"/>
        <n v="1108.8"/>
        <n v="3131.38"/>
        <n v="642.72"/>
        <n v="1226.07"/>
        <n v="683.52"/>
        <n v="6606.65"/>
        <n v="7435.35"/>
        <n v="3971"/>
        <n v="2114.64"/>
        <n v="2762.5"/>
        <n v="672"/>
        <n v="1444.38"/>
        <n v="4850"/>
        <n v="4823.96"/>
        <n v="3400"/>
        <n v="1695.75"/>
        <n v="6607"/>
        <n v="1443.72"/>
        <n v="552.6"/>
        <n v="9401.34"/>
        <n v="5803.8"/>
        <n v="3437.4"/>
        <n v="4209.54"/>
        <n v="3667.05"/>
        <n v="1924.74"/>
        <n v="3362.96"/>
        <n v="3960"/>
        <n v="2974.15"/>
        <n v="3186.47"/>
        <n v="4318.6000000000004"/>
        <n v="3906.6"/>
        <n v="6227.76"/>
        <n v="2559.0500000000002"/>
        <n v="4046.34"/>
        <n v="8249.76"/>
        <n v="10160"/>
        <n v="3902.8"/>
        <n v="3324.75"/>
        <n v="2496.9499999999998"/>
        <n v="580.79999999999995"/>
        <n v="2365.5"/>
        <n v="6501.6"/>
        <n v="3163.46"/>
        <n v="1640.76"/>
        <n v="396.88"/>
        <n v="2918.85"/>
        <n v="2446.1"/>
        <n v="7073.82"/>
        <n v="3417.4"/>
        <n v="2472.3000000000002"/>
        <n v="8905.0499999999993"/>
        <n v="6086.8"/>
        <n v="3009.3"/>
        <n v="4193.42"/>
        <n v="1479.86"/>
        <n v="1843.96"/>
        <n v="1361.25"/>
        <n v="1031.25"/>
        <n v="4352.84"/>
        <n v="469.86"/>
        <n v="3652.49"/>
        <n v="3123.2"/>
        <n v="10932.9"/>
        <n v="4727.25"/>
        <n v="9526.76"/>
        <n v="10846.14"/>
        <n v="762.3"/>
        <n v="1872.7"/>
        <n v="7576.8"/>
        <n v="7118.1"/>
        <n v="5697.2"/>
        <n v="1740.45"/>
        <n v="1186.0999999999999"/>
        <n v="1370.54"/>
        <n v="1009.9"/>
        <n v="2074.6799999999998"/>
        <n v="2959.2"/>
        <n v="1828.2"/>
        <n v="1375.92"/>
        <n v="321.02"/>
        <n v="68.849999999999994"/>
        <n v="3123.54"/>
        <n v="1555.11"/>
        <n v="25.48"/>
        <n v="1099.56"/>
        <n v="78.81"/>
        <n v="529.41"/>
        <n v="37.89"/>
        <n v="262.99"/>
        <n v="66.88"/>
        <n v="383.11"/>
        <n v="1454.18"/>
        <n v="308.04000000000002"/>
        <n v="7916.52"/>
        <n v="345.21"/>
        <n v="8329.0499999999993"/>
        <n v="495"/>
        <n v="5774.85"/>
        <n v="3262.05"/>
        <n v="3219.88"/>
        <n v="1631.25"/>
        <n v="172.28"/>
        <n v="387"/>
        <n v="436.84"/>
        <n v="2047.28"/>
        <n v="282.42"/>
        <n v="2067.75"/>
        <n v="912.4"/>
        <n v="4706.3999999999996"/>
        <n v="2006.94"/>
        <n v="1461.6"/>
        <n v="1907.34"/>
        <n v="15516.8"/>
        <n v="15724.8"/>
        <n v="6905"/>
        <n v="1275"/>
        <n v="1815.2"/>
        <n v="7768.8"/>
        <n v="15813.94"/>
        <n v="2065"/>
        <n v="12756.9"/>
        <n v="2360.4"/>
        <n v="2050.1"/>
        <n v="1451.62"/>
        <n v="1498.98"/>
        <n v="597.6"/>
        <n v="30350.59"/>
        <n v="3291.78"/>
        <n v="2497.9699999999998"/>
        <n v="1722"/>
        <n v="244.8"/>
        <n v="1144.6400000000001"/>
        <n v="776.88"/>
        <n v="8497.5"/>
        <n v="4795.74"/>
        <n v="2005.6"/>
        <n v="2086.62"/>
        <n v="4392.3599999999997"/>
        <n v="19759.48"/>
        <n v="1937.22"/>
        <n v="1779.9"/>
        <n v="756"/>
        <n v="1944.04"/>
        <n v="273.89999999999998"/>
        <n v="662.34"/>
        <n v="1105"/>
        <n v="1940"/>
        <n v="1929.59"/>
        <n v="1360"/>
        <n v="1680.75"/>
        <n v="691.6"/>
        <n v="268"/>
        <n v="110"/>
        <n v="185"/>
        <n v="532"/>
        <n v="211.95"/>
        <n v="2745.48"/>
        <n v="1266.44"/>
        <n v="789.53"/>
        <n v="1155.26"/>
        <n v="1550.92"/>
        <n v="12780"/>
        <n v="704.62"/>
        <n v="1162.5"/>
        <n v="2400"/>
        <n v="1219.23"/>
        <n v="1400.64"/>
        <n v="1657.88"/>
        <n v="1503.84"/>
        <n v="1739.67"/>
        <n v="1245.5"/>
        <n v="3407.55"/>
        <n v="4470"/>
        <n v="2553.1999999999998"/>
        <n v="3980"/>
        <n v="5026"/>
        <n v="2120.04"/>
        <m/>
      </sharedItems>
    </cacheField>
    <cacheField name="land_unit_acres" numFmtId="0">
      <sharedItems containsString="0" containsBlank="1" containsNumber="1" minValue="3" maxValue="64702.799999999901"/>
    </cacheField>
    <cacheField name="unique_acres" numFmtId="0">
      <sharedItems containsString="0" containsBlank="1" containsNumber="1" minValue="2.4" maxValue="7189.2"/>
    </cacheField>
    <cacheField name="CEAP_ESV_Landuse" numFmtId="0">
      <sharedItems containsBlank="1" count="4">
        <s v="Rangeland"/>
        <s v="Pastureland"/>
        <s v="Cropland"/>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a Fletcher" refreshedDate="43594.54182766204" createdVersion="6" refreshedVersion="6" minRefreshableVersion="3" recordCount="2009" xr:uid="{00000000-000A-0000-FFFF-FFFF06000000}">
  <cacheSource type="worksheet">
    <worksheetSource ref="A1:J1048576" sheet="Data"/>
  </cacheSource>
  <cacheFields count="10">
    <cacheField name="adjustedfips" numFmtId="0">
      <sharedItems containsString="0" containsBlank="1" containsNumber="1" containsInteger="1" minValue="48237" maxValue="48497"/>
    </cacheField>
    <cacheField name="practice_code" numFmtId="0">
      <sharedItems containsString="0" containsBlank="1" containsNumber="1" containsInteger="1" minValue="314" maxValue="642" count="24">
        <n v="314"/>
        <n v="315"/>
        <n v="329"/>
        <n v="340"/>
        <n v="342"/>
        <n v="362"/>
        <n v="378"/>
        <n v="382"/>
        <n v="410"/>
        <n v="512"/>
        <n v="516"/>
        <n v="528"/>
        <n v="533"/>
        <n v="550"/>
        <n v="590"/>
        <n v="595"/>
        <n v="614"/>
        <n v="642"/>
        <n v="338"/>
        <n v="394"/>
        <n v="466"/>
        <n v="561"/>
        <n v="600"/>
        <m/>
      </sharedItems>
    </cacheField>
    <cacheField name="contract_id" numFmtId="0">
      <sharedItems containsBlank="1"/>
    </cacheField>
    <cacheField name="year" numFmtId="0">
      <sharedItems containsString="0" containsBlank="1" containsNumber="1" containsInteger="1" minValue="2008" maxValue="2018" count="12">
        <n v="2012"/>
        <n v="2017"/>
        <n v="2014"/>
        <n v="2015"/>
        <n v="2009"/>
        <n v="2008"/>
        <n v="2011"/>
        <n v="2013"/>
        <n v="2016"/>
        <n v="2010"/>
        <n v="2018"/>
        <m/>
      </sharedItems>
    </cacheField>
    <cacheField name="obligation" numFmtId="0">
      <sharedItems containsString="0" containsBlank="1" containsNumber="1" minValue="0" maxValue="62977.54"/>
    </cacheField>
    <cacheField name="payment" numFmtId="0">
      <sharedItems containsString="0" containsBlank="1" containsNumber="1" minValue="0" maxValue="62977.54" count="1673">
        <n v="3836.18"/>
        <n v="1910.34"/>
        <n v="1149.55"/>
        <n v="3109.33"/>
        <n v="4554.6099999999997"/>
        <n v="4239.97"/>
        <n v="8998.08"/>
        <n v="209.49"/>
        <n v="636.5"/>
        <n v="225.22499999999999"/>
        <n v="1075"/>
        <n v="1037.5"/>
        <n v="1150"/>
        <n v="3755.23"/>
        <n v="985.8"/>
        <n v="19169.55"/>
        <n v="1560"/>
        <n v="958.23"/>
        <n v="1250"/>
        <n v="2668.29"/>
        <n v="1500"/>
        <n v="260"/>
        <n v="1077.44"/>
        <n v="5136.6899999999996"/>
        <n v="4038.08"/>
        <n v="2656.8"/>
        <n v="2871.9"/>
        <n v="3759.87"/>
        <n v="1272"/>
        <n v="2135.33"/>
        <n v="676.1"/>
        <n v="797.28"/>
        <n v="1453.5"/>
        <n v="625"/>
        <n v="2375.41"/>
        <n v="494.76"/>
        <n v="1048.6500000000001"/>
        <n v="874.16"/>
        <n v="10250"/>
        <n v="465.86"/>
        <n v="4145"/>
        <n v="7492.5"/>
        <n v="812.5"/>
        <n v="883.33"/>
        <n v="1237.5"/>
        <n v="9006.0499999999993"/>
        <n v="3726.79"/>
        <n v="493.33"/>
        <n v="1018.85"/>
        <n v="530.36"/>
        <n v="1425.54"/>
        <n v="5867.13"/>
        <n v="4105.2299999999996"/>
        <n v="661.56"/>
        <n v="7789.94"/>
        <n v="2435.4"/>
        <n v="2907"/>
        <n v="780"/>
        <n v="5701.05"/>
        <n v="4059"/>
        <n v="1246.3499999999999"/>
        <n v="3435.71"/>
        <n v="2331.86"/>
        <n v="1006.3"/>
        <n v="956.28"/>
        <n v="1591.95"/>
        <n v="2583"/>
        <n v="1041.74"/>
        <n v="1685.73"/>
        <n v="1160.95"/>
        <n v="1314.4"/>
        <n v="945.16"/>
        <n v="258.3"/>
        <n v="1040"/>
        <n v="1663.58"/>
        <n v="500"/>
        <n v="58.11"/>
        <n v="440"/>
        <n v="889.24"/>
        <n v="1520.28"/>
        <n v="1531.35"/>
        <n v="608.44000000000005"/>
        <n v="1004.25"/>
        <n v="1974.02"/>
        <n v="4087.61"/>
        <n v="2662.5"/>
        <n v="583.72"/>
        <n v="1000.67"/>
        <n v="497.28"/>
        <n v="371"/>
        <n v="2798.82"/>
        <n v="151.69999999999999"/>
        <n v="39.92"/>
        <n v="364.27"/>
        <n v="383.23"/>
        <n v="183.31"/>
        <n v="229.8"/>
        <n v="300.39999999999998"/>
        <n v="269.45999999999998"/>
        <n v="130.25"/>
        <n v="79.239999999999995"/>
        <n v="61.51"/>
        <n v="114.57"/>
        <n v="80.84"/>
        <n v="363.37"/>
        <n v="98.29"/>
        <n v="167.66"/>
        <n v="33.93"/>
        <n v="2383.2600000000002"/>
        <n v="201.5"/>
        <n v="264.60000000000002"/>
        <n v="82.64"/>
        <n v="92.82"/>
        <n v="47.03"/>
        <n v="312.37"/>
        <n v="203.79"/>
        <n v="36.78"/>
        <n v="151.35"/>
        <n v="255.83"/>
        <n v="60.3"/>
        <n v="115.2"/>
        <n v="1359.2"/>
        <n v="359.28"/>
        <n v="164.07"/>
        <n v="95.81"/>
        <n v="326.02"/>
        <n v="124.52"/>
        <n v="559.21"/>
        <n v="53.89"/>
        <n v="331.78"/>
        <n v="169.34"/>
        <n v="64.52"/>
        <n v="271.83999999999997"/>
        <n v="241.12"/>
        <n v="183.38"/>
        <n v="689.64"/>
        <n v="186.78"/>
        <n v="16.97"/>
        <n v="42.21"/>
        <n v="39.08"/>
        <n v="492.71"/>
        <n v="456.19"/>
        <n v="147.46"/>
        <n v="330.34"/>
        <n v="87.44"/>
        <n v="294.87"/>
        <n v="134.78"/>
        <n v="408.18"/>
        <n v="329.41"/>
        <n v="65.66"/>
        <n v="248.83"/>
        <n v="47.23"/>
        <n v="200.8"/>
        <n v="172.46"/>
        <n v="452.8"/>
        <n v="289.42"/>
        <n v="134.72999999999999"/>
        <n v="652.03"/>
        <n v="587.51"/>
        <n v="206.59"/>
        <n v="153.94999999999999"/>
        <n v="147.16"/>
        <n v="117.59"/>
        <n v="361.28"/>
        <n v="238.85"/>
        <n v="279.79000000000002"/>
        <n v="100.1"/>
        <n v="116.6"/>
        <n v="103.68"/>
        <n v="112.07"/>
        <n v="78.34"/>
        <n v="212.82"/>
        <n v="1059.55"/>
        <n v="180.09"/>
        <n v="224.64"/>
        <n v="266.74"/>
        <n v="132.52000000000001"/>
        <n v="63.39"/>
        <n v="75.849999999999994"/>
        <n v="193.61"/>
        <n v="964.22"/>
        <n v="90.45"/>
        <n v="177.89"/>
        <n v="158.68"/>
        <n v="28.34"/>
        <n v="134.71"/>
        <n v="709.02"/>
        <n v="288.41000000000003"/>
        <n v="548.86"/>
        <n v="696.71"/>
        <n v="2685.83"/>
        <n v="1160.48"/>
        <n v="1545.67"/>
        <n v="440.39"/>
        <n v="1610.59"/>
        <n v="1515.15"/>
        <n v="59.57"/>
        <n v="1305.3599999999999"/>
        <n v="1585.08"/>
        <n v="1300.81"/>
        <n v="665.7"/>
        <n v="887.6"/>
        <n v="1318.09"/>
        <n v="1698.42"/>
        <n v="549.91999999999996"/>
        <n v="939.74"/>
        <n v="1095.26"/>
        <n v="2225.6799999999998"/>
        <n v="536"/>
        <n v="563.84"/>
        <n v="848.65"/>
        <n v="377.95"/>
        <n v="506"/>
        <n v="132.26"/>
        <n v="772.67"/>
        <n v="2171.83"/>
        <n v="965.12"/>
        <n v="4440.53"/>
        <n v="1633.28"/>
        <n v="680.98"/>
        <n v="1587.11"/>
        <n v="2046.53"/>
        <n v="2001.93"/>
        <n v="558.51"/>
        <n v="761.37"/>
        <n v="1527.47"/>
        <n v="821.22"/>
        <n v="8895.8799999999992"/>
        <n v="671.52"/>
        <n v="793.55"/>
        <n v="1080.75"/>
        <n v="765.22"/>
        <n v="1949.08"/>
        <n v="215.79"/>
        <n v="311.89"/>
        <n v="591.69000000000005"/>
        <n v="616.54"/>
        <n v="587.91999999999996"/>
        <n v="900.54"/>
        <n v="1222.49"/>
        <n v="3294.2"/>
        <n v="2686.95"/>
        <n v="3416.33"/>
        <n v="830.55"/>
        <n v="947.2"/>
        <n v="1712.41"/>
        <n v="1784.33"/>
        <n v="345.22"/>
        <n v="1406.12"/>
        <n v="2972.35"/>
        <n v="1465.18"/>
        <n v="1336.51"/>
        <n v="473.35"/>
        <n v="493.23"/>
        <n v="5982.18"/>
        <n v="956.53"/>
        <n v="419.94"/>
        <n v="733"/>
        <n v="1343.81"/>
        <n v="1367.14"/>
        <n v="774.56"/>
        <n v="736.71"/>
        <n v="1109.5"/>
        <n v="443.8"/>
        <n v="275.16000000000003"/>
        <n v="829.91"/>
        <n v="911.89"/>
        <n v="950.19"/>
        <n v="1309.93"/>
        <n v="1466.24"/>
        <n v="193.4"/>
        <n v="1017.19"/>
        <n v="615.91"/>
        <n v="895.87"/>
        <n v="709.23"/>
        <n v="289.29000000000002"/>
        <n v="233.3"/>
        <n v="550.59"/>
        <n v="1217.83"/>
        <n v="1259.82"/>
        <n v="3620.82"/>
        <n v="2380.66"/>
        <n v="2480.65"/>
        <n v="457.27"/>
        <n v="853.88"/>
        <n v="2018.69"/>
        <n v="1768.09"/>
        <n v="2263.0500000000002"/>
        <n v="1225.1400000000001"/>
        <n v="640.41"/>
        <n v="427.95"/>
        <n v="1162.49"/>
        <n v="842.28"/>
        <n v="1211.31"/>
        <n v="971.92"/>
        <n v="3647.56"/>
        <n v="750.02"/>
        <n v="363.92"/>
        <n v="741.89"/>
        <n v="412.94"/>
        <n v="855.95"/>
        <n v="1300.33"/>
        <n v="2384.33"/>
        <n v="2823.21"/>
        <n v="1971.99"/>
        <n v="204.16"/>
        <n v="774.88"/>
        <n v="1150.72"/>
        <n v="2681.34"/>
        <n v="1536.93"/>
        <n v="614.77"/>
        <n v="1427.8"/>
        <n v="1740.25"/>
        <n v="2178.79"/>
        <n v="2298.62"/>
        <n v="2005.1"/>
        <n v="236.45"/>
        <n v="1338.31"/>
        <n v="449.26"/>
        <n v="591.13"/>
        <n v="657.33"/>
        <n v="288.47000000000003"/>
        <n v="3668.45"/>
        <n v="2874.89"/>
        <n v="5687.14"/>
        <n v="1141.5999999999999"/>
        <n v="5926"/>
        <n v="3359.52"/>
        <n v="1811.21"/>
        <n v="958.61"/>
        <n v="844.55"/>
        <n v="1371.41"/>
        <n v="2034.38"/>
        <n v="257.56"/>
        <n v="1349.13"/>
        <n v="1603.13"/>
        <n v="494.6"/>
        <n v="1091.8399999999999"/>
        <n v="429.27"/>
        <n v="222.75"/>
        <n v="856.2"/>
        <n v="232.11"/>
        <n v="474.87"/>
        <n v="3132.45"/>
        <n v="3264.01"/>
        <n v="1552.3"/>
        <n v="2366.7399999999998"/>
        <n v="2466.14"/>
        <n v="598.65"/>
        <n v="960.62"/>
        <n v="1000.97"/>
        <n v="951.86"/>
        <n v="1874.66"/>
        <n v="7226.85"/>
        <n v="3609.06"/>
        <n v="361.97"/>
        <n v="1921.24"/>
        <n v="303.29000000000002"/>
        <n v="396.61"/>
        <n v="2568.61"/>
        <n v="2676.49"/>
        <n v="945.8"/>
        <n v="1273.8599999999999"/>
        <n v="1856.86"/>
        <n v="116.65"/>
        <n v="1572.44"/>
        <n v="1819.74"/>
        <n v="1858.59"/>
        <n v="1294.75"/>
        <n v="1670.43"/>
        <n v="392.51"/>
        <n v="714.08"/>
        <n v="758.75"/>
        <n v="790.62"/>
        <n v="974.54"/>
        <n v="570.79999999999995"/>
        <n v="594.77"/>
        <n v="4580.34"/>
        <n v="2888.82"/>
        <n v="3010.15"/>
        <n v="3527.83"/>
        <n v="2359.7800000000002"/>
        <n v="2458.89"/>
        <n v="4030.42"/>
        <n v="2728.71"/>
        <n v="1617.5"/>
        <n v="3932.97"/>
        <n v="8557.93"/>
        <n v="1745"/>
        <n v="1418.8"/>
        <n v="3600.64"/>
        <n v="5575.2"/>
        <n v="5802.69"/>
        <n v="653.24"/>
        <n v="1507.12"/>
        <n v="3689.33"/>
        <n v="5485.27"/>
        <n v="3844.28"/>
        <n v="1205.9000000000001"/>
        <n v="619.53"/>
        <n v="1312.86"/>
        <n v="1928.2"/>
        <n v="2009.18"/>
        <n v="2784.4"/>
        <n v="671.9"/>
        <n v="3681.47"/>
        <n v="128.69999999999999"/>
        <n v="359.48"/>
        <n v="473.28"/>
        <n v="630.20000000000005"/>
        <n v="775.56"/>
        <n v="2804.3"/>
        <n v="1791.03"/>
        <n v="2198.9899999999998"/>
        <n v="898.51"/>
        <n v="1220.08"/>
        <n v="3240.59"/>
        <n v="1423.13"/>
        <n v="629.91"/>
        <n v="391.94"/>
        <n v="440.94"/>
        <n v="1301.71"/>
        <n v="1356.38"/>
        <n v="564.59"/>
        <n v="2019.28"/>
        <n v="955.26"/>
        <n v="2128.0500000000002"/>
        <n v="1203.83"/>
        <n v="8847.43"/>
        <n v="9229.6200000000008"/>
        <n v="1231.82"/>
        <n v="2659.1"/>
        <n v="1211.21"/>
        <n v="2770.78"/>
        <n v="443.27"/>
        <n v="543.84"/>
        <n v="520.19000000000005"/>
        <n v="153.13999999999999"/>
        <n v="1503.58"/>
        <n v="2777.44"/>
        <n v="2894.09"/>
        <n v="79.319999999999993"/>
        <n v="2207.02"/>
        <n v="387.78"/>
        <n v="1276.83"/>
        <n v="194.88"/>
        <n v="340.62"/>
        <n v="363.95"/>
        <n v="1591.11"/>
        <n v="648.57000000000005"/>
        <n v="2343.62"/>
        <n v="1329.55"/>
        <n v="1385.39"/>
        <n v="368.86"/>
        <n v="1407.74"/>
        <n v="1466.87"/>
        <n v="1393.8"/>
        <n v="4152.8"/>
        <n v="5032.8"/>
        <n v="751.23"/>
        <n v="760.56"/>
        <n v="2088.3000000000002"/>
        <n v="2176.0100000000002"/>
        <n v="237.97"/>
        <n v="909.87"/>
        <n v="261.3"/>
        <n v="555.25"/>
        <n v="933.2"/>
        <n v="160.1"/>
        <n v="264.52"/>
        <n v="456.96"/>
        <n v="865.41"/>
        <n v="572.21"/>
        <n v="661.3"/>
        <n v="420.7"/>
        <n v="2575.5700000000002"/>
        <n v="2778.03"/>
        <n v="2206.64"/>
        <n v="2812.24"/>
        <n v="2299.3200000000002"/>
        <n v="1468.77"/>
        <n v="647.37"/>
        <n v="786.59"/>
        <n v="747.09"/>
        <n v="1456.96"/>
        <n v="1518.15"/>
        <n v="3726.45"/>
        <n v="3513.65"/>
        <n v="1624"/>
        <n v="612.48"/>
        <n v="1692.21"/>
        <n v="433.94"/>
        <n v="522.59"/>
        <n v="499.26"/>
        <n v="158.63999999999999"/>
        <n v="578.58000000000004"/>
        <n v="349.95"/>
        <n v="135.31"/>
        <n v="1049.8499999999999"/>
        <n v="2683.74"/>
        <n v="1131.53"/>
        <n v="3205.74"/>
        <n v="3340.38"/>
        <n v="165.52"/>
        <n v="174.97"/>
        <n v="170.24"/>
        <n v="1886.87"/>
        <n v="90.49"/>
        <n v="348.16"/>
        <n v="1802.9"/>
        <n v="1969.96"/>
        <n v="2052.6999999999998"/>
        <n v="577.76"/>
        <n v="602.03"/>
        <n v="1026.19"/>
        <n v="822.85"/>
        <n v="1201.17"/>
        <n v="737.72"/>
        <n v="5624.49"/>
        <n v="1733.55"/>
        <n v="1399.8"/>
        <n v="828.36"/>
        <n v="1308.67"/>
        <n v="1343.47"/>
        <n v="1610.24"/>
        <n v="696"/>
        <n v="1816.32"/>
        <n v="250"/>
        <n v="750"/>
        <n v="5625"/>
        <n v="262.5"/>
        <n v="112.5"/>
        <n v="65"/>
        <n v="54"/>
        <n v="665"/>
        <n v="37.5"/>
        <n v="2737.5"/>
        <n v="45"/>
        <n v="27.81"/>
        <n v="1018.81"/>
        <n v="39"/>
        <n v="795.17"/>
        <n v="108"/>
        <n v="1225"/>
        <n v="128.1"/>
        <n v="2208.8000000000002"/>
        <n v="2762.1"/>
        <n v="1553.09"/>
        <n v="3007.98"/>
        <n v="3785.6"/>
        <n v="4134.72"/>
        <n v="1682.45"/>
        <n v="2871"/>
        <n v="3047.2"/>
        <n v="2279.1999999999998"/>
        <n v="2270.73"/>
        <n v="2368.44"/>
        <n v="3698.5"/>
        <n v="3468.75"/>
        <n v="1925"/>
        <n v="1697.08"/>
        <n v="3188.97"/>
        <n v="2310"/>
        <n v="582.4"/>
        <n v="1097"/>
        <n v="4821.3"/>
        <n v="941.64"/>
        <n v="1324.95"/>
        <n v="899.2"/>
        <n v="1728.8"/>
        <n v="876.74"/>
        <n v="2624.04"/>
        <n v="991.6"/>
        <n v="1144.3599999999999"/>
        <n v="2474.16"/>
        <n v="2317.3200000000002"/>
        <n v="2011.78"/>
        <n v="4456.8599999999997"/>
        <n v="1819.95"/>
        <n v="1074"/>
        <n v="372.8"/>
        <n v="1875"/>
        <n v="1033.04"/>
        <n v="1221.94"/>
        <n v="752"/>
        <n v="1046.8499999999999"/>
        <n v="1584"/>
        <n v="1089"/>
        <n v="2090"/>
        <n v="828.8"/>
        <n v="2028.86"/>
        <n v="1419.6"/>
        <n v="2804.6"/>
        <n v="1616"/>
        <n v="601"/>
        <n v="1457.96"/>
        <n v="1135.1600000000001"/>
        <n v="1459.28"/>
        <n v="3851.1"/>
        <n v="2587.1999999999998"/>
        <n v="700"/>
        <n v="1142"/>
        <n v="2379"/>
        <n v="1506.7"/>
        <n v="2260"/>
        <n v="1026"/>
        <n v="1308"/>
        <n v="585"/>
        <n v="835"/>
        <n v="1280.6400000000001"/>
        <n v="1625.25"/>
        <n v="2545.9499999999998"/>
        <n v="2332.89"/>
        <n v="1891"/>
        <n v="1067.08"/>
        <n v="685.6"/>
        <n v="949.12"/>
        <n v="6797.92"/>
        <n v="5364.62"/>
        <n v="2031.3"/>
        <n v="4135.8"/>
        <n v="2970.06"/>
        <n v="1764.12"/>
        <n v="797.86"/>
        <n v="1771.92"/>
        <n v="1687.95"/>
        <n v="3916.08"/>
        <n v="2116.9499999999998"/>
        <n v="1223.23"/>
        <n v="1478.54"/>
        <n v="1037"/>
        <n v="2392"/>
        <n v="518.35"/>
        <n v="1263.6199999999999"/>
        <n v="711.76"/>
        <n v="978.44"/>
        <n v="362.44"/>
        <n v="2184.4699999999998"/>
        <n v="2498.1"/>
        <n v="990"/>
        <n v="2869.76"/>
        <n v="955.8"/>
        <n v="10412.379999999999"/>
        <n v="803.55"/>
        <n v="2265.04"/>
        <n v="1656.6"/>
        <n v="1817"/>
        <n v="2755.2"/>
        <n v="1882.32"/>
        <n v="4036.31"/>
        <n v="391.2"/>
        <n v="2640.4"/>
        <n v="2389.75"/>
        <n v="1079"/>
        <n v="914"/>
        <n v="2156.5500000000002"/>
        <n v="2171.4"/>
        <n v="2069.04"/>
        <n v="1518.66"/>
        <n v="1274.6300000000001"/>
        <n v="1625.04"/>
        <n v="1735.8"/>
        <n v="2258.85"/>
        <n v="3135"/>
        <n v="466.22"/>
        <n v="3767.36"/>
        <n v="1500.6"/>
        <n v="2997.17"/>
        <n v="597"/>
        <n v="2133.7600000000002"/>
        <n v="2870"/>
        <n v="3705"/>
        <n v="745.76"/>
        <n v="1952.42"/>
        <n v="1140"/>
        <n v="1445.96"/>
        <n v="848.57"/>
        <n v="957.7"/>
        <n v="1338"/>
        <n v="1130.94"/>
        <n v="1856.4"/>
        <n v="563.34"/>
        <n v="1224.3"/>
        <n v="1560.9"/>
        <n v="1162.4000000000001"/>
        <n v="1057.28"/>
        <n v="763.46"/>
        <n v="1161.44"/>
        <n v="969.15"/>
        <n v="661"/>
        <n v="1227.54"/>
        <n v="1128.5999999999999"/>
        <n v="1296.82"/>
        <n v="1317.6"/>
        <n v="989.11"/>
        <n v="1353"/>
        <n v="655.04999999999995"/>
        <n v="1640"/>
        <n v="950.4"/>
        <n v="3924.09"/>
        <n v="2366"/>
        <n v="3275.08"/>
        <n v="1015"/>
        <n v="499.38"/>
        <n v="290"/>
        <n v="7694.16"/>
        <n v="7813"/>
        <n v="1875.45"/>
        <n v="2789.85"/>
        <n v="5711.77"/>
        <n v="6770.46"/>
        <n v="10942.75"/>
        <n v="2565"/>
        <n v="2153.64"/>
        <n v="2071.7199999999998"/>
        <n v="5622.96"/>
        <n v="4757.5"/>
        <n v="1573.5"/>
        <n v="5220.25"/>
        <n v="2397.35"/>
        <n v="6115.56"/>
        <n v="1441.07"/>
        <n v="2672.68"/>
        <n v="1483.24"/>
        <n v="0"/>
        <n v="1216"/>
        <n v="320"/>
        <n v="911.23"/>
        <n v="3693.74"/>
        <n v="1712.13"/>
        <n v="856.8"/>
        <n v="1653"/>
        <n v="5811.24"/>
        <n v="1112.44"/>
        <n v="1928"/>
        <n v="2160"/>
        <n v="2950"/>
        <n v="8336.7999999999993"/>
        <n v="288.75"/>
        <n v="770.21"/>
        <n v="1754.55"/>
        <n v="669.6"/>
        <n v="1216.51"/>
        <n v="328.8"/>
        <n v="3923.2"/>
        <n v="831.97"/>
        <n v="4609.76"/>
        <n v="1152.44"/>
        <n v="901.25"/>
        <n v="708"/>
        <n v="2574"/>
        <n v="765"/>
        <n v="265"/>
        <n v="2658.52"/>
        <n v="501.25"/>
        <n v="187.5"/>
        <n v="441.36"/>
        <n v="1344"/>
        <n v="568"/>
        <n v="12452.22"/>
        <n v="1950"/>
        <n v="735"/>
        <n v="826.16"/>
        <n v="975.44"/>
        <n v="1885.12"/>
        <n v="463.75"/>
        <n v="1656.4"/>
        <n v="2038.56"/>
        <n v="4340.04"/>
        <n v="604.59"/>
        <n v="679.12"/>
        <n v="5670"/>
        <n v="975"/>
        <n v="6590.16"/>
        <n v="333.72"/>
        <n v="439.3"/>
        <n v="3678"/>
        <n v="5093.1400000000003"/>
        <n v="50"/>
        <n v="1050"/>
        <n v="3906.3"/>
        <n v="1627.5"/>
        <n v="3604.44"/>
        <n v="2501.04"/>
        <n v="337.5"/>
        <n v="999"/>
        <n v="577.5"/>
        <n v="4539.8900000000003"/>
        <n v="139.05000000000001"/>
        <n v="1589.46"/>
        <n v="343.55"/>
        <n v="4104"/>
        <n v="2664"/>
        <n v="349.18"/>
        <n v="375"/>
        <n v="8532.9599999999991"/>
        <n v="667.44"/>
        <n v="534.6"/>
        <n v="1166.4000000000001"/>
        <n v="697.53"/>
        <n v="4510.1899999999996"/>
        <n v="1238.48"/>
        <n v="2733.7"/>
        <n v="326.66000000000003"/>
        <n v="662"/>
        <n v="7644.2"/>
        <n v="2880"/>
        <n v="138.75"/>
        <n v="1279.6500000000001"/>
        <n v="412.5"/>
        <n v="1562.11"/>
        <n v="1220.4000000000001"/>
        <n v="1578.24"/>
        <n v="602.79999999999995"/>
        <n v="2707.12"/>
        <n v="4143.88"/>
        <n v="1669.8"/>
        <n v="770"/>
        <n v="1408"/>
        <n v="831.6"/>
        <n v="2182.2800000000002"/>
        <n v="2746.24"/>
        <n v="1906.56"/>
        <n v="2072.4"/>
        <n v="837"/>
        <n v="15006.24"/>
        <n v="788.48"/>
        <n v="283.66000000000003"/>
        <n v="1320.06"/>
        <n v="10788.8"/>
        <n v="907.24"/>
        <n v="2832.44"/>
        <n v="19027.52"/>
        <n v="1635.14"/>
        <n v="1674.89"/>
        <n v="1430"/>
        <n v="1859.4"/>
        <n v="2304.88"/>
        <n v="60"/>
        <n v="125"/>
        <n v="3026.59"/>
        <n v="3055.29"/>
        <n v="7208.88"/>
        <n v="930.6"/>
        <n v="712.4"/>
        <n v="887.76"/>
        <n v="3457.32"/>
        <n v="161.25"/>
        <n v="5240"/>
        <n v="3408.28"/>
        <n v="1725"/>
        <n v="1366.53"/>
        <n v="4585.24"/>
        <n v="136"/>
        <n v="1070.08"/>
        <n v="1750"/>
        <n v="6283.2"/>
        <n v="4879.4799999999996"/>
        <n v="888"/>
        <n v="1103.2"/>
        <n v="1042.8"/>
        <n v="600"/>
        <n v="575"/>
        <n v="442.06"/>
        <n v="394.24"/>
        <n v="535.1"/>
        <n v="330.56"/>
        <n v="1986.5"/>
        <n v="1073.95"/>
        <n v="550.79999999999995"/>
        <n v="697.5"/>
        <n v="390"/>
        <n v="1930.7"/>
        <n v="2255.84"/>
        <n v="1680"/>
        <n v="5517"/>
        <n v="1149.44"/>
        <n v="2648"/>
        <n v="9317.6"/>
        <n v="2608.83"/>
        <n v="1667.36"/>
        <n v="1127.92"/>
        <n v="1587.32"/>
        <n v="2838.16"/>
        <n v="805.2"/>
        <n v="278.10000000000002"/>
        <n v="1050.6600000000001"/>
        <n v="6655.25"/>
        <n v="1350"/>
        <n v="579.74"/>
        <n v="1416.8"/>
        <n v="2410.06"/>
        <n v="6480"/>
        <n v="1914"/>
        <n v="378.75"/>
        <n v="682.5"/>
        <n v="1395"/>
        <n v="11622.48"/>
        <n v="977.28"/>
        <n v="1980"/>
        <n v="1147.5"/>
        <n v="1939.68"/>
        <n v="2697.2"/>
        <n v="1174.8"/>
        <n v="200"/>
        <n v="368.18"/>
        <n v="4655.68"/>
        <n v="1618.32"/>
        <n v="1512.19"/>
        <n v="1848"/>
        <n v="2904"/>
        <n v="2568.7199999999998"/>
        <n v="1875.46"/>
        <n v="2038.46"/>
        <n v="3130.84"/>
        <n v="5075.6400000000003"/>
        <n v="2534.29"/>
        <n v="1386"/>
        <n v="3864"/>
        <n v="1044"/>
        <n v="5664.12"/>
        <n v="4462.6400000000003"/>
        <n v="2320"/>
        <n v="3089.52"/>
        <n v="2196.7199999999998"/>
        <n v="723.6"/>
        <n v="4770.43"/>
        <n v="630"/>
        <n v="787.78"/>
        <n v="853.98"/>
        <n v="1937.08"/>
        <n v="5222.76"/>
        <n v="4298.3599999999997"/>
        <n v="2599.12"/>
        <n v="7797.36"/>
        <n v="489.46"/>
        <n v="3368.3"/>
        <n v="1480"/>
        <n v="2010.64"/>
        <n v="745.28"/>
        <n v="484.92"/>
        <n v="1200"/>
        <n v="1587.47"/>
        <n v="2125.1999999999998"/>
        <n v="924"/>
        <n v="11401.8"/>
        <n v="2531.5300000000002"/>
        <n v="1076.6600000000001"/>
        <n v="1098.24"/>
        <n v="3201"/>
        <n v="801.75"/>
        <n v="2896"/>
        <n v="6154.52"/>
        <n v="675"/>
        <n v="566.25"/>
        <n v="1156.28"/>
        <n v="484.35"/>
        <n v="5982.88"/>
        <n v="5079.41"/>
        <n v="436.8"/>
        <n v="157.5"/>
        <n v="2209.35"/>
        <n v="1330"/>
        <n v="934.91"/>
        <n v="1103.4000000000001"/>
        <n v="564.44000000000005"/>
        <n v="615.6"/>
        <n v="726.53"/>
        <n v="571.46"/>
        <n v="741.44"/>
        <n v="542.52"/>
        <n v="951.72"/>
        <n v="2805"/>
        <n v="1557.02"/>
        <n v="707.83"/>
        <n v="2280.36"/>
        <n v="7751.95"/>
        <n v="481.05"/>
        <n v="1569.28"/>
        <n v="2770.76"/>
        <n v="648"/>
        <n v="450"/>
        <n v="1373.89"/>
        <n v="2062.4749999999999"/>
        <n v="2636.01"/>
        <n v="4217.4399999999996"/>
        <n v="8323.1299999999992"/>
        <n v="1290.9000000000001"/>
        <n v="1621.81"/>
        <n v="805.74"/>
        <n v="3782.74"/>
        <n v="6669.44"/>
        <n v="1320"/>
        <n v="6424.24"/>
        <n v="438.4"/>
        <n v="1712.48"/>
        <n v="1552"/>
        <n v="3481.84"/>
        <n v="2167.5"/>
        <n v="7516.26"/>
        <n v="2720.94"/>
        <n v="735.6"/>
        <n v="383.78"/>
        <n v="2367.58"/>
        <n v="250.8"/>
        <n v="429"/>
        <n v="818.36"/>
        <n v="650"/>
        <n v="844.8"/>
        <n v="1661.44"/>
        <n v="1224"/>
        <n v="492.62"/>
        <n v="1563.42"/>
        <n v="107.68"/>
        <n v="172.8"/>
        <n v="581.64"/>
        <n v="1310.0999999999999"/>
        <n v="740.71"/>
        <n v="1095.3900000000001"/>
        <n v="339.7"/>
        <n v="1575.01"/>
        <n v="1572.28"/>
        <n v="1989"/>
        <n v="1678.95"/>
        <n v="1235.07"/>
        <n v="1825.32"/>
        <n v="377.1"/>
        <n v="715.5"/>
        <n v="123.88"/>
        <n v="73"/>
        <n v="20.440000000000001"/>
        <n v="87.6"/>
        <n v="55.48"/>
        <n v="108.04"/>
        <n v="102.2"/>
        <n v="125.56"/>
        <n v="23.36"/>
        <n v="23.94"/>
        <n v="246.4"/>
        <n v="116.8"/>
        <n v="84.1"/>
        <n v="32.119999999999997"/>
        <n v="166.44"/>
        <n v="131.4"/>
        <n v="49.28"/>
        <n v="189.8"/>
        <n v="47.3"/>
        <n v="48.18"/>
        <n v="40.04"/>
        <n v="89.32"/>
        <n v="403.48"/>
        <n v="91.98"/>
        <n v="160.6"/>
        <n v="84.97"/>
        <n v="17.52"/>
        <n v="89.35"/>
        <n v="123.2"/>
        <n v="175.2"/>
        <n v="221.92"/>
        <n v="39.71"/>
        <n v="29.2"/>
        <n v="64.239999999999995"/>
        <n v="186.88"/>
        <n v="58.4"/>
        <n v="283.24"/>
        <n v="54.9"/>
        <n v="277.39999999999998"/>
        <n v="32.65"/>
        <n v="11.7"/>
        <n v="24.02"/>
        <n v="7514.4"/>
        <n v="1020"/>
        <n v="660.32"/>
        <n v="1068.29"/>
        <n v="1920"/>
        <n v="2281"/>
        <n v="3609.34"/>
        <n v="3582.8"/>
        <n v="1055.8800000000001"/>
        <n v="2185.85"/>
        <n v="703.92"/>
        <n v="3193.4"/>
        <n v="2449.8000000000002"/>
        <n v="3399.17"/>
        <n v="4620"/>
        <n v="1171.1099999999999"/>
        <n v="407.92"/>
        <n v="1014.81"/>
        <n v="351.96"/>
        <n v="5364.53"/>
        <n v="2439.0500000000002"/>
        <n v="3278.77"/>
        <n v="330.16"/>
        <n v="2155.35"/>
        <n v="495.24"/>
        <n v="2737.2"/>
        <n v="611.88"/>
        <n v="2052.9"/>
        <n v="990.47"/>
        <n v="527.94000000000005"/>
        <n v="3488.8"/>
        <n v="3307.45"/>
        <n v="5099"/>
        <n v="305.94"/>
        <n v="676.54"/>
        <n v="1625.98"/>
        <n v="507.41"/>
        <n v="8538.6"/>
        <n v="1605.15"/>
        <n v="2820"/>
        <n v="2523.29"/>
        <n v="7787.52"/>
        <n v="3877.7"/>
        <n v="1137"/>
        <n v="3421.5"/>
        <n v="2167.5100000000002"/>
        <n v="625.09"/>
        <n v="925.45"/>
        <n v="788.5"/>
        <n v="559.95000000000005"/>
        <n v="1344.6"/>
        <n v="3104.64"/>
        <n v="1580"/>
        <n v="516.67999999999995"/>
        <n v="3535.14"/>
        <n v="1041.6500000000001"/>
        <n v="415"/>
        <n v="2972.75"/>
        <n v="850"/>
        <n v="504"/>
        <n v="966"/>
        <n v="3961.24"/>
        <n v="33.200000000000003"/>
        <n v="303.77999999999997"/>
        <n v="1730"/>
        <n v="445"/>
        <n v="755"/>
        <n v="116.2"/>
        <n v="2730"/>
        <n v="1381.95"/>
        <n v="1058.25"/>
        <n v="672.3"/>
        <n v="781.2"/>
        <n v="564.23"/>
        <n v="10011.48"/>
        <n v="249"/>
        <n v="1477.4"/>
        <n v="529.20000000000005"/>
        <n v="400.52"/>
        <n v="268.92"/>
        <n v="369.32"/>
        <n v="293.82"/>
        <n v="1385"/>
        <n v="3109.36"/>
        <n v="907.87"/>
        <n v="4272.32"/>
        <n v="1244.4000000000001"/>
        <n v="616.97"/>
        <n v="1141.6600000000001"/>
        <n v="776.05"/>
        <n v="1030"/>
        <n v="572.70000000000005"/>
        <n v="512.94000000000005"/>
        <n v="3019.9"/>
        <n v="954.66"/>
        <n v="996.03"/>
        <n v="154"/>
        <n v="935.76"/>
        <n v="621.24"/>
        <n v="670.53"/>
        <n v="1508.76"/>
        <n v="306"/>
        <n v="100"/>
        <n v="400"/>
        <n v="520"/>
        <n v="309.62"/>
        <n v="1210.8599999999999"/>
        <n v="180"/>
        <n v="926.85"/>
        <n v="308"/>
        <n v="129.01"/>
        <n v="120"/>
        <n v="3807.6"/>
        <n v="619.24"/>
        <n v="452.63"/>
        <n v="1216.1500000000001"/>
        <n v="448.95"/>
        <n v="220"/>
        <n v="1156.72"/>
        <n v="572.88"/>
        <n v="704.09"/>
        <n v="1435.61"/>
        <n v="776.55"/>
        <n v="263.18"/>
        <n v="572"/>
        <n v="24"/>
        <n v="644.65"/>
        <n v="300"/>
        <n v="86"/>
        <n v="920"/>
        <n v="1302"/>
        <n v="4352.54"/>
        <n v="1458.24"/>
        <n v="676.66"/>
        <n v="322.14"/>
        <n v="511.02"/>
        <n v="1249.92"/>
        <n v="557.78"/>
        <n v="258.02"/>
        <n v="1252.5"/>
        <n v="1647.03"/>
        <n v="1325.88"/>
        <n v="202"/>
        <n v="364"/>
        <n v="708.66"/>
        <n v="1371.6"/>
        <n v="612"/>
        <n v="813.82"/>
        <n v="2011.68"/>
        <n v="1653.3"/>
        <n v="960.12"/>
        <n v="530.35"/>
        <n v="242.32"/>
        <n v="468.72"/>
        <n v="516.03"/>
        <n v="480"/>
        <n v="1472.18"/>
        <n v="640.08000000000004"/>
        <n v="2217.42"/>
        <n v="302"/>
        <n v="256.02999999999997"/>
        <n v="84"/>
        <n v="1677.1"/>
        <n v="989.52"/>
        <n v="521.21"/>
        <n v="72.239999999999995"/>
        <n v="1496"/>
        <n v="548.64"/>
        <n v="240"/>
        <n v="914.4"/>
        <n v="901.8"/>
        <n v="356.06"/>
        <n v="45.72"/>
        <n v="297.18"/>
        <n v="1006.26"/>
        <n v="442.5"/>
        <n v="57.75"/>
        <n v="243.23"/>
        <n v="350.91"/>
        <n v="183.75"/>
        <n v="114.75"/>
        <n v="39.75"/>
        <n v="150"/>
        <n v="225"/>
        <n v="74.25"/>
        <n v="75"/>
        <n v="15"/>
        <n v="67.5"/>
        <n v="22.5"/>
        <n v="115.5"/>
        <n v="90"/>
        <n v="64.5"/>
        <n v="445.91"/>
        <n v="82.5"/>
        <n v="214.5"/>
        <n v="9"/>
        <n v="30"/>
        <n v="259.5"/>
        <n v="32.25"/>
        <n v="172.5"/>
        <n v="66.75"/>
        <n v="345"/>
        <n v="113.25"/>
        <n v="86.25"/>
        <n v="120.8"/>
        <n v="78"/>
        <n v="45.75"/>
        <n v="136.5"/>
        <n v="229.5"/>
        <n v="52.5"/>
        <n v="207.75"/>
        <n v="31.5"/>
        <n v="561"/>
        <n v="433.5"/>
        <n v="97.5"/>
        <n v="2214"/>
        <n v="948"/>
        <n v="1410"/>
        <n v="1176"/>
        <n v="741.6"/>
        <n v="696.6"/>
        <n v="1080"/>
        <n v="1740"/>
        <n v="1970.5"/>
        <n v="1620"/>
        <n v="2356"/>
        <n v="2643"/>
        <n v="2532.6999999999998"/>
        <n v="1672"/>
        <n v="3486.1"/>
        <n v="5183.2"/>
        <n v="4700"/>
        <n v="4180"/>
        <n v="2111.3000000000002"/>
        <n v="15510"/>
        <n v="2345"/>
        <n v="9870"/>
        <n v="1473"/>
        <n v="1762"/>
        <n v="4240.08"/>
        <n v="1149.5"/>
        <n v="2355.44"/>
        <n v="1884.8"/>
        <n v="1669.4"/>
        <n v="2946"/>
        <n v="4355"/>
        <n v="4476.3999999999996"/>
        <n v="2365.61"/>
        <n v="4246.3999999999996"/>
        <n v="3407.5"/>
        <n v="6031.2"/>
        <n v="3433.75"/>
        <n v="2238.1999999999998"/>
        <n v="3387.9"/>
        <n v="2668.89"/>
        <n v="6580"/>
        <n v="4909.8999999999996"/>
        <n v="3290"/>
        <n v="3171.6"/>
        <n v="7167.5"/>
        <n v="3769.6"/>
        <n v="3259.7"/>
        <n v="2356.8000000000002"/>
        <n v="2508"/>
        <n v="2194.5"/>
        <n v="4523.3999999999996"/>
        <n v="1881"/>
        <n v="2114.4"/>
        <n v="2189.5500000000002"/>
        <n v="1725.1"/>
        <n v="2388.6"/>
        <n v="4712"/>
        <n v="1233.4000000000001"/>
        <n v="485.25"/>
        <n v="3347.8"/>
        <n v="3928"/>
        <n v="1571.2"/>
        <n v="2037.75"/>
        <n v="1585.8"/>
        <n v="3731.6"/>
        <n v="7164"/>
        <n v="1620.3"/>
        <n v="2354.88"/>
        <n v="7402.5"/>
        <n v="2931.25"/>
        <n v="1254"/>
        <n v="1227.5"/>
        <n v="1497.7"/>
        <n v="3447.4"/>
        <n v="1092"/>
        <n v="1025.75"/>
        <n v="4387.6000000000004"/>
        <n v="2919.4"/>
        <n v="3535.2"/>
        <n v="1522.1"/>
        <n v="4474"/>
        <n v="2179.3000000000002"/>
        <n v="2388"/>
        <n v="3488.76"/>
        <n v="3184.8"/>
        <n v="1816.7"/>
        <n v="4690"/>
        <n v="7520"/>
        <n v="1819.7"/>
        <n v="1327"/>
        <n v="2847.8"/>
        <n v="1748.03"/>
        <n v="5311"/>
        <n v="2010"/>
        <n v="1463"/>
        <n v="4740.3"/>
        <n v="2198.4"/>
        <n v="1735.57"/>
        <n v="3142.4"/>
        <n v="1964"/>
        <n v="4429.28"/>
        <n v="2123.1999999999998"/>
        <n v="5025"/>
        <n v="2664.75"/>
        <n v="2709.4"/>
        <n v="3344"/>
        <n v="4005.2"/>
        <n v="2255.9"/>
        <n v="4347.5"/>
        <n v="8795.5"/>
        <n v="1933.25"/>
        <n v="1865.8"/>
        <n v="3396.78"/>
        <n v="2751.34"/>
        <n v="1374.8"/>
        <n v="2121.12"/>
        <n v="4910"/>
        <n v="3592.29"/>
        <n v="1820"/>
        <n v="3450.2"/>
        <n v="4367.28"/>
        <n v="2351.25"/>
        <n v="3685"/>
        <n v="6108.96"/>
        <n v="9199.35"/>
        <n v="2565.71"/>
        <n v="6921.2"/>
        <n v="1640.5"/>
        <n v="13119.5"/>
        <n v="1197"/>
        <n v="3187.5"/>
        <n v="4538"/>
        <n v="2366.64"/>
        <n v="11310.78"/>
        <n v="13247"/>
        <n v="28782"/>
        <n v="6651.23"/>
        <n v="2947.68"/>
        <n v="4468.38"/>
        <n v="1414.04"/>
        <n v="36905.54"/>
        <n v="8728"/>
        <n v="16725"/>
        <n v="10444.19"/>
        <n v="6896.86"/>
        <n v="6100.32"/>
        <n v="5073.16"/>
        <n v="3307.6"/>
        <n v="8562.83"/>
        <n v="3387.7"/>
        <n v="3498.22"/>
        <n v="29967.8"/>
        <n v="6926.71"/>
        <n v="1627.08"/>
        <n v="3436.8"/>
        <n v="7682.14"/>
        <n v="51327.9"/>
        <n v="3696"/>
        <n v="3629.65"/>
        <n v="3297.63"/>
        <n v="5308.38"/>
        <n v="2660.49"/>
        <n v="1024"/>
        <n v="928"/>
        <n v="6618.78"/>
        <n v="7985.05"/>
        <n v="4672"/>
        <n v="957.6"/>
        <n v="2569.06"/>
        <n v="1174.48"/>
        <n v="19855.68"/>
        <n v="1453.2"/>
        <n v="8867.59"/>
        <n v="4724.46"/>
        <n v="18079.62"/>
        <n v="18018"/>
        <n v="19754.34"/>
        <n v="5095.63"/>
        <n v="7822.81"/>
        <n v="10831.7"/>
        <n v="4680.53"/>
        <n v="6938.55"/>
        <n v="7730.55"/>
        <n v="1141.8"/>
        <n v="1173"/>
        <n v="12176.09"/>
        <n v="62977.54"/>
        <n v="3893.37"/>
        <n v="2822.85"/>
        <n v="801.92"/>
        <n v="7030.54"/>
        <n v="4153.8100000000004"/>
        <n v="9498.5300000000007"/>
        <n v="17886.72"/>
        <n v="2800"/>
        <n v="888.58"/>
        <n v="294.23"/>
        <n v="2459.1999999999998"/>
        <n v="7202.33"/>
        <n v="8464.44"/>
        <n v="2615.7600000000002"/>
        <n v="9225.33"/>
        <n v="3715.2"/>
        <n v="13361.25"/>
        <n v="2550"/>
        <n v="3188.04"/>
        <n v="10809.09"/>
        <n v="4859.92"/>
        <n v="5498.88"/>
        <n v="3296.6"/>
        <n v="1108.8"/>
        <n v="3131.38"/>
        <n v="642.72"/>
        <n v="1226.07"/>
        <n v="683.52"/>
        <n v="6606.65"/>
        <n v="7435.35"/>
        <n v="3971"/>
        <n v="2114.64"/>
        <n v="2762.5"/>
        <n v="672"/>
        <n v="1444.38"/>
        <n v="4850"/>
        <n v="4823.96"/>
        <n v="3400"/>
        <n v="1695.75"/>
        <n v="6607"/>
        <n v="1443.72"/>
        <n v="552.6"/>
        <n v="9401.34"/>
        <n v="5803.8"/>
        <n v="3437.4"/>
        <n v="4209.54"/>
        <n v="3667.05"/>
        <n v="1924.74"/>
        <n v="3362.96"/>
        <n v="3960"/>
        <n v="2974.15"/>
        <n v="3186.47"/>
        <n v="4318.6000000000004"/>
        <n v="3906.6"/>
        <n v="6227.76"/>
        <n v="2559.0500000000002"/>
        <n v="4046.34"/>
        <n v="8249.76"/>
        <n v="10160"/>
        <n v="3902.8"/>
        <n v="3324.75"/>
        <n v="2496.9499999999998"/>
        <n v="580.79999999999995"/>
        <n v="2365.5"/>
        <n v="6501.6"/>
        <n v="3163.46"/>
        <n v="1640.76"/>
        <n v="396.88"/>
        <n v="2918.85"/>
        <n v="2446.1"/>
        <n v="7073.82"/>
        <n v="3417.4"/>
        <n v="2472.3000000000002"/>
        <n v="8905.0499999999993"/>
        <n v="6086.8"/>
        <n v="3009.3"/>
        <n v="4193.42"/>
        <n v="1479.86"/>
        <n v="1843.96"/>
        <n v="1361.25"/>
        <n v="1031.25"/>
        <n v="4352.84"/>
        <n v="469.86"/>
        <n v="3652.49"/>
        <n v="3123.2"/>
        <n v="10932.9"/>
        <n v="4727.25"/>
        <n v="9526.76"/>
        <n v="10846.14"/>
        <n v="762.3"/>
        <n v="1872.7"/>
        <n v="7576.8"/>
        <n v="7118.1"/>
        <n v="5697.2"/>
        <n v="1740.45"/>
        <n v="1186.0999999999999"/>
        <n v="1370.54"/>
        <n v="1009.9"/>
        <n v="2074.6799999999998"/>
        <n v="2959.2"/>
        <n v="1828.2"/>
        <n v="1375.92"/>
        <n v="321.02"/>
        <n v="68.849999999999994"/>
        <n v="3123.54"/>
        <n v="1555.11"/>
        <n v="25.48"/>
        <n v="1099.56"/>
        <n v="78.81"/>
        <n v="529.41"/>
        <n v="37.89"/>
        <n v="262.99"/>
        <n v="66.88"/>
        <n v="383.11"/>
        <n v="1454.18"/>
        <n v="308.04000000000002"/>
        <n v="7916.52"/>
        <n v="345.21"/>
        <n v="8329.0499999999993"/>
        <n v="495"/>
        <n v="5774.85"/>
        <n v="3262.05"/>
        <n v="3219.88"/>
        <n v="1631.25"/>
        <n v="172.28"/>
        <n v="387"/>
        <n v="436.84"/>
        <n v="2047.28"/>
        <n v="282.42"/>
        <n v="2067.75"/>
        <n v="912.4"/>
        <n v="4706.3999999999996"/>
        <n v="2006.94"/>
        <n v="1461.6"/>
        <n v="1907.34"/>
        <n v="15516.8"/>
        <n v="15724.8"/>
        <n v="6905"/>
        <n v="1275"/>
        <n v="1815.2"/>
        <n v="7768.8"/>
        <n v="15813.94"/>
        <n v="2065"/>
        <n v="12756.9"/>
        <n v="2360.4"/>
        <n v="2050.1"/>
        <n v="1451.62"/>
        <n v="1498.98"/>
        <n v="597.6"/>
        <n v="30350.59"/>
        <n v="3291.78"/>
        <n v="2497.9699999999998"/>
        <n v="1722"/>
        <n v="244.8"/>
        <n v="1144.6400000000001"/>
        <n v="776.88"/>
        <n v="8497.5"/>
        <n v="4795.74"/>
        <n v="2005.6"/>
        <n v="2086.62"/>
        <n v="4392.3599999999997"/>
        <n v="19759.48"/>
        <n v="1937.22"/>
        <n v="1779.9"/>
        <n v="756"/>
        <n v="1944.04"/>
        <n v="273.89999999999998"/>
        <n v="662.34"/>
        <n v="1105"/>
        <n v="1940"/>
        <n v="1929.59"/>
        <n v="1360"/>
        <n v="1680.75"/>
        <n v="691.6"/>
        <n v="268"/>
        <n v="110"/>
        <n v="185"/>
        <n v="532"/>
        <n v="211.95"/>
        <n v="2745.48"/>
        <n v="1266.44"/>
        <n v="789.53"/>
        <n v="1155.26"/>
        <n v="1550.92"/>
        <n v="12780"/>
        <n v="704.62"/>
        <n v="1162.5"/>
        <n v="2400"/>
        <n v="1219.23"/>
        <n v="1400.64"/>
        <n v="1657.88"/>
        <n v="1503.84"/>
        <n v="1739.67"/>
        <n v="1245.5"/>
        <n v="3407.55"/>
        <n v="4470"/>
        <n v="2553.1999999999998"/>
        <n v="3980"/>
        <n v="5026"/>
        <n v="2120.04"/>
        <m/>
      </sharedItems>
    </cacheField>
    <cacheField name="land_unit_acres" numFmtId="0">
      <sharedItems containsString="0" containsBlank="1" containsNumber="1" minValue="3" maxValue="64702.799999999901"/>
    </cacheField>
    <cacheField name="unique_acres" numFmtId="0">
      <sharedItems containsString="0" containsBlank="1" containsNumber="1" minValue="2.4" maxValue="7189.2"/>
    </cacheField>
    <cacheField name="CEAP_ESV_Landuse" numFmtId="0">
      <sharedItems containsBlank="1" count="4">
        <s v="Rangeland"/>
        <s v="Pastureland"/>
        <s v="Cropland"/>
        <m/>
      </sharedItems>
    </cacheField>
    <cacheField name="Pname" numFmtId="0">
      <sharedItems containsBlank="1" count="24">
        <s v="Brush Management"/>
        <s v="Herbaceous Weed Control"/>
        <s v="Residue and Tillage Management, No Till"/>
        <s v="Cover Crop"/>
        <s v="Critical Area Planting"/>
        <s v="Diversion"/>
        <s v="Pond"/>
        <s v="Fence"/>
        <s v="Grade Stabilization Structure"/>
        <s v="Forage and Biomass Planting"/>
        <s v="Livestock Pipeline"/>
        <s v="Prescribed Grazing"/>
        <s v="Pumping Plant"/>
        <s v="Range Planting"/>
        <s v="Nutrient Management"/>
        <s v="Integrated Pest Management"/>
        <s v="Watering Facility"/>
        <s v="Water Well"/>
        <s v="Prescribed Burning"/>
        <s v="Firebreak"/>
        <s v="Land Smoothing"/>
        <s v="Heavy Use Area Protection"/>
        <s v="Terrace"/>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9">
  <r>
    <n v="48497"/>
    <x v="0"/>
    <x v="0"/>
    <x v="0"/>
    <n v="3836.18"/>
    <x v="0"/>
    <n v="1334"/>
    <n v="155"/>
    <x v="0"/>
  </r>
  <r>
    <n v="48497"/>
    <x v="0"/>
    <x v="1"/>
    <x v="1"/>
    <n v="1910.34"/>
    <x v="1"/>
    <n v="582"/>
    <n v="291"/>
    <x v="1"/>
  </r>
  <r>
    <n v="48497"/>
    <x v="0"/>
    <x v="2"/>
    <x v="2"/>
    <n v="1149.55"/>
    <x v="2"/>
    <n v="736"/>
    <n v="37"/>
    <x v="1"/>
  </r>
  <r>
    <n v="48497"/>
    <x v="0"/>
    <x v="3"/>
    <x v="3"/>
    <n v="3109.33"/>
    <x v="3"/>
    <n v="735.2"/>
    <n v="183.8"/>
    <x v="1"/>
  </r>
  <r>
    <n v="48497"/>
    <x v="0"/>
    <x v="3"/>
    <x v="1"/>
    <n v="4554.6099999999997"/>
    <x v="4"/>
    <n v="735.2"/>
    <n v="183.8"/>
    <x v="1"/>
  </r>
  <r>
    <n v="48497"/>
    <x v="0"/>
    <x v="4"/>
    <x v="3"/>
    <n v="4239.97"/>
    <x v="5"/>
    <n v="64"/>
    <n v="64"/>
    <x v="1"/>
  </r>
  <r>
    <n v="48497"/>
    <x v="0"/>
    <x v="5"/>
    <x v="3"/>
    <n v="8998.08"/>
    <x v="6"/>
    <n v="120"/>
    <n v="60"/>
    <x v="1"/>
  </r>
  <r>
    <n v="48497"/>
    <x v="0"/>
    <x v="6"/>
    <x v="2"/>
    <n v="209.49"/>
    <x v="7"/>
    <n v="4547"/>
    <n v="423"/>
    <x v="0"/>
  </r>
  <r>
    <n v="48497"/>
    <x v="0"/>
    <x v="7"/>
    <x v="4"/>
    <n v="636.5"/>
    <x v="8"/>
    <n v="23"/>
    <n v="23"/>
    <x v="1"/>
  </r>
  <r>
    <n v="48497"/>
    <x v="0"/>
    <x v="8"/>
    <x v="2"/>
    <n v="225.22499999999999"/>
    <x v="9"/>
    <n v="837.7"/>
    <n v="324.10000000000002"/>
    <x v="0"/>
  </r>
  <r>
    <n v="48497"/>
    <x v="0"/>
    <x v="9"/>
    <x v="5"/>
    <n v="1075"/>
    <x v="10"/>
    <n v="102"/>
    <n v="24"/>
    <x v="1"/>
  </r>
  <r>
    <n v="48497"/>
    <x v="0"/>
    <x v="9"/>
    <x v="6"/>
    <n v="1037.5"/>
    <x v="11"/>
    <n v="102"/>
    <n v="24"/>
    <x v="1"/>
  </r>
  <r>
    <n v="48497"/>
    <x v="0"/>
    <x v="10"/>
    <x v="4"/>
    <n v="1150"/>
    <x v="12"/>
    <n v="970"/>
    <n v="97"/>
    <x v="0"/>
  </r>
  <r>
    <n v="48497"/>
    <x v="0"/>
    <x v="11"/>
    <x v="0"/>
    <n v="3755.23"/>
    <x v="13"/>
    <n v="88"/>
    <n v="44"/>
    <x v="1"/>
  </r>
  <r>
    <n v="48497"/>
    <x v="0"/>
    <x v="12"/>
    <x v="0"/>
    <n v="985.8"/>
    <x v="14"/>
    <n v="2111.8000000000002"/>
    <n v="410.5"/>
    <x v="0"/>
  </r>
  <r>
    <n v="48497"/>
    <x v="0"/>
    <x v="13"/>
    <x v="0"/>
    <n v="19169.55"/>
    <x v="15"/>
    <n v="4187.7"/>
    <n v="380.7"/>
    <x v="0"/>
  </r>
  <r>
    <n v="48497"/>
    <x v="0"/>
    <x v="14"/>
    <x v="5"/>
    <n v="1560"/>
    <x v="16"/>
    <n v="677"/>
    <n v="102"/>
    <x v="1"/>
  </r>
  <r>
    <n v="48497"/>
    <x v="0"/>
    <x v="15"/>
    <x v="0"/>
    <n v="958.23"/>
    <x v="17"/>
    <n v="35.4"/>
    <n v="17.7"/>
    <x v="1"/>
  </r>
  <r>
    <n v="48497"/>
    <x v="0"/>
    <x v="16"/>
    <x v="5"/>
    <n v="1250"/>
    <x v="18"/>
    <n v="56"/>
    <n v="14"/>
    <x v="1"/>
  </r>
  <r>
    <n v="48497"/>
    <x v="0"/>
    <x v="17"/>
    <x v="7"/>
    <n v="2668.29"/>
    <x v="19"/>
    <n v="388.3"/>
    <n v="118"/>
    <x v="1"/>
  </r>
  <r>
    <n v="48497"/>
    <x v="0"/>
    <x v="18"/>
    <x v="5"/>
    <n v="1500"/>
    <x v="20"/>
    <n v="785.86884339999995"/>
    <n v="55"/>
    <x v="0"/>
  </r>
  <r>
    <n v="48497"/>
    <x v="0"/>
    <x v="19"/>
    <x v="5"/>
    <n v="260"/>
    <x v="21"/>
    <n v="98"/>
    <n v="14"/>
    <x v="1"/>
  </r>
  <r>
    <n v="48497"/>
    <x v="0"/>
    <x v="20"/>
    <x v="3"/>
    <n v="1077.44"/>
    <x v="22"/>
    <n v="132"/>
    <n v="66"/>
    <x v="1"/>
  </r>
  <r>
    <n v="48497"/>
    <x v="0"/>
    <x v="21"/>
    <x v="1"/>
    <n v="5136.6899999999996"/>
    <x v="23"/>
    <n v="30"/>
    <n v="30"/>
    <x v="1"/>
  </r>
  <r>
    <n v="48497"/>
    <x v="0"/>
    <x v="22"/>
    <x v="0"/>
    <n v="4038.08"/>
    <x v="24"/>
    <n v="231"/>
    <n v="77"/>
    <x v="1"/>
  </r>
  <r>
    <n v="48497"/>
    <x v="0"/>
    <x v="23"/>
    <x v="0"/>
    <n v="2656.8"/>
    <x v="25"/>
    <n v="1920"/>
    <n v="240"/>
    <x v="0"/>
  </r>
  <r>
    <n v="48497"/>
    <x v="0"/>
    <x v="24"/>
    <x v="0"/>
    <n v="2871.9"/>
    <x v="26"/>
    <n v="2488"/>
    <n v="808"/>
    <x v="0"/>
  </r>
  <r>
    <n v="48497"/>
    <x v="0"/>
    <x v="25"/>
    <x v="7"/>
    <n v="3759.87"/>
    <x v="27"/>
    <n v="280"/>
    <n v="56"/>
    <x v="1"/>
  </r>
  <r>
    <n v="48497"/>
    <x v="0"/>
    <x v="26"/>
    <x v="2"/>
    <n v="1272"/>
    <x v="28"/>
    <n v="458"/>
    <n v="372"/>
    <x v="1"/>
  </r>
  <r>
    <n v="48497"/>
    <x v="0"/>
    <x v="27"/>
    <x v="4"/>
    <n v="2135.33"/>
    <x v="29"/>
    <n v="49"/>
    <n v="13"/>
    <x v="1"/>
  </r>
  <r>
    <n v="48497"/>
    <x v="0"/>
    <x v="28"/>
    <x v="2"/>
    <n v="676.1"/>
    <x v="30"/>
    <n v="77.400000000000006"/>
    <n v="25.8"/>
    <x v="1"/>
  </r>
  <r>
    <n v="48497"/>
    <x v="0"/>
    <x v="29"/>
    <x v="6"/>
    <n v="797.28"/>
    <x v="31"/>
    <n v="696"/>
    <n v="87"/>
    <x v="1"/>
  </r>
  <r>
    <n v="48497"/>
    <x v="0"/>
    <x v="30"/>
    <x v="4"/>
    <n v="1453.5"/>
    <x v="32"/>
    <n v="54"/>
    <n v="54"/>
    <x v="1"/>
  </r>
  <r>
    <n v="48497"/>
    <x v="0"/>
    <x v="31"/>
    <x v="5"/>
    <n v="625"/>
    <x v="33"/>
    <n v="1370.4"/>
    <n v="171.3"/>
    <x v="0"/>
  </r>
  <r>
    <n v="48497"/>
    <x v="0"/>
    <x v="32"/>
    <x v="8"/>
    <n v="2375.41"/>
    <x v="34"/>
    <n v="82"/>
    <n v="41"/>
    <x v="1"/>
  </r>
  <r>
    <n v="48497"/>
    <x v="0"/>
    <x v="33"/>
    <x v="6"/>
    <n v="494.76"/>
    <x v="35"/>
    <n v="21"/>
    <n v="21"/>
    <x v="1"/>
  </r>
  <r>
    <n v="48497"/>
    <x v="0"/>
    <x v="34"/>
    <x v="7"/>
    <n v="1048.6500000000001"/>
    <x v="36"/>
    <n v="37"/>
    <n v="37"/>
    <x v="1"/>
  </r>
  <r>
    <n v="48497"/>
    <x v="0"/>
    <x v="35"/>
    <x v="6"/>
    <n v="874.16"/>
    <x v="37"/>
    <n v="79"/>
    <n v="21"/>
    <x v="1"/>
  </r>
  <r>
    <n v="48497"/>
    <x v="0"/>
    <x v="36"/>
    <x v="4"/>
    <n v="10250"/>
    <x v="38"/>
    <n v="633"/>
    <n v="211"/>
    <x v="1"/>
  </r>
  <r>
    <n v="48497"/>
    <x v="0"/>
    <x v="37"/>
    <x v="1"/>
    <n v="465.86"/>
    <x v="39"/>
    <n v="17"/>
    <n v="17"/>
    <x v="1"/>
  </r>
  <r>
    <n v="48497"/>
    <x v="0"/>
    <x v="38"/>
    <x v="5"/>
    <n v="4145"/>
    <x v="40"/>
    <n v="1548"/>
    <n v="344"/>
    <x v="0"/>
  </r>
  <r>
    <n v="48497"/>
    <x v="0"/>
    <x v="39"/>
    <x v="7"/>
    <n v="7492.5"/>
    <x v="41"/>
    <n v="438"/>
    <n v="146"/>
    <x v="1"/>
  </r>
  <r>
    <n v="48497"/>
    <x v="0"/>
    <x v="40"/>
    <x v="4"/>
    <n v="812.5"/>
    <x v="42"/>
    <n v="80"/>
    <n v="20"/>
    <x v="1"/>
  </r>
  <r>
    <n v="48497"/>
    <x v="0"/>
    <x v="41"/>
    <x v="7"/>
    <n v="883.33"/>
    <x v="43"/>
    <n v="185"/>
    <n v="37"/>
    <x v="1"/>
  </r>
  <r>
    <n v="48497"/>
    <x v="0"/>
    <x v="42"/>
    <x v="4"/>
    <n v="1237.5"/>
    <x v="44"/>
    <n v="150"/>
    <n v="44"/>
    <x v="1"/>
  </r>
  <r>
    <n v="48497"/>
    <x v="0"/>
    <x v="43"/>
    <x v="1"/>
    <n v="9006.0499999999993"/>
    <x v="45"/>
    <n v="301"/>
    <n v="59"/>
    <x v="1"/>
  </r>
  <r>
    <n v="48497"/>
    <x v="0"/>
    <x v="44"/>
    <x v="2"/>
    <n v="3726.79"/>
    <x v="46"/>
    <n v="220"/>
    <n v="55"/>
    <x v="1"/>
  </r>
  <r>
    <n v="48497"/>
    <x v="0"/>
    <x v="45"/>
    <x v="0"/>
    <n v="493.33"/>
    <x v="47"/>
    <n v="184.8"/>
    <n v="26.4"/>
    <x v="1"/>
  </r>
  <r>
    <n v="48497"/>
    <x v="0"/>
    <x v="46"/>
    <x v="1"/>
    <n v="1018.85"/>
    <x v="48"/>
    <n v="156"/>
    <n v="52"/>
    <x v="1"/>
  </r>
  <r>
    <n v="48497"/>
    <x v="0"/>
    <x v="47"/>
    <x v="1"/>
    <n v="530.36"/>
    <x v="49"/>
    <n v="81"/>
    <n v="27"/>
    <x v="1"/>
  </r>
  <r>
    <n v="48497"/>
    <x v="0"/>
    <x v="48"/>
    <x v="8"/>
    <n v="1425.54"/>
    <x v="50"/>
    <n v="110"/>
    <n v="55"/>
    <x v="1"/>
  </r>
  <r>
    <n v="48497"/>
    <x v="0"/>
    <x v="49"/>
    <x v="7"/>
    <n v="5867.13"/>
    <x v="51"/>
    <n v="792"/>
    <n v="198"/>
    <x v="0"/>
  </r>
  <r>
    <n v="48497"/>
    <x v="0"/>
    <x v="49"/>
    <x v="8"/>
    <n v="4105.2299999999996"/>
    <x v="52"/>
    <n v="792"/>
    <n v="198"/>
    <x v="0"/>
  </r>
  <r>
    <n v="48497"/>
    <x v="0"/>
    <x v="50"/>
    <x v="7"/>
    <n v="661.56"/>
    <x v="53"/>
    <n v="29"/>
    <n v="29"/>
    <x v="1"/>
  </r>
  <r>
    <n v="48497"/>
    <x v="0"/>
    <x v="51"/>
    <x v="1"/>
    <n v="7789.94"/>
    <x v="54"/>
    <n v="105"/>
    <n v="105"/>
    <x v="1"/>
  </r>
  <r>
    <n v="48497"/>
    <x v="0"/>
    <x v="52"/>
    <x v="0"/>
    <n v="2435.4"/>
    <x v="55"/>
    <n v="81"/>
    <n v="48.8"/>
    <x v="1"/>
  </r>
  <r>
    <n v="48497"/>
    <x v="0"/>
    <x v="53"/>
    <x v="4"/>
    <n v="2907"/>
    <x v="56"/>
    <n v="172.7"/>
    <n v="35"/>
    <x v="1"/>
  </r>
  <r>
    <n v="48497"/>
    <x v="0"/>
    <x v="54"/>
    <x v="5"/>
    <n v="780"/>
    <x v="57"/>
    <n v="207"/>
    <n v="69"/>
    <x v="1"/>
  </r>
  <r>
    <n v="48497"/>
    <x v="0"/>
    <x v="55"/>
    <x v="6"/>
    <n v="5701.05"/>
    <x v="58"/>
    <n v="1491"/>
    <n v="189"/>
    <x v="0"/>
  </r>
  <r>
    <n v="48497"/>
    <x v="0"/>
    <x v="55"/>
    <x v="0"/>
    <n v="4059"/>
    <x v="59"/>
    <n v="1491"/>
    <n v="189"/>
    <x v="0"/>
  </r>
  <r>
    <n v="48497"/>
    <x v="0"/>
    <x v="56"/>
    <x v="8"/>
    <n v="1246.3499999999999"/>
    <x v="60"/>
    <n v="735"/>
    <n v="105"/>
    <x v="1"/>
  </r>
  <r>
    <n v="48497"/>
    <x v="0"/>
    <x v="57"/>
    <x v="0"/>
    <n v="3435.71"/>
    <x v="61"/>
    <n v="2779"/>
    <n v="229"/>
    <x v="0"/>
  </r>
  <r>
    <n v="48497"/>
    <x v="0"/>
    <x v="58"/>
    <x v="7"/>
    <n v="2331.86"/>
    <x v="62"/>
    <n v="442.75"/>
    <n v="40.25"/>
    <x v="1"/>
  </r>
  <r>
    <n v="48497"/>
    <x v="0"/>
    <x v="59"/>
    <x v="4"/>
    <n v="1006.3"/>
    <x v="63"/>
    <n v="259"/>
    <n v="72"/>
    <x v="1"/>
  </r>
  <r>
    <n v="48497"/>
    <x v="0"/>
    <x v="60"/>
    <x v="1"/>
    <n v="956.28"/>
    <x v="64"/>
    <n v="30"/>
    <n v="30"/>
    <x v="1"/>
  </r>
  <r>
    <n v="48497"/>
    <x v="0"/>
    <x v="61"/>
    <x v="1"/>
    <n v="1591.95"/>
    <x v="65"/>
    <n v="784"/>
    <n v="112"/>
    <x v="0"/>
  </r>
  <r>
    <n v="48497"/>
    <x v="0"/>
    <x v="62"/>
    <x v="0"/>
    <n v="2583"/>
    <x v="66"/>
    <n v="365"/>
    <n v="136.5"/>
    <x v="1"/>
  </r>
  <r>
    <n v="48497"/>
    <x v="0"/>
    <x v="63"/>
    <x v="8"/>
    <n v="1041.74"/>
    <x v="67"/>
    <n v="42.1"/>
    <n v="22.5"/>
    <x v="1"/>
  </r>
  <r>
    <n v="48497"/>
    <x v="0"/>
    <x v="63"/>
    <x v="1"/>
    <n v="1685.73"/>
    <x v="68"/>
    <n v="42.1"/>
    <n v="22.5"/>
    <x v="1"/>
  </r>
  <r>
    <n v="48497"/>
    <x v="0"/>
    <x v="64"/>
    <x v="0"/>
    <n v="1160.95"/>
    <x v="69"/>
    <n v="12"/>
    <n v="12"/>
    <x v="1"/>
  </r>
  <r>
    <n v="48497"/>
    <x v="0"/>
    <x v="65"/>
    <x v="0"/>
    <n v="1314.4"/>
    <x v="70"/>
    <n v="1005"/>
    <n v="201"/>
    <x v="0"/>
  </r>
  <r>
    <n v="48497"/>
    <x v="0"/>
    <x v="66"/>
    <x v="2"/>
    <n v="945.16"/>
    <x v="71"/>
    <n v="4187.7"/>
    <n v="380.7"/>
    <x v="0"/>
  </r>
  <r>
    <n v="48497"/>
    <x v="0"/>
    <x v="67"/>
    <x v="0"/>
    <n v="258.3"/>
    <x v="72"/>
    <n v="664"/>
    <n v="166"/>
    <x v="1"/>
  </r>
  <r>
    <n v="48497"/>
    <x v="0"/>
    <x v="68"/>
    <x v="5"/>
    <n v="1040"/>
    <x v="73"/>
    <n v="923"/>
    <n v="183"/>
    <x v="0"/>
  </r>
  <r>
    <n v="48497"/>
    <x v="0"/>
    <x v="69"/>
    <x v="2"/>
    <n v="1663.58"/>
    <x v="74"/>
    <n v="2205"/>
    <n v="573"/>
    <x v="0"/>
  </r>
  <r>
    <n v="48497"/>
    <x v="0"/>
    <x v="70"/>
    <x v="6"/>
    <n v="500"/>
    <x v="75"/>
    <n v="88"/>
    <n v="22"/>
    <x v="1"/>
  </r>
  <r>
    <n v="48497"/>
    <x v="0"/>
    <x v="71"/>
    <x v="6"/>
    <n v="58.11"/>
    <x v="76"/>
    <n v="320"/>
    <n v="64"/>
    <x v="1"/>
  </r>
  <r>
    <n v="48497"/>
    <x v="0"/>
    <x v="72"/>
    <x v="5"/>
    <n v="440"/>
    <x v="77"/>
    <n v="50"/>
    <n v="25"/>
    <x v="1"/>
  </r>
  <r>
    <n v="48497"/>
    <x v="0"/>
    <x v="73"/>
    <x v="8"/>
    <n v="889.24"/>
    <x v="78"/>
    <n v="56"/>
    <n v="28"/>
    <x v="1"/>
  </r>
  <r>
    <n v="48497"/>
    <x v="0"/>
    <x v="74"/>
    <x v="6"/>
    <n v="1520.28"/>
    <x v="79"/>
    <n v="10"/>
    <n v="10"/>
    <x v="1"/>
  </r>
  <r>
    <n v="48497"/>
    <x v="0"/>
    <x v="75"/>
    <x v="0"/>
    <n v="1531.35"/>
    <x v="80"/>
    <n v="110"/>
    <n v="10"/>
    <x v="1"/>
  </r>
  <r>
    <n v="48497"/>
    <x v="0"/>
    <x v="76"/>
    <x v="2"/>
    <n v="608.44000000000005"/>
    <x v="81"/>
    <n v="95.6"/>
    <n v="23.9"/>
    <x v="1"/>
  </r>
  <r>
    <n v="48497"/>
    <x v="0"/>
    <x v="77"/>
    <x v="8"/>
    <n v="1004.25"/>
    <x v="82"/>
    <n v="113"/>
    <n v="17"/>
    <x v="1"/>
  </r>
  <r>
    <n v="48497"/>
    <x v="0"/>
    <x v="78"/>
    <x v="1"/>
    <n v="1974.02"/>
    <x v="83"/>
    <n v="4187.7"/>
    <n v="380.7"/>
    <x v="0"/>
  </r>
  <r>
    <n v="48497"/>
    <x v="0"/>
    <x v="79"/>
    <x v="7"/>
    <n v="4087.61"/>
    <x v="84"/>
    <n v="4771"/>
    <n v="395"/>
    <x v="0"/>
  </r>
  <r>
    <n v="48497"/>
    <x v="0"/>
    <x v="80"/>
    <x v="9"/>
    <n v="2662.5"/>
    <x v="85"/>
    <n v="900"/>
    <n v="100"/>
    <x v="0"/>
  </r>
  <r>
    <n v="48497"/>
    <x v="0"/>
    <x v="81"/>
    <x v="1"/>
    <n v="583.72"/>
    <x v="86"/>
    <n v="264"/>
    <n v="66"/>
    <x v="1"/>
  </r>
  <r>
    <n v="48497"/>
    <x v="0"/>
    <x v="82"/>
    <x v="8"/>
    <n v="1000.67"/>
    <x v="87"/>
    <n v="52"/>
    <n v="26"/>
    <x v="1"/>
  </r>
  <r>
    <n v="48497"/>
    <x v="0"/>
    <x v="83"/>
    <x v="3"/>
    <n v="497.28"/>
    <x v="88"/>
    <n v="17"/>
    <n v="17"/>
    <x v="1"/>
  </r>
  <r>
    <n v="48497"/>
    <x v="0"/>
    <x v="84"/>
    <x v="7"/>
    <n v="371"/>
    <x v="89"/>
    <n v="56"/>
    <n v="56"/>
    <x v="1"/>
  </r>
  <r>
    <n v="48497"/>
    <x v="0"/>
    <x v="85"/>
    <x v="2"/>
    <n v="2798.82"/>
    <x v="90"/>
    <n v="533"/>
    <n v="106.6"/>
    <x v="1"/>
  </r>
  <r>
    <n v="48497"/>
    <x v="1"/>
    <x v="86"/>
    <x v="7"/>
    <n v="151.69999999999999"/>
    <x v="91"/>
    <n v="189.2"/>
    <n v="63.7"/>
    <x v="1"/>
  </r>
  <r>
    <n v="48497"/>
    <x v="1"/>
    <x v="86"/>
    <x v="2"/>
    <n v="39.92"/>
    <x v="92"/>
    <n v="189.2"/>
    <n v="63.7"/>
    <x v="1"/>
  </r>
  <r>
    <n v="48497"/>
    <x v="1"/>
    <x v="87"/>
    <x v="7"/>
    <n v="364.27"/>
    <x v="93"/>
    <n v="307"/>
    <n v="142"/>
    <x v="1"/>
  </r>
  <r>
    <n v="48497"/>
    <x v="1"/>
    <x v="87"/>
    <x v="2"/>
    <n v="383.23"/>
    <x v="94"/>
    <n v="307"/>
    <n v="142"/>
    <x v="1"/>
  </r>
  <r>
    <n v="48497"/>
    <x v="1"/>
    <x v="0"/>
    <x v="0"/>
    <n v="183.31"/>
    <x v="95"/>
    <n v="1334"/>
    <n v="155"/>
    <x v="0"/>
  </r>
  <r>
    <n v="48497"/>
    <x v="1"/>
    <x v="88"/>
    <x v="3"/>
    <n v="229.8"/>
    <x v="96"/>
    <n v="128"/>
    <n v="32"/>
    <x v="1"/>
  </r>
  <r>
    <n v="48497"/>
    <x v="1"/>
    <x v="3"/>
    <x v="8"/>
    <n v="300.39999999999998"/>
    <x v="97"/>
    <n v="735.2"/>
    <n v="183.8"/>
    <x v="1"/>
  </r>
  <r>
    <n v="48497"/>
    <x v="1"/>
    <x v="3"/>
    <x v="1"/>
    <n v="269.45999999999998"/>
    <x v="98"/>
    <n v="735.2"/>
    <n v="183.8"/>
    <x v="1"/>
  </r>
  <r>
    <n v="48497"/>
    <x v="1"/>
    <x v="89"/>
    <x v="0"/>
    <n v="130.25"/>
    <x v="99"/>
    <n v="81"/>
    <n v="27"/>
    <x v="1"/>
  </r>
  <r>
    <n v="48497"/>
    <x v="1"/>
    <x v="90"/>
    <x v="8"/>
    <n v="79.239999999999995"/>
    <x v="100"/>
    <n v="35"/>
    <n v="7"/>
    <x v="1"/>
  </r>
  <r>
    <n v="48497"/>
    <x v="1"/>
    <x v="91"/>
    <x v="7"/>
    <n v="61.51"/>
    <x v="101"/>
    <n v="25"/>
    <n v="25"/>
    <x v="1"/>
  </r>
  <r>
    <n v="48497"/>
    <x v="1"/>
    <x v="92"/>
    <x v="7"/>
    <n v="114.57"/>
    <x v="102"/>
    <n v="486"/>
    <n v="243"/>
    <x v="1"/>
  </r>
  <r>
    <n v="48497"/>
    <x v="1"/>
    <x v="93"/>
    <x v="3"/>
    <n v="80.84"/>
    <x v="103"/>
    <n v="56"/>
    <n v="28"/>
    <x v="1"/>
  </r>
  <r>
    <n v="48497"/>
    <x v="1"/>
    <x v="94"/>
    <x v="8"/>
    <n v="363.37"/>
    <x v="104"/>
    <n v="232"/>
    <n v="116"/>
    <x v="1"/>
  </r>
  <r>
    <n v="48497"/>
    <x v="1"/>
    <x v="95"/>
    <x v="0"/>
    <n v="98.29"/>
    <x v="105"/>
    <n v="150"/>
    <n v="30"/>
    <x v="1"/>
  </r>
  <r>
    <n v="48497"/>
    <x v="1"/>
    <x v="96"/>
    <x v="2"/>
    <n v="167.66"/>
    <x v="106"/>
    <n v="451.2"/>
    <n v="150.4"/>
    <x v="1"/>
  </r>
  <r>
    <n v="48497"/>
    <x v="1"/>
    <x v="96"/>
    <x v="8"/>
    <n v="33.93"/>
    <x v="107"/>
    <n v="451.2"/>
    <n v="150.4"/>
    <x v="1"/>
  </r>
  <r>
    <n v="48497"/>
    <x v="1"/>
    <x v="97"/>
    <x v="1"/>
    <n v="2383.2600000000002"/>
    <x v="108"/>
    <n v="1489"/>
    <n v="237"/>
    <x v="0"/>
  </r>
  <r>
    <n v="48497"/>
    <x v="1"/>
    <x v="98"/>
    <x v="3"/>
    <n v="201.5"/>
    <x v="109"/>
    <n v="784"/>
    <n v="112"/>
    <x v="1"/>
  </r>
  <r>
    <n v="48497"/>
    <x v="1"/>
    <x v="99"/>
    <x v="3"/>
    <n v="264.60000000000002"/>
    <x v="110"/>
    <n v="406"/>
    <n v="58"/>
    <x v="1"/>
  </r>
  <r>
    <n v="48497"/>
    <x v="1"/>
    <x v="100"/>
    <x v="8"/>
    <n v="82.64"/>
    <x v="111"/>
    <n v="16"/>
    <n v="8"/>
    <x v="1"/>
  </r>
  <r>
    <n v="48497"/>
    <x v="1"/>
    <x v="101"/>
    <x v="1"/>
    <n v="92.82"/>
    <x v="112"/>
    <n v="267"/>
    <n v="89"/>
    <x v="1"/>
  </r>
  <r>
    <n v="48497"/>
    <x v="1"/>
    <x v="102"/>
    <x v="3"/>
    <n v="47.03"/>
    <x v="113"/>
    <n v="56"/>
    <n v="28"/>
    <x v="1"/>
  </r>
  <r>
    <n v="48497"/>
    <x v="1"/>
    <x v="17"/>
    <x v="2"/>
    <n v="312.37"/>
    <x v="114"/>
    <n v="388.3"/>
    <n v="118"/>
    <x v="1"/>
  </r>
  <r>
    <n v="48497"/>
    <x v="1"/>
    <x v="103"/>
    <x v="1"/>
    <n v="203.79"/>
    <x v="115"/>
    <n v="156"/>
    <n v="78"/>
    <x v="1"/>
  </r>
  <r>
    <n v="48497"/>
    <x v="1"/>
    <x v="104"/>
    <x v="0"/>
    <n v="36.78"/>
    <x v="116"/>
    <n v="62"/>
    <n v="31"/>
    <x v="1"/>
  </r>
  <r>
    <n v="48497"/>
    <x v="1"/>
    <x v="22"/>
    <x v="7"/>
    <n v="151.35"/>
    <x v="117"/>
    <n v="231"/>
    <n v="77"/>
    <x v="1"/>
  </r>
  <r>
    <n v="48497"/>
    <x v="1"/>
    <x v="105"/>
    <x v="8"/>
    <n v="255.83"/>
    <x v="118"/>
    <n v="240"/>
    <n v="80"/>
    <x v="1"/>
  </r>
  <r>
    <n v="48497"/>
    <x v="1"/>
    <x v="24"/>
    <x v="2"/>
    <n v="60.3"/>
    <x v="119"/>
    <n v="2488"/>
    <n v="808"/>
    <x v="0"/>
  </r>
  <r>
    <n v="48497"/>
    <x v="1"/>
    <x v="106"/>
    <x v="8"/>
    <n v="115.2"/>
    <x v="120"/>
    <n v="76"/>
    <n v="12"/>
    <x v="1"/>
  </r>
  <r>
    <n v="48497"/>
    <x v="1"/>
    <x v="107"/>
    <x v="3"/>
    <n v="1359.2"/>
    <x v="121"/>
    <n v="315"/>
    <n v="105"/>
    <x v="1"/>
  </r>
  <r>
    <n v="48497"/>
    <x v="1"/>
    <x v="25"/>
    <x v="2"/>
    <n v="359.28"/>
    <x v="122"/>
    <n v="280"/>
    <n v="56"/>
    <x v="1"/>
  </r>
  <r>
    <n v="48497"/>
    <x v="1"/>
    <x v="108"/>
    <x v="1"/>
    <n v="164.07"/>
    <x v="123"/>
    <n v="44"/>
    <n v="22"/>
    <x v="1"/>
  </r>
  <r>
    <n v="48497"/>
    <x v="1"/>
    <x v="109"/>
    <x v="7"/>
    <n v="95.81"/>
    <x v="124"/>
    <n v="56"/>
    <n v="28"/>
    <x v="1"/>
  </r>
  <r>
    <n v="48497"/>
    <x v="1"/>
    <x v="110"/>
    <x v="8"/>
    <n v="326.02"/>
    <x v="125"/>
    <n v="222"/>
    <n v="74"/>
    <x v="1"/>
  </r>
  <r>
    <n v="48497"/>
    <x v="1"/>
    <x v="111"/>
    <x v="8"/>
    <n v="124.52"/>
    <x v="126"/>
    <n v="33"/>
    <n v="11"/>
    <x v="1"/>
  </r>
  <r>
    <n v="48497"/>
    <x v="1"/>
    <x v="112"/>
    <x v="3"/>
    <n v="559.21"/>
    <x v="127"/>
    <n v="171"/>
    <n v="57"/>
    <x v="1"/>
  </r>
  <r>
    <n v="48497"/>
    <x v="1"/>
    <x v="113"/>
    <x v="1"/>
    <n v="53.89"/>
    <x v="128"/>
    <n v="231"/>
    <n v="47.9"/>
    <x v="1"/>
  </r>
  <r>
    <n v="48497"/>
    <x v="1"/>
    <x v="114"/>
    <x v="1"/>
    <n v="331.78"/>
    <x v="129"/>
    <n v="333"/>
    <n v="111"/>
    <x v="1"/>
  </r>
  <r>
    <n v="48497"/>
    <x v="1"/>
    <x v="115"/>
    <x v="1"/>
    <n v="203.79"/>
    <x v="115"/>
    <n v="28"/>
    <n v="14"/>
    <x v="1"/>
  </r>
  <r>
    <n v="48497"/>
    <x v="1"/>
    <x v="116"/>
    <x v="1"/>
    <n v="169.34"/>
    <x v="130"/>
    <n v="83"/>
    <n v="34"/>
    <x v="1"/>
  </r>
  <r>
    <n v="48497"/>
    <x v="1"/>
    <x v="117"/>
    <x v="7"/>
    <n v="64.52"/>
    <x v="131"/>
    <n v="120"/>
    <n v="20"/>
    <x v="1"/>
  </r>
  <r>
    <n v="48497"/>
    <x v="1"/>
    <x v="118"/>
    <x v="8"/>
    <n v="271.83999999999997"/>
    <x v="132"/>
    <n v="54"/>
    <n v="18"/>
    <x v="1"/>
  </r>
  <r>
    <n v="48497"/>
    <x v="1"/>
    <x v="119"/>
    <x v="8"/>
    <n v="241.12"/>
    <x v="133"/>
    <n v="262"/>
    <n v="131"/>
    <x v="1"/>
  </r>
  <r>
    <n v="48497"/>
    <x v="1"/>
    <x v="120"/>
    <x v="8"/>
    <n v="183.38"/>
    <x v="134"/>
    <n v="36"/>
    <n v="18"/>
    <x v="1"/>
  </r>
  <r>
    <n v="48497"/>
    <x v="1"/>
    <x v="39"/>
    <x v="3"/>
    <n v="689.64"/>
    <x v="135"/>
    <n v="438"/>
    <n v="146"/>
    <x v="1"/>
  </r>
  <r>
    <n v="48497"/>
    <x v="1"/>
    <x v="121"/>
    <x v="1"/>
    <n v="186.78"/>
    <x v="136"/>
    <n v="188"/>
    <n v="64"/>
    <x v="1"/>
  </r>
  <r>
    <n v="48497"/>
    <x v="1"/>
    <x v="122"/>
    <x v="8"/>
    <n v="16.97"/>
    <x v="137"/>
    <n v="51.2"/>
    <n v="23.9"/>
    <x v="1"/>
  </r>
  <r>
    <n v="48497"/>
    <x v="1"/>
    <x v="123"/>
    <x v="0"/>
    <n v="114.57"/>
    <x v="102"/>
    <n v="65.599999999999994"/>
    <n v="32.799999999999997"/>
    <x v="1"/>
  </r>
  <r>
    <n v="48497"/>
    <x v="1"/>
    <x v="41"/>
    <x v="2"/>
    <n v="42.21"/>
    <x v="138"/>
    <n v="185"/>
    <n v="37"/>
    <x v="1"/>
  </r>
  <r>
    <n v="48497"/>
    <x v="1"/>
    <x v="43"/>
    <x v="8"/>
    <n v="39.08"/>
    <x v="139"/>
    <n v="301"/>
    <n v="59"/>
    <x v="1"/>
  </r>
  <r>
    <n v="48497"/>
    <x v="1"/>
    <x v="43"/>
    <x v="1"/>
    <n v="492.71"/>
    <x v="140"/>
    <n v="301"/>
    <n v="59"/>
    <x v="1"/>
  </r>
  <r>
    <n v="48497"/>
    <x v="1"/>
    <x v="124"/>
    <x v="8"/>
    <n v="456.19"/>
    <x v="141"/>
    <n v="438"/>
    <n v="219"/>
    <x v="1"/>
  </r>
  <r>
    <n v="48497"/>
    <x v="1"/>
    <x v="125"/>
    <x v="8"/>
    <n v="147.46"/>
    <x v="142"/>
    <n v="30"/>
    <n v="15"/>
    <x v="1"/>
  </r>
  <r>
    <n v="48497"/>
    <x v="1"/>
    <x v="44"/>
    <x v="8"/>
    <n v="330.34"/>
    <x v="143"/>
    <n v="220"/>
    <n v="55"/>
    <x v="1"/>
  </r>
  <r>
    <n v="48497"/>
    <x v="1"/>
    <x v="126"/>
    <x v="7"/>
    <n v="87.44"/>
    <x v="144"/>
    <n v="242"/>
    <n v="66"/>
    <x v="1"/>
  </r>
  <r>
    <n v="48497"/>
    <x v="1"/>
    <x v="127"/>
    <x v="7"/>
    <n v="294.87"/>
    <x v="145"/>
    <n v="272"/>
    <n v="68"/>
    <x v="1"/>
  </r>
  <r>
    <n v="48497"/>
    <x v="1"/>
    <x v="128"/>
    <x v="8"/>
    <n v="134.78"/>
    <x v="146"/>
    <n v="26"/>
    <n v="13"/>
    <x v="1"/>
  </r>
  <r>
    <n v="48497"/>
    <x v="1"/>
    <x v="129"/>
    <x v="1"/>
    <n v="408.18"/>
    <x v="147"/>
    <n v="97.8"/>
    <n v="48.9"/>
    <x v="1"/>
  </r>
  <r>
    <n v="48497"/>
    <x v="1"/>
    <x v="130"/>
    <x v="8"/>
    <n v="79.239999999999995"/>
    <x v="100"/>
    <n v="119.1"/>
    <n v="39.700000000000003"/>
    <x v="1"/>
  </r>
  <r>
    <n v="48497"/>
    <x v="1"/>
    <x v="131"/>
    <x v="1"/>
    <n v="329.41"/>
    <x v="148"/>
    <n v="695"/>
    <n v="139"/>
    <x v="1"/>
  </r>
  <r>
    <n v="48497"/>
    <x v="1"/>
    <x v="132"/>
    <x v="8"/>
    <n v="65.66"/>
    <x v="149"/>
    <n v="354"/>
    <n v="49"/>
    <x v="1"/>
  </r>
  <r>
    <n v="48497"/>
    <x v="1"/>
    <x v="133"/>
    <x v="1"/>
    <n v="248.83"/>
    <x v="150"/>
    <n v="317"/>
    <n v="127"/>
    <x v="1"/>
  </r>
  <r>
    <n v="48497"/>
    <x v="1"/>
    <x v="134"/>
    <x v="1"/>
    <n v="47.23"/>
    <x v="151"/>
    <n v="44"/>
    <n v="22"/>
    <x v="1"/>
  </r>
  <r>
    <n v="48497"/>
    <x v="1"/>
    <x v="135"/>
    <x v="0"/>
    <n v="200.8"/>
    <x v="152"/>
    <n v="72"/>
    <n v="36"/>
    <x v="1"/>
  </r>
  <r>
    <n v="48497"/>
    <x v="1"/>
    <x v="136"/>
    <x v="0"/>
    <n v="172.46"/>
    <x v="153"/>
    <n v="132"/>
    <n v="33"/>
    <x v="1"/>
  </r>
  <r>
    <n v="48497"/>
    <x v="1"/>
    <x v="137"/>
    <x v="8"/>
    <n v="452.8"/>
    <x v="154"/>
    <n v="232"/>
    <n v="232"/>
    <x v="1"/>
  </r>
  <r>
    <n v="48497"/>
    <x v="1"/>
    <x v="138"/>
    <x v="2"/>
    <n v="289.42"/>
    <x v="155"/>
    <n v="92"/>
    <n v="46"/>
    <x v="1"/>
  </r>
  <r>
    <n v="48497"/>
    <x v="1"/>
    <x v="139"/>
    <x v="7"/>
    <n v="134.72999999999999"/>
    <x v="156"/>
    <n v="140"/>
    <n v="20"/>
    <x v="1"/>
  </r>
  <r>
    <n v="48497"/>
    <x v="1"/>
    <x v="140"/>
    <x v="8"/>
    <n v="652.03"/>
    <x v="157"/>
    <n v="148"/>
    <n v="74"/>
    <x v="1"/>
  </r>
  <r>
    <n v="48497"/>
    <x v="1"/>
    <x v="141"/>
    <x v="1"/>
    <n v="587.51"/>
    <x v="158"/>
    <n v="228"/>
    <n v="76"/>
    <x v="1"/>
  </r>
  <r>
    <n v="48497"/>
    <x v="1"/>
    <x v="142"/>
    <x v="2"/>
    <n v="206.59"/>
    <x v="159"/>
    <n v="320"/>
    <n v="64"/>
    <x v="1"/>
  </r>
  <r>
    <n v="48497"/>
    <x v="1"/>
    <x v="143"/>
    <x v="8"/>
    <n v="153.94999999999999"/>
    <x v="160"/>
    <n v="182"/>
    <n v="108"/>
    <x v="1"/>
  </r>
  <r>
    <n v="48497"/>
    <x v="1"/>
    <x v="144"/>
    <x v="3"/>
    <n v="147.16"/>
    <x v="161"/>
    <n v="81"/>
    <n v="27"/>
    <x v="1"/>
  </r>
  <r>
    <n v="48497"/>
    <x v="1"/>
    <x v="145"/>
    <x v="0"/>
    <n v="117.59"/>
    <x v="162"/>
    <n v="69"/>
    <n v="23"/>
    <x v="1"/>
  </r>
  <r>
    <n v="48497"/>
    <x v="1"/>
    <x v="66"/>
    <x v="2"/>
    <n v="361.28"/>
    <x v="163"/>
    <n v="4187.7"/>
    <n v="380.7"/>
    <x v="0"/>
  </r>
  <r>
    <n v="48497"/>
    <x v="1"/>
    <x v="146"/>
    <x v="8"/>
    <n v="238.85"/>
    <x v="164"/>
    <n v="36"/>
    <n v="36"/>
    <x v="1"/>
  </r>
  <r>
    <n v="48497"/>
    <x v="1"/>
    <x v="147"/>
    <x v="0"/>
    <n v="279.79000000000002"/>
    <x v="165"/>
    <n v="322"/>
    <n v="80.5"/>
    <x v="1"/>
  </r>
  <r>
    <n v="48497"/>
    <x v="1"/>
    <x v="148"/>
    <x v="7"/>
    <n v="100.1"/>
    <x v="166"/>
    <n v="438"/>
    <n v="146"/>
    <x v="1"/>
  </r>
  <r>
    <n v="48497"/>
    <x v="1"/>
    <x v="149"/>
    <x v="3"/>
    <n v="116.6"/>
    <x v="167"/>
    <n v="511"/>
    <n v="113"/>
    <x v="1"/>
  </r>
  <r>
    <n v="48497"/>
    <x v="1"/>
    <x v="150"/>
    <x v="8"/>
    <n v="103.68"/>
    <x v="168"/>
    <n v="266"/>
    <n v="60"/>
    <x v="1"/>
  </r>
  <r>
    <n v="48497"/>
    <x v="1"/>
    <x v="151"/>
    <x v="8"/>
    <n v="112.07"/>
    <x v="169"/>
    <n v="155"/>
    <n v="43"/>
    <x v="1"/>
  </r>
  <r>
    <n v="48497"/>
    <x v="1"/>
    <x v="73"/>
    <x v="1"/>
    <n v="78.34"/>
    <x v="170"/>
    <n v="56"/>
    <n v="28"/>
    <x v="1"/>
  </r>
  <r>
    <n v="48497"/>
    <x v="1"/>
    <x v="152"/>
    <x v="1"/>
    <n v="212.82"/>
    <x v="171"/>
    <n v="20"/>
    <n v="20"/>
    <x v="1"/>
  </r>
  <r>
    <n v="48497"/>
    <x v="1"/>
    <x v="153"/>
    <x v="3"/>
    <n v="1059.55"/>
    <x v="172"/>
    <n v="447"/>
    <n v="149"/>
    <x v="1"/>
  </r>
  <r>
    <n v="48497"/>
    <x v="1"/>
    <x v="154"/>
    <x v="8"/>
    <n v="180.09"/>
    <x v="173"/>
    <n v="68"/>
    <n v="36"/>
    <x v="1"/>
  </r>
  <r>
    <n v="48497"/>
    <x v="1"/>
    <x v="155"/>
    <x v="1"/>
    <n v="326.02"/>
    <x v="125"/>
    <n v="124"/>
    <n v="62"/>
    <x v="1"/>
  </r>
  <r>
    <n v="48497"/>
    <x v="1"/>
    <x v="156"/>
    <x v="8"/>
    <n v="224.64"/>
    <x v="174"/>
    <n v="696"/>
    <n v="134"/>
    <x v="1"/>
  </r>
  <r>
    <n v="48497"/>
    <x v="1"/>
    <x v="157"/>
    <x v="8"/>
    <n v="266.74"/>
    <x v="175"/>
    <n v="223"/>
    <n v="67"/>
    <x v="1"/>
  </r>
  <r>
    <n v="48497"/>
    <x v="1"/>
    <x v="157"/>
    <x v="1"/>
    <n v="132.52000000000001"/>
    <x v="176"/>
    <n v="223"/>
    <n v="67"/>
    <x v="1"/>
  </r>
  <r>
    <n v="48497"/>
    <x v="1"/>
    <x v="158"/>
    <x v="8"/>
    <n v="63.39"/>
    <x v="177"/>
    <n v="165"/>
    <n v="55"/>
    <x v="1"/>
  </r>
  <r>
    <n v="48497"/>
    <x v="1"/>
    <x v="76"/>
    <x v="2"/>
    <n v="75.849999999999994"/>
    <x v="178"/>
    <n v="95.6"/>
    <n v="23.9"/>
    <x v="1"/>
  </r>
  <r>
    <n v="48497"/>
    <x v="1"/>
    <x v="159"/>
    <x v="2"/>
    <n v="193.61"/>
    <x v="179"/>
    <n v="207"/>
    <n v="23"/>
    <x v="1"/>
  </r>
  <r>
    <n v="48497"/>
    <x v="1"/>
    <x v="160"/>
    <x v="1"/>
    <n v="964.22"/>
    <x v="180"/>
    <n v="5019"/>
    <n v="571"/>
    <x v="0"/>
  </r>
  <r>
    <n v="48497"/>
    <x v="1"/>
    <x v="161"/>
    <x v="0"/>
    <n v="90.45"/>
    <x v="181"/>
    <n v="92.8"/>
    <n v="25.4"/>
    <x v="1"/>
  </r>
  <r>
    <n v="48497"/>
    <x v="1"/>
    <x v="162"/>
    <x v="7"/>
    <n v="177.89"/>
    <x v="182"/>
    <n v="423.2"/>
    <n v="120.4"/>
    <x v="1"/>
  </r>
  <r>
    <n v="48497"/>
    <x v="1"/>
    <x v="163"/>
    <x v="7"/>
    <n v="158.68"/>
    <x v="183"/>
    <n v="184.6"/>
    <n v="92.3"/>
    <x v="1"/>
  </r>
  <r>
    <n v="48497"/>
    <x v="1"/>
    <x v="164"/>
    <x v="7"/>
    <n v="28.34"/>
    <x v="184"/>
    <n v="24"/>
    <n v="12"/>
    <x v="1"/>
  </r>
  <r>
    <n v="48497"/>
    <x v="2"/>
    <x v="165"/>
    <x v="7"/>
    <n v="134.71"/>
    <x v="185"/>
    <n v="1114"/>
    <n v="98"/>
    <x v="1"/>
  </r>
  <r>
    <n v="48497"/>
    <x v="2"/>
    <x v="165"/>
    <x v="2"/>
    <n v="134.71"/>
    <x v="185"/>
    <n v="1114"/>
    <n v="98"/>
    <x v="1"/>
  </r>
  <r>
    <n v="48497"/>
    <x v="2"/>
    <x v="165"/>
    <x v="3"/>
    <n v="709.02"/>
    <x v="186"/>
    <n v="1114"/>
    <n v="98"/>
    <x v="1"/>
  </r>
  <r>
    <n v="48497"/>
    <x v="2"/>
    <x v="166"/>
    <x v="7"/>
    <n v="288.41000000000003"/>
    <x v="187"/>
    <n v="2767"/>
    <n v="305"/>
    <x v="1"/>
  </r>
  <r>
    <n v="48497"/>
    <x v="2"/>
    <x v="166"/>
    <x v="2"/>
    <n v="288.41000000000003"/>
    <x v="187"/>
    <n v="2767"/>
    <n v="305"/>
    <x v="1"/>
  </r>
  <r>
    <n v="48497"/>
    <x v="2"/>
    <x v="166"/>
    <x v="3"/>
    <n v="548.86"/>
    <x v="188"/>
    <n v="2767"/>
    <n v="305"/>
    <x v="1"/>
  </r>
  <r>
    <n v="48497"/>
    <x v="2"/>
    <x v="167"/>
    <x v="7"/>
    <n v="696.71"/>
    <x v="189"/>
    <n v="4749"/>
    <n v="437"/>
    <x v="2"/>
  </r>
  <r>
    <n v="48497"/>
    <x v="2"/>
    <x v="167"/>
    <x v="2"/>
    <n v="2685.83"/>
    <x v="190"/>
    <n v="4749"/>
    <n v="437"/>
    <x v="2"/>
  </r>
  <r>
    <n v="48497"/>
    <x v="2"/>
    <x v="167"/>
    <x v="3"/>
    <n v="1160.48"/>
    <x v="191"/>
    <n v="4749"/>
    <n v="437"/>
    <x v="2"/>
  </r>
  <r>
    <n v="48497"/>
    <x v="2"/>
    <x v="168"/>
    <x v="7"/>
    <n v="1545.67"/>
    <x v="192"/>
    <n v="2740"/>
    <n v="214"/>
    <x v="1"/>
  </r>
  <r>
    <n v="48497"/>
    <x v="2"/>
    <x v="168"/>
    <x v="2"/>
    <n v="440.39"/>
    <x v="193"/>
    <n v="2740"/>
    <n v="214"/>
    <x v="1"/>
  </r>
  <r>
    <n v="48497"/>
    <x v="2"/>
    <x v="168"/>
    <x v="3"/>
    <n v="1610.59"/>
    <x v="194"/>
    <n v="2740"/>
    <n v="214"/>
    <x v="1"/>
  </r>
  <r>
    <n v="48497"/>
    <x v="2"/>
    <x v="169"/>
    <x v="7"/>
    <n v="1515.15"/>
    <x v="195"/>
    <n v="894"/>
    <n v="125"/>
    <x v="1"/>
  </r>
  <r>
    <n v="48497"/>
    <x v="2"/>
    <x v="169"/>
    <x v="2"/>
    <n v="59.57"/>
    <x v="196"/>
    <n v="894"/>
    <n v="125"/>
    <x v="1"/>
  </r>
  <r>
    <n v="48497"/>
    <x v="2"/>
    <x v="170"/>
    <x v="7"/>
    <n v="1305.3599999999999"/>
    <x v="197"/>
    <n v="6361"/>
    <n v="557"/>
    <x v="1"/>
  </r>
  <r>
    <n v="48497"/>
    <x v="2"/>
    <x v="170"/>
    <x v="2"/>
    <n v="1585.08"/>
    <x v="198"/>
    <n v="6361"/>
    <n v="557"/>
    <x v="1"/>
  </r>
  <r>
    <n v="48497"/>
    <x v="2"/>
    <x v="170"/>
    <x v="3"/>
    <n v="1300.81"/>
    <x v="199"/>
    <n v="6361"/>
    <n v="557"/>
    <x v="1"/>
  </r>
  <r>
    <n v="48497"/>
    <x v="3"/>
    <x v="171"/>
    <x v="3"/>
    <n v="665.7"/>
    <x v="200"/>
    <n v="144"/>
    <n v="106"/>
    <x v="1"/>
  </r>
  <r>
    <n v="48497"/>
    <x v="3"/>
    <x v="171"/>
    <x v="8"/>
    <n v="887.6"/>
    <x v="201"/>
    <n v="144"/>
    <n v="106"/>
    <x v="1"/>
  </r>
  <r>
    <n v="48497"/>
    <x v="3"/>
    <x v="171"/>
    <x v="1"/>
    <n v="1318.09"/>
    <x v="202"/>
    <n v="144"/>
    <n v="106"/>
    <x v="1"/>
  </r>
  <r>
    <n v="48497"/>
    <x v="3"/>
    <x v="172"/>
    <x v="2"/>
    <n v="1698.42"/>
    <x v="203"/>
    <n v="165"/>
    <n v="55"/>
    <x v="1"/>
  </r>
  <r>
    <n v="48497"/>
    <x v="3"/>
    <x v="172"/>
    <x v="3"/>
    <n v="1698.42"/>
    <x v="203"/>
    <n v="165"/>
    <n v="55"/>
    <x v="1"/>
  </r>
  <r>
    <n v="48497"/>
    <x v="3"/>
    <x v="172"/>
    <x v="8"/>
    <n v="1698.42"/>
    <x v="203"/>
    <n v="165"/>
    <n v="55"/>
    <x v="1"/>
  </r>
  <r>
    <n v="48497"/>
    <x v="3"/>
    <x v="173"/>
    <x v="7"/>
    <n v="549.91999999999996"/>
    <x v="204"/>
    <n v="873.7"/>
    <n v="97.6"/>
    <x v="1"/>
  </r>
  <r>
    <n v="48497"/>
    <x v="3"/>
    <x v="173"/>
    <x v="2"/>
    <n v="939.74"/>
    <x v="205"/>
    <n v="873.7"/>
    <n v="97.6"/>
    <x v="1"/>
  </r>
  <r>
    <n v="48497"/>
    <x v="3"/>
    <x v="173"/>
    <x v="3"/>
    <n v="1095.26"/>
    <x v="206"/>
    <n v="873.7"/>
    <n v="97.6"/>
    <x v="1"/>
  </r>
  <r>
    <n v="48497"/>
    <x v="3"/>
    <x v="174"/>
    <x v="2"/>
    <n v="2225.6799999999998"/>
    <x v="207"/>
    <n v="264"/>
    <n v="66"/>
    <x v="1"/>
  </r>
  <r>
    <n v="48497"/>
    <x v="3"/>
    <x v="174"/>
    <x v="3"/>
    <n v="2225.6799999999998"/>
    <x v="207"/>
    <n v="264"/>
    <n v="66"/>
    <x v="1"/>
  </r>
  <r>
    <n v="48497"/>
    <x v="3"/>
    <x v="175"/>
    <x v="7"/>
    <n v="536"/>
    <x v="208"/>
    <n v="496.1"/>
    <n v="114.1"/>
    <x v="1"/>
  </r>
  <r>
    <n v="48497"/>
    <x v="3"/>
    <x v="176"/>
    <x v="7"/>
    <n v="549.91999999999996"/>
    <x v="204"/>
    <n v="282"/>
    <n v="47"/>
    <x v="1"/>
  </r>
  <r>
    <n v="48497"/>
    <x v="3"/>
    <x v="176"/>
    <x v="2"/>
    <n v="563.84"/>
    <x v="209"/>
    <n v="282"/>
    <n v="47"/>
    <x v="1"/>
  </r>
  <r>
    <n v="48497"/>
    <x v="3"/>
    <x v="176"/>
    <x v="3"/>
    <n v="848.65"/>
    <x v="210"/>
    <n v="282"/>
    <n v="47"/>
    <x v="1"/>
  </r>
  <r>
    <n v="48497"/>
    <x v="3"/>
    <x v="177"/>
    <x v="2"/>
    <n v="377.95"/>
    <x v="211"/>
    <n v="285.2"/>
    <n v="77.2"/>
    <x v="1"/>
  </r>
  <r>
    <n v="48497"/>
    <x v="3"/>
    <x v="178"/>
    <x v="8"/>
    <n v="506"/>
    <x v="212"/>
    <n v="503"/>
    <n v="112"/>
    <x v="1"/>
  </r>
  <r>
    <n v="48497"/>
    <x v="3"/>
    <x v="178"/>
    <x v="1"/>
    <n v="506"/>
    <x v="212"/>
    <n v="503"/>
    <n v="112"/>
    <x v="1"/>
  </r>
  <r>
    <n v="48497"/>
    <x v="3"/>
    <x v="179"/>
    <x v="7"/>
    <n v="132.26"/>
    <x v="213"/>
    <n v="555"/>
    <n v="163"/>
    <x v="1"/>
  </r>
  <r>
    <n v="48497"/>
    <x v="3"/>
    <x v="179"/>
    <x v="2"/>
    <n v="772.67"/>
    <x v="214"/>
    <n v="555"/>
    <n v="163"/>
    <x v="1"/>
  </r>
  <r>
    <n v="48497"/>
    <x v="3"/>
    <x v="179"/>
    <x v="8"/>
    <n v="2171.83"/>
    <x v="215"/>
    <n v="555"/>
    <n v="163"/>
    <x v="1"/>
  </r>
  <r>
    <n v="48497"/>
    <x v="3"/>
    <x v="180"/>
    <x v="7"/>
    <n v="965.12"/>
    <x v="216"/>
    <n v="406"/>
    <n v="58"/>
    <x v="1"/>
  </r>
  <r>
    <n v="48497"/>
    <x v="3"/>
    <x v="181"/>
    <x v="1"/>
    <n v="4440.53"/>
    <x v="217"/>
    <n v="447"/>
    <n v="149"/>
    <x v="1"/>
  </r>
  <r>
    <n v="48497"/>
    <x v="3"/>
    <x v="182"/>
    <x v="7"/>
    <n v="1633.28"/>
    <x v="218"/>
    <n v="171"/>
    <n v="57"/>
    <x v="1"/>
  </r>
  <r>
    <n v="48497"/>
    <x v="3"/>
    <x v="183"/>
    <x v="8"/>
    <n v="680.98"/>
    <x v="219"/>
    <n v="39.799999999999997"/>
    <n v="19.899999999999999"/>
    <x v="1"/>
  </r>
  <r>
    <n v="48497"/>
    <x v="3"/>
    <x v="183"/>
    <x v="1"/>
    <n v="680.98"/>
    <x v="219"/>
    <n v="39.799999999999997"/>
    <n v="19.899999999999999"/>
    <x v="1"/>
  </r>
  <r>
    <n v="48497"/>
    <x v="3"/>
    <x v="184"/>
    <x v="7"/>
    <n v="1587.11"/>
    <x v="220"/>
    <n v="672"/>
    <n v="84"/>
    <x v="1"/>
  </r>
  <r>
    <n v="48497"/>
    <x v="3"/>
    <x v="184"/>
    <x v="2"/>
    <n v="2046.53"/>
    <x v="221"/>
    <n v="672"/>
    <n v="84"/>
    <x v="1"/>
  </r>
  <r>
    <n v="48497"/>
    <x v="3"/>
    <x v="184"/>
    <x v="3"/>
    <n v="2001.93"/>
    <x v="222"/>
    <n v="672"/>
    <n v="84"/>
    <x v="1"/>
  </r>
  <r>
    <n v="48497"/>
    <x v="3"/>
    <x v="185"/>
    <x v="7"/>
    <n v="536"/>
    <x v="208"/>
    <n v="464"/>
    <n v="41"/>
    <x v="1"/>
  </r>
  <r>
    <n v="48497"/>
    <x v="3"/>
    <x v="185"/>
    <x v="2"/>
    <n v="536"/>
    <x v="208"/>
    <n v="464"/>
    <n v="41"/>
    <x v="1"/>
  </r>
  <r>
    <n v="48497"/>
    <x v="3"/>
    <x v="185"/>
    <x v="3"/>
    <n v="558.51"/>
    <x v="223"/>
    <n v="464"/>
    <n v="41"/>
    <x v="1"/>
  </r>
  <r>
    <n v="48497"/>
    <x v="3"/>
    <x v="186"/>
    <x v="8"/>
    <n v="761.37"/>
    <x v="224"/>
    <n v="280"/>
    <n v="140"/>
    <x v="1"/>
  </r>
  <r>
    <n v="48497"/>
    <x v="3"/>
    <x v="186"/>
    <x v="1"/>
    <n v="1527.47"/>
    <x v="225"/>
    <n v="280"/>
    <n v="140"/>
    <x v="1"/>
  </r>
  <r>
    <n v="48497"/>
    <x v="3"/>
    <x v="187"/>
    <x v="2"/>
    <n v="821.22"/>
    <x v="226"/>
    <n v="160"/>
    <n v="32"/>
    <x v="1"/>
  </r>
  <r>
    <n v="48497"/>
    <x v="3"/>
    <x v="187"/>
    <x v="3"/>
    <n v="821.22"/>
    <x v="226"/>
    <n v="160"/>
    <n v="32"/>
    <x v="1"/>
  </r>
  <r>
    <n v="48497"/>
    <x v="3"/>
    <x v="97"/>
    <x v="8"/>
    <n v="8895.8799999999992"/>
    <x v="227"/>
    <n v="1489"/>
    <n v="237"/>
    <x v="1"/>
  </r>
  <r>
    <n v="48497"/>
    <x v="3"/>
    <x v="97"/>
    <x v="1"/>
    <n v="8895.8799999999992"/>
    <x v="227"/>
    <n v="1489"/>
    <n v="237"/>
    <x v="1"/>
  </r>
  <r>
    <n v="48497"/>
    <x v="3"/>
    <x v="188"/>
    <x v="8"/>
    <n v="671.52"/>
    <x v="228"/>
    <n v="71"/>
    <n v="29"/>
    <x v="2"/>
  </r>
  <r>
    <n v="48497"/>
    <x v="3"/>
    <x v="189"/>
    <x v="7"/>
    <n v="793.55"/>
    <x v="229"/>
    <n v="336"/>
    <n v="56"/>
    <x v="1"/>
  </r>
  <r>
    <n v="48497"/>
    <x v="3"/>
    <x v="189"/>
    <x v="2"/>
    <n v="793.55"/>
    <x v="229"/>
    <n v="336"/>
    <n v="56"/>
    <x v="1"/>
  </r>
  <r>
    <n v="48497"/>
    <x v="3"/>
    <x v="189"/>
    <x v="3"/>
    <n v="1080.75"/>
    <x v="230"/>
    <n v="336"/>
    <n v="56"/>
    <x v="1"/>
  </r>
  <r>
    <n v="48497"/>
    <x v="3"/>
    <x v="190"/>
    <x v="2"/>
    <n v="765.22"/>
    <x v="231"/>
    <n v="48"/>
    <n v="24"/>
    <x v="1"/>
  </r>
  <r>
    <n v="48497"/>
    <x v="3"/>
    <x v="190"/>
    <x v="8"/>
    <n v="765.22"/>
    <x v="231"/>
    <n v="48"/>
    <n v="24"/>
    <x v="1"/>
  </r>
  <r>
    <n v="48497"/>
    <x v="3"/>
    <x v="191"/>
    <x v="7"/>
    <n v="1949.08"/>
    <x v="232"/>
    <n v="227.1"/>
    <n v="75.7"/>
    <x v="1"/>
  </r>
  <r>
    <n v="48497"/>
    <x v="3"/>
    <x v="191"/>
    <x v="2"/>
    <n v="215.79"/>
    <x v="233"/>
    <n v="227.1"/>
    <n v="75.7"/>
    <x v="1"/>
  </r>
  <r>
    <n v="48497"/>
    <x v="3"/>
    <x v="191"/>
    <x v="3"/>
    <n v="311.89"/>
    <x v="234"/>
    <n v="227.1"/>
    <n v="75.7"/>
    <x v="1"/>
  </r>
  <r>
    <n v="48497"/>
    <x v="3"/>
    <x v="192"/>
    <x v="7"/>
    <n v="591.69000000000005"/>
    <x v="235"/>
    <n v="105"/>
    <n v="15"/>
    <x v="1"/>
  </r>
  <r>
    <n v="48497"/>
    <x v="3"/>
    <x v="192"/>
    <x v="2"/>
    <n v="591.69000000000005"/>
    <x v="235"/>
    <n v="105"/>
    <n v="15"/>
    <x v="1"/>
  </r>
  <r>
    <n v="48497"/>
    <x v="3"/>
    <x v="192"/>
    <x v="3"/>
    <n v="616.54"/>
    <x v="236"/>
    <n v="105"/>
    <n v="15"/>
    <x v="1"/>
  </r>
  <r>
    <n v="48497"/>
    <x v="3"/>
    <x v="193"/>
    <x v="2"/>
    <n v="587.91999999999996"/>
    <x v="237"/>
    <n v="199"/>
    <n v="86"/>
    <x v="1"/>
  </r>
  <r>
    <n v="48497"/>
    <x v="3"/>
    <x v="193"/>
    <x v="3"/>
    <n v="900.54"/>
    <x v="238"/>
    <n v="199"/>
    <n v="86"/>
    <x v="1"/>
  </r>
  <r>
    <n v="48497"/>
    <x v="3"/>
    <x v="193"/>
    <x v="8"/>
    <n v="900.54"/>
    <x v="238"/>
    <n v="199"/>
    <n v="86"/>
    <x v="1"/>
  </r>
  <r>
    <n v="48497"/>
    <x v="3"/>
    <x v="194"/>
    <x v="2"/>
    <n v="1222.49"/>
    <x v="239"/>
    <n v="555"/>
    <n v="185"/>
    <x v="1"/>
  </r>
  <r>
    <n v="48497"/>
    <x v="3"/>
    <x v="194"/>
    <x v="3"/>
    <n v="3294.2"/>
    <x v="240"/>
    <n v="555"/>
    <n v="185"/>
    <x v="1"/>
  </r>
  <r>
    <n v="48497"/>
    <x v="3"/>
    <x v="194"/>
    <x v="8"/>
    <n v="1222.49"/>
    <x v="239"/>
    <n v="555"/>
    <n v="185"/>
    <x v="1"/>
  </r>
  <r>
    <n v="48497"/>
    <x v="3"/>
    <x v="195"/>
    <x v="7"/>
    <n v="2686.95"/>
    <x v="241"/>
    <n v="1063"/>
    <n v="125"/>
    <x v="1"/>
  </r>
  <r>
    <n v="48497"/>
    <x v="3"/>
    <x v="195"/>
    <x v="2"/>
    <n v="549.91999999999996"/>
    <x v="204"/>
    <n v="1063"/>
    <n v="125"/>
    <x v="1"/>
  </r>
  <r>
    <n v="48497"/>
    <x v="3"/>
    <x v="195"/>
    <x v="3"/>
    <n v="3416.33"/>
    <x v="242"/>
    <n v="1063"/>
    <n v="125"/>
    <x v="1"/>
  </r>
  <r>
    <n v="48497"/>
    <x v="3"/>
    <x v="196"/>
    <x v="2"/>
    <n v="830.55"/>
    <x v="243"/>
    <n v="110"/>
    <n v="22"/>
    <x v="1"/>
  </r>
  <r>
    <n v="48497"/>
    <x v="3"/>
    <x v="196"/>
    <x v="3"/>
    <n v="830.55"/>
    <x v="243"/>
    <n v="110"/>
    <n v="22"/>
    <x v="1"/>
  </r>
  <r>
    <n v="48497"/>
    <x v="3"/>
    <x v="196"/>
    <x v="8"/>
    <n v="830.55"/>
    <x v="243"/>
    <n v="110"/>
    <n v="22"/>
    <x v="1"/>
  </r>
  <r>
    <n v="48497"/>
    <x v="3"/>
    <x v="197"/>
    <x v="2"/>
    <n v="947.2"/>
    <x v="244"/>
    <n v="156"/>
    <n v="78"/>
    <x v="1"/>
  </r>
  <r>
    <n v="48497"/>
    <x v="3"/>
    <x v="197"/>
    <x v="3"/>
    <n v="947.2"/>
    <x v="244"/>
    <n v="156"/>
    <n v="78"/>
    <x v="1"/>
  </r>
  <r>
    <n v="48497"/>
    <x v="3"/>
    <x v="197"/>
    <x v="8"/>
    <n v="947.2"/>
    <x v="244"/>
    <n v="156"/>
    <n v="78"/>
    <x v="1"/>
  </r>
  <r>
    <n v="48497"/>
    <x v="3"/>
    <x v="198"/>
    <x v="7"/>
    <n v="1712.41"/>
    <x v="245"/>
    <n v="261"/>
    <n v="29"/>
    <x v="1"/>
  </r>
  <r>
    <n v="48497"/>
    <x v="3"/>
    <x v="198"/>
    <x v="2"/>
    <n v="1712.41"/>
    <x v="245"/>
    <n v="261"/>
    <n v="29"/>
    <x v="1"/>
  </r>
  <r>
    <n v="48497"/>
    <x v="3"/>
    <x v="198"/>
    <x v="3"/>
    <n v="1784.33"/>
    <x v="246"/>
    <n v="261"/>
    <n v="29"/>
    <x v="1"/>
  </r>
  <r>
    <n v="48497"/>
    <x v="3"/>
    <x v="199"/>
    <x v="1"/>
    <n v="345.22"/>
    <x v="247"/>
    <n v="55"/>
    <n v="55"/>
    <x v="1"/>
  </r>
  <r>
    <n v="48497"/>
    <x v="3"/>
    <x v="200"/>
    <x v="7"/>
    <n v="1406.12"/>
    <x v="248"/>
    <n v="736"/>
    <n v="92"/>
    <x v="1"/>
  </r>
  <r>
    <n v="48497"/>
    <x v="3"/>
    <x v="200"/>
    <x v="2"/>
    <n v="2972.35"/>
    <x v="249"/>
    <n v="736"/>
    <n v="92"/>
    <x v="1"/>
  </r>
  <r>
    <n v="48497"/>
    <x v="3"/>
    <x v="200"/>
    <x v="3"/>
    <n v="1465.18"/>
    <x v="250"/>
    <n v="736"/>
    <n v="92"/>
    <x v="1"/>
  </r>
  <r>
    <n v="48497"/>
    <x v="3"/>
    <x v="201"/>
    <x v="7"/>
    <n v="1336.51"/>
    <x v="251"/>
    <n v="69"/>
    <n v="23"/>
    <x v="1"/>
  </r>
  <r>
    <n v="48497"/>
    <x v="3"/>
    <x v="201"/>
    <x v="2"/>
    <n v="1336.51"/>
    <x v="251"/>
    <n v="69"/>
    <n v="23"/>
    <x v="1"/>
  </r>
  <r>
    <n v="48497"/>
    <x v="3"/>
    <x v="202"/>
    <x v="7"/>
    <n v="473.35"/>
    <x v="252"/>
    <n v="114"/>
    <n v="19"/>
    <x v="1"/>
  </r>
  <r>
    <n v="48497"/>
    <x v="3"/>
    <x v="202"/>
    <x v="2"/>
    <n v="563.84"/>
    <x v="209"/>
    <n v="114"/>
    <n v="19"/>
    <x v="1"/>
  </r>
  <r>
    <n v="48497"/>
    <x v="3"/>
    <x v="202"/>
    <x v="3"/>
    <n v="493.23"/>
    <x v="253"/>
    <n v="114"/>
    <n v="19"/>
    <x v="1"/>
  </r>
  <r>
    <n v="48497"/>
    <x v="3"/>
    <x v="203"/>
    <x v="8"/>
    <n v="5982.18"/>
    <x v="254"/>
    <n v="3348"/>
    <n v="279"/>
    <x v="1"/>
  </r>
  <r>
    <n v="48497"/>
    <x v="3"/>
    <x v="204"/>
    <x v="2"/>
    <n v="956.53"/>
    <x v="255"/>
    <n v="154"/>
    <n v="77"/>
    <x v="1"/>
  </r>
  <r>
    <n v="48497"/>
    <x v="3"/>
    <x v="204"/>
    <x v="3"/>
    <n v="419.94"/>
    <x v="256"/>
    <n v="154"/>
    <n v="77"/>
    <x v="1"/>
  </r>
  <r>
    <n v="48497"/>
    <x v="3"/>
    <x v="205"/>
    <x v="1"/>
    <n v="733"/>
    <x v="257"/>
    <n v="252"/>
    <n v="42"/>
    <x v="1"/>
  </r>
  <r>
    <n v="48497"/>
    <x v="3"/>
    <x v="206"/>
    <x v="2"/>
    <n v="1343.81"/>
    <x v="258"/>
    <n v="311"/>
    <n v="97"/>
    <x v="1"/>
  </r>
  <r>
    <n v="48497"/>
    <x v="3"/>
    <x v="206"/>
    <x v="3"/>
    <n v="1367.14"/>
    <x v="259"/>
    <n v="311"/>
    <n v="97"/>
    <x v="1"/>
  </r>
  <r>
    <n v="48497"/>
    <x v="3"/>
    <x v="206"/>
    <x v="8"/>
    <n v="774.56"/>
    <x v="260"/>
    <n v="311"/>
    <n v="97"/>
    <x v="1"/>
  </r>
  <r>
    <n v="48497"/>
    <x v="3"/>
    <x v="207"/>
    <x v="3"/>
    <n v="736.71"/>
    <x v="261"/>
    <n v="1011"/>
    <n v="168"/>
    <x v="1"/>
  </r>
  <r>
    <n v="48497"/>
    <x v="3"/>
    <x v="207"/>
    <x v="8"/>
    <n v="1109.5"/>
    <x v="262"/>
    <n v="1011"/>
    <n v="168"/>
    <x v="1"/>
  </r>
  <r>
    <n v="48497"/>
    <x v="3"/>
    <x v="207"/>
    <x v="1"/>
    <n v="443.8"/>
    <x v="263"/>
    <n v="1011"/>
    <n v="168"/>
    <x v="1"/>
  </r>
  <r>
    <n v="48497"/>
    <x v="3"/>
    <x v="208"/>
    <x v="3"/>
    <n v="275.16000000000003"/>
    <x v="264"/>
    <n v="450"/>
    <n v="90"/>
    <x v="1"/>
  </r>
  <r>
    <n v="48497"/>
    <x v="3"/>
    <x v="208"/>
    <x v="8"/>
    <n v="275.16000000000003"/>
    <x v="264"/>
    <n v="450"/>
    <n v="90"/>
    <x v="1"/>
  </r>
  <r>
    <n v="48497"/>
    <x v="3"/>
    <x v="208"/>
    <x v="1"/>
    <n v="829.91"/>
    <x v="265"/>
    <n v="450"/>
    <n v="90"/>
    <x v="1"/>
  </r>
  <r>
    <n v="48497"/>
    <x v="3"/>
    <x v="209"/>
    <x v="2"/>
    <n v="587.91999999999996"/>
    <x v="237"/>
    <n v="311"/>
    <n v="130"/>
    <x v="1"/>
  </r>
  <r>
    <n v="48497"/>
    <x v="3"/>
    <x v="209"/>
    <x v="3"/>
    <n v="587.91999999999996"/>
    <x v="237"/>
    <n v="311"/>
    <n v="130"/>
    <x v="1"/>
  </r>
  <r>
    <n v="48497"/>
    <x v="3"/>
    <x v="209"/>
    <x v="8"/>
    <n v="587.91999999999996"/>
    <x v="237"/>
    <n v="311"/>
    <n v="130"/>
    <x v="1"/>
  </r>
  <r>
    <n v="48497"/>
    <x v="3"/>
    <x v="210"/>
    <x v="7"/>
    <n v="911.89"/>
    <x v="266"/>
    <n v="63"/>
    <n v="21"/>
    <x v="1"/>
  </r>
  <r>
    <n v="48497"/>
    <x v="3"/>
    <x v="210"/>
    <x v="2"/>
    <n v="911.89"/>
    <x v="266"/>
    <n v="63"/>
    <n v="21"/>
    <x v="1"/>
  </r>
  <r>
    <n v="48497"/>
    <x v="3"/>
    <x v="210"/>
    <x v="3"/>
    <n v="950.19"/>
    <x v="267"/>
    <n v="63"/>
    <n v="21"/>
    <x v="1"/>
  </r>
  <r>
    <n v="48497"/>
    <x v="3"/>
    <x v="211"/>
    <x v="8"/>
    <n v="1309.93"/>
    <x v="268"/>
    <n v="300"/>
    <n v="30"/>
    <x v="1"/>
  </r>
  <r>
    <n v="48497"/>
    <x v="3"/>
    <x v="165"/>
    <x v="7"/>
    <n v="1466.24"/>
    <x v="269"/>
    <n v="1114"/>
    <n v="98"/>
    <x v="1"/>
  </r>
  <r>
    <n v="48497"/>
    <x v="3"/>
    <x v="165"/>
    <x v="2"/>
    <n v="1466.24"/>
    <x v="269"/>
    <n v="1114"/>
    <n v="98"/>
    <x v="1"/>
  </r>
  <r>
    <n v="48497"/>
    <x v="3"/>
    <x v="165"/>
    <x v="3"/>
    <n v="193.4"/>
    <x v="270"/>
    <n v="1114"/>
    <n v="98"/>
    <x v="1"/>
  </r>
  <r>
    <n v="48497"/>
    <x v="3"/>
    <x v="212"/>
    <x v="2"/>
    <n v="1017.19"/>
    <x v="271"/>
    <n v="100"/>
    <n v="50"/>
    <x v="1"/>
  </r>
  <r>
    <n v="48497"/>
    <x v="3"/>
    <x v="212"/>
    <x v="3"/>
    <n v="1017.19"/>
    <x v="271"/>
    <n v="100"/>
    <n v="50"/>
    <x v="1"/>
  </r>
  <r>
    <n v="48497"/>
    <x v="3"/>
    <x v="212"/>
    <x v="8"/>
    <n v="1017.19"/>
    <x v="271"/>
    <n v="100"/>
    <n v="50"/>
    <x v="1"/>
  </r>
  <r>
    <n v="48497"/>
    <x v="3"/>
    <x v="213"/>
    <x v="2"/>
    <n v="615.91"/>
    <x v="272"/>
    <n v="70"/>
    <n v="70"/>
    <x v="1"/>
  </r>
  <r>
    <n v="48497"/>
    <x v="3"/>
    <x v="214"/>
    <x v="2"/>
    <n v="895.87"/>
    <x v="273"/>
    <n v="250.1"/>
    <n v="56.2"/>
    <x v="1"/>
  </r>
  <r>
    <n v="48497"/>
    <x v="3"/>
    <x v="214"/>
    <x v="3"/>
    <n v="895.87"/>
    <x v="273"/>
    <n v="250.1"/>
    <n v="56.2"/>
    <x v="1"/>
  </r>
  <r>
    <n v="48497"/>
    <x v="3"/>
    <x v="214"/>
    <x v="8"/>
    <n v="709.23"/>
    <x v="274"/>
    <n v="250.1"/>
    <n v="56.2"/>
    <x v="1"/>
  </r>
  <r>
    <n v="48497"/>
    <x v="3"/>
    <x v="215"/>
    <x v="2"/>
    <n v="289.29000000000002"/>
    <x v="275"/>
    <n v="1282"/>
    <n v="265"/>
    <x v="1"/>
  </r>
  <r>
    <n v="48497"/>
    <x v="3"/>
    <x v="215"/>
    <x v="3"/>
    <n v="233.3"/>
    <x v="276"/>
    <n v="1282"/>
    <n v="265"/>
    <x v="1"/>
  </r>
  <r>
    <n v="48497"/>
    <x v="3"/>
    <x v="215"/>
    <x v="8"/>
    <n v="550.59"/>
    <x v="277"/>
    <n v="1282"/>
    <n v="265"/>
    <x v="1"/>
  </r>
  <r>
    <n v="48497"/>
    <x v="3"/>
    <x v="216"/>
    <x v="2"/>
    <n v="1217.83"/>
    <x v="278"/>
    <n v="189"/>
    <n v="63"/>
    <x v="1"/>
  </r>
  <r>
    <n v="48497"/>
    <x v="3"/>
    <x v="216"/>
    <x v="3"/>
    <n v="1217.83"/>
    <x v="278"/>
    <n v="189"/>
    <n v="63"/>
    <x v="1"/>
  </r>
  <r>
    <n v="48497"/>
    <x v="3"/>
    <x v="216"/>
    <x v="8"/>
    <n v="1259.82"/>
    <x v="279"/>
    <n v="189"/>
    <n v="63"/>
    <x v="1"/>
  </r>
  <r>
    <n v="48497"/>
    <x v="3"/>
    <x v="217"/>
    <x v="2"/>
    <n v="3620.82"/>
    <x v="280"/>
    <n v="552"/>
    <n v="92"/>
    <x v="1"/>
  </r>
  <r>
    <n v="48497"/>
    <x v="3"/>
    <x v="217"/>
    <x v="8"/>
    <n v="3620.82"/>
    <x v="280"/>
    <n v="552"/>
    <n v="92"/>
    <x v="1"/>
  </r>
  <r>
    <n v="48497"/>
    <x v="3"/>
    <x v="217"/>
    <x v="1"/>
    <n v="3620.82"/>
    <x v="280"/>
    <n v="552"/>
    <n v="92"/>
    <x v="1"/>
  </r>
  <r>
    <n v="48497"/>
    <x v="3"/>
    <x v="218"/>
    <x v="7"/>
    <n v="2380.66"/>
    <x v="281"/>
    <n v="3061"/>
    <n v="639"/>
    <x v="1"/>
  </r>
  <r>
    <n v="48497"/>
    <x v="3"/>
    <x v="218"/>
    <x v="2"/>
    <n v="2380.66"/>
    <x v="281"/>
    <n v="3061"/>
    <n v="639"/>
    <x v="1"/>
  </r>
  <r>
    <n v="48497"/>
    <x v="3"/>
    <x v="218"/>
    <x v="3"/>
    <n v="2480.65"/>
    <x v="282"/>
    <n v="3061"/>
    <n v="639"/>
    <x v="1"/>
  </r>
  <r>
    <n v="48497"/>
    <x v="3"/>
    <x v="219"/>
    <x v="2"/>
    <n v="457.27"/>
    <x v="283"/>
    <n v="116"/>
    <n v="58"/>
    <x v="1"/>
  </r>
  <r>
    <n v="48497"/>
    <x v="3"/>
    <x v="219"/>
    <x v="3"/>
    <n v="853.88"/>
    <x v="284"/>
    <n v="116"/>
    <n v="58"/>
    <x v="1"/>
  </r>
  <r>
    <n v="48497"/>
    <x v="3"/>
    <x v="219"/>
    <x v="8"/>
    <n v="457.27"/>
    <x v="283"/>
    <n v="116"/>
    <n v="58"/>
    <x v="1"/>
  </r>
  <r>
    <n v="48497"/>
    <x v="3"/>
    <x v="220"/>
    <x v="7"/>
    <n v="2018.69"/>
    <x v="285"/>
    <n v="342"/>
    <n v="114"/>
    <x v="1"/>
  </r>
  <r>
    <n v="48497"/>
    <x v="3"/>
    <x v="220"/>
    <x v="2"/>
    <n v="1768.09"/>
    <x v="286"/>
    <n v="342"/>
    <n v="114"/>
    <x v="1"/>
  </r>
  <r>
    <n v="48497"/>
    <x v="3"/>
    <x v="220"/>
    <x v="3"/>
    <n v="2263.0500000000002"/>
    <x v="287"/>
    <n v="342"/>
    <n v="114"/>
    <x v="1"/>
  </r>
  <r>
    <n v="48497"/>
    <x v="3"/>
    <x v="221"/>
    <x v="7"/>
    <n v="1225.1400000000001"/>
    <x v="288"/>
    <n v="380"/>
    <n v="39"/>
    <x v="1"/>
  </r>
  <r>
    <n v="48497"/>
    <x v="3"/>
    <x v="221"/>
    <x v="2"/>
    <n v="640.41"/>
    <x v="289"/>
    <n v="380"/>
    <n v="39"/>
    <x v="1"/>
  </r>
  <r>
    <n v="48497"/>
    <x v="3"/>
    <x v="221"/>
    <x v="3"/>
    <n v="427.95"/>
    <x v="290"/>
    <n v="380"/>
    <n v="39"/>
    <x v="1"/>
  </r>
  <r>
    <n v="48497"/>
    <x v="3"/>
    <x v="222"/>
    <x v="7"/>
    <n v="1162.49"/>
    <x v="291"/>
    <n v="632"/>
    <n v="36"/>
    <x v="1"/>
  </r>
  <r>
    <n v="48497"/>
    <x v="3"/>
    <x v="222"/>
    <x v="2"/>
    <n v="842.28"/>
    <x v="292"/>
    <n v="632"/>
    <n v="36"/>
    <x v="1"/>
  </r>
  <r>
    <n v="48497"/>
    <x v="3"/>
    <x v="222"/>
    <x v="3"/>
    <n v="1211.31"/>
    <x v="293"/>
    <n v="632"/>
    <n v="36"/>
    <x v="1"/>
  </r>
  <r>
    <n v="48497"/>
    <x v="3"/>
    <x v="223"/>
    <x v="3"/>
    <n v="971.92"/>
    <x v="294"/>
    <n v="137"/>
    <n v="41"/>
    <x v="1"/>
  </r>
  <r>
    <n v="48497"/>
    <x v="3"/>
    <x v="224"/>
    <x v="7"/>
    <n v="3647.56"/>
    <x v="295"/>
    <n v="171"/>
    <n v="57"/>
    <x v="1"/>
  </r>
  <r>
    <n v="48497"/>
    <x v="3"/>
    <x v="224"/>
    <x v="2"/>
    <n v="3647.56"/>
    <x v="295"/>
    <n v="171"/>
    <n v="57"/>
    <x v="1"/>
  </r>
  <r>
    <n v="48497"/>
    <x v="3"/>
    <x v="224"/>
    <x v="8"/>
    <n v="3647.56"/>
    <x v="295"/>
    <n v="171"/>
    <n v="57"/>
    <x v="1"/>
  </r>
  <r>
    <n v="48497"/>
    <x v="3"/>
    <x v="225"/>
    <x v="3"/>
    <n v="750.02"/>
    <x v="296"/>
    <n v="84"/>
    <n v="42"/>
    <x v="1"/>
  </r>
  <r>
    <n v="48497"/>
    <x v="3"/>
    <x v="225"/>
    <x v="8"/>
    <n v="363.92"/>
    <x v="297"/>
    <n v="84"/>
    <n v="42"/>
    <x v="1"/>
  </r>
  <r>
    <n v="48497"/>
    <x v="3"/>
    <x v="225"/>
    <x v="1"/>
    <n v="750.02"/>
    <x v="296"/>
    <n v="84"/>
    <n v="42"/>
    <x v="1"/>
  </r>
  <r>
    <n v="48497"/>
    <x v="3"/>
    <x v="226"/>
    <x v="2"/>
    <n v="741.89"/>
    <x v="298"/>
    <n v="39"/>
    <n v="20"/>
    <x v="1"/>
  </r>
  <r>
    <n v="48497"/>
    <x v="3"/>
    <x v="226"/>
    <x v="8"/>
    <n v="412.94"/>
    <x v="299"/>
    <n v="39"/>
    <n v="20"/>
    <x v="1"/>
  </r>
  <r>
    <n v="48497"/>
    <x v="3"/>
    <x v="226"/>
    <x v="1"/>
    <n v="741.89"/>
    <x v="298"/>
    <n v="39"/>
    <n v="20"/>
    <x v="1"/>
  </r>
  <r>
    <n v="48497"/>
    <x v="3"/>
    <x v="227"/>
    <x v="8"/>
    <n v="855.95"/>
    <x v="300"/>
    <n v="238"/>
    <n v="34"/>
    <x v="1"/>
  </r>
  <r>
    <n v="48497"/>
    <x v="3"/>
    <x v="227"/>
    <x v="1"/>
    <n v="855.95"/>
    <x v="300"/>
    <n v="238"/>
    <n v="34"/>
    <x v="1"/>
  </r>
  <r>
    <n v="48497"/>
    <x v="3"/>
    <x v="228"/>
    <x v="3"/>
    <n v="1300.33"/>
    <x v="301"/>
    <n v="204"/>
    <n v="204"/>
    <x v="1"/>
  </r>
  <r>
    <n v="48497"/>
    <x v="3"/>
    <x v="229"/>
    <x v="2"/>
    <n v="2384.33"/>
    <x v="302"/>
    <n v="144"/>
    <n v="72"/>
    <x v="1"/>
  </r>
  <r>
    <n v="48497"/>
    <x v="3"/>
    <x v="229"/>
    <x v="3"/>
    <n v="2384.33"/>
    <x v="302"/>
    <n v="144"/>
    <n v="72"/>
    <x v="1"/>
  </r>
  <r>
    <n v="48497"/>
    <x v="3"/>
    <x v="229"/>
    <x v="8"/>
    <n v="2384.33"/>
    <x v="302"/>
    <n v="144"/>
    <n v="72"/>
    <x v="1"/>
  </r>
  <r>
    <n v="48497"/>
    <x v="3"/>
    <x v="230"/>
    <x v="8"/>
    <n v="2823.21"/>
    <x v="303"/>
    <n v="160"/>
    <n v="80"/>
    <x v="1"/>
  </r>
  <r>
    <n v="48497"/>
    <x v="3"/>
    <x v="230"/>
    <x v="1"/>
    <n v="1971.99"/>
    <x v="304"/>
    <n v="160"/>
    <n v="80"/>
    <x v="1"/>
  </r>
  <r>
    <n v="48497"/>
    <x v="3"/>
    <x v="166"/>
    <x v="7"/>
    <n v="204.16"/>
    <x v="305"/>
    <n v="2767"/>
    <n v="305"/>
    <x v="1"/>
  </r>
  <r>
    <n v="48497"/>
    <x v="3"/>
    <x v="166"/>
    <x v="2"/>
    <n v="774.88"/>
    <x v="306"/>
    <n v="2767"/>
    <n v="305"/>
    <x v="1"/>
  </r>
  <r>
    <n v="48497"/>
    <x v="3"/>
    <x v="166"/>
    <x v="3"/>
    <n v="1150.72"/>
    <x v="307"/>
    <n v="2767"/>
    <n v="305"/>
    <x v="1"/>
  </r>
  <r>
    <n v="48497"/>
    <x v="3"/>
    <x v="231"/>
    <x v="8"/>
    <n v="2681.34"/>
    <x v="308"/>
    <n v="97"/>
    <n v="97"/>
    <x v="1"/>
  </r>
  <r>
    <n v="48497"/>
    <x v="3"/>
    <x v="231"/>
    <x v="1"/>
    <n v="1536.93"/>
    <x v="309"/>
    <n v="97"/>
    <n v="97"/>
    <x v="1"/>
  </r>
  <r>
    <n v="48497"/>
    <x v="3"/>
    <x v="116"/>
    <x v="8"/>
    <n v="614.77"/>
    <x v="310"/>
    <n v="83"/>
    <n v="34"/>
    <x v="1"/>
  </r>
  <r>
    <n v="48497"/>
    <x v="3"/>
    <x v="232"/>
    <x v="2"/>
    <n v="1427.8"/>
    <x v="311"/>
    <n v="168"/>
    <n v="129"/>
    <x v="1"/>
  </r>
  <r>
    <n v="48497"/>
    <x v="3"/>
    <x v="232"/>
    <x v="3"/>
    <n v="1427.8"/>
    <x v="311"/>
    <n v="168"/>
    <n v="129"/>
    <x v="1"/>
  </r>
  <r>
    <n v="48497"/>
    <x v="3"/>
    <x v="232"/>
    <x v="8"/>
    <n v="1427.8"/>
    <x v="311"/>
    <n v="168"/>
    <n v="129"/>
    <x v="1"/>
  </r>
  <r>
    <n v="48497"/>
    <x v="3"/>
    <x v="233"/>
    <x v="7"/>
    <n v="1740.25"/>
    <x v="312"/>
    <n v="332"/>
    <n v="83"/>
    <x v="1"/>
  </r>
  <r>
    <n v="48497"/>
    <x v="3"/>
    <x v="233"/>
    <x v="2"/>
    <n v="2178.79"/>
    <x v="313"/>
    <n v="332"/>
    <n v="83"/>
    <x v="1"/>
  </r>
  <r>
    <n v="48497"/>
    <x v="3"/>
    <x v="233"/>
    <x v="3"/>
    <n v="2298.62"/>
    <x v="314"/>
    <n v="332"/>
    <n v="83"/>
    <x v="1"/>
  </r>
  <r>
    <n v="48497"/>
    <x v="3"/>
    <x v="234"/>
    <x v="8"/>
    <n v="2005.1"/>
    <x v="315"/>
    <n v="2052.1999999999998"/>
    <n v="214.7"/>
    <x v="1"/>
  </r>
  <r>
    <n v="48497"/>
    <x v="3"/>
    <x v="234"/>
    <x v="1"/>
    <n v="236.45"/>
    <x v="316"/>
    <n v="2052.1999999999998"/>
    <n v="214.7"/>
    <x v="1"/>
  </r>
  <r>
    <n v="48497"/>
    <x v="3"/>
    <x v="235"/>
    <x v="8"/>
    <n v="1338.31"/>
    <x v="317"/>
    <n v="736"/>
    <n v="37"/>
    <x v="1"/>
  </r>
  <r>
    <n v="48497"/>
    <x v="3"/>
    <x v="235"/>
    <x v="1"/>
    <n v="1338.31"/>
    <x v="317"/>
    <n v="736"/>
    <n v="37"/>
    <x v="1"/>
  </r>
  <r>
    <n v="48497"/>
    <x v="3"/>
    <x v="236"/>
    <x v="8"/>
    <n v="449.26"/>
    <x v="318"/>
    <n v="210"/>
    <n v="70"/>
    <x v="1"/>
  </r>
  <r>
    <n v="48497"/>
    <x v="3"/>
    <x v="236"/>
    <x v="1"/>
    <n v="591.13"/>
    <x v="319"/>
    <n v="210"/>
    <n v="70"/>
    <x v="1"/>
  </r>
  <r>
    <n v="48497"/>
    <x v="3"/>
    <x v="237"/>
    <x v="8"/>
    <n v="657.33"/>
    <x v="320"/>
    <n v="336.2"/>
    <n v="168.1"/>
    <x v="1"/>
  </r>
  <r>
    <n v="48497"/>
    <x v="3"/>
    <x v="237"/>
    <x v="1"/>
    <n v="288.47000000000003"/>
    <x v="321"/>
    <n v="336.2"/>
    <n v="168.1"/>
    <x v="1"/>
  </r>
  <r>
    <n v="48497"/>
    <x v="3"/>
    <x v="238"/>
    <x v="7"/>
    <n v="3668.45"/>
    <x v="322"/>
    <n v="2752.5"/>
    <n v="424.2"/>
    <x v="1"/>
  </r>
  <r>
    <n v="48497"/>
    <x v="3"/>
    <x v="238"/>
    <x v="3"/>
    <n v="2874.89"/>
    <x v="323"/>
    <n v="2752.5"/>
    <n v="424.2"/>
    <x v="1"/>
  </r>
  <r>
    <n v="48497"/>
    <x v="3"/>
    <x v="239"/>
    <x v="7"/>
    <n v="5687.14"/>
    <x v="324"/>
    <n v="1828"/>
    <n v="113"/>
    <x v="1"/>
  </r>
  <r>
    <n v="48497"/>
    <x v="3"/>
    <x v="239"/>
    <x v="2"/>
    <n v="1141.5999999999999"/>
    <x v="325"/>
    <n v="1828"/>
    <n v="113"/>
    <x v="1"/>
  </r>
  <r>
    <n v="48497"/>
    <x v="3"/>
    <x v="239"/>
    <x v="3"/>
    <n v="5926"/>
    <x v="326"/>
    <n v="1828"/>
    <n v="113"/>
    <x v="1"/>
  </r>
  <r>
    <n v="48497"/>
    <x v="3"/>
    <x v="240"/>
    <x v="2"/>
    <n v="3359.52"/>
    <x v="327"/>
    <n v="342"/>
    <n v="114"/>
    <x v="1"/>
  </r>
  <r>
    <n v="48497"/>
    <x v="3"/>
    <x v="240"/>
    <x v="3"/>
    <n v="3359.52"/>
    <x v="327"/>
    <n v="342"/>
    <n v="114"/>
    <x v="1"/>
  </r>
  <r>
    <n v="48497"/>
    <x v="3"/>
    <x v="240"/>
    <x v="8"/>
    <n v="3359.52"/>
    <x v="327"/>
    <n v="342"/>
    <n v="114"/>
    <x v="1"/>
  </r>
  <r>
    <n v="48497"/>
    <x v="3"/>
    <x v="241"/>
    <x v="8"/>
    <n v="1811.21"/>
    <x v="328"/>
    <n v="590"/>
    <n v="46"/>
    <x v="1"/>
  </r>
  <r>
    <n v="48497"/>
    <x v="3"/>
    <x v="241"/>
    <x v="1"/>
    <n v="1811.21"/>
    <x v="328"/>
    <n v="590"/>
    <n v="46"/>
    <x v="1"/>
  </r>
  <r>
    <n v="48497"/>
    <x v="3"/>
    <x v="242"/>
    <x v="3"/>
    <n v="958.61"/>
    <x v="329"/>
    <n v="460"/>
    <n v="48"/>
    <x v="1"/>
  </r>
  <r>
    <n v="48497"/>
    <x v="3"/>
    <x v="243"/>
    <x v="2"/>
    <n v="844.55"/>
    <x v="330"/>
    <n v="872"/>
    <n v="339"/>
    <x v="1"/>
  </r>
  <r>
    <n v="48497"/>
    <x v="3"/>
    <x v="243"/>
    <x v="8"/>
    <n v="844.55"/>
    <x v="330"/>
    <n v="872"/>
    <n v="339"/>
    <x v="1"/>
  </r>
  <r>
    <n v="48497"/>
    <x v="3"/>
    <x v="244"/>
    <x v="8"/>
    <n v="1371.41"/>
    <x v="331"/>
    <n v="474"/>
    <n v="237"/>
    <x v="1"/>
  </r>
  <r>
    <n v="48497"/>
    <x v="3"/>
    <x v="244"/>
    <x v="1"/>
    <n v="1371.41"/>
    <x v="331"/>
    <n v="474"/>
    <n v="237"/>
    <x v="1"/>
  </r>
  <r>
    <n v="48497"/>
    <x v="3"/>
    <x v="245"/>
    <x v="2"/>
    <n v="2034.38"/>
    <x v="332"/>
    <n v="143"/>
    <n v="71.5"/>
    <x v="1"/>
  </r>
  <r>
    <n v="48497"/>
    <x v="3"/>
    <x v="245"/>
    <x v="3"/>
    <n v="2034.38"/>
    <x v="332"/>
    <n v="143"/>
    <n v="71.5"/>
    <x v="1"/>
  </r>
  <r>
    <n v="48497"/>
    <x v="3"/>
    <x v="245"/>
    <x v="8"/>
    <n v="2034.38"/>
    <x v="332"/>
    <n v="143"/>
    <n v="71.5"/>
    <x v="1"/>
  </r>
  <r>
    <n v="48497"/>
    <x v="3"/>
    <x v="246"/>
    <x v="7"/>
    <n v="257.56"/>
    <x v="333"/>
    <n v="377.8"/>
    <n v="73.3"/>
    <x v="1"/>
  </r>
  <r>
    <n v="48497"/>
    <x v="3"/>
    <x v="246"/>
    <x v="2"/>
    <n v="257.56"/>
    <x v="333"/>
    <n v="377.8"/>
    <n v="73.3"/>
    <x v="1"/>
  </r>
  <r>
    <n v="48497"/>
    <x v="3"/>
    <x v="246"/>
    <x v="3"/>
    <n v="1349.13"/>
    <x v="334"/>
    <n v="377.8"/>
    <n v="73.3"/>
    <x v="1"/>
  </r>
  <r>
    <n v="48497"/>
    <x v="3"/>
    <x v="247"/>
    <x v="8"/>
    <n v="1603.13"/>
    <x v="335"/>
    <n v="228"/>
    <n v="38"/>
    <x v="1"/>
  </r>
  <r>
    <n v="48497"/>
    <x v="3"/>
    <x v="247"/>
    <x v="1"/>
    <n v="1603.13"/>
    <x v="335"/>
    <n v="228"/>
    <n v="38"/>
    <x v="1"/>
  </r>
  <r>
    <n v="48497"/>
    <x v="3"/>
    <x v="248"/>
    <x v="2"/>
    <n v="494.6"/>
    <x v="336"/>
    <n v="192"/>
    <n v="64"/>
    <x v="1"/>
  </r>
  <r>
    <n v="48497"/>
    <x v="3"/>
    <x v="248"/>
    <x v="3"/>
    <n v="1091.8399999999999"/>
    <x v="337"/>
    <n v="192"/>
    <n v="64"/>
    <x v="1"/>
  </r>
  <r>
    <n v="48497"/>
    <x v="3"/>
    <x v="248"/>
    <x v="8"/>
    <n v="429.27"/>
    <x v="338"/>
    <n v="192"/>
    <n v="64"/>
    <x v="1"/>
  </r>
  <r>
    <n v="48497"/>
    <x v="3"/>
    <x v="249"/>
    <x v="7"/>
    <n v="222.75"/>
    <x v="339"/>
    <n v="108"/>
    <n v="36"/>
    <x v="1"/>
  </r>
  <r>
    <n v="48497"/>
    <x v="3"/>
    <x v="249"/>
    <x v="2"/>
    <n v="856.2"/>
    <x v="340"/>
    <n v="108"/>
    <n v="36"/>
    <x v="1"/>
  </r>
  <r>
    <n v="48497"/>
    <x v="3"/>
    <x v="249"/>
    <x v="3"/>
    <n v="232.11"/>
    <x v="341"/>
    <n v="108"/>
    <n v="36"/>
    <x v="1"/>
  </r>
  <r>
    <n v="48497"/>
    <x v="3"/>
    <x v="250"/>
    <x v="8"/>
    <n v="474.87"/>
    <x v="342"/>
    <n v="39"/>
    <n v="13"/>
    <x v="1"/>
  </r>
  <r>
    <n v="48497"/>
    <x v="3"/>
    <x v="250"/>
    <x v="1"/>
    <n v="474.87"/>
    <x v="342"/>
    <n v="39"/>
    <n v="13"/>
    <x v="1"/>
  </r>
  <r>
    <n v="48497"/>
    <x v="3"/>
    <x v="251"/>
    <x v="7"/>
    <n v="3132.45"/>
    <x v="343"/>
    <n v="1430"/>
    <n v="102"/>
    <x v="1"/>
  </r>
  <r>
    <n v="48497"/>
    <x v="3"/>
    <x v="251"/>
    <x v="2"/>
    <n v="3132.45"/>
    <x v="343"/>
    <n v="1430"/>
    <n v="102"/>
    <x v="1"/>
  </r>
  <r>
    <n v="48497"/>
    <x v="3"/>
    <x v="251"/>
    <x v="3"/>
    <n v="3264.01"/>
    <x v="344"/>
    <n v="1430"/>
    <n v="102"/>
    <x v="1"/>
  </r>
  <r>
    <n v="48497"/>
    <x v="3"/>
    <x v="252"/>
    <x v="7"/>
    <n v="1552.3"/>
    <x v="345"/>
    <n v="790"/>
    <n v="64"/>
    <x v="1"/>
  </r>
  <r>
    <n v="48497"/>
    <x v="3"/>
    <x v="252"/>
    <x v="2"/>
    <n v="2366.7399999999998"/>
    <x v="346"/>
    <n v="790"/>
    <n v="64"/>
    <x v="1"/>
  </r>
  <r>
    <n v="48497"/>
    <x v="3"/>
    <x v="252"/>
    <x v="3"/>
    <n v="2466.14"/>
    <x v="347"/>
    <n v="790"/>
    <n v="64"/>
    <x v="1"/>
  </r>
  <r>
    <n v="48497"/>
    <x v="3"/>
    <x v="253"/>
    <x v="7"/>
    <n v="598.65"/>
    <x v="348"/>
    <n v="120"/>
    <n v="24"/>
    <x v="1"/>
  </r>
  <r>
    <n v="48497"/>
    <x v="3"/>
    <x v="253"/>
    <x v="2"/>
    <n v="960.62"/>
    <x v="349"/>
    <n v="120"/>
    <n v="24"/>
    <x v="1"/>
  </r>
  <r>
    <n v="48497"/>
    <x v="3"/>
    <x v="253"/>
    <x v="3"/>
    <n v="1000.97"/>
    <x v="350"/>
    <n v="120"/>
    <n v="24"/>
    <x v="1"/>
  </r>
  <r>
    <n v="48497"/>
    <x v="3"/>
    <x v="254"/>
    <x v="2"/>
    <n v="951.86"/>
    <x v="351"/>
    <n v="76"/>
    <n v="38"/>
    <x v="1"/>
  </r>
  <r>
    <n v="48497"/>
    <x v="3"/>
    <x v="254"/>
    <x v="3"/>
    <n v="951.86"/>
    <x v="351"/>
    <n v="76"/>
    <n v="38"/>
    <x v="1"/>
  </r>
  <r>
    <n v="48497"/>
    <x v="3"/>
    <x v="254"/>
    <x v="8"/>
    <n v="951.86"/>
    <x v="351"/>
    <n v="76"/>
    <n v="38"/>
    <x v="1"/>
  </r>
  <r>
    <n v="48497"/>
    <x v="3"/>
    <x v="167"/>
    <x v="7"/>
    <n v="1874.66"/>
    <x v="352"/>
    <n v="4749"/>
    <n v="437"/>
    <x v="2"/>
  </r>
  <r>
    <n v="48497"/>
    <x v="3"/>
    <x v="167"/>
    <x v="2"/>
    <n v="7226.85"/>
    <x v="353"/>
    <n v="4749"/>
    <n v="437"/>
    <x v="2"/>
  </r>
  <r>
    <n v="48497"/>
    <x v="3"/>
    <x v="167"/>
    <x v="3"/>
    <n v="3609.06"/>
    <x v="354"/>
    <n v="4749"/>
    <n v="437"/>
    <x v="2"/>
  </r>
  <r>
    <n v="48497"/>
    <x v="3"/>
    <x v="255"/>
    <x v="2"/>
    <n v="361.97"/>
    <x v="355"/>
    <n v="1584"/>
    <n v="222"/>
    <x v="1"/>
  </r>
  <r>
    <n v="48497"/>
    <x v="3"/>
    <x v="255"/>
    <x v="3"/>
    <n v="2001.93"/>
    <x v="222"/>
    <n v="1584"/>
    <n v="222"/>
    <x v="1"/>
  </r>
  <r>
    <n v="48497"/>
    <x v="3"/>
    <x v="255"/>
    <x v="8"/>
    <n v="1921.24"/>
    <x v="356"/>
    <n v="1584"/>
    <n v="222"/>
    <x v="1"/>
  </r>
  <r>
    <n v="48497"/>
    <x v="3"/>
    <x v="256"/>
    <x v="2"/>
    <n v="303.29000000000002"/>
    <x v="357"/>
    <n v="140"/>
    <n v="35"/>
    <x v="1"/>
  </r>
  <r>
    <n v="48497"/>
    <x v="3"/>
    <x v="256"/>
    <x v="8"/>
    <n v="396.61"/>
    <x v="358"/>
    <n v="140"/>
    <n v="35"/>
    <x v="1"/>
  </r>
  <r>
    <n v="48497"/>
    <x v="3"/>
    <x v="257"/>
    <x v="7"/>
    <n v="2568.61"/>
    <x v="359"/>
    <n v="975"/>
    <n v="195"/>
    <x v="1"/>
  </r>
  <r>
    <n v="48497"/>
    <x v="3"/>
    <x v="257"/>
    <x v="3"/>
    <n v="2676.49"/>
    <x v="360"/>
    <n v="975"/>
    <n v="195"/>
    <x v="1"/>
  </r>
  <r>
    <n v="48497"/>
    <x v="3"/>
    <x v="258"/>
    <x v="8"/>
    <n v="945.8"/>
    <x v="361"/>
    <n v="66"/>
    <n v="33"/>
    <x v="1"/>
  </r>
  <r>
    <n v="48497"/>
    <x v="3"/>
    <x v="258"/>
    <x v="1"/>
    <n v="945.8"/>
    <x v="361"/>
    <n v="66"/>
    <n v="33"/>
    <x v="1"/>
  </r>
  <r>
    <n v="48497"/>
    <x v="3"/>
    <x v="259"/>
    <x v="7"/>
    <n v="1273.8599999999999"/>
    <x v="362"/>
    <n v="1272"/>
    <n v="129"/>
    <x v="1"/>
  </r>
  <r>
    <n v="48497"/>
    <x v="3"/>
    <x v="259"/>
    <x v="2"/>
    <n v="842.28"/>
    <x v="292"/>
    <n v="1272"/>
    <n v="129"/>
    <x v="1"/>
  </r>
  <r>
    <n v="48497"/>
    <x v="3"/>
    <x v="259"/>
    <x v="3"/>
    <n v="1856.86"/>
    <x v="363"/>
    <n v="1272"/>
    <n v="129"/>
    <x v="1"/>
  </r>
  <r>
    <n v="48497"/>
    <x v="3"/>
    <x v="260"/>
    <x v="2"/>
    <n v="116.65"/>
    <x v="364"/>
    <n v="434"/>
    <n v="149"/>
    <x v="1"/>
  </r>
  <r>
    <n v="48497"/>
    <x v="3"/>
    <x v="260"/>
    <x v="3"/>
    <n v="1572.44"/>
    <x v="365"/>
    <n v="434"/>
    <n v="149"/>
    <x v="1"/>
  </r>
  <r>
    <n v="48497"/>
    <x v="3"/>
    <x v="260"/>
    <x v="8"/>
    <n v="1819.74"/>
    <x v="366"/>
    <n v="434"/>
    <n v="149"/>
    <x v="1"/>
  </r>
  <r>
    <n v="48497"/>
    <x v="3"/>
    <x v="261"/>
    <x v="7"/>
    <n v="1858.59"/>
    <x v="367"/>
    <n v="217"/>
    <n v="31"/>
    <x v="1"/>
  </r>
  <r>
    <n v="48497"/>
    <x v="3"/>
    <x v="261"/>
    <x v="3"/>
    <n v="1294.75"/>
    <x v="368"/>
    <n v="217"/>
    <n v="31"/>
    <x v="1"/>
  </r>
  <r>
    <n v="48497"/>
    <x v="3"/>
    <x v="262"/>
    <x v="2"/>
    <n v="1670.43"/>
    <x v="369"/>
    <n v="280"/>
    <n v="56"/>
    <x v="1"/>
  </r>
  <r>
    <n v="48497"/>
    <x v="3"/>
    <x v="262"/>
    <x v="3"/>
    <n v="1670.43"/>
    <x v="369"/>
    <n v="280"/>
    <n v="56"/>
    <x v="1"/>
  </r>
  <r>
    <n v="48497"/>
    <x v="3"/>
    <x v="262"/>
    <x v="8"/>
    <n v="1670.43"/>
    <x v="369"/>
    <n v="280"/>
    <n v="56"/>
    <x v="1"/>
  </r>
  <r>
    <n v="48497"/>
    <x v="3"/>
    <x v="263"/>
    <x v="8"/>
    <n v="392.51"/>
    <x v="370"/>
    <n v="180.5"/>
    <n v="48.7"/>
    <x v="1"/>
  </r>
  <r>
    <n v="48497"/>
    <x v="3"/>
    <x v="263"/>
    <x v="1"/>
    <n v="714.08"/>
    <x v="371"/>
    <n v="180.5"/>
    <n v="48.7"/>
    <x v="1"/>
  </r>
  <r>
    <n v="48497"/>
    <x v="3"/>
    <x v="264"/>
    <x v="7"/>
    <n v="758.75"/>
    <x v="372"/>
    <n v="356.1"/>
    <n v="118.7"/>
    <x v="1"/>
  </r>
  <r>
    <n v="48497"/>
    <x v="3"/>
    <x v="264"/>
    <x v="2"/>
    <n v="758.75"/>
    <x v="372"/>
    <n v="356.1"/>
    <n v="118.7"/>
    <x v="1"/>
  </r>
  <r>
    <n v="48497"/>
    <x v="3"/>
    <x v="264"/>
    <x v="3"/>
    <n v="790.62"/>
    <x v="373"/>
    <n v="356.1"/>
    <n v="118.7"/>
    <x v="1"/>
  </r>
  <r>
    <n v="48497"/>
    <x v="3"/>
    <x v="265"/>
    <x v="7"/>
    <n v="974.54"/>
    <x v="374"/>
    <n v="264"/>
    <n v="44"/>
    <x v="1"/>
  </r>
  <r>
    <n v="48497"/>
    <x v="3"/>
    <x v="265"/>
    <x v="2"/>
    <n v="570.79999999999995"/>
    <x v="375"/>
    <n v="264"/>
    <n v="44"/>
    <x v="1"/>
  </r>
  <r>
    <n v="48497"/>
    <x v="3"/>
    <x v="265"/>
    <x v="3"/>
    <n v="594.77"/>
    <x v="376"/>
    <n v="264"/>
    <n v="44"/>
    <x v="1"/>
  </r>
  <r>
    <n v="48497"/>
    <x v="3"/>
    <x v="266"/>
    <x v="7"/>
    <n v="4580.34"/>
    <x v="377"/>
    <n v="1256"/>
    <n v="157"/>
    <x v="1"/>
  </r>
  <r>
    <n v="48497"/>
    <x v="3"/>
    <x v="266"/>
    <x v="2"/>
    <n v="4580.34"/>
    <x v="377"/>
    <n v="1256"/>
    <n v="157"/>
    <x v="1"/>
  </r>
  <r>
    <n v="48497"/>
    <x v="3"/>
    <x v="267"/>
    <x v="7"/>
    <n v="2888.82"/>
    <x v="378"/>
    <n v="468"/>
    <n v="52"/>
    <x v="1"/>
  </r>
  <r>
    <n v="48497"/>
    <x v="3"/>
    <x v="267"/>
    <x v="2"/>
    <n v="2888.82"/>
    <x v="378"/>
    <n v="468"/>
    <n v="52"/>
    <x v="1"/>
  </r>
  <r>
    <n v="48497"/>
    <x v="3"/>
    <x v="267"/>
    <x v="3"/>
    <n v="3010.15"/>
    <x v="379"/>
    <n v="468"/>
    <n v="52"/>
    <x v="1"/>
  </r>
  <r>
    <n v="48497"/>
    <x v="3"/>
    <x v="268"/>
    <x v="8"/>
    <n v="3527.83"/>
    <x v="380"/>
    <n v="77"/>
    <n v="77"/>
    <x v="1"/>
  </r>
  <r>
    <n v="48497"/>
    <x v="3"/>
    <x v="268"/>
    <x v="1"/>
    <n v="3527.83"/>
    <x v="380"/>
    <n v="77"/>
    <n v="77"/>
    <x v="1"/>
  </r>
  <r>
    <n v="48497"/>
    <x v="3"/>
    <x v="269"/>
    <x v="7"/>
    <n v="2359.7800000000002"/>
    <x v="381"/>
    <n v="228"/>
    <n v="38"/>
    <x v="1"/>
  </r>
  <r>
    <n v="48497"/>
    <x v="3"/>
    <x v="269"/>
    <x v="2"/>
    <n v="2359.7800000000002"/>
    <x v="381"/>
    <n v="228"/>
    <n v="38"/>
    <x v="1"/>
  </r>
  <r>
    <n v="48497"/>
    <x v="3"/>
    <x v="269"/>
    <x v="3"/>
    <n v="2458.89"/>
    <x v="382"/>
    <n v="228"/>
    <n v="38"/>
    <x v="1"/>
  </r>
  <r>
    <n v="48497"/>
    <x v="3"/>
    <x v="270"/>
    <x v="7"/>
    <n v="4030.42"/>
    <x v="383"/>
    <n v="3930"/>
    <n v="396"/>
    <x v="1"/>
  </r>
  <r>
    <n v="48497"/>
    <x v="3"/>
    <x v="270"/>
    <x v="2"/>
    <n v="2728.71"/>
    <x v="384"/>
    <n v="3930"/>
    <n v="396"/>
    <x v="1"/>
  </r>
  <r>
    <n v="48497"/>
    <x v="3"/>
    <x v="270"/>
    <x v="3"/>
    <n v="1617.5"/>
    <x v="385"/>
    <n v="3930"/>
    <n v="396"/>
    <x v="1"/>
  </r>
  <r>
    <n v="48497"/>
    <x v="3"/>
    <x v="270"/>
    <x v="8"/>
    <n v="3932.97"/>
    <x v="386"/>
    <n v="3930"/>
    <n v="396"/>
    <x v="1"/>
  </r>
  <r>
    <n v="48497"/>
    <x v="3"/>
    <x v="271"/>
    <x v="7"/>
    <n v="8557.93"/>
    <x v="387"/>
    <n v="1380"/>
    <n v="138"/>
    <x v="2"/>
  </r>
  <r>
    <n v="48497"/>
    <x v="3"/>
    <x v="133"/>
    <x v="1"/>
    <n v="1745"/>
    <x v="388"/>
    <n v="317"/>
    <n v="127"/>
    <x v="1"/>
  </r>
  <r>
    <n v="48497"/>
    <x v="3"/>
    <x v="272"/>
    <x v="8"/>
    <n v="1418.8"/>
    <x v="389"/>
    <n v="136"/>
    <n v="58"/>
    <x v="2"/>
  </r>
  <r>
    <n v="48497"/>
    <x v="3"/>
    <x v="272"/>
    <x v="1"/>
    <n v="1418.8"/>
    <x v="389"/>
    <n v="136"/>
    <n v="58"/>
    <x v="2"/>
  </r>
  <r>
    <n v="48497"/>
    <x v="3"/>
    <x v="273"/>
    <x v="7"/>
    <n v="3600.64"/>
    <x v="390"/>
    <n v="1356.5"/>
    <n v="271.3"/>
    <x v="1"/>
  </r>
  <r>
    <n v="48497"/>
    <x v="3"/>
    <x v="274"/>
    <x v="7"/>
    <n v="5575.2"/>
    <x v="391"/>
    <n v="920"/>
    <n v="92"/>
    <x v="2"/>
  </r>
  <r>
    <n v="48497"/>
    <x v="3"/>
    <x v="274"/>
    <x v="3"/>
    <n v="5802.69"/>
    <x v="392"/>
    <n v="920"/>
    <n v="92"/>
    <x v="2"/>
  </r>
  <r>
    <n v="48497"/>
    <x v="3"/>
    <x v="275"/>
    <x v="2"/>
    <n v="653.24"/>
    <x v="393"/>
    <n v="173"/>
    <n v="131"/>
    <x v="1"/>
  </r>
  <r>
    <n v="48497"/>
    <x v="3"/>
    <x v="276"/>
    <x v="2"/>
    <n v="1507.12"/>
    <x v="394"/>
    <n v="171"/>
    <n v="57"/>
    <x v="1"/>
  </r>
  <r>
    <n v="48497"/>
    <x v="3"/>
    <x v="276"/>
    <x v="3"/>
    <n v="1507.12"/>
    <x v="394"/>
    <n v="171"/>
    <n v="57"/>
    <x v="1"/>
  </r>
  <r>
    <n v="48497"/>
    <x v="3"/>
    <x v="277"/>
    <x v="7"/>
    <n v="3689.33"/>
    <x v="395"/>
    <n v="5019"/>
    <n v="571"/>
    <x v="1"/>
  </r>
  <r>
    <n v="48497"/>
    <x v="3"/>
    <x v="277"/>
    <x v="2"/>
    <n v="5485.27"/>
    <x v="396"/>
    <n v="5019"/>
    <n v="571"/>
    <x v="1"/>
  </r>
  <r>
    <n v="48497"/>
    <x v="3"/>
    <x v="277"/>
    <x v="3"/>
    <n v="3844.28"/>
    <x v="397"/>
    <n v="5019"/>
    <n v="571"/>
    <x v="1"/>
  </r>
  <r>
    <n v="48497"/>
    <x v="3"/>
    <x v="278"/>
    <x v="1"/>
    <n v="1205.9000000000001"/>
    <x v="398"/>
    <n v="45"/>
    <n v="45"/>
    <x v="1"/>
  </r>
  <r>
    <n v="48497"/>
    <x v="3"/>
    <x v="279"/>
    <x v="7"/>
    <n v="619.53"/>
    <x v="399"/>
    <n v="406"/>
    <n v="62"/>
    <x v="1"/>
  </r>
  <r>
    <n v="48497"/>
    <x v="3"/>
    <x v="279"/>
    <x v="2"/>
    <n v="619.53"/>
    <x v="399"/>
    <n v="406"/>
    <n v="62"/>
    <x v="1"/>
  </r>
  <r>
    <n v="48497"/>
    <x v="3"/>
    <x v="279"/>
    <x v="3"/>
    <n v="1312.86"/>
    <x v="400"/>
    <n v="406"/>
    <n v="62"/>
    <x v="1"/>
  </r>
  <r>
    <n v="48497"/>
    <x v="3"/>
    <x v="280"/>
    <x v="7"/>
    <n v="1928.2"/>
    <x v="401"/>
    <n v="300"/>
    <n v="30"/>
    <x v="1"/>
  </r>
  <r>
    <n v="48497"/>
    <x v="3"/>
    <x v="280"/>
    <x v="2"/>
    <n v="1928.2"/>
    <x v="401"/>
    <n v="300"/>
    <n v="30"/>
    <x v="1"/>
  </r>
  <r>
    <n v="48497"/>
    <x v="3"/>
    <x v="280"/>
    <x v="3"/>
    <n v="2009.18"/>
    <x v="402"/>
    <n v="300"/>
    <n v="30"/>
    <x v="1"/>
  </r>
  <r>
    <n v="48497"/>
    <x v="3"/>
    <x v="281"/>
    <x v="7"/>
    <n v="2784.4"/>
    <x v="403"/>
    <n v="110"/>
    <n v="55"/>
    <x v="1"/>
  </r>
  <r>
    <n v="48497"/>
    <x v="3"/>
    <x v="282"/>
    <x v="2"/>
    <n v="671.9"/>
    <x v="404"/>
    <n v="29"/>
    <n v="29"/>
    <x v="2"/>
  </r>
  <r>
    <n v="48497"/>
    <x v="3"/>
    <x v="283"/>
    <x v="2"/>
    <n v="3681.47"/>
    <x v="405"/>
    <n v="258"/>
    <n v="86"/>
    <x v="1"/>
  </r>
  <r>
    <n v="48497"/>
    <x v="3"/>
    <x v="283"/>
    <x v="3"/>
    <n v="3681.47"/>
    <x v="405"/>
    <n v="258"/>
    <n v="86"/>
    <x v="1"/>
  </r>
  <r>
    <n v="48497"/>
    <x v="3"/>
    <x v="283"/>
    <x v="8"/>
    <n v="3681.47"/>
    <x v="405"/>
    <n v="258"/>
    <n v="86"/>
    <x v="1"/>
  </r>
  <r>
    <n v="48497"/>
    <x v="3"/>
    <x v="284"/>
    <x v="3"/>
    <n v="128.69999999999999"/>
    <x v="406"/>
    <n v="17"/>
    <n v="17"/>
    <x v="1"/>
  </r>
  <r>
    <n v="48497"/>
    <x v="3"/>
    <x v="284"/>
    <x v="8"/>
    <n v="359.48"/>
    <x v="407"/>
    <n v="17"/>
    <n v="17"/>
    <x v="1"/>
  </r>
  <r>
    <n v="48497"/>
    <x v="3"/>
    <x v="284"/>
    <x v="1"/>
    <n v="128.69999999999999"/>
    <x v="406"/>
    <n v="17"/>
    <n v="17"/>
    <x v="1"/>
  </r>
  <r>
    <n v="48497"/>
    <x v="3"/>
    <x v="285"/>
    <x v="7"/>
    <n v="473.28"/>
    <x v="408"/>
    <n v="1987.3"/>
    <n v="457.8"/>
    <x v="1"/>
  </r>
  <r>
    <n v="48497"/>
    <x v="3"/>
    <x v="143"/>
    <x v="3"/>
    <n v="630.20000000000005"/>
    <x v="409"/>
    <n v="182"/>
    <n v="108"/>
    <x v="1"/>
  </r>
  <r>
    <n v="48497"/>
    <x v="3"/>
    <x v="143"/>
    <x v="8"/>
    <n v="630.20000000000005"/>
    <x v="409"/>
    <n v="182"/>
    <n v="108"/>
    <x v="1"/>
  </r>
  <r>
    <n v="48497"/>
    <x v="3"/>
    <x v="143"/>
    <x v="1"/>
    <n v="630.20000000000005"/>
    <x v="409"/>
    <n v="182"/>
    <n v="108"/>
    <x v="1"/>
  </r>
  <r>
    <n v="48497"/>
    <x v="3"/>
    <x v="286"/>
    <x v="8"/>
    <n v="775.56"/>
    <x v="410"/>
    <n v="2948"/>
    <n v="193"/>
    <x v="1"/>
  </r>
  <r>
    <n v="48497"/>
    <x v="3"/>
    <x v="286"/>
    <x v="1"/>
    <n v="2804.3"/>
    <x v="411"/>
    <n v="2948"/>
    <n v="193"/>
    <x v="1"/>
  </r>
  <r>
    <n v="48497"/>
    <x v="3"/>
    <x v="287"/>
    <x v="7"/>
    <n v="1791.03"/>
    <x v="412"/>
    <n v="222"/>
    <n v="37"/>
    <x v="2"/>
  </r>
  <r>
    <n v="48497"/>
    <x v="3"/>
    <x v="288"/>
    <x v="8"/>
    <n v="2198.9899999999998"/>
    <x v="413"/>
    <n v="165.6"/>
    <n v="165.6"/>
    <x v="1"/>
  </r>
  <r>
    <n v="48497"/>
    <x v="3"/>
    <x v="288"/>
    <x v="1"/>
    <n v="2198.9899999999998"/>
    <x v="413"/>
    <n v="165.6"/>
    <n v="165.6"/>
    <x v="1"/>
  </r>
  <r>
    <n v="48497"/>
    <x v="3"/>
    <x v="289"/>
    <x v="8"/>
    <n v="898.51"/>
    <x v="414"/>
    <n v="88"/>
    <n v="61"/>
    <x v="1"/>
  </r>
  <r>
    <n v="48497"/>
    <x v="3"/>
    <x v="289"/>
    <x v="1"/>
    <n v="1220.08"/>
    <x v="415"/>
    <n v="88"/>
    <n v="61"/>
    <x v="1"/>
  </r>
  <r>
    <n v="48497"/>
    <x v="3"/>
    <x v="290"/>
    <x v="7"/>
    <n v="3240.59"/>
    <x v="416"/>
    <n v="255"/>
    <n v="51"/>
    <x v="2"/>
  </r>
  <r>
    <n v="48497"/>
    <x v="3"/>
    <x v="291"/>
    <x v="2"/>
    <n v="1423.13"/>
    <x v="417"/>
    <n v="158"/>
    <n v="39.5"/>
    <x v="1"/>
  </r>
  <r>
    <n v="48497"/>
    <x v="3"/>
    <x v="291"/>
    <x v="3"/>
    <n v="1423.13"/>
    <x v="417"/>
    <n v="158"/>
    <n v="39.5"/>
    <x v="1"/>
  </r>
  <r>
    <n v="48497"/>
    <x v="3"/>
    <x v="291"/>
    <x v="8"/>
    <n v="1423.13"/>
    <x v="417"/>
    <n v="158"/>
    <n v="39.5"/>
    <x v="1"/>
  </r>
  <r>
    <n v="48497"/>
    <x v="3"/>
    <x v="292"/>
    <x v="2"/>
    <n v="629.91"/>
    <x v="418"/>
    <n v="361"/>
    <n v="263.3"/>
    <x v="1"/>
  </r>
  <r>
    <n v="48497"/>
    <x v="3"/>
    <x v="292"/>
    <x v="3"/>
    <n v="629.91"/>
    <x v="418"/>
    <n v="361"/>
    <n v="263.3"/>
    <x v="1"/>
  </r>
  <r>
    <n v="48497"/>
    <x v="3"/>
    <x v="292"/>
    <x v="8"/>
    <n v="629.91"/>
    <x v="418"/>
    <n v="361"/>
    <n v="263.3"/>
    <x v="1"/>
  </r>
  <r>
    <n v="48497"/>
    <x v="3"/>
    <x v="293"/>
    <x v="2"/>
    <n v="391.94"/>
    <x v="419"/>
    <n v="56"/>
    <n v="14"/>
    <x v="1"/>
  </r>
  <r>
    <n v="48497"/>
    <x v="3"/>
    <x v="293"/>
    <x v="3"/>
    <n v="440.94"/>
    <x v="420"/>
    <n v="56"/>
    <n v="14"/>
    <x v="1"/>
  </r>
  <r>
    <n v="48497"/>
    <x v="3"/>
    <x v="294"/>
    <x v="7"/>
    <n v="1301.71"/>
    <x v="421"/>
    <n v="160"/>
    <n v="20"/>
    <x v="1"/>
  </r>
  <r>
    <n v="48497"/>
    <x v="3"/>
    <x v="294"/>
    <x v="2"/>
    <n v="1301.71"/>
    <x v="421"/>
    <n v="160"/>
    <n v="20"/>
    <x v="1"/>
  </r>
  <r>
    <n v="48497"/>
    <x v="3"/>
    <x v="294"/>
    <x v="3"/>
    <n v="1356.38"/>
    <x v="422"/>
    <n v="160"/>
    <n v="20"/>
    <x v="1"/>
  </r>
  <r>
    <n v="48497"/>
    <x v="3"/>
    <x v="295"/>
    <x v="2"/>
    <n v="564.59"/>
    <x v="423"/>
    <n v="44"/>
    <n v="44"/>
    <x v="1"/>
  </r>
  <r>
    <n v="48497"/>
    <x v="3"/>
    <x v="296"/>
    <x v="8"/>
    <n v="2019.28"/>
    <x v="424"/>
    <n v="736"/>
    <n v="92"/>
    <x v="1"/>
  </r>
  <r>
    <n v="48497"/>
    <x v="3"/>
    <x v="296"/>
    <x v="1"/>
    <n v="955.26"/>
    <x v="425"/>
    <n v="736"/>
    <n v="92"/>
    <x v="1"/>
  </r>
  <r>
    <n v="48497"/>
    <x v="3"/>
    <x v="297"/>
    <x v="8"/>
    <n v="2128.0500000000002"/>
    <x v="426"/>
    <n v="1430"/>
    <n v="102"/>
    <x v="1"/>
  </r>
  <r>
    <n v="48497"/>
    <x v="3"/>
    <x v="297"/>
    <x v="1"/>
    <n v="2128.0500000000002"/>
    <x v="426"/>
    <n v="1430"/>
    <n v="102"/>
    <x v="1"/>
  </r>
  <r>
    <n v="48497"/>
    <x v="3"/>
    <x v="298"/>
    <x v="2"/>
    <n v="1203.83"/>
    <x v="427"/>
    <n v="116"/>
    <n v="29"/>
    <x v="1"/>
  </r>
  <r>
    <n v="48497"/>
    <x v="3"/>
    <x v="298"/>
    <x v="3"/>
    <n v="1203.83"/>
    <x v="427"/>
    <n v="116"/>
    <n v="29"/>
    <x v="1"/>
  </r>
  <r>
    <n v="48497"/>
    <x v="3"/>
    <x v="298"/>
    <x v="8"/>
    <n v="1203.83"/>
    <x v="427"/>
    <n v="116"/>
    <n v="29"/>
    <x v="1"/>
  </r>
  <r>
    <n v="48497"/>
    <x v="3"/>
    <x v="299"/>
    <x v="7"/>
    <n v="8847.43"/>
    <x v="428"/>
    <n v="3348"/>
    <n v="279"/>
    <x v="1"/>
  </r>
  <r>
    <n v="48497"/>
    <x v="3"/>
    <x v="299"/>
    <x v="2"/>
    <n v="8847.43"/>
    <x v="428"/>
    <n v="3348"/>
    <n v="279"/>
    <x v="1"/>
  </r>
  <r>
    <n v="48497"/>
    <x v="3"/>
    <x v="299"/>
    <x v="3"/>
    <n v="9229.6200000000008"/>
    <x v="429"/>
    <n v="3348"/>
    <n v="279"/>
    <x v="1"/>
  </r>
  <r>
    <n v="48497"/>
    <x v="3"/>
    <x v="300"/>
    <x v="3"/>
    <n v="1231.82"/>
    <x v="430"/>
    <n v="432"/>
    <n v="108"/>
    <x v="1"/>
  </r>
  <r>
    <n v="48497"/>
    <x v="3"/>
    <x v="301"/>
    <x v="2"/>
    <n v="1091.8399999999999"/>
    <x v="337"/>
    <n v="104"/>
    <n v="26"/>
    <x v="1"/>
  </r>
  <r>
    <n v="48497"/>
    <x v="3"/>
    <x v="301"/>
    <x v="3"/>
    <n v="1091.8399999999999"/>
    <x v="337"/>
    <n v="104"/>
    <n v="26"/>
    <x v="1"/>
  </r>
  <r>
    <n v="48497"/>
    <x v="3"/>
    <x v="301"/>
    <x v="8"/>
    <n v="1091.8399999999999"/>
    <x v="337"/>
    <n v="104"/>
    <n v="26"/>
    <x v="1"/>
  </r>
  <r>
    <n v="48497"/>
    <x v="3"/>
    <x v="302"/>
    <x v="7"/>
    <n v="2659.1"/>
    <x v="431"/>
    <n v="723"/>
    <n v="116"/>
    <x v="1"/>
  </r>
  <r>
    <n v="48497"/>
    <x v="3"/>
    <x v="302"/>
    <x v="2"/>
    <n v="1211.21"/>
    <x v="432"/>
    <n v="723"/>
    <n v="116"/>
    <x v="1"/>
  </r>
  <r>
    <n v="48497"/>
    <x v="3"/>
    <x v="302"/>
    <x v="3"/>
    <n v="2770.78"/>
    <x v="433"/>
    <n v="723"/>
    <n v="116"/>
    <x v="1"/>
  </r>
  <r>
    <n v="48497"/>
    <x v="3"/>
    <x v="303"/>
    <x v="2"/>
    <n v="443.27"/>
    <x v="434"/>
    <n v="77"/>
    <n v="77"/>
    <x v="2"/>
  </r>
  <r>
    <n v="48497"/>
    <x v="3"/>
    <x v="304"/>
    <x v="8"/>
    <n v="543.84"/>
    <x v="435"/>
    <n v="76"/>
    <n v="38"/>
    <x v="1"/>
  </r>
  <r>
    <n v="48497"/>
    <x v="3"/>
    <x v="304"/>
    <x v="1"/>
    <n v="520.19000000000005"/>
    <x v="436"/>
    <n v="76"/>
    <n v="38"/>
    <x v="1"/>
  </r>
  <r>
    <n v="48497"/>
    <x v="3"/>
    <x v="305"/>
    <x v="2"/>
    <n v="153.13999999999999"/>
    <x v="437"/>
    <n v="303.39999999999998"/>
    <n v="58.1"/>
    <x v="2"/>
  </r>
  <r>
    <n v="48497"/>
    <x v="3"/>
    <x v="305"/>
    <x v="8"/>
    <n v="1503.58"/>
    <x v="438"/>
    <n v="303.39999999999998"/>
    <n v="58.1"/>
    <x v="2"/>
  </r>
  <r>
    <n v="48497"/>
    <x v="3"/>
    <x v="306"/>
    <x v="7"/>
    <n v="2777.44"/>
    <x v="439"/>
    <n v="135"/>
    <n v="45"/>
    <x v="1"/>
  </r>
  <r>
    <n v="48497"/>
    <x v="3"/>
    <x v="306"/>
    <x v="2"/>
    <n v="2777.44"/>
    <x v="439"/>
    <n v="135"/>
    <n v="45"/>
    <x v="1"/>
  </r>
  <r>
    <n v="48497"/>
    <x v="3"/>
    <x v="306"/>
    <x v="3"/>
    <n v="2894.09"/>
    <x v="440"/>
    <n v="135"/>
    <n v="45"/>
    <x v="1"/>
  </r>
  <r>
    <n v="48497"/>
    <x v="3"/>
    <x v="307"/>
    <x v="2"/>
    <n v="79.319999999999993"/>
    <x v="441"/>
    <n v="47"/>
    <n v="47"/>
    <x v="1"/>
  </r>
  <r>
    <n v="48497"/>
    <x v="3"/>
    <x v="308"/>
    <x v="2"/>
    <n v="2207.02"/>
    <x v="442"/>
    <n v="402"/>
    <n v="134"/>
    <x v="1"/>
  </r>
  <r>
    <n v="48497"/>
    <x v="3"/>
    <x v="308"/>
    <x v="3"/>
    <n v="2207.02"/>
    <x v="442"/>
    <n v="402"/>
    <n v="134"/>
    <x v="1"/>
  </r>
  <r>
    <n v="48497"/>
    <x v="3"/>
    <x v="308"/>
    <x v="8"/>
    <n v="2207.02"/>
    <x v="442"/>
    <n v="402"/>
    <n v="134"/>
    <x v="1"/>
  </r>
  <r>
    <n v="48497"/>
    <x v="3"/>
    <x v="309"/>
    <x v="8"/>
    <n v="387.78"/>
    <x v="443"/>
    <n v="264"/>
    <n v="44"/>
    <x v="1"/>
  </r>
  <r>
    <n v="48497"/>
    <x v="3"/>
    <x v="309"/>
    <x v="1"/>
    <n v="1276.83"/>
    <x v="444"/>
    <n v="264"/>
    <n v="44"/>
    <x v="1"/>
  </r>
  <r>
    <n v="48497"/>
    <x v="3"/>
    <x v="310"/>
    <x v="7"/>
    <n v="194.88"/>
    <x v="445"/>
    <n v="192"/>
    <n v="64"/>
    <x v="1"/>
  </r>
  <r>
    <n v="48497"/>
    <x v="3"/>
    <x v="311"/>
    <x v="2"/>
    <n v="429.27"/>
    <x v="338"/>
    <n v="150"/>
    <n v="30"/>
    <x v="1"/>
  </r>
  <r>
    <n v="48497"/>
    <x v="3"/>
    <x v="311"/>
    <x v="3"/>
    <n v="429.27"/>
    <x v="338"/>
    <n v="150"/>
    <n v="30"/>
    <x v="1"/>
  </r>
  <r>
    <n v="48497"/>
    <x v="3"/>
    <x v="311"/>
    <x v="8"/>
    <n v="429.27"/>
    <x v="338"/>
    <n v="150"/>
    <n v="30"/>
    <x v="1"/>
  </r>
  <r>
    <n v="48497"/>
    <x v="3"/>
    <x v="312"/>
    <x v="2"/>
    <n v="340.62"/>
    <x v="446"/>
    <n v="103"/>
    <n v="33"/>
    <x v="1"/>
  </r>
  <r>
    <n v="48497"/>
    <x v="3"/>
    <x v="312"/>
    <x v="3"/>
    <n v="363.95"/>
    <x v="447"/>
    <n v="103"/>
    <n v="33"/>
    <x v="1"/>
  </r>
  <r>
    <n v="48497"/>
    <x v="3"/>
    <x v="312"/>
    <x v="8"/>
    <n v="363.95"/>
    <x v="447"/>
    <n v="103"/>
    <n v="33"/>
    <x v="1"/>
  </r>
  <r>
    <n v="48497"/>
    <x v="3"/>
    <x v="313"/>
    <x v="2"/>
    <n v="1591.11"/>
    <x v="448"/>
    <n v="172"/>
    <n v="63"/>
    <x v="1"/>
  </r>
  <r>
    <n v="48497"/>
    <x v="3"/>
    <x v="313"/>
    <x v="3"/>
    <n v="648.57000000000005"/>
    <x v="449"/>
    <n v="172"/>
    <n v="63"/>
    <x v="1"/>
  </r>
  <r>
    <n v="48497"/>
    <x v="3"/>
    <x v="313"/>
    <x v="8"/>
    <n v="1591.11"/>
    <x v="448"/>
    <n v="172"/>
    <n v="63"/>
    <x v="1"/>
  </r>
  <r>
    <n v="48497"/>
    <x v="3"/>
    <x v="314"/>
    <x v="3"/>
    <n v="2343.62"/>
    <x v="450"/>
    <n v="70"/>
    <n v="70"/>
    <x v="1"/>
  </r>
  <r>
    <n v="48497"/>
    <x v="3"/>
    <x v="315"/>
    <x v="7"/>
    <n v="1329.55"/>
    <x v="451"/>
    <n v="124"/>
    <n v="49"/>
    <x v="1"/>
  </r>
  <r>
    <n v="48497"/>
    <x v="3"/>
    <x v="315"/>
    <x v="3"/>
    <n v="1385.39"/>
    <x v="452"/>
    <n v="124"/>
    <n v="49"/>
    <x v="1"/>
  </r>
  <r>
    <n v="48497"/>
    <x v="3"/>
    <x v="315"/>
    <x v="8"/>
    <n v="1406.12"/>
    <x v="248"/>
    <n v="124"/>
    <n v="49"/>
    <x v="1"/>
  </r>
  <r>
    <n v="48497"/>
    <x v="3"/>
    <x v="316"/>
    <x v="8"/>
    <n v="368.86"/>
    <x v="453"/>
    <n v="464"/>
    <n v="41"/>
    <x v="1"/>
  </r>
  <r>
    <n v="48497"/>
    <x v="3"/>
    <x v="317"/>
    <x v="7"/>
    <n v="1407.74"/>
    <x v="454"/>
    <n v="228"/>
    <n v="34"/>
    <x v="1"/>
  </r>
  <r>
    <n v="48497"/>
    <x v="3"/>
    <x v="317"/>
    <x v="3"/>
    <n v="1466.87"/>
    <x v="455"/>
    <n v="228"/>
    <n v="34"/>
    <x v="1"/>
  </r>
  <r>
    <n v="48497"/>
    <x v="3"/>
    <x v="317"/>
    <x v="8"/>
    <n v="1393.8"/>
    <x v="456"/>
    <n v="228"/>
    <n v="34"/>
    <x v="1"/>
  </r>
  <r>
    <n v="48497"/>
    <x v="3"/>
    <x v="168"/>
    <x v="7"/>
    <n v="4152.8"/>
    <x v="457"/>
    <n v="2740"/>
    <n v="214"/>
    <x v="1"/>
  </r>
  <r>
    <n v="48497"/>
    <x v="3"/>
    <x v="168"/>
    <x v="2"/>
    <n v="4152.8"/>
    <x v="457"/>
    <n v="2740"/>
    <n v="214"/>
    <x v="1"/>
  </r>
  <r>
    <n v="48497"/>
    <x v="3"/>
    <x v="318"/>
    <x v="7"/>
    <n v="5032.8"/>
    <x v="458"/>
    <n v="363.2"/>
    <n v="121.7"/>
    <x v="1"/>
  </r>
  <r>
    <n v="48497"/>
    <x v="3"/>
    <x v="319"/>
    <x v="2"/>
    <n v="751.23"/>
    <x v="459"/>
    <n v="53"/>
    <n v="35"/>
    <x v="1"/>
  </r>
  <r>
    <n v="48497"/>
    <x v="3"/>
    <x v="319"/>
    <x v="3"/>
    <n v="760.56"/>
    <x v="460"/>
    <n v="53"/>
    <n v="35"/>
    <x v="1"/>
  </r>
  <r>
    <n v="48497"/>
    <x v="3"/>
    <x v="319"/>
    <x v="8"/>
    <n v="751.23"/>
    <x v="459"/>
    <n v="53"/>
    <n v="35"/>
    <x v="1"/>
  </r>
  <r>
    <n v="48497"/>
    <x v="3"/>
    <x v="320"/>
    <x v="7"/>
    <n v="2088.3000000000002"/>
    <x v="461"/>
    <n v="160"/>
    <n v="40"/>
    <x v="1"/>
  </r>
  <r>
    <n v="48497"/>
    <x v="3"/>
    <x v="320"/>
    <x v="2"/>
    <n v="2088.3000000000002"/>
    <x v="461"/>
    <n v="160"/>
    <n v="40"/>
    <x v="1"/>
  </r>
  <r>
    <n v="48497"/>
    <x v="3"/>
    <x v="320"/>
    <x v="3"/>
    <n v="2176.0100000000002"/>
    <x v="462"/>
    <n v="160"/>
    <n v="40"/>
    <x v="1"/>
  </r>
  <r>
    <n v="48497"/>
    <x v="3"/>
    <x v="321"/>
    <x v="2"/>
    <n v="237.97"/>
    <x v="463"/>
    <n v="102.8"/>
    <n v="30.4"/>
    <x v="1"/>
  </r>
  <r>
    <n v="48497"/>
    <x v="3"/>
    <x v="321"/>
    <x v="3"/>
    <n v="237.97"/>
    <x v="463"/>
    <n v="102.8"/>
    <n v="30.4"/>
    <x v="1"/>
  </r>
  <r>
    <n v="48497"/>
    <x v="3"/>
    <x v="321"/>
    <x v="8"/>
    <n v="909.87"/>
    <x v="464"/>
    <n v="102.8"/>
    <n v="30.4"/>
    <x v="1"/>
  </r>
  <r>
    <n v="48497"/>
    <x v="3"/>
    <x v="322"/>
    <x v="2"/>
    <n v="261.3"/>
    <x v="465"/>
    <n v="76"/>
    <n v="38"/>
    <x v="1"/>
  </r>
  <r>
    <n v="48497"/>
    <x v="3"/>
    <x v="322"/>
    <x v="3"/>
    <n v="261.3"/>
    <x v="465"/>
    <n v="76"/>
    <n v="38"/>
    <x v="1"/>
  </r>
  <r>
    <n v="48497"/>
    <x v="3"/>
    <x v="322"/>
    <x v="8"/>
    <n v="555.25"/>
    <x v="466"/>
    <n v="76"/>
    <n v="38"/>
    <x v="1"/>
  </r>
  <r>
    <n v="48497"/>
    <x v="3"/>
    <x v="323"/>
    <x v="2"/>
    <n v="933.2"/>
    <x v="467"/>
    <n v="236"/>
    <n v="59"/>
    <x v="1"/>
  </r>
  <r>
    <n v="48497"/>
    <x v="3"/>
    <x v="323"/>
    <x v="8"/>
    <n v="933.2"/>
    <x v="467"/>
    <n v="236"/>
    <n v="59"/>
    <x v="1"/>
  </r>
  <r>
    <n v="48497"/>
    <x v="3"/>
    <x v="169"/>
    <x v="7"/>
    <n v="160.1"/>
    <x v="468"/>
    <n v="894"/>
    <n v="125"/>
    <x v="1"/>
  </r>
  <r>
    <n v="48497"/>
    <x v="3"/>
    <x v="169"/>
    <x v="2"/>
    <n v="160.1"/>
    <x v="468"/>
    <n v="894"/>
    <n v="125"/>
    <x v="1"/>
  </r>
  <r>
    <n v="48497"/>
    <x v="3"/>
    <x v="324"/>
    <x v="7"/>
    <n v="222.75"/>
    <x v="339"/>
    <n v="179"/>
    <n v="41"/>
    <x v="1"/>
  </r>
  <r>
    <n v="48497"/>
    <x v="3"/>
    <x v="324"/>
    <x v="2"/>
    <n v="264.52"/>
    <x v="469"/>
    <n v="179"/>
    <n v="41"/>
    <x v="1"/>
  </r>
  <r>
    <n v="48497"/>
    <x v="3"/>
    <x v="324"/>
    <x v="3"/>
    <n v="456.96"/>
    <x v="470"/>
    <n v="179"/>
    <n v="41"/>
    <x v="1"/>
  </r>
  <r>
    <n v="48497"/>
    <x v="3"/>
    <x v="325"/>
    <x v="8"/>
    <n v="865.41"/>
    <x v="471"/>
    <n v="1038"/>
    <n v="90"/>
    <x v="1"/>
  </r>
  <r>
    <n v="48497"/>
    <x v="3"/>
    <x v="325"/>
    <x v="1"/>
    <n v="572.21"/>
    <x v="472"/>
    <n v="1038"/>
    <n v="90"/>
    <x v="1"/>
  </r>
  <r>
    <n v="48497"/>
    <x v="3"/>
    <x v="326"/>
    <x v="7"/>
    <n v="661.3"/>
    <x v="473"/>
    <n v="210"/>
    <n v="70"/>
    <x v="1"/>
  </r>
  <r>
    <n v="48497"/>
    <x v="3"/>
    <x v="326"/>
    <x v="2"/>
    <n v="661.3"/>
    <x v="473"/>
    <n v="210"/>
    <n v="70"/>
    <x v="1"/>
  </r>
  <r>
    <n v="48497"/>
    <x v="3"/>
    <x v="326"/>
    <x v="3"/>
    <n v="420.7"/>
    <x v="474"/>
    <n v="210"/>
    <n v="70"/>
    <x v="1"/>
  </r>
  <r>
    <n v="48497"/>
    <x v="3"/>
    <x v="327"/>
    <x v="7"/>
    <n v="2575.5700000000002"/>
    <x v="475"/>
    <n v="590"/>
    <n v="46"/>
    <x v="1"/>
  </r>
  <r>
    <n v="48497"/>
    <x v="3"/>
    <x v="327"/>
    <x v="2"/>
    <n v="2575.5700000000002"/>
    <x v="475"/>
    <n v="590"/>
    <n v="46"/>
    <x v="1"/>
  </r>
  <r>
    <n v="48497"/>
    <x v="3"/>
    <x v="327"/>
    <x v="3"/>
    <n v="2778.03"/>
    <x v="476"/>
    <n v="590"/>
    <n v="46"/>
    <x v="1"/>
  </r>
  <r>
    <n v="48497"/>
    <x v="3"/>
    <x v="328"/>
    <x v="7"/>
    <n v="2206.64"/>
    <x v="477"/>
    <n v="2052.1999999999998"/>
    <n v="214.7"/>
    <x v="1"/>
  </r>
  <r>
    <n v="48497"/>
    <x v="3"/>
    <x v="328"/>
    <x v="2"/>
    <n v="2812.24"/>
    <x v="478"/>
    <n v="2052.1999999999998"/>
    <n v="214.7"/>
    <x v="1"/>
  </r>
  <r>
    <n v="48497"/>
    <x v="3"/>
    <x v="328"/>
    <x v="3"/>
    <n v="2299.3200000000002"/>
    <x v="479"/>
    <n v="2052.1999999999998"/>
    <n v="214.7"/>
    <x v="1"/>
  </r>
  <r>
    <n v="48497"/>
    <x v="3"/>
    <x v="329"/>
    <x v="7"/>
    <n v="1468.77"/>
    <x v="480"/>
    <n v="287"/>
    <n v="64"/>
    <x v="1"/>
  </r>
  <r>
    <n v="48497"/>
    <x v="3"/>
    <x v="329"/>
    <x v="2"/>
    <n v="1468.77"/>
    <x v="480"/>
    <n v="287"/>
    <n v="64"/>
    <x v="1"/>
  </r>
  <r>
    <n v="48497"/>
    <x v="3"/>
    <x v="330"/>
    <x v="7"/>
    <n v="647.37"/>
    <x v="481"/>
    <n v="428.1"/>
    <n v="46.1"/>
    <x v="1"/>
  </r>
  <r>
    <n v="48497"/>
    <x v="3"/>
    <x v="330"/>
    <x v="2"/>
    <n v="786.59"/>
    <x v="482"/>
    <n v="428.1"/>
    <n v="46.1"/>
    <x v="1"/>
  </r>
  <r>
    <n v="48497"/>
    <x v="3"/>
    <x v="330"/>
    <x v="3"/>
    <n v="747.09"/>
    <x v="483"/>
    <n v="428.1"/>
    <n v="46.1"/>
    <x v="1"/>
  </r>
  <r>
    <n v="48497"/>
    <x v="3"/>
    <x v="331"/>
    <x v="7"/>
    <n v="1456.96"/>
    <x v="484"/>
    <n v="1156"/>
    <n v="116"/>
    <x v="1"/>
  </r>
  <r>
    <n v="48497"/>
    <x v="3"/>
    <x v="331"/>
    <x v="2"/>
    <n v="1456.96"/>
    <x v="484"/>
    <n v="1156"/>
    <n v="116"/>
    <x v="1"/>
  </r>
  <r>
    <n v="48497"/>
    <x v="3"/>
    <x v="331"/>
    <x v="3"/>
    <n v="1518.15"/>
    <x v="485"/>
    <n v="1156"/>
    <n v="116"/>
    <x v="1"/>
  </r>
  <r>
    <n v="48497"/>
    <x v="3"/>
    <x v="160"/>
    <x v="8"/>
    <n v="3726.45"/>
    <x v="486"/>
    <n v="5019"/>
    <n v="571"/>
    <x v="1"/>
  </r>
  <r>
    <n v="48497"/>
    <x v="3"/>
    <x v="160"/>
    <x v="1"/>
    <n v="3513.65"/>
    <x v="487"/>
    <n v="5019"/>
    <n v="571"/>
    <x v="1"/>
  </r>
  <r>
    <n v="48497"/>
    <x v="3"/>
    <x v="332"/>
    <x v="7"/>
    <n v="563.84"/>
    <x v="209"/>
    <n v="92"/>
    <n v="23"/>
    <x v="1"/>
  </r>
  <r>
    <n v="48497"/>
    <x v="3"/>
    <x v="332"/>
    <x v="2"/>
    <n v="563.84"/>
    <x v="209"/>
    <n v="92"/>
    <n v="23"/>
    <x v="1"/>
  </r>
  <r>
    <n v="48497"/>
    <x v="3"/>
    <x v="332"/>
    <x v="3"/>
    <n v="747.09"/>
    <x v="483"/>
    <n v="92"/>
    <n v="23"/>
    <x v="1"/>
  </r>
  <r>
    <n v="48497"/>
    <x v="3"/>
    <x v="333"/>
    <x v="7"/>
    <n v="1624"/>
    <x v="488"/>
    <n v="576"/>
    <n v="90"/>
    <x v="1"/>
  </r>
  <r>
    <n v="48497"/>
    <x v="3"/>
    <x v="333"/>
    <x v="2"/>
    <n v="612.48"/>
    <x v="489"/>
    <n v="576"/>
    <n v="90"/>
    <x v="1"/>
  </r>
  <r>
    <n v="48497"/>
    <x v="3"/>
    <x v="333"/>
    <x v="3"/>
    <n v="1692.21"/>
    <x v="490"/>
    <n v="576"/>
    <n v="90"/>
    <x v="1"/>
  </r>
  <r>
    <n v="48497"/>
    <x v="3"/>
    <x v="334"/>
    <x v="2"/>
    <n v="433.94"/>
    <x v="491"/>
    <n v="242"/>
    <n v="65"/>
    <x v="1"/>
  </r>
  <r>
    <n v="48497"/>
    <x v="3"/>
    <x v="334"/>
    <x v="3"/>
    <n v="522.59"/>
    <x v="492"/>
    <n v="242"/>
    <n v="65"/>
    <x v="1"/>
  </r>
  <r>
    <n v="48497"/>
    <x v="3"/>
    <x v="334"/>
    <x v="8"/>
    <n v="499.26"/>
    <x v="493"/>
    <n v="242"/>
    <n v="65"/>
    <x v="1"/>
  </r>
  <r>
    <n v="48497"/>
    <x v="3"/>
    <x v="334"/>
    <x v="1"/>
    <n v="158.63999999999999"/>
    <x v="494"/>
    <n v="242"/>
    <n v="65"/>
    <x v="1"/>
  </r>
  <r>
    <n v="48497"/>
    <x v="3"/>
    <x v="335"/>
    <x v="2"/>
    <n v="578.58000000000004"/>
    <x v="495"/>
    <n v="52"/>
    <n v="13"/>
    <x v="1"/>
  </r>
  <r>
    <n v="48497"/>
    <x v="3"/>
    <x v="336"/>
    <x v="3"/>
    <n v="349.95"/>
    <x v="496"/>
    <n v="25"/>
    <n v="13"/>
    <x v="1"/>
  </r>
  <r>
    <n v="48497"/>
    <x v="3"/>
    <x v="336"/>
    <x v="8"/>
    <n v="135.31"/>
    <x v="497"/>
    <n v="25"/>
    <n v="13"/>
    <x v="1"/>
  </r>
  <r>
    <n v="48497"/>
    <x v="3"/>
    <x v="337"/>
    <x v="2"/>
    <n v="1049.8499999999999"/>
    <x v="498"/>
    <n v="102"/>
    <n v="51"/>
    <x v="1"/>
  </r>
  <r>
    <n v="48497"/>
    <x v="3"/>
    <x v="338"/>
    <x v="7"/>
    <n v="2575.5700000000002"/>
    <x v="475"/>
    <n v="1437.8"/>
    <n v="205.4"/>
    <x v="1"/>
  </r>
  <r>
    <n v="48497"/>
    <x v="3"/>
    <x v="338"/>
    <x v="2"/>
    <n v="2575.5700000000002"/>
    <x v="475"/>
    <n v="1437.8"/>
    <n v="205.4"/>
    <x v="1"/>
  </r>
  <r>
    <n v="48497"/>
    <x v="3"/>
    <x v="338"/>
    <x v="3"/>
    <n v="2683.74"/>
    <x v="499"/>
    <n v="1437.8"/>
    <n v="205.4"/>
    <x v="1"/>
  </r>
  <r>
    <n v="48497"/>
    <x v="3"/>
    <x v="339"/>
    <x v="7"/>
    <n v="2812.24"/>
    <x v="478"/>
    <n v="791"/>
    <n v="82"/>
    <x v="1"/>
  </r>
  <r>
    <n v="48497"/>
    <x v="3"/>
    <x v="339"/>
    <x v="3"/>
    <n v="1131.53"/>
    <x v="500"/>
    <n v="791"/>
    <n v="82"/>
    <x v="1"/>
  </r>
  <r>
    <n v="48497"/>
    <x v="3"/>
    <x v="340"/>
    <x v="7"/>
    <n v="3205.74"/>
    <x v="501"/>
    <n v="816"/>
    <n v="48"/>
    <x v="2"/>
  </r>
  <r>
    <n v="48497"/>
    <x v="3"/>
    <x v="340"/>
    <x v="3"/>
    <n v="3340.38"/>
    <x v="502"/>
    <n v="816"/>
    <n v="48"/>
    <x v="2"/>
  </r>
  <r>
    <n v="48497"/>
    <x v="3"/>
    <x v="341"/>
    <x v="2"/>
    <n v="1698.42"/>
    <x v="203"/>
    <n v="249"/>
    <n v="83"/>
    <x v="1"/>
  </r>
  <r>
    <n v="48497"/>
    <x v="3"/>
    <x v="341"/>
    <x v="3"/>
    <n v="1698.42"/>
    <x v="203"/>
    <n v="249"/>
    <n v="83"/>
    <x v="1"/>
  </r>
  <r>
    <n v="48497"/>
    <x v="3"/>
    <x v="341"/>
    <x v="8"/>
    <n v="1698.42"/>
    <x v="203"/>
    <n v="249"/>
    <n v="83"/>
    <x v="1"/>
  </r>
  <r>
    <n v="48497"/>
    <x v="3"/>
    <x v="342"/>
    <x v="8"/>
    <n v="165.52"/>
    <x v="503"/>
    <n v="56"/>
    <n v="28"/>
    <x v="1"/>
  </r>
  <r>
    <n v="48497"/>
    <x v="3"/>
    <x v="342"/>
    <x v="1"/>
    <n v="165.52"/>
    <x v="503"/>
    <n v="56"/>
    <n v="28"/>
    <x v="1"/>
  </r>
  <r>
    <n v="48497"/>
    <x v="3"/>
    <x v="343"/>
    <x v="8"/>
    <n v="174.97"/>
    <x v="504"/>
    <n v="104"/>
    <n v="52"/>
    <x v="2"/>
  </r>
  <r>
    <n v="48497"/>
    <x v="3"/>
    <x v="343"/>
    <x v="1"/>
    <n v="170.24"/>
    <x v="505"/>
    <n v="104"/>
    <n v="52"/>
    <x v="2"/>
  </r>
  <r>
    <n v="48497"/>
    <x v="3"/>
    <x v="344"/>
    <x v="8"/>
    <n v="1886.87"/>
    <x v="506"/>
    <n v="135"/>
    <n v="45"/>
    <x v="1"/>
  </r>
  <r>
    <n v="48497"/>
    <x v="3"/>
    <x v="344"/>
    <x v="1"/>
    <n v="1886.87"/>
    <x v="506"/>
    <n v="135"/>
    <n v="45"/>
    <x v="1"/>
  </r>
  <r>
    <n v="48497"/>
    <x v="3"/>
    <x v="345"/>
    <x v="7"/>
    <n v="90.49"/>
    <x v="507"/>
    <n v="157"/>
    <n v="37"/>
    <x v="1"/>
  </r>
  <r>
    <n v="48497"/>
    <x v="3"/>
    <x v="345"/>
    <x v="2"/>
    <n v="90.49"/>
    <x v="507"/>
    <n v="157"/>
    <n v="37"/>
    <x v="1"/>
  </r>
  <r>
    <n v="48497"/>
    <x v="3"/>
    <x v="345"/>
    <x v="3"/>
    <n v="348.16"/>
    <x v="508"/>
    <n v="157"/>
    <n v="37"/>
    <x v="1"/>
  </r>
  <r>
    <n v="48497"/>
    <x v="3"/>
    <x v="346"/>
    <x v="7"/>
    <n v="1802.9"/>
    <x v="509"/>
    <n v="368"/>
    <n v="37"/>
    <x v="1"/>
  </r>
  <r>
    <n v="48497"/>
    <x v="3"/>
    <x v="346"/>
    <x v="2"/>
    <n v="1969.96"/>
    <x v="510"/>
    <n v="368"/>
    <n v="37"/>
    <x v="1"/>
  </r>
  <r>
    <n v="48497"/>
    <x v="3"/>
    <x v="346"/>
    <x v="3"/>
    <n v="2052.6999999999998"/>
    <x v="511"/>
    <n v="368"/>
    <n v="37"/>
    <x v="1"/>
  </r>
  <r>
    <n v="48497"/>
    <x v="3"/>
    <x v="347"/>
    <x v="7"/>
    <n v="577.76"/>
    <x v="512"/>
    <n v="83.1"/>
    <n v="27.7"/>
    <x v="1"/>
  </r>
  <r>
    <n v="48497"/>
    <x v="3"/>
    <x v="347"/>
    <x v="2"/>
    <n v="577.76"/>
    <x v="512"/>
    <n v="83.1"/>
    <n v="27.7"/>
    <x v="1"/>
  </r>
  <r>
    <n v="48497"/>
    <x v="3"/>
    <x v="347"/>
    <x v="3"/>
    <n v="602.03"/>
    <x v="513"/>
    <n v="83.1"/>
    <n v="27.7"/>
    <x v="1"/>
  </r>
  <r>
    <n v="48497"/>
    <x v="3"/>
    <x v="348"/>
    <x v="8"/>
    <n v="1026.19"/>
    <x v="514"/>
    <n v="723"/>
    <n v="116"/>
    <x v="1"/>
  </r>
  <r>
    <n v="48497"/>
    <x v="3"/>
    <x v="348"/>
    <x v="1"/>
    <n v="822.85"/>
    <x v="515"/>
    <n v="723"/>
    <n v="116"/>
    <x v="1"/>
  </r>
  <r>
    <n v="48497"/>
    <x v="3"/>
    <x v="349"/>
    <x v="8"/>
    <n v="1201.17"/>
    <x v="516"/>
    <n v="342"/>
    <n v="114"/>
    <x v="1"/>
  </r>
  <r>
    <n v="48497"/>
    <x v="3"/>
    <x v="349"/>
    <x v="1"/>
    <n v="737.72"/>
    <x v="517"/>
    <n v="342"/>
    <n v="114"/>
    <x v="1"/>
  </r>
  <r>
    <n v="48497"/>
    <x v="3"/>
    <x v="170"/>
    <x v="7"/>
    <n v="5624.49"/>
    <x v="518"/>
    <n v="6361"/>
    <n v="557"/>
    <x v="1"/>
  </r>
  <r>
    <n v="48497"/>
    <x v="3"/>
    <x v="170"/>
    <x v="2"/>
    <n v="5624.49"/>
    <x v="518"/>
    <n v="6361"/>
    <n v="557"/>
    <x v="1"/>
  </r>
  <r>
    <n v="48497"/>
    <x v="3"/>
    <x v="170"/>
    <x v="3"/>
    <n v="1733.55"/>
    <x v="519"/>
    <n v="6361"/>
    <n v="557"/>
    <x v="1"/>
  </r>
  <r>
    <n v="48497"/>
    <x v="3"/>
    <x v="350"/>
    <x v="2"/>
    <n v="1399.8"/>
    <x v="520"/>
    <n v="396"/>
    <n v="44"/>
    <x v="1"/>
  </r>
  <r>
    <n v="48497"/>
    <x v="3"/>
    <x v="350"/>
    <x v="3"/>
    <n v="1399.8"/>
    <x v="520"/>
    <n v="396"/>
    <n v="44"/>
    <x v="1"/>
  </r>
  <r>
    <n v="48497"/>
    <x v="3"/>
    <x v="350"/>
    <x v="8"/>
    <n v="1399.8"/>
    <x v="520"/>
    <n v="396"/>
    <n v="44"/>
    <x v="1"/>
  </r>
  <r>
    <n v="48497"/>
    <x v="3"/>
    <x v="351"/>
    <x v="7"/>
    <n v="828.36"/>
    <x v="521"/>
    <n v="430"/>
    <n v="86"/>
    <x v="1"/>
  </r>
  <r>
    <n v="48497"/>
    <x v="3"/>
    <x v="351"/>
    <x v="2"/>
    <n v="828.36"/>
    <x v="521"/>
    <n v="430"/>
    <n v="86"/>
    <x v="1"/>
  </r>
  <r>
    <n v="48497"/>
    <x v="3"/>
    <x v="351"/>
    <x v="8"/>
    <n v="828.36"/>
    <x v="521"/>
    <n v="430"/>
    <n v="86"/>
    <x v="1"/>
  </r>
  <r>
    <n v="48497"/>
    <x v="3"/>
    <x v="352"/>
    <x v="7"/>
    <n v="1308.67"/>
    <x v="522"/>
    <n v="537"/>
    <n v="97"/>
    <x v="1"/>
  </r>
  <r>
    <n v="48497"/>
    <x v="3"/>
    <x v="352"/>
    <x v="2"/>
    <n v="1343.47"/>
    <x v="523"/>
    <n v="537"/>
    <n v="97"/>
    <x v="1"/>
  </r>
  <r>
    <n v="48497"/>
    <x v="3"/>
    <x v="352"/>
    <x v="3"/>
    <n v="1610.24"/>
    <x v="524"/>
    <n v="537"/>
    <n v="97"/>
    <x v="1"/>
  </r>
  <r>
    <n v="48497"/>
    <x v="3"/>
    <x v="353"/>
    <x v="7"/>
    <n v="696"/>
    <x v="525"/>
    <n v="144"/>
    <n v="36"/>
    <x v="1"/>
  </r>
  <r>
    <n v="48497"/>
    <x v="4"/>
    <x v="3"/>
    <x v="8"/>
    <n v="1816.32"/>
    <x v="526"/>
    <n v="735.2"/>
    <n v="183.8"/>
    <x v="1"/>
  </r>
  <r>
    <n v="48497"/>
    <x v="4"/>
    <x v="354"/>
    <x v="5"/>
    <n v="1250"/>
    <x v="18"/>
    <n v="21"/>
    <n v="7"/>
    <x v="1"/>
  </r>
  <r>
    <n v="48497"/>
    <x v="4"/>
    <x v="355"/>
    <x v="5"/>
    <n v="250"/>
    <x v="527"/>
    <n v="203"/>
    <n v="47"/>
    <x v="1"/>
  </r>
  <r>
    <n v="48497"/>
    <x v="4"/>
    <x v="356"/>
    <x v="5"/>
    <n v="750"/>
    <x v="528"/>
    <n v="348"/>
    <n v="76"/>
    <x v="1"/>
  </r>
  <r>
    <n v="48497"/>
    <x v="4"/>
    <x v="19"/>
    <x v="5"/>
    <n v="1500"/>
    <x v="20"/>
    <n v="98"/>
    <n v="14"/>
    <x v="1"/>
  </r>
  <r>
    <n v="48497"/>
    <x v="4"/>
    <x v="357"/>
    <x v="5"/>
    <n v="5625"/>
    <x v="529"/>
    <n v="825"/>
    <n v="165"/>
    <x v="1"/>
  </r>
  <r>
    <n v="48497"/>
    <x v="4"/>
    <x v="358"/>
    <x v="9"/>
    <n v="262.5"/>
    <x v="530"/>
    <n v="240"/>
    <n v="77"/>
    <x v="1"/>
  </r>
  <r>
    <n v="48497"/>
    <x v="4"/>
    <x v="45"/>
    <x v="0"/>
    <n v="112.5"/>
    <x v="531"/>
    <n v="184.8"/>
    <n v="26.4"/>
    <x v="1"/>
  </r>
  <r>
    <n v="48497"/>
    <x v="4"/>
    <x v="359"/>
    <x v="9"/>
    <n v="65"/>
    <x v="532"/>
    <n v="564"/>
    <n v="94"/>
    <x v="1"/>
  </r>
  <r>
    <n v="48497"/>
    <x v="4"/>
    <x v="360"/>
    <x v="0"/>
    <n v="54"/>
    <x v="533"/>
    <n v="56"/>
    <n v="14"/>
    <x v="1"/>
  </r>
  <r>
    <n v="48497"/>
    <x v="4"/>
    <x v="361"/>
    <x v="4"/>
    <n v="665"/>
    <x v="534"/>
    <n v="325"/>
    <n v="65"/>
    <x v="1"/>
  </r>
  <r>
    <n v="48497"/>
    <x v="4"/>
    <x v="362"/>
    <x v="5"/>
    <n v="37.5"/>
    <x v="535"/>
    <n v="392"/>
    <n v="98"/>
    <x v="1"/>
  </r>
  <r>
    <n v="48497"/>
    <x v="4"/>
    <x v="362"/>
    <x v="4"/>
    <n v="37.5"/>
    <x v="535"/>
    <n v="392"/>
    <n v="98"/>
    <x v="1"/>
  </r>
  <r>
    <n v="48497"/>
    <x v="4"/>
    <x v="363"/>
    <x v="5"/>
    <n v="2737.5"/>
    <x v="536"/>
    <n v="976"/>
    <n v="244"/>
    <x v="1"/>
  </r>
  <r>
    <n v="48497"/>
    <x v="4"/>
    <x v="364"/>
    <x v="7"/>
    <n v="45"/>
    <x v="537"/>
    <n v="159"/>
    <n v="53"/>
    <x v="1"/>
  </r>
  <r>
    <n v="48497"/>
    <x v="4"/>
    <x v="365"/>
    <x v="6"/>
    <n v="27.81"/>
    <x v="538"/>
    <n v="450"/>
    <n v="30"/>
    <x v="1"/>
  </r>
  <r>
    <n v="48497"/>
    <x v="4"/>
    <x v="366"/>
    <x v="8"/>
    <n v="1018.81"/>
    <x v="539"/>
    <n v="171"/>
    <n v="57"/>
    <x v="1"/>
  </r>
  <r>
    <n v="48497"/>
    <x v="4"/>
    <x v="367"/>
    <x v="5"/>
    <n v="37.5"/>
    <x v="535"/>
    <n v="538.59918470000002"/>
    <n v="74"/>
    <x v="1"/>
  </r>
  <r>
    <n v="48497"/>
    <x v="4"/>
    <x v="147"/>
    <x v="0"/>
    <n v="39"/>
    <x v="540"/>
    <n v="322"/>
    <n v="80.5"/>
    <x v="1"/>
  </r>
  <r>
    <n v="48497"/>
    <x v="4"/>
    <x v="368"/>
    <x v="5"/>
    <n v="37.5"/>
    <x v="535"/>
    <n v="72"/>
    <n v="36"/>
    <x v="1"/>
  </r>
  <r>
    <n v="48497"/>
    <x v="4"/>
    <x v="369"/>
    <x v="8"/>
    <n v="795.17"/>
    <x v="541"/>
    <n v="159.30000000000001"/>
    <n v="109.3"/>
    <x v="1"/>
  </r>
  <r>
    <n v="48497"/>
    <x v="4"/>
    <x v="370"/>
    <x v="6"/>
    <n v="108"/>
    <x v="542"/>
    <n v="80.2"/>
    <n v="32.1"/>
    <x v="1"/>
  </r>
  <r>
    <n v="48497"/>
    <x v="4"/>
    <x v="371"/>
    <x v="4"/>
    <n v="1225"/>
    <x v="543"/>
    <n v="45"/>
    <n v="15"/>
    <x v="1"/>
  </r>
  <r>
    <n v="48497"/>
    <x v="5"/>
    <x v="359"/>
    <x v="4"/>
    <n v="128.1"/>
    <x v="544"/>
    <n v="564"/>
    <n v="94"/>
    <x v="0"/>
  </r>
  <r>
    <n v="48497"/>
    <x v="6"/>
    <x v="372"/>
    <x v="2"/>
    <n v="2208.8000000000002"/>
    <x v="545"/>
    <n v="50"/>
    <n v="25"/>
    <x v="0"/>
  </r>
  <r>
    <n v="48497"/>
    <x v="6"/>
    <x v="17"/>
    <x v="7"/>
    <n v="2762.1"/>
    <x v="546"/>
    <n v="388.3"/>
    <n v="118"/>
    <x v="0"/>
  </r>
  <r>
    <n v="48497"/>
    <x v="6"/>
    <x v="18"/>
    <x v="9"/>
    <n v="1553.09"/>
    <x v="547"/>
    <n v="785.86884339999995"/>
    <n v="55"/>
    <x v="0"/>
  </r>
  <r>
    <n v="48497"/>
    <x v="6"/>
    <x v="373"/>
    <x v="6"/>
    <n v="3007.98"/>
    <x v="548"/>
    <n v="720"/>
    <n v="80"/>
    <x v="0"/>
  </r>
  <r>
    <n v="48497"/>
    <x v="6"/>
    <x v="374"/>
    <x v="10"/>
    <n v="3785.6"/>
    <x v="549"/>
    <n v="110"/>
    <n v="64"/>
    <x v="0"/>
  </r>
  <r>
    <n v="48497"/>
    <x v="6"/>
    <x v="375"/>
    <x v="2"/>
    <n v="4134.72"/>
    <x v="550"/>
    <n v="34"/>
    <n v="34"/>
    <x v="0"/>
  </r>
  <r>
    <n v="48497"/>
    <x v="6"/>
    <x v="358"/>
    <x v="5"/>
    <n v="1682.45"/>
    <x v="551"/>
    <n v="240"/>
    <n v="77"/>
    <x v="0"/>
  </r>
  <r>
    <n v="48497"/>
    <x v="6"/>
    <x v="376"/>
    <x v="1"/>
    <n v="2871"/>
    <x v="552"/>
    <n v="70"/>
    <n v="35"/>
    <x v="0"/>
  </r>
  <r>
    <n v="48497"/>
    <x v="6"/>
    <x v="377"/>
    <x v="1"/>
    <n v="3047.2"/>
    <x v="553"/>
    <n v="8"/>
    <n v="8"/>
    <x v="0"/>
  </r>
  <r>
    <n v="48497"/>
    <x v="6"/>
    <x v="362"/>
    <x v="5"/>
    <n v="2279.1999999999998"/>
    <x v="554"/>
    <n v="392"/>
    <n v="98"/>
    <x v="0"/>
  </r>
  <r>
    <n v="48497"/>
    <x v="6"/>
    <x v="362"/>
    <x v="4"/>
    <n v="2270.73"/>
    <x v="555"/>
    <n v="392"/>
    <n v="98"/>
    <x v="0"/>
  </r>
  <r>
    <n v="48497"/>
    <x v="6"/>
    <x v="378"/>
    <x v="6"/>
    <n v="2368.44"/>
    <x v="556"/>
    <n v="40"/>
    <n v="20"/>
    <x v="0"/>
  </r>
  <r>
    <n v="48497"/>
    <x v="6"/>
    <x v="379"/>
    <x v="8"/>
    <n v="3698.5"/>
    <x v="557"/>
    <n v="126.5"/>
    <n v="25.3"/>
    <x v="0"/>
  </r>
  <r>
    <n v="48497"/>
    <x v="6"/>
    <x v="380"/>
    <x v="4"/>
    <n v="3468.75"/>
    <x v="558"/>
    <n v="100"/>
    <n v="50"/>
    <x v="0"/>
  </r>
  <r>
    <n v="48497"/>
    <x v="6"/>
    <x v="72"/>
    <x v="5"/>
    <n v="1925"/>
    <x v="559"/>
    <n v="50"/>
    <n v="25"/>
    <x v="0"/>
  </r>
  <r>
    <n v="48497"/>
    <x v="6"/>
    <x v="368"/>
    <x v="5"/>
    <n v="1697.08"/>
    <x v="560"/>
    <n v="72"/>
    <n v="36"/>
    <x v="0"/>
  </r>
  <r>
    <n v="48497"/>
    <x v="6"/>
    <x v="334"/>
    <x v="3"/>
    <n v="3188.97"/>
    <x v="561"/>
    <n v="242"/>
    <n v="65"/>
    <x v="0"/>
  </r>
  <r>
    <n v="48497"/>
    <x v="6"/>
    <x v="371"/>
    <x v="4"/>
    <n v="1925"/>
    <x v="559"/>
    <n v="45"/>
    <n v="15"/>
    <x v="0"/>
  </r>
  <r>
    <n v="48497"/>
    <x v="7"/>
    <x v="381"/>
    <x v="9"/>
    <n v="2310"/>
    <x v="562"/>
    <n v="28"/>
    <n v="28"/>
    <x v="0"/>
  </r>
  <r>
    <n v="48497"/>
    <x v="7"/>
    <x v="87"/>
    <x v="3"/>
    <n v="582.4"/>
    <x v="563"/>
    <n v="307"/>
    <n v="142"/>
    <x v="0"/>
  </r>
  <r>
    <n v="48497"/>
    <x v="7"/>
    <x v="382"/>
    <x v="4"/>
    <n v="1097"/>
    <x v="564"/>
    <n v="1302"/>
    <n v="186"/>
    <x v="0"/>
  </r>
  <r>
    <n v="48497"/>
    <x v="7"/>
    <x v="383"/>
    <x v="7"/>
    <n v="4821.3"/>
    <x v="565"/>
    <n v="125"/>
    <n v="125"/>
    <x v="0"/>
  </r>
  <r>
    <n v="48497"/>
    <x v="7"/>
    <x v="384"/>
    <x v="1"/>
    <n v="941.64"/>
    <x v="566"/>
    <n v="148"/>
    <n v="74"/>
    <x v="0"/>
  </r>
  <r>
    <n v="48497"/>
    <x v="7"/>
    <x v="385"/>
    <x v="0"/>
    <n v="1324.95"/>
    <x v="567"/>
    <n v="126"/>
    <n v="18"/>
    <x v="0"/>
  </r>
  <r>
    <n v="48497"/>
    <x v="7"/>
    <x v="386"/>
    <x v="3"/>
    <n v="899.2"/>
    <x v="568"/>
    <n v="148"/>
    <n v="74"/>
    <x v="0"/>
  </r>
  <r>
    <n v="48497"/>
    <x v="7"/>
    <x v="6"/>
    <x v="7"/>
    <n v="1728.8"/>
    <x v="569"/>
    <n v="4547"/>
    <n v="423"/>
    <x v="0"/>
  </r>
  <r>
    <n v="48497"/>
    <x v="7"/>
    <x v="387"/>
    <x v="8"/>
    <n v="876.74"/>
    <x v="570"/>
    <n v="44"/>
    <n v="44"/>
    <x v="0"/>
  </r>
  <r>
    <n v="48497"/>
    <x v="7"/>
    <x v="388"/>
    <x v="3"/>
    <n v="2624.04"/>
    <x v="571"/>
    <n v="216"/>
    <n v="54"/>
    <x v="0"/>
  </r>
  <r>
    <n v="48497"/>
    <x v="7"/>
    <x v="389"/>
    <x v="9"/>
    <n v="991.6"/>
    <x v="572"/>
    <n v="246"/>
    <n v="41"/>
    <x v="0"/>
  </r>
  <r>
    <n v="48497"/>
    <x v="7"/>
    <x v="390"/>
    <x v="8"/>
    <n v="1144.3599999999999"/>
    <x v="573"/>
    <n v="30"/>
    <n v="30"/>
    <x v="0"/>
  </r>
  <r>
    <n v="48497"/>
    <x v="7"/>
    <x v="390"/>
    <x v="1"/>
    <n v="2474.16"/>
    <x v="574"/>
    <n v="30"/>
    <n v="30"/>
    <x v="0"/>
  </r>
  <r>
    <n v="48497"/>
    <x v="7"/>
    <x v="391"/>
    <x v="7"/>
    <n v="2317.3200000000002"/>
    <x v="575"/>
    <n v="68"/>
    <n v="17"/>
    <x v="0"/>
  </r>
  <r>
    <n v="48497"/>
    <x v="7"/>
    <x v="392"/>
    <x v="3"/>
    <n v="2011.78"/>
    <x v="576"/>
    <n v="15"/>
    <n v="15"/>
    <x v="0"/>
  </r>
  <r>
    <n v="48497"/>
    <x v="7"/>
    <x v="393"/>
    <x v="6"/>
    <n v="4456.8599999999997"/>
    <x v="577"/>
    <n v="143"/>
    <n v="143"/>
    <x v="0"/>
  </r>
  <r>
    <n v="48497"/>
    <x v="7"/>
    <x v="394"/>
    <x v="0"/>
    <n v="1819.95"/>
    <x v="578"/>
    <n v="132"/>
    <n v="33"/>
    <x v="0"/>
  </r>
  <r>
    <n v="48497"/>
    <x v="7"/>
    <x v="395"/>
    <x v="5"/>
    <n v="1074"/>
    <x v="579"/>
    <n v="64"/>
    <n v="64"/>
    <x v="0"/>
  </r>
  <r>
    <n v="48497"/>
    <x v="7"/>
    <x v="396"/>
    <x v="7"/>
    <n v="372.8"/>
    <x v="580"/>
    <n v="113"/>
    <n v="61"/>
    <x v="0"/>
  </r>
  <r>
    <n v="48497"/>
    <x v="7"/>
    <x v="397"/>
    <x v="5"/>
    <n v="1875"/>
    <x v="581"/>
    <n v="220"/>
    <n v="57"/>
    <x v="0"/>
  </r>
  <r>
    <n v="48497"/>
    <x v="7"/>
    <x v="398"/>
    <x v="4"/>
    <n v="1033.04"/>
    <x v="582"/>
    <n v="211"/>
    <n v="52"/>
    <x v="0"/>
  </r>
  <r>
    <n v="48497"/>
    <x v="7"/>
    <x v="399"/>
    <x v="6"/>
    <n v="1221.94"/>
    <x v="583"/>
    <n v="44"/>
    <n v="11"/>
    <x v="0"/>
  </r>
  <r>
    <n v="48497"/>
    <x v="7"/>
    <x v="400"/>
    <x v="4"/>
    <n v="506"/>
    <x v="212"/>
    <n v="165"/>
    <n v="30"/>
    <x v="0"/>
  </r>
  <r>
    <n v="48497"/>
    <x v="7"/>
    <x v="18"/>
    <x v="9"/>
    <n v="752"/>
    <x v="584"/>
    <n v="785.86884339999995"/>
    <n v="55"/>
    <x v="0"/>
  </r>
  <r>
    <n v="48497"/>
    <x v="7"/>
    <x v="401"/>
    <x v="0"/>
    <n v="1046.8499999999999"/>
    <x v="585"/>
    <n v="60"/>
    <n v="15"/>
    <x v="0"/>
  </r>
  <r>
    <n v="48497"/>
    <x v="7"/>
    <x v="402"/>
    <x v="2"/>
    <n v="1584"/>
    <x v="586"/>
    <n v="48"/>
    <n v="36"/>
    <x v="0"/>
  </r>
  <r>
    <n v="48497"/>
    <x v="7"/>
    <x v="403"/>
    <x v="6"/>
    <n v="1089"/>
    <x v="587"/>
    <n v="189"/>
    <n v="39"/>
    <x v="0"/>
  </r>
  <r>
    <n v="48497"/>
    <x v="7"/>
    <x v="404"/>
    <x v="4"/>
    <n v="2090"/>
    <x v="588"/>
    <n v="1608"/>
    <n v="268"/>
    <x v="0"/>
  </r>
  <r>
    <n v="48497"/>
    <x v="7"/>
    <x v="405"/>
    <x v="9"/>
    <n v="828.8"/>
    <x v="589"/>
    <n v="36"/>
    <n v="18"/>
    <x v="0"/>
  </r>
  <r>
    <n v="48497"/>
    <x v="7"/>
    <x v="406"/>
    <x v="3"/>
    <n v="2028.86"/>
    <x v="590"/>
    <n v="290"/>
    <n v="58"/>
    <x v="0"/>
  </r>
  <r>
    <n v="48497"/>
    <x v="7"/>
    <x v="26"/>
    <x v="0"/>
    <n v="1419.6"/>
    <x v="591"/>
    <n v="458"/>
    <n v="372"/>
    <x v="0"/>
  </r>
  <r>
    <n v="48497"/>
    <x v="7"/>
    <x v="27"/>
    <x v="0"/>
    <n v="2804.6"/>
    <x v="592"/>
    <n v="49"/>
    <n v="13"/>
    <x v="0"/>
  </r>
  <r>
    <n v="48497"/>
    <x v="7"/>
    <x v="28"/>
    <x v="2"/>
    <n v="1616"/>
    <x v="593"/>
    <n v="77.400000000000006"/>
    <n v="25.8"/>
    <x v="0"/>
  </r>
  <r>
    <n v="48497"/>
    <x v="7"/>
    <x v="407"/>
    <x v="5"/>
    <n v="601"/>
    <x v="594"/>
    <n v="736"/>
    <n v="37"/>
    <x v="0"/>
  </r>
  <r>
    <n v="48497"/>
    <x v="7"/>
    <x v="408"/>
    <x v="7"/>
    <n v="1457.96"/>
    <x v="595"/>
    <n v="167"/>
    <n v="93"/>
    <x v="0"/>
  </r>
  <r>
    <n v="48497"/>
    <x v="7"/>
    <x v="114"/>
    <x v="1"/>
    <n v="1135.1600000000001"/>
    <x v="596"/>
    <n v="333"/>
    <n v="111"/>
    <x v="0"/>
  </r>
  <r>
    <n v="48497"/>
    <x v="7"/>
    <x v="409"/>
    <x v="3"/>
    <n v="1459.28"/>
    <x v="597"/>
    <n v="135"/>
    <n v="45"/>
    <x v="0"/>
  </r>
  <r>
    <n v="48497"/>
    <x v="7"/>
    <x v="410"/>
    <x v="6"/>
    <n v="3851.1"/>
    <x v="598"/>
    <n v="1012.1"/>
    <n v="183.1"/>
    <x v="0"/>
  </r>
  <r>
    <n v="48497"/>
    <x v="7"/>
    <x v="410"/>
    <x v="0"/>
    <n v="2587.1999999999998"/>
    <x v="599"/>
    <n v="1012.1"/>
    <n v="183.1"/>
    <x v="0"/>
  </r>
  <r>
    <n v="48497"/>
    <x v="7"/>
    <x v="411"/>
    <x v="5"/>
    <n v="700"/>
    <x v="600"/>
    <n v="1070"/>
    <n v="214"/>
    <x v="0"/>
  </r>
  <r>
    <n v="48497"/>
    <x v="7"/>
    <x v="412"/>
    <x v="4"/>
    <n v="1142"/>
    <x v="601"/>
    <n v="105"/>
    <n v="15"/>
    <x v="0"/>
  </r>
  <r>
    <n v="48497"/>
    <x v="7"/>
    <x v="413"/>
    <x v="8"/>
    <n v="2379"/>
    <x v="602"/>
    <n v="350"/>
    <n v="50"/>
    <x v="2"/>
  </r>
  <r>
    <n v="48497"/>
    <x v="7"/>
    <x v="414"/>
    <x v="3"/>
    <n v="1506.7"/>
    <x v="603"/>
    <n v="165"/>
    <n v="55"/>
    <x v="0"/>
  </r>
  <r>
    <n v="48497"/>
    <x v="7"/>
    <x v="415"/>
    <x v="7"/>
    <n v="2260"/>
    <x v="604"/>
    <n v="153"/>
    <n v="153"/>
    <x v="2"/>
  </r>
  <r>
    <n v="48497"/>
    <x v="7"/>
    <x v="416"/>
    <x v="5"/>
    <n v="1026"/>
    <x v="605"/>
    <n v="113"/>
    <n v="49"/>
    <x v="0"/>
  </r>
  <r>
    <n v="48497"/>
    <x v="7"/>
    <x v="416"/>
    <x v="4"/>
    <n v="1308"/>
    <x v="606"/>
    <n v="113"/>
    <n v="49"/>
    <x v="0"/>
  </r>
  <r>
    <n v="48497"/>
    <x v="7"/>
    <x v="416"/>
    <x v="9"/>
    <n v="585"/>
    <x v="607"/>
    <n v="113"/>
    <n v="49"/>
    <x v="0"/>
  </r>
  <r>
    <n v="48497"/>
    <x v="7"/>
    <x v="417"/>
    <x v="4"/>
    <n v="835"/>
    <x v="608"/>
    <n v="45"/>
    <n v="45"/>
    <x v="0"/>
  </r>
  <r>
    <n v="48497"/>
    <x v="7"/>
    <x v="418"/>
    <x v="1"/>
    <n v="1280.6400000000001"/>
    <x v="609"/>
    <n v="59"/>
    <n v="42"/>
    <x v="0"/>
  </r>
  <r>
    <n v="48497"/>
    <x v="7"/>
    <x v="419"/>
    <x v="0"/>
    <n v="1625.25"/>
    <x v="610"/>
    <n v="19.7"/>
    <n v="19.7"/>
    <x v="0"/>
  </r>
  <r>
    <n v="48497"/>
    <x v="7"/>
    <x v="420"/>
    <x v="0"/>
    <n v="2545.9499999999998"/>
    <x v="611"/>
    <n v="76"/>
    <n v="44"/>
    <x v="0"/>
  </r>
  <r>
    <n v="48497"/>
    <x v="7"/>
    <x v="420"/>
    <x v="7"/>
    <n v="2332.89"/>
    <x v="612"/>
    <n v="76"/>
    <n v="44"/>
    <x v="0"/>
  </r>
  <r>
    <n v="48497"/>
    <x v="7"/>
    <x v="421"/>
    <x v="3"/>
    <n v="1891"/>
    <x v="613"/>
    <n v="142"/>
    <n v="109"/>
    <x v="0"/>
  </r>
  <r>
    <n v="48497"/>
    <x v="7"/>
    <x v="422"/>
    <x v="9"/>
    <n v="1067.08"/>
    <x v="614"/>
    <n v="368"/>
    <n v="78"/>
    <x v="0"/>
  </r>
  <r>
    <n v="48497"/>
    <x v="7"/>
    <x v="122"/>
    <x v="7"/>
    <n v="685.6"/>
    <x v="615"/>
    <n v="51.2"/>
    <n v="23.9"/>
    <x v="0"/>
  </r>
  <r>
    <n v="48497"/>
    <x v="7"/>
    <x v="40"/>
    <x v="9"/>
    <n v="949.12"/>
    <x v="616"/>
    <n v="80"/>
    <n v="20"/>
    <x v="0"/>
  </r>
  <r>
    <n v="48497"/>
    <x v="7"/>
    <x v="423"/>
    <x v="7"/>
    <n v="6797.92"/>
    <x v="617"/>
    <n v="5194"/>
    <n v="1175"/>
    <x v="0"/>
  </r>
  <r>
    <n v="48497"/>
    <x v="7"/>
    <x v="423"/>
    <x v="2"/>
    <n v="5364.62"/>
    <x v="618"/>
    <n v="5194"/>
    <n v="1175"/>
    <x v="0"/>
  </r>
  <r>
    <n v="48497"/>
    <x v="7"/>
    <x v="243"/>
    <x v="3"/>
    <n v="2031.3"/>
    <x v="619"/>
    <n v="872"/>
    <n v="339"/>
    <x v="0"/>
  </r>
  <r>
    <n v="48497"/>
    <x v="7"/>
    <x v="243"/>
    <x v="10"/>
    <n v="4135.8"/>
    <x v="620"/>
    <n v="872"/>
    <n v="339"/>
    <x v="0"/>
  </r>
  <r>
    <n v="48497"/>
    <x v="7"/>
    <x v="424"/>
    <x v="1"/>
    <n v="2970.06"/>
    <x v="621"/>
    <n v="455"/>
    <n v="205"/>
    <x v="0"/>
  </r>
  <r>
    <n v="48497"/>
    <x v="7"/>
    <x v="425"/>
    <x v="8"/>
    <n v="1764.12"/>
    <x v="622"/>
    <n v="178"/>
    <n v="36"/>
    <x v="0"/>
  </r>
  <r>
    <n v="48497"/>
    <x v="7"/>
    <x v="41"/>
    <x v="2"/>
    <n v="797.86"/>
    <x v="623"/>
    <n v="185"/>
    <n v="37"/>
    <x v="0"/>
  </r>
  <r>
    <n v="48497"/>
    <x v="7"/>
    <x v="43"/>
    <x v="8"/>
    <n v="1771.92"/>
    <x v="624"/>
    <n v="301"/>
    <n v="59"/>
    <x v="0"/>
  </r>
  <r>
    <n v="48497"/>
    <x v="7"/>
    <x v="426"/>
    <x v="0"/>
    <n v="1687.95"/>
    <x v="625"/>
    <n v="58"/>
    <n v="24"/>
    <x v="0"/>
  </r>
  <r>
    <n v="48497"/>
    <x v="7"/>
    <x v="427"/>
    <x v="3"/>
    <n v="3916.08"/>
    <x v="626"/>
    <n v="825"/>
    <n v="165"/>
    <x v="0"/>
  </r>
  <r>
    <n v="48497"/>
    <x v="7"/>
    <x v="428"/>
    <x v="0"/>
    <n v="2116.9499999999998"/>
    <x v="627"/>
    <n v="36"/>
    <n v="18"/>
    <x v="0"/>
  </r>
  <r>
    <n v="48497"/>
    <x v="7"/>
    <x v="429"/>
    <x v="8"/>
    <n v="1223.23"/>
    <x v="628"/>
    <n v="37"/>
    <n v="37"/>
    <x v="0"/>
  </r>
  <r>
    <n v="48497"/>
    <x v="7"/>
    <x v="124"/>
    <x v="8"/>
    <n v="1478.54"/>
    <x v="629"/>
    <n v="438"/>
    <n v="219"/>
    <x v="0"/>
  </r>
  <r>
    <n v="48497"/>
    <x v="7"/>
    <x v="430"/>
    <x v="3"/>
    <n v="1037"/>
    <x v="630"/>
    <n v="248"/>
    <n v="62"/>
    <x v="0"/>
  </r>
  <r>
    <n v="48497"/>
    <x v="7"/>
    <x v="431"/>
    <x v="8"/>
    <n v="2392"/>
    <x v="631"/>
    <n v="131"/>
    <n v="131"/>
    <x v="0"/>
  </r>
  <r>
    <n v="48497"/>
    <x v="7"/>
    <x v="432"/>
    <x v="9"/>
    <n v="518.35"/>
    <x v="632"/>
    <n v="46"/>
    <n v="23"/>
    <x v="2"/>
  </r>
  <r>
    <n v="48497"/>
    <x v="7"/>
    <x v="45"/>
    <x v="0"/>
    <n v="1263.6199999999999"/>
    <x v="633"/>
    <n v="184.8"/>
    <n v="26.4"/>
    <x v="0"/>
  </r>
  <r>
    <n v="48497"/>
    <x v="7"/>
    <x v="433"/>
    <x v="0"/>
    <n v="711.76"/>
    <x v="634"/>
    <n v="207"/>
    <n v="23"/>
    <x v="0"/>
  </r>
  <r>
    <n v="48497"/>
    <x v="7"/>
    <x v="47"/>
    <x v="1"/>
    <n v="978.44"/>
    <x v="635"/>
    <n v="81"/>
    <n v="27"/>
    <x v="0"/>
  </r>
  <r>
    <n v="48497"/>
    <x v="7"/>
    <x v="126"/>
    <x v="7"/>
    <n v="362.44"/>
    <x v="636"/>
    <n v="242"/>
    <n v="66"/>
    <x v="0"/>
  </r>
  <r>
    <n v="48497"/>
    <x v="7"/>
    <x v="434"/>
    <x v="6"/>
    <n v="2184.4699999999998"/>
    <x v="637"/>
    <n v="373"/>
    <n v="105"/>
    <x v="0"/>
  </r>
  <r>
    <n v="48497"/>
    <x v="7"/>
    <x v="435"/>
    <x v="6"/>
    <n v="2498.1"/>
    <x v="638"/>
    <n v="78"/>
    <n v="26"/>
    <x v="0"/>
  </r>
  <r>
    <n v="48497"/>
    <x v="7"/>
    <x v="436"/>
    <x v="4"/>
    <n v="990"/>
    <x v="639"/>
    <n v="24.4"/>
    <n v="12.2"/>
    <x v="0"/>
  </r>
  <r>
    <n v="48497"/>
    <x v="7"/>
    <x v="437"/>
    <x v="1"/>
    <n v="2869.76"/>
    <x v="640"/>
    <n v="237"/>
    <n v="79"/>
    <x v="0"/>
  </r>
  <r>
    <n v="48497"/>
    <x v="7"/>
    <x v="438"/>
    <x v="1"/>
    <n v="955.8"/>
    <x v="641"/>
    <n v="128"/>
    <n v="32"/>
    <x v="0"/>
  </r>
  <r>
    <n v="48497"/>
    <x v="7"/>
    <x v="439"/>
    <x v="4"/>
    <n v="10412.379999999999"/>
    <x v="642"/>
    <n v="1537"/>
    <n v="226"/>
    <x v="0"/>
  </r>
  <r>
    <n v="48497"/>
    <x v="7"/>
    <x v="52"/>
    <x v="0"/>
    <n v="803.55"/>
    <x v="643"/>
    <n v="81"/>
    <n v="48.8"/>
    <x v="0"/>
  </r>
  <r>
    <n v="48497"/>
    <x v="7"/>
    <x v="440"/>
    <x v="3"/>
    <n v="2265.04"/>
    <x v="644"/>
    <n v="170"/>
    <n v="85"/>
    <x v="0"/>
  </r>
  <r>
    <n v="48497"/>
    <x v="7"/>
    <x v="441"/>
    <x v="6"/>
    <n v="1656.6"/>
    <x v="645"/>
    <n v="87"/>
    <n v="56"/>
    <x v="0"/>
  </r>
  <r>
    <n v="48497"/>
    <x v="7"/>
    <x v="442"/>
    <x v="4"/>
    <n v="1817"/>
    <x v="646"/>
    <n v="253.5"/>
    <n v="84.5"/>
    <x v="0"/>
  </r>
  <r>
    <n v="48497"/>
    <x v="7"/>
    <x v="443"/>
    <x v="2"/>
    <n v="2755.2"/>
    <x v="647"/>
    <n v="224.2"/>
    <n v="108"/>
    <x v="0"/>
  </r>
  <r>
    <n v="48497"/>
    <x v="7"/>
    <x v="444"/>
    <x v="1"/>
    <n v="1882.32"/>
    <x v="648"/>
    <n v="80.7"/>
    <n v="32.1"/>
    <x v="0"/>
  </r>
  <r>
    <n v="48497"/>
    <x v="7"/>
    <x v="445"/>
    <x v="6"/>
    <n v="4036.31"/>
    <x v="649"/>
    <n v="60"/>
    <n v="30"/>
    <x v="0"/>
  </r>
  <r>
    <n v="48497"/>
    <x v="7"/>
    <x v="446"/>
    <x v="3"/>
    <n v="1891"/>
    <x v="613"/>
    <n v="1088"/>
    <n v="112"/>
    <x v="2"/>
  </r>
  <r>
    <n v="48497"/>
    <x v="7"/>
    <x v="447"/>
    <x v="2"/>
    <n v="391.2"/>
    <x v="650"/>
    <n v="11.1"/>
    <n v="11.1"/>
    <x v="0"/>
  </r>
  <r>
    <n v="48497"/>
    <x v="7"/>
    <x v="448"/>
    <x v="8"/>
    <n v="2392"/>
    <x v="631"/>
    <n v="40"/>
    <n v="40"/>
    <x v="0"/>
  </r>
  <r>
    <n v="48497"/>
    <x v="7"/>
    <x v="57"/>
    <x v="0"/>
    <n v="2640.4"/>
    <x v="651"/>
    <n v="2779"/>
    <n v="229"/>
    <x v="0"/>
  </r>
  <r>
    <n v="48497"/>
    <x v="7"/>
    <x v="58"/>
    <x v="2"/>
    <n v="2389.75"/>
    <x v="652"/>
    <n v="442.75"/>
    <n v="40.25"/>
    <x v="0"/>
  </r>
  <r>
    <n v="48497"/>
    <x v="7"/>
    <x v="449"/>
    <x v="4"/>
    <n v="1079"/>
    <x v="653"/>
    <n v="517.5"/>
    <n v="63"/>
    <x v="0"/>
  </r>
  <r>
    <n v="48497"/>
    <x v="7"/>
    <x v="449"/>
    <x v="6"/>
    <n v="914"/>
    <x v="654"/>
    <n v="517.5"/>
    <n v="63"/>
    <x v="0"/>
  </r>
  <r>
    <n v="48497"/>
    <x v="7"/>
    <x v="450"/>
    <x v="0"/>
    <n v="2156.5500000000002"/>
    <x v="655"/>
    <n v="263"/>
    <n v="56"/>
    <x v="0"/>
  </r>
  <r>
    <n v="48497"/>
    <x v="7"/>
    <x v="451"/>
    <x v="6"/>
    <n v="2171.4"/>
    <x v="656"/>
    <n v="80.3"/>
    <n v="46.3"/>
    <x v="0"/>
  </r>
  <r>
    <n v="48497"/>
    <x v="7"/>
    <x v="59"/>
    <x v="9"/>
    <n v="2069.04"/>
    <x v="657"/>
    <n v="259"/>
    <n v="72"/>
    <x v="0"/>
  </r>
  <r>
    <n v="48497"/>
    <x v="7"/>
    <x v="452"/>
    <x v="8"/>
    <n v="1518.66"/>
    <x v="658"/>
    <n v="248"/>
    <n v="62"/>
    <x v="2"/>
  </r>
  <r>
    <n v="48497"/>
    <x v="7"/>
    <x v="453"/>
    <x v="6"/>
    <n v="1274.6300000000001"/>
    <x v="659"/>
    <n v="745"/>
    <n v="114"/>
    <x v="0"/>
  </r>
  <r>
    <n v="48497"/>
    <x v="7"/>
    <x v="366"/>
    <x v="1"/>
    <n v="1625.04"/>
    <x v="660"/>
    <n v="171"/>
    <n v="57"/>
    <x v="0"/>
  </r>
  <r>
    <n v="48497"/>
    <x v="7"/>
    <x v="454"/>
    <x v="6"/>
    <n v="1735.8"/>
    <x v="661"/>
    <n v="354"/>
    <n v="30"/>
    <x v="0"/>
  </r>
  <r>
    <n v="48497"/>
    <x v="7"/>
    <x v="455"/>
    <x v="6"/>
    <n v="2258.85"/>
    <x v="662"/>
    <n v="373"/>
    <n v="105"/>
    <x v="0"/>
  </r>
  <r>
    <n v="48497"/>
    <x v="7"/>
    <x v="456"/>
    <x v="9"/>
    <n v="3135"/>
    <x v="663"/>
    <n v="132.1"/>
    <n v="24.1"/>
    <x v="0"/>
  </r>
  <r>
    <n v="48497"/>
    <x v="7"/>
    <x v="61"/>
    <x v="8"/>
    <n v="466.22"/>
    <x v="664"/>
    <n v="784"/>
    <n v="112"/>
    <x v="0"/>
  </r>
  <r>
    <n v="48497"/>
    <x v="7"/>
    <x v="457"/>
    <x v="2"/>
    <n v="3767.36"/>
    <x v="665"/>
    <n v="3428"/>
    <n v="289"/>
    <x v="0"/>
  </r>
  <r>
    <n v="48497"/>
    <x v="7"/>
    <x v="457"/>
    <x v="3"/>
    <n v="1500.6"/>
    <x v="666"/>
    <n v="3428"/>
    <n v="289"/>
    <x v="0"/>
  </r>
  <r>
    <n v="48497"/>
    <x v="7"/>
    <x v="458"/>
    <x v="7"/>
    <n v="2997.17"/>
    <x v="667"/>
    <n v="8.3000000000000007"/>
    <n v="8.3000000000000007"/>
    <x v="0"/>
  </r>
  <r>
    <n v="48497"/>
    <x v="7"/>
    <x v="459"/>
    <x v="4"/>
    <n v="597"/>
    <x v="668"/>
    <n v="155"/>
    <n v="43"/>
    <x v="0"/>
  </r>
  <r>
    <n v="48497"/>
    <x v="7"/>
    <x v="66"/>
    <x v="2"/>
    <n v="2133.7600000000002"/>
    <x v="669"/>
    <n v="4187.7"/>
    <n v="380.7"/>
    <x v="0"/>
  </r>
  <r>
    <n v="48497"/>
    <x v="7"/>
    <x v="460"/>
    <x v="5"/>
    <n v="2870"/>
    <x v="670"/>
    <n v="1617"/>
    <n v="373"/>
    <x v="0"/>
  </r>
  <r>
    <n v="48497"/>
    <x v="7"/>
    <x v="460"/>
    <x v="6"/>
    <n v="3705"/>
    <x v="671"/>
    <n v="1617"/>
    <n v="373"/>
    <x v="0"/>
  </r>
  <r>
    <n v="48497"/>
    <x v="7"/>
    <x v="461"/>
    <x v="1"/>
    <n v="745.76"/>
    <x v="672"/>
    <n v="14"/>
    <n v="14"/>
    <x v="0"/>
  </r>
  <r>
    <n v="48497"/>
    <x v="7"/>
    <x v="462"/>
    <x v="3"/>
    <n v="1952.42"/>
    <x v="673"/>
    <n v="93"/>
    <n v="31"/>
    <x v="0"/>
  </r>
  <r>
    <n v="48497"/>
    <x v="7"/>
    <x v="70"/>
    <x v="4"/>
    <n v="1140"/>
    <x v="674"/>
    <n v="88"/>
    <n v="22"/>
    <x v="0"/>
  </r>
  <r>
    <n v="48497"/>
    <x v="7"/>
    <x v="463"/>
    <x v="6"/>
    <n v="1445.96"/>
    <x v="675"/>
    <n v="78"/>
    <n v="13"/>
    <x v="0"/>
  </r>
  <r>
    <n v="48497"/>
    <x v="7"/>
    <x v="464"/>
    <x v="6"/>
    <n v="848.57"/>
    <x v="676"/>
    <n v="374"/>
    <n v="131"/>
    <x v="0"/>
  </r>
  <r>
    <n v="48497"/>
    <x v="7"/>
    <x v="151"/>
    <x v="8"/>
    <n v="957.7"/>
    <x v="677"/>
    <n v="155"/>
    <n v="43"/>
    <x v="0"/>
  </r>
  <r>
    <n v="48497"/>
    <x v="7"/>
    <x v="465"/>
    <x v="4"/>
    <n v="1338"/>
    <x v="678"/>
    <n v="44.6"/>
    <n v="22.3"/>
    <x v="0"/>
  </r>
  <r>
    <n v="48497"/>
    <x v="7"/>
    <x v="466"/>
    <x v="3"/>
    <n v="1130.94"/>
    <x v="679"/>
    <n v="490"/>
    <n v="98"/>
    <x v="0"/>
  </r>
  <r>
    <n v="48497"/>
    <x v="7"/>
    <x v="467"/>
    <x v="0"/>
    <n v="1856.4"/>
    <x v="680"/>
    <n v="60"/>
    <n v="20"/>
    <x v="0"/>
  </r>
  <r>
    <n v="48497"/>
    <x v="7"/>
    <x v="468"/>
    <x v="0"/>
    <n v="563.34"/>
    <x v="681"/>
    <n v="46"/>
    <n v="23"/>
    <x v="0"/>
  </r>
  <r>
    <n v="48497"/>
    <x v="7"/>
    <x v="469"/>
    <x v="6"/>
    <n v="1224.3"/>
    <x v="682"/>
    <n v="168.6"/>
    <n v="46.2"/>
    <x v="0"/>
  </r>
  <r>
    <n v="48497"/>
    <x v="7"/>
    <x v="469"/>
    <x v="0"/>
    <n v="1560.9"/>
    <x v="683"/>
    <n v="168.6"/>
    <n v="46.2"/>
    <x v="0"/>
  </r>
  <r>
    <n v="48497"/>
    <x v="7"/>
    <x v="317"/>
    <x v="8"/>
    <n v="1162.4000000000001"/>
    <x v="684"/>
    <n v="228"/>
    <n v="34"/>
    <x v="0"/>
  </r>
  <r>
    <n v="48497"/>
    <x v="7"/>
    <x v="470"/>
    <x v="1"/>
    <n v="1057.28"/>
    <x v="685"/>
    <n v="135"/>
    <n v="56"/>
    <x v="0"/>
  </r>
  <r>
    <n v="48497"/>
    <x v="7"/>
    <x v="156"/>
    <x v="8"/>
    <n v="763.46"/>
    <x v="686"/>
    <n v="696"/>
    <n v="134"/>
    <x v="0"/>
  </r>
  <r>
    <n v="48497"/>
    <x v="7"/>
    <x v="471"/>
    <x v="4"/>
    <n v="990"/>
    <x v="639"/>
    <n v="6"/>
    <n v="6"/>
    <x v="2"/>
  </r>
  <r>
    <n v="48497"/>
    <x v="7"/>
    <x v="369"/>
    <x v="8"/>
    <n v="1161.44"/>
    <x v="687"/>
    <n v="159.30000000000001"/>
    <n v="109.3"/>
    <x v="0"/>
  </r>
  <r>
    <n v="48497"/>
    <x v="7"/>
    <x v="472"/>
    <x v="0"/>
    <n v="969.15"/>
    <x v="688"/>
    <n v="64"/>
    <n v="32"/>
    <x v="0"/>
  </r>
  <r>
    <n v="48497"/>
    <x v="7"/>
    <x v="473"/>
    <x v="5"/>
    <n v="661"/>
    <x v="689"/>
    <n v="17"/>
    <n v="17"/>
    <x v="0"/>
  </r>
  <r>
    <n v="48497"/>
    <x v="7"/>
    <x v="474"/>
    <x v="7"/>
    <n v="1227.54"/>
    <x v="690"/>
    <n v="721"/>
    <n v="139"/>
    <x v="0"/>
  </r>
  <r>
    <n v="48497"/>
    <x v="7"/>
    <x v="370"/>
    <x v="7"/>
    <n v="1128.5999999999999"/>
    <x v="691"/>
    <n v="80.2"/>
    <n v="32.1"/>
    <x v="0"/>
  </r>
  <r>
    <n v="48497"/>
    <x v="7"/>
    <x v="475"/>
    <x v="10"/>
    <n v="1296.82"/>
    <x v="692"/>
    <n v="32"/>
    <n v="32"/>
    <x v="2"/>
  </r>
  <r>
    <n v="48497"/>
    <x v="7"/>
    <x v="336"/>
    <x v="3"/>
    <n v="1317.6"/>
    <x v="693"/>
    <n v="25"/>
    <n v="13"/>
    <x v="0"/>
  </r>
  <r>
    <n v="48497"/>
    <x v="7"/>
    <x v="476"/>
    <x v="6"/>
    <n v="989.11"/>
    <x v="694"/>
    <n v="24"/>
    <n v="8"/>
    <x v="0"/>
  </r>
  <r>
    <n v="48497"/>
    <x v="7"/>
    <x v="477"/>
    <x v="6"/>
    <n v="1353"/>
    <x v="695"/>
    <n v="3"/>
    <n v="3"/>
    <x v="0"/>
  </r>
  <r>
    <n v="48497"/>
    <x v="7"/>
    <x v="478"/>
    <x v="6"/>
    <n v="655.04999999999995"/>
    <x v="696"/>
    <n v="38.4"/>
    <n v="19.2"/>
    <x v="0"/>
  </r>
  <r>
    <n v="48497"/>
    <x v="7"/>
    <x v="479"/>
    <x v="4"/>
    <n v="1640"/>
    <x v="697"/>
    <n v="167"/>
    <n v="167"/>
    <x v="0"/>
  </r>
  <r>
    <n v="48497"/>
    <x v="7"/>
    <x v="480"/>
    <x v="0"/>
    <n v="362.44"/>
    <x v="636"/>
    <n v="335"/>
    <n v="35"/>
    <x v="0"/>
  </r>
  <r>
    <n v="48497"/>
    <x v="7"/>
    <x v="481"/>
    <x v="7"/>
    <n v="950.4"/>
    <x v="698"/>
    <n v="297"/>
    <n v="94"/>
    <x v="0"/>
  </r>
  <r>
    <n v="48497"/>
    <x v="7"/>
    <x v="482"/>
    <x v="1"/>
    <n v="3924.09"/>
    <x v="699"/>
    <n v="365"/>
    <n v="230"/>
    <x v="2"/>
  </r>
  <r>
    <n v="48497"/>
    <x v="7"/>
    <x v="483"/>
    <x v="4"/>
    <n v="2366"/>
    <x v="700"/>
    <n v="40"/>
    <n v="20"/>
    <x v="0"/>
  </r>
  <r>
    <n v="48497"/>
    <x v="7"/>
    <x v="162"/>
    <x v="7"/>
    <n v="3275.08"/>
    <x v="701"/>
    <n v="423.2"/>
    <n v="120.4"/>
    <x v="0"/>
  </r>
  <r>
    <n v="48497"/>
    <x v="7"/>
    <x v="484"/>
    <x v="2"/>
    <n v="1015"/>
    <x v="702"/>
    <n v="191.35453720000001"/>
    <n v="19.399999999999999"/>
    <x v="0"/>
  </r>
  <r>
    <n v="48497"/>
    <x v="7"/>
    <x v="485"/>
    <x v="7"/>
    <n v="499.38"/>
    <x v="703"/>
    <n v="479"/>
    <n v="170"/>
    <x v="0"/>
  </r>
  <r>
    <n v="48497"/>
    <x v="7"/>
    <x v="486"/>
    <x v="9"/>
    <n v="290"/>
    <x v="704"/>
    <n v="36"/>
    <n v="12"/>
    <x v="0"/>
  </r>
  <r>
    <n v="48497"/>
    <x v="8"/>
    <x v="487"/>
    <x v="0"/>
    <n v="7694.16"/>
    <x v="705"/>
    <n v="225.4"/>
    <n v="32.200000000000003"/>
    <x v="0"/>
  </r>
  <r>
    <n v="48497"/>
    <x v="8"/>
    <x v="488"/>
    <x v="1"/>
    <n v="7813"/>
    <x v="706"/>
    <n v="22"/>
    <n v="22"/>
    <x v="0"/>
  </r>
  <r>
    <n v="48497"/>
    <x v="8"/>
    <x v="489"/>
    <x v="3"/>
    <n v="1875.45"/>
    <x v="707"/>
    <n v="745"/>
    <n v="149"/>
    <x v="0"/>
  </r>
  <r>
    <n v="48497"/>
    <x v="8"/>
    <x v="45"/>
    <x v="0"/>
    <n v="2789.85"/>
    <x v="708"/>
    <n v="184.8"/>
    <n v="26.4"/>
    <x v="0"/>
  </r>
  <r>
    <n v="48497"/>
    <x v="8"/>
    <x v="359"/>
    <x v="4"/>
    <n v="5711.77"/>
    <x v="709"/>
    <n v="564"/>
    <n v="94"/>
    <x v="0"/>
  </r>
  <r>
    <n v="48497"/>
    <x v="8"/>
    <x v="360"/>
    <x v="0"/>
    <n v="6770.46"/>
    <x v="710"/>
    <n v="56"/>
    <n v="14"/>
    <x v="0"/>
  </r>
  <r>
    <n v="48497"/>
    <x v="8"/>
    <x v="364"/>
    <x v="7"/>
    <n v="10942.75"/>
    <x v="711"/>
    <n v="159"/>
    <n v="53"/>
    <x v="0"/>
  </r>
  <r>
    <n v="48497"/>
    <x v="8"/>
    <x v="365"/>
    <x v="9"/>
    <n v="2565"/>
    <x v="712"/>
    <n v="450"/>
    <n v="30"/>
    <x v="0"/>
  </r>
  <r>
    <n v="48497"/>
    <x v="8"/>
    <x v="490"/>
    <x v="0"/>
    <n v="2153.64"/>
    <x v="713"/>
    <n v="696"/>
    <n v="87"/>
    <x v="0"/>
  </r>
  <r>
    <n v="48497"/>
    <x v="8"/>
    <x v="367"/>
    <x v="5"/>
    <n v="2071.7199999999998"/>
    <x v="714"/>
    <n v="538.59918470000002"/>
    <n v="74"/>
    <x v="0"/>
  </r>
  <r>
    <n v="48497"/>
    <x v="8"/>
    <x v="491"/>
    <x v="9"/>
    <n v="5622.96"/>
    <x v="715"/>
    <n v="925"/>
    <n v="185"/>
    <x v="0"/>
  </r>
  <r>
    <n v="48497"/>
    <x v="8"/>
    <x v="492"/>
    <x v="1"/>
    <n v="4757.5"/>
    <x v="716"/>
    <n v="16"/>
    <n v="16"/>
    <x v="0"/>
  </r>
  <r>
    <n v="48497"/>
    <x v="8"/>
    <x v="493"/>
    <x v="0"/>
    <n v="1573.5"/>
    <x v="717"/>
    <n v="51.6"/>
    <n v="17.2"/>
    <x v="0"/>
  </r>
  <r>
    <n v="48497"/>
    <x v="8"/>
    <x v="494"/>
    <x v="1"/>
    <n v="5220.25"/>
    <x v="718"/>
    <n v="438"/>
    <n v="146"/>
    <x v="0"/>
  </r>
  <r>
    <n v="48497"/>
    <x v="8"/>
    <x v="79"/>
    <x v="0"/>
    <n v="2397.35"/>
    <x v="719"/>
    <n v="4771"/>
    <n v="395"/>
    <x v="0"/>
  </r>
  <r>
    <n v="48497"/>
    <x v="8"/>
    <x v="495"/>
    <x v="3"/>
    <n v="6115.56"/>
    <x v="720"/>
    <n v="28"/>
    <n v="14"/>
    <x v="0"/>
  </r>
  <r>
    <n v="48497"/>
    <x v="9"/>
    <x v="171"/>
    <x v="1"/>
    <n v="1441.07"/>
    <x v="721"/>
    <n v="144"/>
    <n v="106"/>
    <x v="1"/>
  </r>
  <r>
    <n v="48497"/>
    <x v="9"/>
    <x v="496"/>
    <x v="8"/>
    <n v="2672.68"/>
    <x v="722"/>
    <n v="62"/>
    <n v="26"/>
    <x v="1"/>
  </r>
  <r>
    <n v="48497"/>
    <x v="9"/>
    <x v="497"/>
    <x v="6"/>
    <n v="1483.24"/>
    <x v="723"/>
    <n v="32"/>
    <n v="16"/>
    <x v="2"/>
  </r>
  <r>
    <n v="48497"/>
    <x v="9"/>
    <x v="498"/>
    <x v="4"/>
    <n v="0"/>
    <x v="724"/>
    <n v="38"/>
    <n v="19"/>
    <x v="1"/>
  </r>
  <r>
    <n v="48497"/>
    <x v="9"/>
    <x v="86"/>
    <x v="7"/>
    <n v="1216"/>
    <x v="725"/>
    <n v="189.2"/>
    <n v="63.7"/>
    <x v="1"/>
  </r>
  <r>
    <n v="48497"/>
    <x v="9"/>
    <x v="86"/>
    <x v="2"/>
    <n v="320"/>
    <x v="726"/>
    <n v="189.2"/>
    <n v="63.7"/>
    <x v="1"/>
  </r>
  <r>
    <n v="48497"/>
    <x v="9"/>
    <x v="87"/>
    <x v="7"/>
    <n v="911.23"/>
    <x v="727"/>
    <n v="307"/>
    <n v="142"/>
    <x v="1"/>
  </r>
  <r>
    <n v="48497"/>
    <x v="9"/>
    <x v="87"/>
    <x v="2"/>
    <n v="3693.74"/>
    <x v="728"/>
    <n v="307"/>
    <n v="142"/>
    <x v="1"/>
  </r>
  <r>
    <n v="48497"/>
    <x v="9"/>
    <x v="0"/>
    <x v="0"/>
    <n v="1712.13"/>
    <x v="729"/>
    <n v="1334"/>
    <n v="155"/>
    <x v="1"/>
  </r>
  <r>
    <n v="48497"/>
    <x v="9"/>
    <x v="499"/>
    <x v="9"/>
    <n v="856.8"/>
    <x v="730"/>
    <n v="49.5"/>
    <n v="16.5"/>
    <x v="1"/>
  </r>
  <r>
    <n v="48497"/>
    <x v="9"/>
    <x v="500"/>
    <x v="0"/>
    <n v="1653"/>
    <x v="731"/>
    <n v="144"/>
    <n v="24"/>
    <x v="2"/>
  </r>
  <r>
    <n v="48497"/>
    <x v="9"/>
    <x v="2"/>
    <x v="3"/>
    <n v="5811.24"/>
    <x v="732"/>
    <n v="736"/>
    <n v="37"/>
    <x v="1"/>
  </r>
  <r>
    <n v="48497"/>
    <x v="9"/>
    <x v="88"/>
    <x v="3"/>
    <n v="1112.44"/>
    <x v="733"/>
    <n v="128"/>
    <n v="32"/>
    <x v="1"/>
  </r>
  <r>
    <n v="48497"/>
    <x v="9"/>
    <x v="3"/>
    <x v="8"/>
    <n v="1928"/>
    <x v="734"/>
    <n v="735.2"/>
    <n v="183.8"/>
    <x v="1"/>
  </r>
  <r>
    <n v="48497"/>
    <x v="9"/>
    <x v="3"/>
    <x v="1"/>
    <n v="2160"/>
    <x v="735"/>
    <n v="735.2"/>
    <n v="183.8"/>
    <x v="1"/>
  </r>
  <r>
    <n v="48497"/>
    <x v="9"/>
    <x v="501"/>
    <x v="4"/>
    <n v="2950"/>
    <x v="736"/>
    <n v="177"/>
    <n v="59"/>
    <x v="1"/>
  </r>
  <r>
    <n v="48497"/>
    <x v="9"/>
    <x v="4"/>
    <x v="8"/>
    <n v="8336.7999999999993"/>
    <x v="737"/>
    <n v="64"/>
    <n v="64"/>
    <x v="1"/>
  </r>
  <r>
    <n v="48497"/>
    <x v="9"/>
    <x v="502"/>
    <x v="4"/>
    <n v="288.75"/>
    <x v="738"/>
    <n v="1410.7"/>
    <n v="161.80000000000001"/>
    <x v="1"/>
  </r>
  <r>
    <n v="48497"/>
    <x v="9"/>
    <x v="502"/>
    <x v="9"/>
    <n v="770.21"/>
    <x v="739"/>
    <n v="1410.7"/>
    <n v="161.80000000000001"/>
    <x v="1"/>
  </r>
  <r>
    <n v="48497"/>
    <x v="9"/>
    <x v="502"/>
    <x v="6"/>
    <n v="1754.55"/>
    <x v="740"/>
    <n v="1410.7"/>
    <n v="161.80000000000001"/>
    <x v="1"/>
  </r>
  <r>
    <n v="48497"/>
    <x v="9"/>
    <x v="503"/>
    <x v="4"/>
    <n v="1225"/>
    <x v="543"/>
    <n v="75"/>
    <n v="25"/>
    <x v="1"/>
  </r>
  <r>
    <n v="48497"/>
    <x v="9"/>
    <x v="504"/>
    <x v="9"/>
    <n v="669.6"/>
    <x v="741"/>
    <n v="102"/>
    <n v="17"/>
    <x v="1"/>
  </r>
  <r>
    <n v="48497"/>
    <x v="9"/>
    <x v="89"/>
    <x v="0"/>
    <n v="1216.51"/>
    <x v="742"/>
    <n v="81"/>
    <n v="27"/>
    <x v="1"/>
  </r>
  <r>
    <n v="48497"/>
    <x v="9"/>
    <x v="90"/>
    <x v="3"/>
    <n v="328.8"/>
    <x v="743"/>
    <n v="35"/>
    <n v="7"/>
    <x v="1"/>
  </r>
  <r>
    <n v="48497"/>
    <x v="9"/>
    <x v="505"/>
    <x v="2"/>
    <n v="3923.2"/>
    <x v="744"/>
    <n v="368"/>
    <n v="154"/>
    <x v="1"/>
  </r>
  <r>
    <n v="48497"/>
    <x v="9"/>
    <x v="91"/>
    <x v="7"/>
    <n v="831.97"/>
    <x v="745"/>
    <n v="25"/>
    <n v="25"/>
    <x v="1"/>
  </r>
  <r>
    <n v="48497"/>
    <x v="9"/>
    <x v="506"/>
    <x v="3"/>
    <n v="4609.76"/>
    <x v="746"/>
    <n v="105"/>
    <n v="21"/>
    <x v="1"/>
  </r>
  <r>
    <n v="48497"/>
    <x v="9"/>
    <x v="507"/>
    <x v="2"/>
    <n v="1152.44"/>
    <x v="747"/>
    <n v="20"/>
    <n v="5"/>
    <x v="1"/>
  </r>
  <r>
    <n v="48497"/>
    <x v="9"/>
    <x v="389"/>
    <x v="9"/>
    <n v="901.25"/>
    <x v="748"/>
    <n v="246"/>
    <n v="41"/>
    <x v="1"/>
  </r>
  <r>
    <n v="48497"/>
    <x v="9"/>
    <x v="508"/>
    <x v="2"/>
    <n v="708"/>
    <x v="749"/>
    <n v="27"/>
    <n v="27"/>
    <x v="1"/>
  </r>
  <r>
    <n v="48497"/>
    <x v="9"/>
    <x v="509"/>
    <x v="6"/>
    <n v="2574"/>
    <x v="750"/>
    <n v="99"/>
    <n v="33"/>
    <x v="1"/>
  </r>
  <r>
    <n v="48497"/>
    <x v="9"/>
    <x v="510"/>
    <x v="9"/>
    <n v="765"/>
    <x v="751"/>
    <n v="105"/>
    <n v="21"/>
    <x v="1"/>
  </r>
  <r>
    <n v="48497"/>
    <x v="9"/>
    <x v="511"/>
    <x v="9"/>
    <n v="265"/>
    <x v="752"/>
    <n v="168"/>
    <n v="42"/>
    <x v="1"/>
  </r>
  <r>
    <n v="48497"/>
    <x v="9"/>
    <x v="94"/>
    <x v="8"/>
    <n v="2658.52"/>
    <x v="753"/>
    <n v="232"/>
    <n v="116"/>
    <x v="1"/>
  </r>
  <r>
    <n v="48497"/>
    <x v="9"/>
    <x v="95"/>
    <x v="0"/>
    <n v="501.25"/>
    <x v="754"/>
    <n v="150"/>
    <n v="30"/>
    <x v="1"/>
  </r>
  <r>
    <n v="48497"/>
    <x v="9"/>
    <x v="9"/>
    <x v="4"/>
    <n v="187.5"/>
    <x v="755"/>
    <n v="102"/>
    <n v="24"/>
    <x v="1"/>
  </r>
  <r>
    <n v="48497"/>
    <x v="9"/>
    <x v="512"/>
    <x v="2"/>
    <n v="441.36"/>
    <x v="756"/>
    <n v="68"/>
    <n v="37"/>
    <x v="1"/>
  </r>
  <r>
    <n v="48497"/>
    <x v="9"/>
    <x v="96"/>
    <x v="7"/>
    <n v="1344"/>
    <x v="757"/>
    <n v="451.2"/>
    <n v="150.4"/>
    <x v="1"/>
  </r>
  <r>
    <n v="48497"/>
    <x v="9"/>
    <x v="96"/>
    <x v="8"/>
    <n v="568"/>
    <x v="758"/>
    <n v="451.2"/>
    <n v="150.4"/>
    <x v="1"/>
  </r>
  <r>
    <n v="48497"/>
    <x v="9"/>
    <x v="513"/>
    <x v="4"/>
    <n v="750"/>
    <x v="528"/>
    <n v="186"/>
    <n v="62"/>
    <x v="1"/>
  </r>
  <r>
    <n v="48497"/>
    <x v="9"/>
    <x v="97"/>
    <x v="1"/>
    <n v="12452.22"/>
    <x v="759"/>
    <n v="1489"/>
    <n v="237"/>
    <x v="1"/>
  </r>
  <r>
    <n v="48497"/>
    <x v="9"/>
    <x v="10"/>
    <x v="5"/>
    <n v="1950"/>
    <x v="760"/>
    <n v="970"/>
    <n v="97"/>
    <x v="1"/>
  </r>
  <r>
    <n v="48497"/>
    <x v="9"/>
    <x v="10"/>
    <x v="4"/>
    <n v="735"/>
    <x v="761"/>
    <n v="970"/>
    <n v="97"/>
    <x v="1"/>
  </r>
  <r>
    <n v="48497"/>
    <x v="9"/>
    <x v="188"/>
    <x v="8"/>
    <n v="826.16"/>
    <x v="762"/>
    <n v="71"/>
    <n v="29"/>
    <x v="2"/>
  </r>
  <r>
    <n v="48497"/>
    <x v="9"/>
    <x v="98"/>
    <x v="3"/>
    <n v="975.44"/>
    <x v="763"/>
    <n v="784"/>
    <n v="112"/>
    <x v="1"/>
  </r>
  <r>
    <n v="48497"/>
    <x v="9"/>
    <x v="514"/>
    <x v="3"/>
    <n v="1885.12"/>
    <x v="764"/>
    <n v="148"/>
    <n v="37"/>
    <x v="2"/>
  </r>
  <r>
    <n v="48497"/>
    <x v="9"/>
    <x v="515"/>
    <x v="7"/>
    <n v="463.75"/>
    <x v="765"/>
    <n v="214"/>
    <n v="71"/>
    <x v="1"/>
  </r>
  <r>
    <n v="48497"/>
    <x v="9"/>
    <x v="99"/>
    <x v="3"/>
    <n v="1656.4"/>
    <x v="766"/>
    <n v="406"/>
    <n v="58"/>
    <x v="1"/>
  </r>
  <r>
    <n v="48497"/>
    <x v="9"/>
    <x v="516"/>
    <x v="3"/>
    <n v="2038.56"/>
    <x v="767"/>
    <n v="288"/>
    <n v="72"/>
    <x v="2"/>
  </r>
  <r>
    <n v="48497"/>
    <x v="9"/>
    <x v="517"/>
    <x v="2"/>
    <n v="4340.04"/>
    <x v="768"/>
    <n v="160"/>
    <n v="80"/>
    <x v="1"/>
  </r>
  <r>
    <n v="48497"/>
    <x v="9"/>
    <x v="100"/>
    <x v="8"/>
    <n v="604.59"/>
    <x v="769"/>
    <n v="16"/>
    <n v="8"/>
    <x v="1"/>
  </r>
  <r>
    <n v="48497"/>
    <x v="9"/>
    <x v="101"/>
    <x v="1"/>
    <n v="679.12"/>
    <x v="770"/>
    <n v="267"/>
    <n v="89"/>
    <x v="1"/>
  </r>
  <r>
    <n v="48497"/>
    <x v="9"/>
    <x v="13"/>
    <x v="7"/>
    <n v="5670"/>
    <x v="771"/>
    <n v="4187.7"/>
    <n v="380.7"/>
    <x v="1"/>
  </r>
  <r>
    <n v="48497"/>
    <x v="9"/>
    <x v="14"/>
    <x v="4"/>
    <n v="975"/>
    <x v="772"/>
    <n v="677"/>
    <n v="102"/>
    <x v="1"/>
  </r>
  <r>
    <n v="48497"/>
    <x v="9"/>
    <x v="518"/>
    <x v="7"/>
    <n v="6590.16"/>
    <x v="773"/>
    <n v="695"/>
    <n v="139"/>
    <x v="1"/>
  </r>
  <r>
    <n v="48497"/>
    <x v="9"/>
    <x v="519"/>
    <x v="6"/>
    <n v="333.72"/>
    <x v="774"/>
    <n v="112"/>
    <n v="28"/>
    <x v="1"/>
  </r>
  <r>
    <n v="48497"/>
    <x v="9"/>
    <x v="102"/>
    <x v="2"/>
    <n v="439.3"/>
    <x v="775"/>
    <n v="56"/>
    <n v="28"/>
    <x v="1"/>
  </r>
  <r>
    <n v="48497"/>
    <x v="9"/>
    <x v="520"/>
    <x v="3"/>
    <n v="2672.68"/>
    <x v="722"/>
    <n v="28"/>
    <n v="14"/>
    <x v="1"/>
  </r>
  <r>
    <n v="48497"/>
    <x v="9"/>
    <x v="206"/>
    <x v="2"/>
    <n v="3678"/>
    <x v="776"/>
    <n v="311"/>
    <n v="97"/>
    <x v="1"/>
  </r>
  <r>
    <n v="48497"/>
    <x v="9"/>
    <x v="17"/>
    <x v="7"/>
    <n v="5093.1400000000003"/>
    <x v="777"/>
    <n v="388.3"/>
    <n v="118"/>
    <x v="1"/>
  </r>
  <r>
    <n v="48497"/>
    <x v="9"/>
    <x v="397"/>
    <x v="5"/>
    <n v="50"/>
    <x v="778"/>
    <n v="220"/>
    <n v="57"/>
    <x v="1"/>
  </r>
  <r>
    <n v="48497"/>
    <x v="9"/>
    <x v="355"/>
    <x v="5"/>
    <n v="1050"/>
    <x v="779"/>
    <n v="203"/>
    <n v="47"/>
    <x v="1"/>
  </r>
  <r>
    <n v="48497"/>
    <x v="9"/>
    <x v="521"/>
    <x v="8"/>
    <n v="3906.3"/>
    <x v="780"/>
    <n v="224"/>
    <n v="112"/>
    <x v="2"/>
  </r>
  <r>
    <n v="48497"/>
    <x v="9"/>
    <x v="398"/>
    <x v="4"/>
    <n v="1627.5"/>
    <x v="781"/>
    <n v="211"/>
    <n v="52"/>
    <x v="1"/>
  </r>
  <r>
    <n v="48497"/>
    <x v="9"/>
    <x v="522"/>
    <x v="3"/>
    <n v="3604.44"/>
    <x v="782"/>
    <n v="34"/>
    <n v="17"/>
    <x v="1"/>
  </r>
  <r>
    <n v="48497"/>
    <x v="9"/>
    <x v="523"/>
    <x v="2"/>
    <n v="2501.04"/>
    <x v="783"/>
    <n v="28"/>
    <n v="14"/>
    <x v="1"/>
  </r>
  <r>
    <n v="48497"/>
    <x v="9"/>
    <x v="400"/>
    <x v="5"/>
    <n v="337.5"/>
    <x v="784"/>
    <n v="165"/>
    <n v="30"/>
    <x v="1"/>
  </r>
  <r>
    <n v="48497"/>
    <x v="9"/>
    <x v="400"/>
    <x v="4"/>
    <n v="288.75"/>
    <x v="738"/>
    <n v="165"/>
    <n v="30"/>
    <x v="1"/>
  </r>
  <r>
    <n v="48497"/>
    <x v="9"/>
    <x v="524"/>
    <x v="9"/>
    <n v="999"/>
    <x v="785"/>
    <n v="40"/>
    <n v="20"/>
    <x v="1"/>
  </r>
  <r>
    <n v="48497"/>
    <x v="9"/>
    <x v="525"/>
    <x v="5"/>
    <n v="577.5"/>
    <x v="786"/>
    <n v="54"/>
    <n v="18"/>
    <x v="1"/>
  </r>
  <r>
    <n v="48497"/>
    <x v="9"/>
    <x v="526"/>
    <x v="7"/>
    <n v="4539.8900000000003"/>
    <x v="787"/>
    <n v="86"/>
    <n v="43"/>
    <x v="1"/>
  </r>
  <r>
    <n v="48497"/>
    <x v="9"/>
    <x v="527"/>
    <x v="6"/>
    <n v="139.05000000000001"/>
    <x v="788"/>
    <n v="86"/>
    <n v="43"/>
    <x v="1"/>
  </r>
  <r>
    <n v="48497"/>
    <x v="9"/>
    <x v="103"/>
    <x v="1"/>
    <n v="1589.46"/>
    <x v="789"/>
    <n v="156"/>
    <n v="78"/>
    <x v="1"/>
  </r>
  <r>
    <n v="48497"/>
    <x v="9"/>
    <x v="528"/>
    <x v="8"/>
    <n v="4340.04"/>
    <x v="768"/>
    <n v="202"/>
    <n v="37"/>
    <x v="1"/>
  </r>
  <r>
    <n v="48497"/>
    <x v="9"/>
    <x v="104"/>
    <x v="0"/>
    <n v="343.55"/>
    <x v="790"/>
    <n v="62"/>
    <n v="31"/>
    <x v="1"/>
  </r>
  <r>
    <n v="48497"/>
    <x v="9"/>
    <x v="373"/>
    <x v="9"/>
    <n v="4104"/>
    <x v="791"/>
    <n v="720"/>
    <n v="80"/>
    <x v="1"/>
  </r>
  <r>
    <n v="48497"/>
    <x v="9"/>
    <x v="529"/>
    <x v="2"/>
    <n v="2664"/>
    <x v="792"/>
    <n v="128"/>
    <n v="32"/>
    <x v="1"/>
  </r>
  <r>
    <n v="48497"/>
    <x v="9"/>
    <x v="530"/>
    <x v="7"/>
    <n v="349.18"/>
    <x v="793"/>
    <n v="35"/>
    <n v="7"/>
    <x v="2"/>
  </r>
  <r>
    <n v="48497"/>
    <x v="9"/>
    <x v="531"/>
    <x v="5"/>
    <n v="375"/>
    <x v="794"/>
    <n v="144"/>
    <n v="48"/>
    <x v="1"/>
  </r>
  <r>
    <n v="48497"/>
    <x v="9"/>
    <x v="532"/>
    <x v="2"/>
    <n v="8532.9599999999991"/>
    <x v="795"/>
    <n v="80"/>
    <n v="40"/>
    <x v="1"/>
  </r>
  <r>
    <n v="48497"/>
    <x v="9"/>
    <x v="403"/>
    <x v="6"/>
    <n v="667.44"/>
    <x v="796"/>
    <n v="189"/>
    <n v="39"/>
    <x v="1"/>
  </r>
  <r>
    <n v="48497"/>
    <x v="9"/>
    <x v="23"/>
    <x v="7"/>
    <n v="534.6"/>
    <x v="797"/>
    <n v="1920"/>
    <n v="240"/>
    <x v="1"/>
  </r>
  <r>
    <n v="48497"/>
    <x v="9"/>
    <x v="533"/>
    <x v="0"/>
    <n v="1166.4000000000001"/>
    <x v="798"/>
    <n v="260"/>
    <n v="52"/>
    <x v="1"/>
  </r>
  <r>
    <n v="48497"/>
    <x v="9"/>
    <x v="534"/>
    <x v="6"/>
    <n v="697.53"/>
    <x v="799"/>
    <n v="77"/>
    <n v="29"/>
    <x v="1"/>
  </r>
  <r>
    <n v="48497"/>
    <x v="9"/>
    <x v="535"/>
    <x v="2"/>
    <n v="4510.1899999999996"/>
    <x v="800"/>
    <n v="50"/>
    <n v="25"/>
    <x v="1"/>
  </r>
  <r>
    <n v="48497"/>
    <x v="9"/>
    <x v="105"/>
    <x v="8"/>
    <n v="1238.48"/>
    <x v="801"/>
    <n v="240"/>
    <n v="80"/>
    <x v="1"/>
  </r>
  <r>
    <n v="48497"/>
    <x v="9"/>
    <x v="536"/>
    <x v="7"/>
    <n v="2733.7"/>
    <x v="802"/>
    <n v="46"/>
    <n v="23"/>
    <x v="1"/>
  </r>
  <r>
    <n v="48497"/>
    <x v="9"/>
    <x v="24"/>
    <x v="7"/>
    <n v="326.66000000000003"/>
    <x v="803"/>
    <n v="2488"/>
    <n v="808"/>
    <x v="1"/>
  </r>
  <r>
    <n v="48497"/>
    <x v="9"/>
    <x v="106"/>
    <x v="8"/>
    <n v="662"/>
    <x v="804"/>
    <n v="76"/>
    <n v="12"/>
    <x v="1"/>
  </r>
  <r>
    <n v="48497"/>
    <x v="9"/>
    <x v="107"/>
    <x v="3"/>
    <n v="7644.2"/>
    <x v="805"/>
    <n v="315"/>
    <n v="105"/>
    <x v="1"/>
  </r>
  <r>
    <n v="48497"/>
    <x v="9"/>
    <x v="25"/>
    <x v="2"/>
    <n v="2880"/>
    <x v="806"/>
    <n v="280"/>
    <n v="56"/>
    <x v="1"/>
  </r>
  <r>
    <n v="48497"/>
    <x v="9"/>
    <x v="537"/>
    <x v="4"/>
    <n v="138.75"/>
    <x v="807"/>
    <n v="597"/>
    <n v="69"/>
    <x v="1"/>
  </r>
  <r>
    <n v="48497"/>
    <x v="9"/>
    <x v="108"/>
    <x v="1"/>
    <n v="1279.6500000000001"/>
    <x v="808"/>
    <n v="44"/>
    <n v="22"/>
    <x v="1"/>
  </r>
  <r>
    <n v="48497"/>
    <x v="9"/>
    <x v="538"/>
    <x v="4"/>
    <n v="412.5"/>
    <x v="809"/>
    <n v="2152"/>
    <n v="538"/>
    <x v="1"/>
  </r>
  <r>
    <n v="48497"/>
    <x v="9"/>
    <x v="109"/>
    <x v="7"/>
    <n v="1562.11"/>
    <x v="810"/>
    <n v="56"/>
    <n v="28"/>
    <x v="1"/>
  </r>
  <r>
    <n v="48497"/>
    <x v="9"/>
    <x v="539"/>
    <x v="7"/>
    <n v="1220.4000000000001"/>
    <x v="811"/>
    <n v="165"/>
    <n v="55"/>
    <x v="1"/>
  </r>
  <r>
    <n v="48497"/>
    <x v="9"/>
    <x v="110"/>
    <x v="3"/>
    <n v="1578.24"/>
    <x v="812"/>
    <n v="222"/>
    <n v="74"/>
    <x v="1"/>
  </r>
  <r>
    <n v="48497"/>
    <x v="9"/>
    <x v="111"/>
    <x v="3"/>
    <n v="602.79999999999995"/>
    <x v="813"/>
    <n v="33"/>
    <n v="11"/>
    <x v="1"/>
  </r>
  <r>
    <n v="48497"/>
    <x v="9"/>
    <x v="112"/>
    <x v="3"/>
    <n v="2707.12"/>
    <x v="814"/>
    <n v="171"/>
    <n v="57"/>
    <x v="1"/>
  </r>
  <r>
    <n v="48497"/>
    <x v="9"/>
    <x v="540"/>
    <x v="1"/>
    <n v="4143.88"/>
    <x v="815"/>
    <n v="221"/>
    <n v="142"/>
    <x v="1"/>
  </r>
  <r>
    <n v="48497"/>
    <x v="9"/>
    <x v="541"/>
    <x v="6"/>
    <n v="1669.8"/>
    <x v="816"/>
    <n v="116"/>
    <n v="29"/>
    <x v="1"/>
  </r>
  <r>
    <n v="48497"/>
    <x v="9"/>
    <x v="542"/>
    <x v="9"/>
    <n v="770"/>
    <x v="817"/>
    <n v="57"/>
    <n v="19"/>
    <x v="1"/>
  </r>
  <r>
    <n v="48497"/>
    <x v="9"/>
    <x v="113"/>
    <x v="1"/>
    <n v="1408"/>
    <x v="818"/>
    <n v="231"/>
    <n v="47.9"/>
    <x v="1"/>
  </r>
  <r>
    <n v="48497"/>
    <x v="9"/>
    <x v="31"/>
    <x v="4"/>
    <n v="250"/>
    <x v="527"/>
    <n v="1370.4"/>
    <n v="171.3"/>
    <x v="1"/>
  </r>
  <r>
    <n v="48497"/>
    <x v="9"/>
    <x v="543"/>
    <x v="6"/>
    <n v="831.6"/>
    <x v="819"/>
    <n v="35.4"/>
    <n v="17.7"/>
    <x v="1"/>
  </r>
  <r>
    <n v="48497"/>
    <x v="9"/>
    <x v="544"/>
    <x v="3"/>
    <n v="2182.2800000000002"/>
    <x v="820"/>
    <n v="35"/>
    <n v="24"/>
    <x v="1"/>
  </r>
  <r>
    <n v="48497"/>
    <x v="9"/>
    <x v="544"/>
    <x v="8"/>
    <n v="2746.24"/>
    <x v="821"/>
    <n v="35"/>
    <n v="24"/>
    <x v="1"/>
  </r>
  <r>
    <n v="48497"/>
    <x v="9"/>
    <x v="114"/>
    <x v="1"/>
    <n v="1906.56"/>
    <x v="822"/>
    <n v="333"/>
    <n v="111"/>
    <x v="1"/>
  </r>
  <r>
    <n v="48497"/>
    <x v="9"/>
    <x v="545"/>
    <x v="6"/>
    <n v="2072.4"/>
    <x v="823"/>
    <n v="146.80000000000001"/>
    <n v="59.4"/>
    <x v="1"/>
  </r>
  <r>
    <n v="48497"/>
    <x v="9"/>
    <x v="546"/>
    <x v="9"/>
    <n v="837"/>
    <x v="824"/>
    <n v="80"/>
    <n v="20"/>
    <x v="1"/>
  </r>
  <r>
    <n v="48497"/>
    <x v="9"/>
    <x v="547"/>
    <x v="8"/>
    <n v="15006.24"/>
    <x v="825"/>
    <n v="210"/>
    <n v="70"/>
    <x v="2"/>
  </r>
  <r>
    <n v="48497"/>
    <x v="9"/>
    <x v="115"/>
    <x v="1"/>
    <n v="1589.46"/>
    <x v="789"/>
    <n v="28"/>
    <n v="14"/>
    <x v="1"/>
  </r>
  <r>
    <n v="48497"/>
    <x v="9"/>
    <x v="548"/>
    <x v="7"/>
    <n v="788.48"/>
    <x v="826"/>
    <n v="33"/>
    <n v="33"/>
    <x v="1"/>
  </r>
  <r>
    <n v="48497"/>
    <x v="9"/>
    <x v="35"/>
    <x v="6"/>
    <n v="283.66000000000003"/>
    <x v="827"/>
    <n v="79"/>
    <n v="21"/>
    <x v="1"/>
  </r>
  <r>
    <n v="48497"/>
    <x v="9"/>
    <x v="116"/>
    <x v="1"/>
    <n v="1320.06"/>
    <x v="828"/>
    <n v="83"/>
    <n v="34"/>
    <x v="1"/>
  </r>
  <r>
    <n v="48497"/>
    <x v="9"/>
    <x v="232"/>
    <x v="3"/>
    <n v="10788.8"/>
    <x v="829"/>
    <n v="168"/>
    <n v="129"/>
    <x v="1"/>
  </r>
  <r>
    <n v="48497"/>
    <x v="9"/>
    <x v="549"/>
    <x v="3"/>
    <n v="907.24"/>
    <x v="830"/>
    <n v="36"/>
    <n v="18"/>
    <x v="1"/>
  </r>
  <r>
    <n v="48497"/>
    <x v="9"/>
    <x v="413"/>
    <x v="8"/>
    <n v="2832.44"/>
    <x v="831"/>
    <n v="350"/>
    <n v="50"/>
    <x v="2"/>
  </r>
  <r>
    <n v="48497"/>
    <x v="9"/>
    <x v="550"/>
    <x v="2"/>
    <n v="19027.52"/>
    <x v="832"/>
    <n v="552"/>
    <n v="92"/>
    <x v="1"/>
  </r>
  <r>
    <n v="48497"/>
    <x v="9"/>
    <x v="551"/>
    <x v="8"/>
    <n v="1635.14"/>
    <x v="833"/>
    <n v="58"/>
    <n v="29"/>
    <x v="2"/>
  </r>
  <r>
    <n v="48497"/>
    <x v="9"/>
    <x v="117"/>
    <x v="7"/>
    <n v="1674.89"/>
    <x v="834"/>
    <n v="120"/>
    <n v="20"/>
    <x v="1"/>
  </r>
  <r>
    <n v="48497"/>
    <x v="9"/>
    <x v="552"/>
    <x v="4"/>
    <n v="1430"/>
    <x v="835"/>
    <n v="608"/>
    <n v="152"/>
    <x v="1"/>
  </r>
  <r>
    <n v="48497"/>
    <x v="9"/>
    <x v="118"/>
    <x v="8"/>
    <n v="1859.4"/>
    <x v="836"/>
    <n v="54"/>
    <n v="18"/>
    <x v="1"/>
  </r>
  <r>
    <n v="48497"/>
    <x v="9"/>
    <x v="553"/>
    <x v="2"/>
    <n v="2304.88"/>
    <x v="837"/>
    <n v="425"/>
    <n v="187"/>
    <x v="1"/>
  </r>
  <r>
    <n v="48497"/>
    <x v="9"/>
    <x v="416"/>
    <x v="4"/>
    <n v="60"/>
    <x v="838"/>
    <n v="113"/>
    <n v="49"/>
    <x v="1"/>
  </r>
  <r>
    <n v="48497"/>
    <x v="9"/>
    <x v="416"/>
    <x v="9"/>
    <n v="125"/>
    <x v="839"/>
    <n v="113"/>
    <n v="49"/>
    <x v="1"/>
  </r>
  <r>
    <n v="48497"/>
    <x v="9"/>
    <x v="554"/>
    <x v="7"/>
    <n v="3026.59"/>
    <x v="840"/>
    <n v="64"/>
    <n v="16"/>
    <x v="1"/>
  </r>
  <r>
    <n v="48497"/>
    <x v="9"/>
    <x v="418"/>
    <x v="1"/>
    <n v="3055.29"/>
    <x v="841"/>
    <n v="59"/>
    <n v="42"/>
    <x v="1"/>
  </r>
  <r>
    <n v="48497"/>
    <x v="9"/>
    <x v="555"/>
    <x v="2"/>
    <n v="7208.88"/>
    <x v="842"/>
    <n v="536"/>
    <n v="134"/>
    <x v="1"/>
  </r>
  <r>
    <n v="48497"/>
    <x v="9"/>
    <x v="420"/>
    <x v="0"/>
    <n v="930.6"/>
    <x v="843"/>
    <n v="76"/>
    <n v="44"/>
    <x v="1"/>
  </r>
  <r>
    <n v="48497"/>
    <x v="9"/>
    <x v="119"/>
    <x v="8"/>
    <n v="712.4"/>
    <x v="844"/>
    <n v="262"/>
    <n v="131"/>
    <x v="1"/>
  </r>
  <r>
    <n v="48497"/>
    <x v="9"/>
    <x v="120"/>
    <x v="3"/>
    <n v="887.76"/>
    <x v="845"/>
    <n v="36"/>
    <n v="18"/>
    <x v="1"/>
  </r>
  <r>
    <n v="48497"/>
    <x v="9"/>
    <x v="421"/>
    <x v="8"/>
    <n v="3457.32"/>
    <x v="846"/>
    <n v="142"/>
    <n v="109"/>
    <x v="1"/>
  </r>
  <r>
    <n v="48497"/>
    <x v="9"/>
    <x v="358"/>
    <x v="5"/>
    <n v="161.25"/>
    <x v="847"/>
    <n v="240"/>
    <n v="77"/>
    <x v="1"/>
  </r>
  <r>
    <n v="48497"/>
    <x v="9"/>
    <x v="39"/>
    <x v="2"/>
    <n v="5240"/>
    <x v="848"/>
    <n v="438"/>
    <n v="146"/>
    <x v="1"/>
  </r>
  <r>
    <n v="48497"/>
    <x v="9"/>
    <x v="556"/>
    <x v="1"/>
    <n v="3408.28"/>
    <x v="849"/>
    <n v="158"/>
    <n v="113"/>
    <x v="1"/>
  </r>
  <r>
    <n v="48497"/>
    <x v="9"/>
    <x v="557"/>
    <x v="5"/>
    <n v="1725"/>
    <x v="850"/>
    <n v="184"/>
    <n v="46"/>
    <x v="1"/>
  </r>
  <r>
    <n v="48497"/>
    <x v="9"/>
    <x v="121"/>
    <x v="1"/>
    <n v="1366.53"/>
    <x v="851"/>
    <n v="188"/>
    <n v="64"/>
    <x v="1"/>
  </r>
  <r>
    <n v="48497"/>
    <x v="9"/>
    <x v="558"/>
    <x v="3"/>
    <n v="4585.24"/>
    <x v="852"/>
    <n v="178"/>
    <n v="89"/>
    <x v="1"/>
  </r>
  <r>
    <n v="48497"/>
    <x v="9"/>
    <x v="122"/>
    <x v="8"/>
    <n v="136"/>
    <x v="853"/>
    <n v="51.2"/>
    <n v="23.9"/>
    <x v="1"/>
  </r>
  <r>
    <n v="48497"/>
    <x v="9"/>
    <x v="123"/>
    <x v="0"/>
    <n v="1070.08"/>
    <x v="854"/>
    <n v="65.599999999999994"/>
    <n v="32.799999999999997"/>
    <x v="1"/>
  </r>
  <r>
    <n v="48497"/>
    <x v="9"/>
    <x v="559"/>
    <x v="6"/>
    <n v="1750"/>
    <x v="855"/>
    <n v="180"/>
    <n v="60"/>
    <x v="1"/>
  </r>
  <r>
    <n v="48497"/>
    <x v="9"/>
    <x v="560"/>
    <x v="0"/>
    <n v="6283.2"/>
    <x v="856"/>
    <n v="475"/>
    <n v="95"/>
    <x v="2"/>
  </r>
  <r>
    <n v="48497"/>
    <x v="9"/>
    <x v="243"/>
    <x v="8"/>
    <n v="4879.4799999999996"/>
    <x v="857"/>
    <n v="872"/>
    <n v="339"/>
    <x v="1"/>
  </r>
  <r>
    <n v="48497"/>
    <x v="9"/>
    <x v="561"/>
    <x v="2"/>
    <n v="1220.4000000000001"/>
    <x v="811"/>
    <n v="1120"/>
    <n v="120"/>
    <x v="1"/>
  </r>
  <r>
    <n v="48497"/>
    <x v="9"/>
    <x v="562"/>
    <x v="7"/>
    <n v="888"/>
    <x v="858"/>
    <n v="240"/>
    <n v="63"/>
    <x v="1"/>
  </r>
  <r>
    <n v="48497"/>
    <x v="9"/>
    <x v="563"/>
    <x v="9"/>
    <n v="1103.2"/>
    <x v="859"/>
    <n v="1358"/>
    <n v="266"/>
    <x v="1"/>
  </r>
  <r>
    <n v="48497"/>
    <x v="9"/>
    <x v="564"/>
    <x v="6"/>
    <n v="1042.8"/>
    <x v="860"/>
    <n v="94"/>
    <n v="47"/>
    <x v="1"/>
  </r>
  <r>
    <n v="48497"/>
    <x v="9"/>
    <x v="565"/>
    <x v="5"/>
    <n v="600"/>
    <x v="861"/>
    <n v="111"/>
    <n v="31"/>
    <x v="1"/>
  </r>
  <r>
    <n v="48497"/>
    <x v="9"/>
    <x v="565"/>
    <x v="9"/>
    <n v="575"/>
    <x v="862"/>
    <n v="111"/>
    <n v="31"/>
    <x v="1"/>
  </r>
  <r>
    <n v="48497"/>
    <x v="9"/>
    <x v="425"/>
    <x v="2"/>
    <n v="442.06"/>
    <x v="863"/>
    <n v="178"/>
    <n v="36"/>
    <x v="1"/>
  </r>
  <r>
    <n v="48497"/>
    <x v="9"/>
    <x v="41"/>
    <x v="7"/>
    <n v="394.24"/>
    <x v="864"/>
    <n v="185"/>
    <n v="37"/>
    <x v="1"/>
  </r>
  <r>
    <n v="48497"/>
    <x v="9"/>
    <x v="42"/>
    <x v="9"/>
    <n v="535.1"/>
    <x v="865"/>
    <n v="150"/>
    <n v="44"/>
    <x v="1"/>
  </r>
  <r>
    <n v="48497"/>
    <x v="9"/>
    <x v="43"/>
    <x v="8"/>
    <n v="330.56"/>
    <x v="866"/>
    <n v="301"/>
    <n v="59"/>
    <x v="1"/>
  </r>
  <r>
    <n v="48497"/>
    <x v="9"/>
    <x v="43"/>
    <x v="1"/>
    <n v="1986.5"/>
    <x v="867"/>
    <n v="301"/>
    <n v="59"/>
    <x v="1"/>
  </r>
  <r>
    <n v="48497"/>
    <x v="9"/>
    <x v="566"/>
    <x v="2"/>
    <n v="1073.95"/>
    <x v="868"/>
    <n v="130"/>
    <n v="65"/>
    <x v="1"/>
  </r>
  <r>
    <n v="48497"/>
    <x v="9"/>
    <x v="426"/>
    <x v="7"/>
    <n v="550.79999999999995"/>
    <x v="869"/>
    <n v="58"/>
    <n v="24"/>
    <x v="1"/>
  </r>
  <r>
    <n v="48497"/>
    <x v="9"/>
    <x v="567"/>
    <x v="3"/>
    <n v="3457.32"/>
    <x v="846"/>
    <n v="144"/>
    <n v="72"/>
    <x v="1"/>
  </r>
  <r>
    <n v="48497"/>
    <x v="9"/>
    <x v="568"/>
    <x v="4"/>
    <n v="697.5"/>
    <x v="870"/>
    <n v="21"/>
    <n v="21"/>
    <x v="1"/>
  </r>
  <r>
    <n v="48497"/>
    <x v="9"/>
    <x v="569"/>
    <x v="5"/>
    <n v="390"/>
    <x v="871"/>
    <n v="342"/>
    <n v="114"/>
    <x v="1"/>
  </r>
  <r>
    <n v="48497"/>
    <x v="9"/>
    <x v="570"/>
    <x v="4"/>
    <n v="138.75"/>
    <x v="807"/>
    <n v="146"/>
    <n v="46"/>
    <x v="1"/>
  </r>
  <r>
    <n v="48497"/>
    <x v="9"/>
    <x v="124"/>
    <x v="8"/>
    <n v="1930.7"/>
    <x v="872"/>
    <n v="438"/>
    <n v="219"/>
    <x v="1"/>
  </r>
  <r>
    <n v="48497"/>
    <x v="9"/>
    <x v="571"/>
    <x v="1"/>
    <n v="2255.84"/>
    <x v="873"/>
    <n v="23"/>
    <n v="23"/>
    <x v="1"/>
  </r>
  <r>
    <n v="48497"/>
    <x v="9"/>
    <x v="572"/>
    <x v="9"/>
    <n v="1680"/>
    <x v="874"/>
    <n v="80"/>
    <n v="20"/>
    <x v="1"/>
  </r>
  <r>
    <n v="48497"/>
    <x v="9"/>
    <x v="573"/>
    <x v="2"/>
    <n v="5517"/>
    <x v="875"/>
    <n v="490"/>
    <n v="98"/>
    <x v="1"/>
  </r>
  <r>
    <n v="48497"/>
    <x v="9"/>
    <x v="125"/>
    <x v="8"/>
    <n v="1149.44"/>
    <x v="876"/>
    <n v="30"/>
    <n v="15"/>
    <x v="1"/>
  </r>
  <r>
    <n v="48497"/>
    <x v="9"/>
    <x v="44"/>
    <x v="8"/>
    <n v="2648"/>
    <x v="877"/>
    <n v="220"/>
    <n v="55"/>
    <x v="1"/>
  </r>
  <r>
    <n v="48497"/>
    <x v="9"/>
    <x v="574"/>
    <x v="3"/>
    <n v="9317.6"/>
    <x v="878"/>
    <n v="122"/>
    <n v="61"/>
    <x v="1"/>
  </r>
  <r>
    <n v="48497"/>
    <x v="9"/>
    <x v="575"/>
    <x v="1"/>
    <n v="2608.83"/>
    <x v="879"/>
    <n v="165"/>
    <n v="33"/>
    <x v="2"/>
  </r>
  <r>
    <n v="48497"/>
    <x v="9"/>
    <x v="576"/>
    <x v="8"/>
    <n v="1667.36"/>
    <x v="880"/>
    <n v="50"/>
    <n v="25"/>
    <x v="1"/>
  </r>
  <r>
    <n v="48497"/>
    <x v="9"/>
    <x v="577"/>
    <x v="2"/>
    <n v="1127.92"/>
    <x v="881"/>
    <n v="165"/>
    <n v="55"/>
    <x v="1"/>
  </r>
  <r>
    <n v="48497"/>
    <x v="9"/>
    <x v="126"/>
    <x v="7"/>
    <n v="1587.32"/>
    <x v="882"/>
    <n v="242"/>
    <n v="66"/>
    <x v="1"/>
  </r>
  <r>
    <n v="48497"/>
    <x v="9"/>
    <x v="127"/>
    <x v="7"/>
    <n v="2838.16"/>
    <x v="883"/>
    <n v="272"/>
    <n v="68"/>
    <x v="1"/>
  </r>
  <r>
    <n v="48497"/>
    <x v="9"/>
    <x v="578"/>
    <x v="0"/>
    <n v="805.2"/>
    <x v="884"/>
    <n v="144"/>
    <n v="18"/>
    <x v="2"/>
  </r>
  <r>
    <n v="48497"/>
    <x v="9"/>
    <x v="579"/>
    <x v="6"/>
    <n v="278.10000000000002"/>
    <x v="885"/>
    <n v="784"/>
    <n v="112"/>
    <x v="1"/>
  </r>
  <r>
    <n v="48497"/>
    <x v="9"/>
    <x v="128"/>
    <x v="8"/>
    <n v="1050.6600000000001"/>
    <x v="886"/>
    <n v="26"/>
    <n v="13"/>
    <x v="1"/>
  </r>
  <r>
    <n v="48497"/>
    <x v="9"/>
    <x v="129"/>
    <x v="1"/>
    <n v="6655.25"/>
    <x v="887"/>
    <n v="97.8"/>
    <n v="48.9"/>
    <x v="1"/>
  </r>
  <r>
    <n v="48497"/>
    <x v="9"/>
    <x v="580"/>
    <x v="9"/>
    <n v="1350"/>
    <x v="888"/>
    <n v="266"/>
    <n v="38"/>
    <x v="2"/>
  </r>
  <r>
    <n v="48497"/>
    <x v="9"/>
    <x v="130"/>
    <x v="8"/>
    <n v="579.74"/>
    <x v="889"/>
    <n v="119.1"/>
    <n v="39.700000000000003"/>
    <x v="1"/>
  </r>
  <r>
    <n v="48497"/>
    <x v="9"/>
    <x v="581"/>
    <x v="9"/>
    <n v="1416.8"/>
    <x v="890"/>
    <n v="54"/>
    <n v="18"/>
    <x v="1"/>
  </r>
  <r>
    <n v="48497"/>
    <x v="9"/>
    <x v="131"/>
    <x v="1"/>
    <n v="2410.06"/>
    <x v="891"/>
    <n v="695"/>
    <n v="139"/>
    <x v="1"/>
  </r>
  <r>
    <n v="48497"/>
    <x v="9"/>
    <x v="582"/>
    <x v="7"/>
    <n v="6480"/>
    <x v="892"/>
    <n v="494"/>
    <n v="77"/>
    <x v="2"/>
  </r>
  <r>
    <n v="48497"/>
    <x v="9"/>
    <x v="583"/>
    <x v="6"/>
    <n v="1914"/>
    <x v="893"/>
    <n v="228.4"/>
    <n v="65.8"/>
    <x v="1"/>
  </r>
  <r>
    <n v="48497"/>
    <x v="9"/>
    <x v="584"/>
    <x v="4"/>
    <n v="378.75"/>
    <x v="894"/>
    <n v="210"/>
    <n v="62"/>
    <x v="1"/>
  </r>
  <r>
    <n v="48497"/>
    <x v="9"/>
    <x v="361"/>
    <x v="4"/>
    <n v="682.5"/>
    <x v="895"/>
    <n v="325"/>
    <n v="65"/>
    <x v="1"/>
  </r>
  <r>
    <n v="48497"/>
    <x v="9"/>
    <x v="585"/>
    <x v="6"/>
    <n v="1395"/>
    <x v="896"/>
    <n v="64"/>
    <n v="16"/>
    <x v="1"/>
  </r>
  <r>
    <n v="48497"/>
    <x v="9"/>
    <x v="586"/>
    <x v="3"/>
    <n v="11622.48"/>
    <x v="897"/>
    <n v="1412.8"/>
    <n v="394.8"/>
    <x v="1"/>
  </r>
  <r>
    <n v="48497"/>
    <x v="9"/>
    <x v="132"/>
    <x v="8"/>
    <n v="977.28"/>
    <x v="898"/>
    <n v="354"/>
    <n v="49"/>
    <x v="1"/>
  </r>
  <r>
    <n v="48497"/>
    <x v="9"/>
    <x v="441"/>
    <x v="6"/>
    <n v="1980"/>
    <x v="899"/>
    <n v="87"/>
    <n v="56"/>
    <x v="1"/>
  </r>
  <r>
    <n v="48497"/>
    <x v="9"/>
    <x v="53"/>
    <x v="4"/>
    <n v="1147.5"/>
    <x v="900"/>
    <n v="172.7"/>
    <n v="35"/>
    <x v="1"/>
  </r>
  <r>
    <n v="48497"/>
    <x v="9"/>
    <x v="133"/>
    <x v="1"/>
    <n v="1939.68"/>
    <x v="901"/>
    <n v="317"/>
    <n v="127"/>
    <x v="1"/>
  </r>
  <r>
    <n v="48497"/>
    <x v="9"/>
    <x v="587"/>
    <x v="8"/>
    <n v="2697.2"/>
    <x v="902"/>
    <n v="13"/>
    <n v="13"/>
    <x v="1"/>
  </r>
  <r>
    <n v="48497"/>
    <x v="9"/>
    <x v="588"/>
    <x v="0"/>
    <n v="1174.8"/>
    <x v="903"/>
    <n v="108"/>
    <n v="18"/>
    <x v="2"/>
  </r>
  <r>
    <n v="48497"/>
    <x v="9"/>
    <x v="589"/>
    <x v="5"/>
    <n v="200"/>
    <x v="904"/>
    <n v="163"/>
    <n v="42"/>
    <x v="1"/>
  </r>
  <r>
    <n v="48497"/>
    <x v="9"/>
    <x v="134"/>
    <x v="1"/>
    <n v="368.18"/>
    <x v="905"/>
    <n v="44"/>
    <n v="22"/>
    <x v="1"/>
  </r>
  <r>
    <n v="48497"/>
    <x v="9"/>
    <x v="590"/>
    <x v="1"/>
    <n v="4655.68"/>
    <x v="906"/>
    <n v="34"/>
    <n v="17"/>
    <x v="1"/>
  </r>
  <r>
    <n v="48497"/>
    <x v="9"/>
    <x v="591"/>
    <x v="3"/>
    <n v="1618.32"/>
    <x v="907"/>
    <n v="12"/>
    <n v="12"/>
    <x v="1"/>
  </r>
  <r>
    <n v="48497"/>
    <x v="9"/>
    <x v="55"/>
    <x v="7"/>
    <n v="1512.19"/>
    <x v="908"/>
    <n v="1491"/>
    <n v="189"/>
    <x v="1"/>
  </r>
  <r>
    <n v="48497"/>
    <x v="9"/>
    <x v="273"/>
    <x v="2"/>
    <n v="1848"/>
    <x v="909"/>
    <n v="1356.5"/>
    <n v="271.3"/>
    <x v="1"/>
  </r>
  <r>
    <n v="48497"/>
    <x v="9"/>
    <x v="592"/>
    <x v="0"/>
    <n v="2904"/>
    <x v="910"/>
    <n v="106"/>
    <n v="53"/>
    <x v="1"/>
  </r>
  <r>
    <n v="48497"/>
    <x v="9"/>
    <x v="593"/>
    <x v="9"/>
    <n v="2568.7199999999998"/>
    <x v="911"/>
    <n v="1476.1"/>
    <n v="237.5"/>
    <x v="1"/>
  </r>
  <r>
    <n v="48497"/>
    <x v="9"/>
    <x v="135"/>
    <x v="0"/>
    <n v="1875.46"/>
    <x v="912"/>
    <n v="72"/>
    <n v="36"/>
    <x v="1"/>
  </r>
  <r>
    <n v="48497"/>
    <x v="9"/>
    <x v="594"/>
    <x v="1"/>
    <n v="2038.46"/>
    <x v="913"/>
    <n v="62"/>
    <n v="31"/>
    <x v="2"/>
  </r>
  <r>
    <n v="48497"/>
    <x v="9"/>
    <x v="136"/>
    <x v="0"/>
    <n v="3130.84"/>
    <x v="914"/>
    <n v="132"/>
    <n v="33"/>
    <x v="1"/>
  </r>
  <r>
    <n v="48497"/>
    <x v="9"/>
    <x v="595"/>
    <x v="2"/>
    <n v="5075.6400000000003"/>
    <x v="915"/>
    <n v="156.30000000000001"/>
    <n v="52.1"/>
    <x v="1"/>
  </r>
  <r>
    <n v="48497"/>
    <x v="9"/>
    <x v="137"/>
    <x v="8"/>
    <n v="2534.29"/>
    <x v="916"/>
    <n v="232"/>
    <n v="232"/>
    <x v="1"/>
  </r>
  <r>
    <n v="48497"/>
    <x v="9"/>
    <x v="596"/>
    <x v="6"/>
    <n v="1386"/>
    <x v="917"/>
    <n v="858"/>
    <n v="129"/>
    <x v="2"/>
  </r>
  <r>
    <n v="48497"/>
    <x v="9"/>
    <x v="597"/>
    <x v="2"/>
    <n v="3864"/>
    <x v="918"/>
    <n v="44"/>
    <n v="44"/>
    <x v="1"/>
  </r>
  <r>
    <n v="48497"/>
    <x v="9"/>
    <x v="598"/>
    <x v="6"/>
    <n v="1044"/>
    <x v="919"/>
    <n v="10"/>
    <n v="5"/>
    <x v="1"/>
  </r>
  <r>
    <n v="48497"/>
    <x v="9"/>
    <x v="599"/>
    <x v="2"/>
    <n v="5664.12"/>
    <x v="920"/>
    <n v="27"/>
    <n v="27"/>
    <x v="1"/>
  </r>
  <r>
    <n v="48497"/>
    <x v="9"/>
    <x v="599"/>
    <x v="1"/>
    <n v="4462.6400000000003"/>
    <x v="921"/>
    <n v="27"/>
    <n v="27"/>
    <x v="1"/>
  </r>
  <r>
    <n v="48497"/>
    <x v="9"/>
    <x v="138"/>
    <x v="7"/>
    <n v="2320"/>
    <x v="922"/>
    <n v="92"/>
    <n v="46"/>
    <x v="1"/>
  </r>
  <r>
    <n v="48497"/>
    <x v="9"/>
    <x v="600"/>
    <x v="3"/>
    <n v="3089.52"/>
    <x v="923"/>
    <n v="60"/>
    <n v="30"/>
    <x v="1"/>
  </r>
  <r>
    <n v="48497"/>
    <x v="9"/>
    <x v="601"/>
    <x v="7"/>
    <n v="1587.32"/>
    <x v="882"/>
    <n v="48"/>
    <n v="24"/>
    <x v="1"/>
  </r>
  <r>
    <n v="48497"/>
    <x v="9"/>
    <x v="139"/>
    <x v="7"/>
    <n v="2196.7199999999998"/>
    <x v="924"/>
    <n v="140"/>
    <n v="20"/>
    <x v="1"/>
  </r>
  <r>
    <n v="48497"/>
    <x v="9"/>
    <x v="451"/>
    <x v="6"/>
    <n v="723.6"/>
    <x v="925"/>
    <n v="80.3"/>
    <n v="46.3"/>
    <x v="1"/>
  </r>
  <r>
    <n v="48497"/>
    <x v="9"/>
    <x v="140"/>
    <x v="8"/>
    <n v="4770.43"/>
    <x v="926"/>
    <n v="148"/>
    <n v="74"/>
    <x v="1"/>
  </r>
  <r>
    <n v="48497"/>
    <x v="9"/>
    <x v="59"/>
    <x v="9"/>
    <n v="630"/>
    <x v="927"/>
    <n v="259"/>
    <n v="72"/>
    <x v="1"/>
  </r>
  <r>
    <n v="48497"/>
    <x v="9"/>
    <x v="452"/>
    <x v="8"/>
    <n v="787.78"/>
    <x v="928"/>
    <n v="248"/>
    <n v="62"/>
    <x v="2"/>
  </r>
  <r>
    <n v="48497"/>
    <x v="9"/>
    <x v="452"/>
    <x v="1"/>
    <n v="853.98"/>
    <x v="929"/>
    <n v="248"/>
    <n v="62"/>
    <x v="2"/>
  </r>
  <r>
    <n v="48497"/>
    <x v="9"/>
    <x v="602"/>
    <x v="8"/>
    <n v="1937.08"/>
    <x v="930"/>
    <n v="1430"/>
    <n v="102"/>
    <x v="1"/>
  </r>
  <r>
    <n v="48497"/>
    <x v="9"/>
    <x v="366"/>
    <x v="8"/>
    <n v="5222.76"/>
    <x v="931"/>
    <n v="171"/>
    <n v="57"/>
    <x v="1"/>
  </r>
  <r>
    <n v="48497"/>
    <x v="9"/>
    <x v="141"/>
    <x v="1"/>
    <n v="4298.3599999999997"/>
    <x v="932"/>
    <n v="228"/>
    <n v="76"/>
    <x v="1"/>
  </r>
  <r>
    <n v="48497"/>
    <x v="9"/>
    <x v="282"/>
    <x v="1"/>
    <n v="2599.12"/>
    <x v="933"/>
    <n v="29"/>
    <n v="29"/>
    <x v="2"/>
  </r>
  <r>
    <n v="48497"/>
    <x v="9"/>
    <x v="603"/>
    <x v="8"/>
    <n v="7797.36"/>
    <x v="934"/>
    <n v="266"/>
    <n v="38"/>
    <x v="2"/>
  </r>
  <r>
    <n v="48497"/>
    <x v="9"/>
    <x v="456"/>
    <x v="6"/>
    <n v="489.46"/>
    <x v="935"/>
    <n v="132.1"/>
    <n v="24.1"/>
    <x v="1"/>
  </r>
  <r>
    <n v="48497"/>
    <x v="9"/>
    <x v="142"/>
    <x v="2"/>
    <n v="3368.3"/>
    <x v="936"/>
    <n v="320"/>
    <n v="64"/>
    <x v="1"/>
  </r>
  <r>
    <n v="48497"/>
    <x v="9"/>
    <x v="285"/>
    <x v="2"/>
    <n v="1480"/>
    <x v="937"/>
    <n v="1987.3"/>
    <n v="457.8"/>
    <x v="1"/>
  </r>
  <r>
    <n v="48497"/>
    <x v="9"/>
    <x v="604"/>
    <x v="8"/>
    <n v="2010.64"/>
    <x v="938"/>
    <n v="20"/>
    <n v="10"/>
    <x v="1"/>
  </r>
  <r>
    <n v="48497"/>
    <x v="9"/>
    <x v="143"/>
    <x v="8"/>
    <n v="745.28"/>
    <x v="939"/>
    <n v="182"/>
    <n v="108"/>
    <x v="1"/>
  </r>
  <r>
    <n v="48497"/>
    <x v="9"/>
    <x v="61"/>
    <x v="1"/>
    <n v="484.92"/>
    <x v="940"/>
    <n v="784"/>
    <n v="112"/>
    <x v="1"/>
  </r>
  <r>
    <n v="48497"/>
    <x v="9"/>
    <x v="605"/>
    <x v="5"/>
    <n v="1200"/>
    <x v="941"/>
    <n v="592"/>
    <n v="148"/>
    <x v="1"/>
  </r>
  <r>
    <n v="48497"/>
    <x v="9"/>
    <x v="606"/>
    <x v="6"/>
    <n v="1587.47"/>
    <x v="942"/>
    <n v="76"/>
    <n v="38"/>
    <x v="1"/>
  </r>
  <r>
    <n v="48497"/>
    <x v="9"/>
    <x v="607"/>
    <x v="6"/>
    <n v="2125.1999999999998"/>
    <x v="943"/>
    <n v="129"/>
    <n v="43"/>
    <x v="1"/>
  </r>
  <r>
    <n v="48497"/>
    <x v="9"/>
    <x v="62"/>
    <x v="0"/>
    <n v="924"/>
    <x v="944"/>
    <n v="365"/>
    <n v="136.5"/>
    <x v="1"/>
  </r>
  <r>
    <n v="48497"/>
    <x v="9"/>
    <x v="292"/>
    <x v="8"/>
    <n v="11401.8"/>
    <x v="945"/>
    <n v="361"/>
    <n v="263.3"/>
    <x v="1"/>
  </r>
  <r>
    <n v="48497"/>
    <x v="9"/>
    <x v="63"/>
    <x v="1"/>
    <n v="2531.5300000000002"/>
    <x v="946"/>
    <n v="42.1"/>
    <n v="22.5"/>
    <x v="1"/>
  </r>
  <r>
    <n v="48497"/>
    <x v="9"/>
    <x v="144"/>
    <x v="3"/>
    <n v="1076.6600000000001"/>
    <x v="947"/>
    <n v="81"/>
    <n v="27"/>
    <x v="1"/>
  </r>
  <r>
    <n v="48497"/>
    <x v="9"/>
    <x v="145"/>
    <x v="0"/>
    <n v="1098.24"/>
    <x v="948"/>
    <n v="69"/>
    <n v="23"/>
    <x v="1"/>
  </r>
  <r>
    <n v="48497"/>
    <x v="9"/>
    <x v="608"/>
    <x v="6"/>
    <n v="3201"/>
    <x v="949"/>
    <n v="272"/>
    <n v="68"/>
    <x v="1"/>
  </r>
  <r>
    <n v="48497"/>
    <x v="9"/>
    <x v="609"/>
    <x v="6"/>
    <n v="801.75"/>
    <x v="950"/>
    <n v="39"/>
    <n v="13"/>
    <x v="2"/>
  </r>
  <r>
    <n v="48497"/>
    <x v="9"/>
    <x v="66"/>
    <x v="2"/>
    <n v="2896"/>
    <x v="951"/>
    <n v="4187.7"/>
    <n v="380.7"/>
    <x v="1"/>
  </r>
  <r>
    <n v="48497"/>
    <x v="9"/>
    <x v="298"/>
    <x v="10"/>
    <n v="6891"/>
    <x v="952"/>
    <n v="116"/>
    <n v="29"/>
    <x v="1"/>
  </r>
  <r>
    <n v="48497"/>
    <x v="9"/>
    <x v="68"/>
    <x v="5"/>
    <n v="675"/>
    <x v="953"/>
    <n v="923"/>
    <n v="183"/>
    <x v="1"/>
  </r>
  <r>
    <n v="48497"/>
    <x v="9"/>
    <x v="68"/>
    <x v="6"/>
    <n v="566.25"/>
    <x v="954"/>
    <n v="923"/>
    <n v="183"/>
    <x v="1"/>
  </r>
  <r>
    <n v="48497"/>
    <x v="9"/>
    <x v="610"/>
    <x v="5"/>
    <n v="1950"/>
    <x v="760"/>
    <n v="936"/>
    <n v="312"/>
    <x v="1"/>
  </r>
  <r>
    <n v="48497"/>
    <x v="9"/>
    <x v="146"/>
    <x v="8"/>
    <n v="1156.28"/>
    <x v="955"/>
    <n v="36"/>
    <n v="36"/>
    <x v="1"/>
  </r>
  <r>
    <n v="48497"/>
    <x v="9"/>
    <x v="611"/>
    <x v="0"/>
    <n v="484.35"/>
    <x v="956"/>
    <n v="22"/>
    <n v="11"/>
    <x v="2"/>
  </r>
  <r>
    <n v="48497"/>
    <x v="9"/>
    <x v="612"/>
    <x v="3"/>
    <n v="5982.88"/>
    <x v="957"/>
    <n v="61"/>
    <n v="61"/>
    <x v="1"/>
  </r>
  <r>
    <n v="48497"/>
    <x v="9"/>
    <x v="147"/>
    <x v="0"/>
    <n v="5079.41"/>
    <x v="958"/>
    <n v="322"/>
    <n v="80.5"/>
    <x v="1"/>
  </r>
  <r>
    <n v="48497"/>
    <x v="9"/>
    <x v="71"/>
    <x v="6"/>
    <n v="436.8"/>
    <x v="959"/>
    <n v="320"/>
    <n v="64"/>
    <x v="1"/>
  </r>
  <r>
    <n v="48497"/>
    <x v="9"/>
    <x v="613"/>
    <x v="4"/>
    <n v="157.5"/>
    <x v="960"/>
    <n v="24"/>
    <n v="6"/>
    <x v="1"/>
  </r>
  <r>
    <n v="48497"/>
    <x v="9"/>
    <x v="614"/>
    <x v="6"/>
    <n v="2209.35"/>
    <x v="961"/>
    <n v="159"/>
    <n v="30"/>
    <x v="1"/>
  </r>
  <r>
    <n v="48497"/>
    <x v="9"/>
    <x v="463"/>
    <x v="9"/>
    <n v="1330"/>
    <x v="962"/>
    <n v="78"/>
    <n v="13"/>
    <x v="1"/>
  </r>
  <r>
    <n v="48497"/>
    <x v="9"/>
    <x v="148"/>
    <x v="7"/>
    <n v="934.91"/>
    <x v="963"/>
    <n v="438"/>
    <n v="146"/>
    <x v="1"/>
  </r>
  <r>
    <n v="48497"/>
    <x v="9"/>
    <x v="615"/>
    <x v="2"/>
    <n v="1103.4000000000001"/>
    <x v="964"/>
    <n v="56"/>
    <n v="28"/>
    <x v="1"/>
  </r>
  <r>
    <n v="48497"/>
    <x v="9"/>
    <x v="149"/>
    <x v="3"/>
    <n v="564.44000000000005"/>
    <x v="965"/>
    <n v="511"/>
    <n v="113"/>
    <x v="1"/>
  </r>
  <r>
    <n v="48497"/>
    <x v="9"/>
    <x v="616"/>
    <x v="6"/>
    <n v="615.6"/>
    <x v="966"/>
    <n v="109"/>
    <n v="31"/>
    <x v="1"/>
  </r>
  <r>
    <n v="48497"/>
    <x v="9"/>
    <x v="617"/>
    <x v="0"/>
    <n v="726.53"/>
    <x v="967"/>
    <n v="18"/>
    <n v="18"/>
    <x v="1"/>
  </r>
  <r>
    <n v="48497"/>
    <x v="9"/>
    <x v="618"/>
    <x v="8"/>
    <n v="571.46"/>
    <x v="968"/>
    <n v="226"/>
    <n v="84"/>
    <x v="1"/>
  </r>
  <r>
    <n v="48497"/>
    <x v="9"/>
    <x v="150"/>
    <x v="8"/>
    <n v="741.44"/>
    <x v="969"/>
    <n v="266"/>
    <n v="60"/>
    <x v="1"/>
  </r>
  <r>
    <n v="48497"/>
    <x v="9"/>
    <x v="151"/>
    <x v="8"/>
    <n v="542.52"/>
    <x v="970"/>
    <n v="155"/>
    <n v="43"/>
    <x v="1"/>
  </r>
  <r>
    <n v="48497"/>
    <x v="9"/>
    <x v="619"/>
    <x v="6"/>
    <n v="951.72"/>
    <x v="971"/>
    <n v="240"/>
    <n v="63"/>
    <x v="1"/>
  </r>
  <r>
    <n v="48497"/>
    <x v="9"/>
    <x v="620"/>
    <x v="9"/>
    <n v="2805"/>
    <x v="972"/>
    <n v="456"/>
    <n v="76"/>
    <x v="1"/>
  </r>
  <r>
    <n v="48497"/>
    <x v="9"/>
    <x v="152"/>
    <x v="1"/>
    <n v="1557.02"/>
    <x v="973"/>
    <n v="20"/>
    <n v="20"/>
    <x v="1"/>
  </r>
  <r>
    <n v="48497"/>
    <x v="9"/>
    <x v="621"/>
    <x v="2"/>
    <n v="707.83"/>
    <x v="974"/>
    <n v="26"/>
    <n v="26"/>
    <x v="1"/>
  </r>
  <r>
    <n v="48497"/>
    <x v="9"/>
    <x v="622"/>
    <x v="3"/>
    <n v="2280.36"/>
    <x v="975"/>
    <n v="936"/>
    <n v="104"/>
    <x v="1"/>
  </r>
  <r>
    <n v="48497"/>
    <x v="9"/>
    <x v="153"/>
    <x v="3"/>
    <n v="7751.95"/>
    <x v="976"/>
    <n v="447"/>
    <n v="149"/>
    <x v="1"/>
  </r>
  <r>
    <n v="48497"/>
    <x v="9"/>
    <x v="623"/>
    <x v="6"/>
    <n v="481.05"/>
    <x v="977"/>
    <n v="12"/>
    <n v="6"/>
    <x v="1"/>
  </r>
  <r>
    <n v="48497"/>
    <x v="9"/>
    <x v="624"/>
    <x v="2"/>
    <n v="1569.28"/>
    <x v="978"/>
    <n v="214"/>
    <n v="71"/>
    <x v="1"/>
  </r>
  <r>
    <n v="48497"/>
    <x v="9"/>
    <x v="625"/>
    <x v="2"/>
    <n v="2770.76"/>
    <x v="979"/>
    <n v="32"/>
    <n v="32"/>
    <x v="1"/>
  </r>
  <r>
    <n v="48497"/>
    <x v="9"/>
    <x v="469"/>
    <x v="6"/>
    <n v="648"/>
    <x v="980"/>
    <n v="168.6"/>
    <n v="46.2"/>
    <x v="1"/>
  </r>
  <r>
    <n v="48497"/>
    <x v="9"/>
    <x v="626"/>
    <x v="5"/>
    <n v="450"/>
    <x v="981"/>
    <n v="463.2"/>
    <n v="115.8"/>
    <x v="1"/>
  </r>
  <r>
    <n v="48497"/>
    <x v="9"/>
    <x v="154"/>
    <x v="3"/>
    <n v="1373.89"/>
    <x v="982"/>
    <n v="68"/>
    <n v="36"/>
    <x v="1"/>
  </r>
  <r>
    <n v="48497"/>
    <x v="9"/>
    <x v="627"/>
    <x v="7"/>
    <n v="2062.4749999999999"/>
    <x v="983"/>
    <n v="442.75"/>
    <n v="40.25"/>
    <x v="1"/>
  </r>
  <r>
    <n v="48497"/>
    <x v="9"/>
    <x v="627"/>
    <x v="2"/>
    <n v="2636.01"/>
    <x v="984"/>
    <n v="442.75"/>
    <n v="40.25"/>
    <x v="1"/>
  </r>
  <r>
    <n v="48497"/>
    <x v="9"/>
    <x v="628"/>
    <x v="8"/>
    <n v="4217.4399999999996"/>
    <x v="985"/>
    <n v="196"/>
    <n v="52"/>
    <x v="1"/>
  </r>
  <r>
    <n v="48497"/>
    <x v="9"/>
    <x v="318"/>
    <x v="7"/>
    <n v="8323.1299999999992"/>
    <x v="986"/>
    <n v="363.2"/>
    <n v="121.7"/>
    <x v="1"/>
  </r>
  <r>
    <n v="48497"/>
    <x v="9"/>
    <x v="156"/>
    <x v="8"/>
    <n v="1290.9000000000001"/>
    <x v="987"/>
    <n v="696"/>
    <n v="134"/>
    <x v="1"/>
  </r>
  <r>
    <n v="48497"/>
    <x v="9"/>
    <x v="157"/>
    <x v="3"/>
    <n v="1621.81"/>
    <x v="988"/>
    <n v="223"/>
    <n v="67"/>
    <x v="1"/>
  </r>
  <r>
    <n v="48497"/>
    <x v="9"/>
    <x v="157"/>
    <x v="1"/>
    <n v="805.74"/>
    <x v="989"/>
    <n v="223"/>
    <n v="67"/>
    <x v="1"/>
  </r>
  <r>
    <n v="48497"/>
    <x v="9"/>
    <x v="629"/>
    <x v="1"/>
    <n v="3678"/>
    <x v="776"/>
    <n v="18"/>
    <n v="18"/>
    <x v="1"/>
  </r>
  <r>
    <n v="48497"/>
    <x v="9"/>
    <x v="321"/>
    <x v="1"/>
    <n v="3782.74"/>
    <x v="990"/>
    <n v="102.8"/>
    <n v="30.4"/>
    <x v="1"/>
  </r>
  <r>
    <n v="48497"/>
    <x v="9"/>
    <x v="630"/>
    <x v="2"/>
    <n v="6669.44"/>
    <x v="991"/>
    <n v="28"/>
    <n v="28"/>
    <x v="1"/>
  </r>
  <r>
    <n v="48497"/>
    <x v="9"/>
    <x v="631"/>
    <x v="6"/>
    <n v="1320"/>
    <x v="992"/>
    <n v="60"/>
    <n v="20"/>
    <x v="1"/>
  </r>
  <r>
    <n v="48497"/>
    <x v="9"/>
    <x v="632"/>
    <x v="2"/>
    <n v="6424.24"/>
    <x v="993"/>
    <n v="31"/>
    <n v="31"/>
    <x v="1"/>
  </r>
  <r>
    <n v="48497"/>
    <x v="9"/>
    <x v="633"/>
    <x v="7"/>
    <n v="6590.16"/>
    <x v="773"/>
    <n v="192"/>
    <n v="32"/>
    <x v="1"/>
  </r>
  <r>
    <n v="48497"/>
    <x v="9"/>
    <x v="158"/>
    <x v="8"/>
    <n v="438.4"/>
    <x v="994"/>
    <n v="165"/>
    <n v="55"/>
    <x v="1"/>
  </r>
  <r>
    <n v="48497"/>
    <x v="9"/>
    <x v="323"/>
    <x v="8"/>
    <n v="5222.76"/>
    <x v="931"/>
    <n v="236"/>
    <n v="59"/>
    <x v="1"/>
  </r>
  <r>
    <n v="48497"/>
    <x v="9"/>
    <x v="634"/>
    <x v="9"/>
    <n v="1712.48"/>
    <x v="995"/>
    <n v="460"/>
    <n v="48"/>
    <x v="1"/>
  </r>
  <r>
    <n v="48497"/>
    <x v="9"/>
    <x v="159"/>
    <x v="2"/>
    <n v="1552"/>
    <x v="996"/>
    <n v="207"/>
    <n v="23"/>
    <x v="1"/>
  </r>
  <r>
    <n v="48497"/>
    <x v="9"/>
    <x v="369"/>
    <x v="8"/>
    <n v="3481.84"/>
    <x v="997"/>
    <n v="159.30000000000001"/>
    <n v="109.3"/>
    <x v="1"/>
  </r>
  <r>
    <n v="48497"/>
    <x v="9"/>
    <x v="635"/>
    <x v="4"/>
    <n v="2167.5"/>
    <x v="998"/>
    <n v="480"/>
    <n v="60"/>
    <x v="1"/>
  </r>
  <r>
    <n v="48497"/>
    <x v="9"/>
    <x v="160"/>
    <x v="8"/>
    <n v="7516.26"/>
    <x v="999"/>
    <n v="5019"/>
    <n v="571"/>
    <x v="1"/>
  </r>
  <r>
    <n v="48497"/>
    <x v="9"/>
    <x v="475"/>
    <x v="1"/>
    <n v="2720.94"/>
    <x v="1000"/>
    <n v="32"/>
    <n v="32"/>
    <x v="2"/>
  </r>
  <r>
    <n v="48497"/>
    <x v="9"/>
    <x v="336"/>
    <x v="10"/>
    <n v="981"/>
    <x v="1001"/>
    <n v="25"/>
    <n v="13"/>
    <x v="1"/>
  </r>
  <r>
    <n v="48497"/>
    <x v="9"/>
    <x v="476"/>
    <x v="6"/>
    <n v="383.78"/>
    <x v="1002"/>
    <n v="24"/>
    <n v="8"/>
    <x v="1"/>
  </r>
  <r>
    <n v="48497"/>
    <x v="9"/>
    <x v="636"/>
    <x v="7"/>
    <n v="2367.58"/>
    <x v="1003"/>
    <n v="39"/>
    <n v="13"/>
    <x v="1"/>
  </r>
  <r>
    <n v="48497"/>
    <x v="9"/>
    <x v="637"/>
    <x v="6"/>
    <n v="250.8"/>
    <x v="1004"/>
    <n v="115"/>
    <n v="23"/>
    <x v="1"/>
  </r>
  <r>
    <n v="48497"/>
    <x v="9"/>
    <x v="637"/>
    <x v="0"/>
    <n v="429"/>
    <x v="1005"/>
    <n v="115"/>
    <n v="23"/>
    <x v="1"/>
  </r>
  <r>
    <n v="48497"/>
    <x v="9"/>
    <x v="638"/>
    <x v="0"/>
    <n v="818.36"/>
    <x v="1006"/>
    <n v="254"/>
    <n v="182"/>
    <x v="1"/>
  </r>
  <r>
    <n v="48497"/>
    <x v="9"/>
    <x v="639"/>
    <x v="5"/>
    <n v="650"/>
    <x v="1007"/>
    <n v="115"/>
    <n v="23"/>
    <x v="1"/>
  </r>
  <r>
    <n v="48497"/>
    <x v="9"/>
    <x v="161"/>
    <x v="0"/>
    <n v="844.8"/>
    <x v="1008"/>
    <n v="92.8"/>
    <n v="25.4"/>
    <x v="1"/>
  </r>
  <r>
    <n v="48497"/>
    <x v="9"/>
    <x v="162"/>
    <x v="7"/>
    <n v="1661.44"/>
    <x v="1009"/>
    <n v="423.2"/>
    <n v="120.4"/>
    <x v="1"/>
  </r>
  <r>
    <n v="48497"/>
    <x v="9"/>
    <x v="484"/>
    <x v="5"/>
    <n v="187.5"/>
    <x v="755"/>
    <n v="191.35453720000001"/>
    <n v="19.399999999999999"/>
    <x v="1"/>
  </r>
  <r>
    <n v="48497"/>
    <x v="9"/>
    <x v="352"/>
    <x v="7"/>
    <n v="1224"/>
    <x v="1010"/>
    <n v="537"/>
    <n v="97"/>
    <x v="1"/>
  </r>
  <r>
    <n v="48497"/>
    <x v="9"/>
    <x v="163"/>
    <x v="7"/>
    <n v="1272"/>
    <x v="28"/>
    <n v="184.6"/>
    <n v="92.3"/>
    <x v="1"/>
  </r>
  <r>
    <n v="48497"/>
    <x v="9"/>
    <x v="164"/>
    <x v="7"/>
    <n v="492.62"/>
    <x v="1011"/>
    <n v="24"/>
    <n v="12"/>
    <x v="1"/>
  </r>
  <r>
    <n v="48497"/>
    <x v="9"/>
    <x v="640"/>
    <x v="6"/>
    <n v="1563.42"/>
    <x v="1012"/>
    <n v="39"/>
    <n v="19.5"/>
    <x v="2"/>
  </r>
  <r>
    <n v="48497"/>
    <x v="10"/>
    <x v="641"/>
    <x v="6"/>
    <n v="107.68"/>
    <x v="1013"/>
    <n v="81"/>
    <n v="18"/>
    <x v="0"/>
  </r>
  <r>
    <n v="48497"/>
    <x v="10"/>
    <x v="41"/>
    <x v="3"/>
    <n v="172.8"/>
    <x v="1014"/>
    <n v="185"/>
    <n v="37"/>
    <x v="0"/>
  </r>
  <r>
    <n v="48497"/>
    <x v="10"/>
    <x v="642"/>
    <x v="6"/>
    <n v="581.64"/>
    <x v="1015"/>
    <n v="1156"/>
    <n v="139"/>
    <x v="0"/>
  </r>
  <r>
    <n v="48497"/>
    <x v="10"/>
    <x v="58"/>
    <x v="2"/>
    <n v="1310.0999999999999"/>
    <x v="1016"/>
    <n v="442.75"/>
    <n v="40.25"/>
    <x v="0"/>
  </r>
  <r>
    <n v="48497"/>
    <x v="10"/>
    <x v="643"/>
    <x v="6"/>
    <n v="740.71"/>
    <x v="1017"/>
    <n v="1624"/>
    <n v="220"/>
    <x v="0"/>
  </r>
  <r>
    <n v="48497"/>
    <x v="10"/>
    <x v="453"/>
    <x v="6"/>
    <n v="1095.3900000000001"/>
    <x v="1018"/>
    <n v="745"/>
    <n v="114"/>
    <x v="0"/>
  </r>
  <r>
    <n v="48497"/>
    <x v="10"/>
    <x v="454"/>
    <x v="6"/>
    <n v="339.7"/>
    <x v="1019"/>
    <n v="354"/>
    <n v="30"/>
    <x v="0"/>
  </r>
  <r>
    <n v="48497"/>
    <x v="10"/>
    <x v="644"/>
    <x v="9"/>
    <n v="1575.01"/>
    <x v="1020"/>
    <n v="720"/>
    <n v="65"/>
    <x v="0"/>
  </r>
  <r>
    <n v="48497"/>
    <x v="10"/>
    <x v="645"/>
    <x v="4"/>
    <n v="1572.28"/>
    <x v="1021"/>
    <n v="12"/>
    <n v="12"/>
    <x v="0"/>
  </r>
  <r>
    <n v="48497"/>
    <x v="10"/>
    <x v="304"/>
    <x v="8"/>
    <n v="1989"/>
    <x v="1022"/>
    <n v="76"/>
    <n v="38"/>
    <x v="0"/>
  </r>
  <r>
    <n v="48497"/>
    <x v="10"/>
    <x v="646"/>
    <x v="3"/>
    <n v="1678.95"/>
    <x v="1023"/>
    <n v="66"/>
    <n v="22"/>
    <x v="0"/>
  </r>
  <r>
    <n v="48497"/>
    <x v="10"/>
    <x v="647"/>
    <x v="6"/>
    <n v="1235.07"/>
    <x v="1024"/>
    <n v="878"/>
    <n v="70"/>
    <x v="0"/>
  </r>
  <r>
    <n v="48497"/>
    <x v="10"/>
    <x v="472"/>
    <x v="0"/>
    <n v="1825.32"/>
    <x v="1025"/>
    <n v="64"/>
    <n v="32"/>
    <x v="0"/>
  </r>
  <r>
    <n v="48497"/>
    <x v="10"/>
    <x v="474"/>
    <x v="7"/>
    <n v="377.1"/>
    <x v="1026"/>
    <n v="721"/>
    <n v="139"/>
    <x v="0"/>
  </r>
  <r>
    <n v="48497"/>
    <x v="10"/>
    <x v="479"/>
    <x v="4"/>
    <n v="715.5"/>
    <x v="1027"/>
    <n v="167"/>
    <n v="167"/>
    <x v="0"/>
  </r>
  <r>
    <n v="48497"/>
    <x v="11"/>
    <x v="171"/>
    <x v="1"/>
    <n v="123.88"/>
    <x v="1028"/>
    <n v="144"/>
    <n v="106"/>
    <x v="1"/>
  </r>
  <r>
    <n v="48497"/>
    <x v="11"/>
    <x v="88"/>
    <x v="8"/>
    <n v="73"/>
    <x v="1029"/>
    <n v="128"/>
    <n v="32"/>
    <x v="1"/>
  </r>
  <r>
    <n v="48497"/>
    <x v="11"/>
    <x v="88"/>
    <x v="1"/>
    <n v="73"/>
    <x v="1029"/>
    <n v="128"/>
    <n v="32"/>
    <x v="1"/>
  </r>
  <r>
    <n v="48497"/>
    <x v="11"/>
    <x v="90"/>
    <x v="8"/>
    <n v="20.440000000000001"/>
    <x v="1030"/>
    <n v="35"/>
    <n v="7"/>
    <x v="1"/>
  </r>
  <r>
    <n v="48497"/>
    <x v="11"/>
    <x v="90"/>
    <x v="1"/>
    <n v="20.440000000000001"/>
    <x v="1030"/>
    <n v="35"/>
    <n v="7"/>
    <x v="1"/>
  </r>
  <r>
    <n v="48497"/>
    <x v="11"/>
    <x v="390"/>
    <x v="8"/>
    <n v="87.6"/>
    <x v="1031"/>
    <n v="30"/>
    <n v="30"/>
    <x v="1"/>
  </r>
  <r>
    <n v="48497"/>
    <x v="11"/>
    <x v="390"/>
    <x v="1"/>
    <n v="87.6"/>
    <x v="1031"/>
    <n v="30"/>
    <n v="30"/>
    <x v="1"/>
  </r>
  <r>
    <n v="48497"/>
    <x v="11"/>
    <x v="94"/>
    <x v="8"/>
    <n v="87.6"/>
    <x v="1031"/>
    <n v="232"/>
    <n v="116"/>
    <x v="1"/>
  </r>
  <r>
    <n v="48497"/>
    <x v="11"/>
    <x v="98"/>
    <x v="3"/>
    <n v="55.48"/>
    <x v="1032"/>
    <n v="784"/>
    <n v="112"/>
    <x v="0"/>
  </r>
  <r>
    <n v="48497"/>
    <x v="11"/>
    <x v="514"/>
    <x v="8"/>
    <n v="108.04"/>
    <x v="1033"/>
    <n v="148"/>
    <n v="37"/>
    <x v="2"/>
  </r>
  <r>
    <n v="48497"/>
    <x v="11"/>
    <x v="99"/>
    <x v="3"/>
    <n v="102.2"/>
    <x v="1034"/>
    <n v="406"/>
    <n v="58"/>
    <x v="0"/>
  </r>
  <r>
    <n v="48497"/>
    <x v="11"/>
    <x v="516"/>
    <x v="8"/>
    <n v="125.56"/>
    <x v="1035"/>
    <n v="288"/>
    <n v="72"/>
    <x v="2"/>
  </r>
  <r>
    <n v="48497"/>
    <x v="11"/>
    <x v="100"/>
    <x v="8"/>
    <n v="23.36"/>
    <x v="1036"/>
    <n v="16"/>
    <n v="8"/>
    <x v="1"/>
  </r>
  <r>
    <n v="48497"/>
    <x v="11"/>
    <x v="101"/>
    <x v="1"/>
    <n v="23.94"/>
    <x v="1037"/>
    <n v="267"/>
    <n v="89"/>
    <x v="1"/>
  </r>
  <r>
    <n v="48497"/>
    <x v="11"/>
    <x v="105"/>
    <x v="8"/>
    <n v="87.6"/>
    <x v="1031"/>
    <n v="240"/>
    <n v="80"/>
    <x v="1"/>
  </r>
  <r>
    <n v="48497"/>
    <x v="11"/>
    <x v="105"/>
    <x v="1"/>
    <n v="87.6"/>
    <x v="1031"/>
    <n v="240"/>
    <n v="80"/>
    <x v="1"/>
  </r>
  <r>
    <n v="48497"/>
    <x v="11"/>
    <x v="107"/>
    <x v="3"/>
    <n v="246.4"/>
    <x v="1038"/>
    <n v="315"/>
    <n v="105"/>
    <x v="0"/>
  </r>
  <r>
    <n v="48497"/>
    <x v="11"/>
    <x v="406"/>
    <x v="3"/>
    <n v="116.8"/>
    <x v="1039"/>
    <n v="290"/>
    <n v="58"/>
    <x v="1"/>
  </r>
  <r>
    <n v="48497"/>
    <x v="11"/>
    <x v="110"/>
    <x v="8"/>
    <n v="84.1"/>
    <x v="1040"/>
    <n v="222"/>
    <n v="74"/>
    <x v="1"/>
  </r>
  <r>
    <n v="48497"/>
    <x v="11"/>
    <x v="111"/>
    <x v="8"/>
    <n v="32.119999999999997"/>
    <x v="1041"/>
    <n v="33"/>
    <n v="11"/>
    <x v="1"/>
  </r>
  <r>
    <n v="48497"/>
    <x v="11"/>
    <x v="111"/>
    <x v="1"/>
    <n v="32.119999999999997"/>
    <x v="1041"/>
    <n v="33"/>
    <n v="11"/>
    <x v="1"/>
  </r>
  <r>
    <n v="48497"/>
    <x v="11"/>
    <x v="112"/>
    <x v="3"/>
    <n v="166.44"/>
    <x v="1042"/>
    <n v="171"/>
    <n v="57"/>
    <x v="1"/>
  </r>
  <r>
    <n v="48497"/>
    <x v="11"/>
    <x v="409"/>
    <x v="3"/>
    <n v="131.4"/>
    <x v="1043"/>
    <n v="135"/>
    <n v="45"/>
    <x v="1"/>
  </r>
  <r>
    <n v="48497"/>
    <x v="11"/>
    <x v="413"/>
    <x v="8"/>
    <n v="102.2"/>
    <x v="1034"/>
    <n v="350"/>
    <n v="50"/>
    <x v="2"/>
  </r>
  <r>
    <n v="48497"/>
    <x v="11"/>
    <x v="118"/>
    <x v="8"/>
    <n v="49.28"/>
    <x v="1044"/>
    <n v="54"/>
    <n v="18"/>
    <x v="1"/>
  </r>
  <r>
    <n v="48497"/>
    <x v="11"/>
    <x v="118"/>
    <x v="1"/>
    <n v="49.28"/>
    <x v="1044"/>
    <n v="54"/>
    <n v="18"/>
    <x v="1"/>
  </r>
  <r>
    <n v="48497"/>
    <x v="11"/>
    <x v="119"/>
    <x v="8"/>
    <n v="189.8"/>
    <x v="1045"/>
    <n v="262"/>
    <n v="131"/>
    <x v="1"/>
  </r>
  <r>
    <n v="48497"/>
    <x v="11"/>
    <x v="120"/>
    <x v="8"/>
    <n v="47.3"/>
    <x v="1046"/>
    <n v="36"/>
    <n v="18"/>
    <x v="1"/>
  </r>
  <r>
    <n v="48497"/>
    <x v="11"/>
    <x v="121"/>
    <x v="1"/>
    <n v="48.18"/>
    <x v="1047"/>
    <n v="188"/>
    <n v="64"/>
    <x v="1"/>
  </r>
  <r>
    <n v="48497"/>
    <x v="11"/>
    <x v="43"/>
    <x v="8"/>
    <n v="40.04"/>
    <x v="1048"/>
    <n v="301"/>
    <n v="59"/>
    <x v="0"/>
  </r>
  <r>
    <n v="48497"/>
    <x v="11"/>
    <x v="43"/>
    <x v="1"/>
    <n v="89.32"/>
    <x v="1049"/>
    <n v="301"/>
    <n v="59"/>
    <x v="0"/>
  </r>
  <r>
    <n v="48497"/>
    <x v="11"/>
    <x v="431"/>
    <x v="1"/>
    <n v="403.48"/>
    <x v="1050"/>
    <n v="131"/>
    <n v="131"/>
    <x v="1"/>
  </r>
  <r>
    <n v="48497"/>
    <x v="11"/>
    <x v="575"/>
    <x v="1"/>
    <n v="91.98"/>
    <x v="1051"/>
    <n v="165"/>
    <n v="33"/>
    <x v="2"/>
  </r>
  <r>
    <n v="48497"/>
    <x v="11"/>
    <x v="48"/>
    <x v="1"/>
    <n v="160.6"/>
    <x v="1052"/>
    <n v="110"/>
    <n v="55"/>
    <x v="1"/>
  </r>
  <r>
    <n v="48497"/>
    <x v="11"/>
    <x v="130"/>
    <x v="8"/>
    <n v="20.440000000000001"/>
    <x v="1030"/>
    <n v="119.1"/>
    <n v="39.700000000000003"/>
    <x v="1"/>
  </r>
  <r>
    <n v="48497"/>
    <x v="11"/>
    <x v="131"/>
    <x v="1"/>
    <n v="84.97"/>
    <x v="1053"/>
    <n v="695"/>
    <n v="139"/>
    <x v="0"/>
  </r>
  <r>
    <n v="48497"/>
    <x v="11"/>
    <x v="132"/>
    <x v="8"/>
    <n v="17.52"/>
    <x v="1054"/>
    <n v="354"/>
    <n v="49"/>
    <x v="0"/>
  </r>
  <r>
    <n v="48497"/>
    <x v="11"/>
    <x v="137"/>
    <x v="8"/>
    <n v="116.8"/>
    <x v="1039"/>
    <n v="232"/>
    <n v="232"/>
    <x v="1"/>
  </r>
  <r>
    <n v="48497"/>
    <x v="11"/>
    <x v="137"/>
    <x v="1"/>
    <n v="89.35"/>
    <x v="1055"/>
    <n v="232"/>
    <n v="232"/>
    <x v="1"/>
  </r>
  <r>
    <n v="48497"/>
    <x v="11"/>
    <x v="448"/>
    <x v="1"/>
    <n v="123.2"/>
    <x v="1056"/>
    <n v="40"/>
    <n v="40"/>
    <x v="1"/>
  </r>
  <r>
    <n v="48497"/>
    <x v="11"/>
    <x v="140"/>
    <x v="8"/>
    <n v="175.2"/>
    <x v="1057"/>
    <n v="148"/>
    <n v="74"/>
    <x v="1"/>
  </r>
  <r>
    <n v="48497"/>
    <x v="11"/>
    <x v="141"/>
    <x v="1"/>
    <n v="221.92"/>
    <x v="1058"/>
    <n v="228"/>
    <n v="76"/>
    <x v="1"/>
  </r>
  <r>
    <n v="48497"/>
    <x v="11"/>
    <x v="143"/>
    <x v="8"/>
    <n v="39.71"/>
    <x v="1059"/>
    <n v="182"/>
    <n v="108"/>
    <x v="1"/>
  </r>
  <r>
    <n v="48497"/>
    <x v="11"/>
    <x v="144"/>
    <x v="3"/>
    <n v="29.2"/>
    <x v="1060"/>
    <n v="81"/>
    <n v="27"/>
    <x v="1"/>
  </r>
  <r>
    <n v="48497"/>
    <x v="11"/>
    <x v="146"/>
    <x v="8"/>
    <n v="64.239999999999995"/>
    <x v="1061"/>
    <n v="36"/>
    <n v="36"/>
    <x v="1"/>
  </r>
  <r>
    <n v="48497"/>
    <x v="11"/>
    <x v="149"/>
    <x v="3"/>
    <n v="186.88"/>
    <x v="1062"/>
    <n v="511"/>
    <n v="113"/>
    <x v="0"/>
  </r>
  <r>
    <n v="48497"/>
    <x v="11"/>
    <x v="151"/>
    <x v="8"/>
    <n v="32.119999999999997"/>
    <x v="1041"/>
    <n v="155"/>
    <n v="43"/>
    <x v="1"/>
  </r>
  <r>
    <n v="48497"/>
    <x v="11"/>
    <x v="151"/>
    <x v="1"/>
    <n v="58.4"/>
    <x v="1063"/>
    <n v="155"/>
    <n v="43"/>
    <x v="1"/>
  </r>
  <r>
    <n v="48497"/>
    <x v="11"/>
    <x v="466"/>
    <x v="3"/>
    <n v="283.24"/>
    <x v="1064"/>
    <n v="490"/>
    <n v="98"/>
    <x v="0"/>
  </r>
  <r>
    <n v="48497"/>
    <x v="11"/>
    <x v="152"/>
    <x v="1"/>
    <n v="54.9"/>
    <x v="1065"/>
    <n v="20"/>
    <n v="20"/>
    <x v="1"/>
  </r>
  <r>
    <n v="48497"/>
    <x v="11"/>
    <x v="153"/>
    <x v="3"/>
    <n v="277.39999999999998"/>
    <x v="1066"/>
    <n v="447"/>
    <n v="149"/>
    <x v="0"/>
  </r>
  <r>
    <n v="48497"/>
    <x v="11"/>
    <x v="154"/>
    <x v="8"/>
    <n v="32.65"/>
    <x v="1067"/>
    <n v="68"/>
    <n v="36"/>
    <x v="1"/>
  </r>
  <r>
    <n v="48497"/>
    <x v="11"/>
    <x v="157"/>
    <x v="8"/>
    <n v="11.7"/>
    <x v="1068"/>
    <n v="223"/>
    <n v="67"/>
    <x v="1"/>
  </r>
  <r>
    <n v="48497"/>
    <x v="11"/>
    <x v="157"/>
    <x v="1"/>
    <n v="24.02"/>
    <x v="1069"/>
    <n v="223"/>
    <n v="67"/>
    <x v="1"/>
  </r>
  <r>
    <n v="48497"/>
    <x v="11"/>
    <x v="158"/>
    <x v="8"/>
    <n v="17.52"/>
    <x v="1054"/>
    <n v="165"/>
    <n v="55"/>
    <x v="1"/>
  </r>
  <r>
    <n v="48497"/>
    <x v="12"/>
    <x v="648"/>
    <x v="6"/>
    <n v="7514.4"/>
    <x v="1070"/>
    <n v="1005"/>
    <n v="201"/>
    <x v="0"/>
  </r>
  <r>
    <n v="48497"/>
    <x v="12"/>
    <x v="649"/>
    <x v="6"/>
    <n v="1020"/>
    <x v="1071"/>
    <n v="207"/>
    <n v="23"/>
    <x v="1"/>
  </r>
  <r>
    <n v="48497"/>
    <x v="12"/>
    <x v="650"/>
    <x v="2"/>
    <n v="660.32"/>
    <x v="1072"/>
    <n v="126"/>
    <n v="42"/>
    <x v="1"/>
  </r>
  <r>
    <n v="48497"/>
    <x v="12"/>
    <x v="651"/>
    <x v="3"/>
    <n v="660.32"/>
    <x v="1072"/>
    <n v="114"/>
    <n v="56"/>
    <x v="1"/>
  </r>
  <r>
    <n v="48497"/>
    <x v="12"/>
    <x v="652"/>
    <x v="7"/>
    <n v="1068.29"/>
    <x v="1073"/>
    <n v="1880"/>
    <n v="470"/>
    <x v="0"/>
  </r>
  <r>
    <n v="48497"/>
    <x v="12"/>
    <x v="653"/>
    <x v="6"/>
    <n v="1920"/>
    <x v="1074"/>
    <n v="14"/>
    <n v="7"/>
    <x v="1"/>
  </r>
  <r>
    <n v="48497"/>
    <x v="12"/>
    <x v="654"/>
    <x v="7"/>
    <n v="2281"/>
    <x v="1075"/>
    <n v="23"/>
    <n v="23"/>
    <x v="1"/>
  </r>
  <r>
    <n v="48497"/>
    <x v="12"/>
    <x v="655"/>
    <x v="1"/>
    <n v="3609.34"/>
    <x v="1076"/>
    <n v="38"/>
    <n v="19"/>
    <x v="1"/>
  </r>
  <r>
    <n v="48497"/>
    <x v="12"/>
    <x v="392"/>
    <x v="10"/>
    <n v="3582.8"/>
    <x v="1077"/>
    <n v="15"/>
    <n v="15"/>
    <x v="1"/>
  </r>
  <r>
    <n v="48497"/>
    <x v="12"/>
    <x v="656"/>
    <x v="7"/>
    <n v="1068.29"/>
    <x v="1073"/>
    <n v="86"/>
    <n v="43"/>
    <x v="1"/>
  </r>
  <r>
    <n v="48497"/>
    <x v="12"/>
    <x v="657"/>
    <x v="1"/>
    <n v="1055.8800000000001"/>
    <x v="1078"/>
    <n v="88"/>
    <n v="44"/>
    <x v="1"/>
  </r>
  <r>
    <n v="48497"/>
    <x v="12"/>
    <x v="658"/>
    <x v="3"/>
    <n v="2185.85"/>
    <x v="1079"/>
    <n v="33"/>
    <n v="11"/>
    <x v="1"/>
  </r>
  <r>
    <n v="48497"/>
    <x v="12"/>
    <x v="659"/>
    <x v="8"/>
    <n v="703.92"/>
    <x v="1080"/>
    <n v="50"/>
    <n v="25"/>
    <x v="1"/>
  </r>
  <r>
    <n v="48497"/>
    <x v="12"/>
    <x v="660"/>
    <x v="7"/>
    <n v="3193.4"/>
    <x v="1081"/>
    <n v="32"/>
    <n v="16"/>
    <x v="1"/>
  </r>
  <r>
    <n v="48497"/>
    <x v="12"/>
    <x v="661"/>
    <x v="9"/>
    <n v="2449.8000000000002"/>
    <x v="1082"/>
    <n v="141"/>
    <n v="47"/>
    <x v="1"/>
  </r>
  <r>
    <n v="48497"/>
    <x v="12"/>
    <x v="662"/>
    <x v="2"/>
    <n v="660.32"/>
    <x v="1072"/>
    <n v="64"/>
    <n v="32"/>
    <x v="1"/>
  </r>
  <r>
    <n v="48497"/>
    <x v="12"/>
    <x v="663"/>
    <x v="0"/>
    <n v="2281"/>
    <x v="1075"/>
    <n v="52"/>
    <n v="13"/>
    <x v="1"/>
  </r>
  <r>
    <n v="48497"/>
    <x v="12"/>
    <x v="402"/>
    <x v="2"/>
    <n v="1020"/>
    <x v="1071"/>
    <n v="48"/>
    <n v="36"/>
    <x v="1"/>
  </r>
  <r>
    <n v="48497"/>
    <x v="12"/>
    <x v="664"/>
    <x v="2"/>
    <n v="1068.29"/>
    <x v="1073"/>
    <n v="176.2"/>
    <n v="88.1"/>
    <x v="1"/>
  </r>
  <r>
    <n v="48497"/>
    <x v="12"/>
    <x v="665"/>
    <x v="7"/>
    <n v="1068.29"/>
    <x v="1073"/>
    <n v="236"/>
    <n v="118"/>
    <x v="1"/>
  </r>
  <r>
    <n v="48497"/>
    <x v="12"/>
    <x v="20"/>
    <x v="1"/>
    <n v="3399.17"/>
    <x v="1083"/>
    <n v="132"/>
    <n v="66"/>
    <x v="1"/>
  </r>
  <r>
    <n v="48497"/>
    <x v="12"/>
    <x v="666"/>
    <x v="7"/>
    <n v="4620"/>
    <x v="1084"/>
    <n v="607"/>
    <n v="203"/>
    <x v="1"/>
  </r>
  <r>
    <n v="48497"/>
    <x v="12"/>
    <x v="667"/>
    <x v="0"/>
    <n v="1020"/>
    <x v="1071"/>
    <n v="112"/>
    <n v="28"/>
    <x v="1"/>
  </r>
  <r>
    <n v="48497"/>
    <x v="12"/>
    <x v="668"/>
    <x v="6"/>
    <n v="1171.1099999999999"/>
    <x v="1085"/>
    <n v="80"/>
    <n v="10"/>
    <x v="1"/>
  </r>
  <r>
    <n v="48497"/>
    <x v="12"/>
    <x v="669"/>
    <x v="7"/>
    <n v="407.92"/>
    <x v="1086"/>
    <n v="100"/>
    <n v="50"/>
    <x v="1"/>
  </r>
  <r>
    <n v="48497"/>
    <x v="12"/>
    <x v="670"/>
    <x v="3"/>
    <n v="1014.81"/>
    <x v="1087"/>
    <n v="56"/>
    <n v="14"/>
    <x v="1"/>
  </r>
  <r>
    <n v="48497"/>
    <x v="12"/>
    <x v="406"/>
    <x v="3"/>
    <n v="3399.17"/>
    <x v="1083"/>
    <n v="290"/>
    <n v="58"/>
    <x v="1"/>
  </r>
  <r>
    <n v="48497"/>
    <x v="12"/>
    <x v="671"/>
    <x v="2"/>
    <n v="660.32"/>
    <x v="1072"/>
    <n v="33"/>
    <n v="11"/>
    <x v="1"/>
  </r>
  <r>
    <n v="48497"/>
    <x v="12"/>
    <x v="672"/>
    <x v="6"/>
    <n v="1020"/>
    <x v="1071"/>
    <n v="76"/>
    <n v="19"/>
    <x v="1"/>
  </r>
  <r>
    <n v="48497"/>
    <x v="12"/>
    <x v="673"/>
    <x v="0"/>
    <n v="1068.29"/>
    <x v="1073"/>
    <n v="18"/>
    <n v="9"/>
    <x v="1"/>
  </r>
  <r>
    <n v="48497"/>
    <x v="12"/>
    <x v="674"/>
    <x v="6"/>
    <n v="1171.1099999999999"/>
    <x v="1085"/>
    <n v="36"/>
    <n v="18"/>
    <x v="1"/>
  </r>
  <r>
    <n v="48497"/>
    <x v="12"/>
    <x v="374"/>
    <x v="1"/>
    <n v="3609.34"/>
    <x v="1076"/>
    <n v="110"/>
    <n v="64"/>
    <x v="1"/>
  </r>
  <r>
    <n v="48497"/>
    <x v="12"/>
    <x v="113"/>
    <x v="7"/>
    <n v="407.92"/>
    <x v="1086"/>
    <n v="231"/>
    <n v="47.9"/>
    <x v="1"/>
  </r>
  <r>
    <n v="48497"/>
    <x v="12"/>
    <x v="675"/>
    <x v="8"/>
    <n v="351.96"/>
    <x v="1088"/>
    <n v="24"/>
    <n v="12"/>
    <x v="1"/>
  </r>
  <r>
    <n v="48497"/>
    <x v="12"/>
    <x v="676"/>
    <x v="1"/>
    <n v="5364.53"/>
    <x v="1089"/>
    <n v="216"/>
    <n v="54"/>
    <x v="1"/>
  </r>
  <r>
    <n v="48497"/>
    <x v="12"/>
    <x v="677"/>
    <x v="6"/>
    <n v="1020"/>
    <x v="1071"/>
    <n v="63"/>
    <n v="21"/>
    <x v="1"/>
  </r>
  <r>
    <n v="48497"/>
    <x v="12"/>
    <x v="678"/>
    <x v="2"/>
    <n v="1068.29"/>
    <x v="1073"/>
    <n v="50"/>
    <n v="25"/>
    <x v="1"/>
  </r>
  <r>
    <n v="48497"/>
    <x v="12"/>
    <x v="679"/>
    <x v="3"/>
    <n v="660.32"/>
    <x v="1072"/>
    <n v="236"/>
    <n v="118"/>
    <x v="1"/>
  </r>
  <r>
    <n v="48497"/>
    <x v="12"/>
    <x v="414"/>
    <x v="3"/>
    <n v="2439.0500000000002"/>
    <x v="1090"/>
    <n v="165"/>
    <n v="55"/>
    <x v="1"/>
  </r>
  <r>
    <n v="48497"/>
    <x v="12"/>
    <x v="118"/>
    <x v="8"/>
    <n v="3278.77"/>
    <x v="1091"/>
    <n v="54"/>
    <n v="18"/>
    <x v="1"/>
  </r>
  <r>
    <n v="48497"/>
    <x v="12"/>
    <x v="680"/>
    <x v="3"/>
    <n v="330.16"/>
    <x v="1092"/>
    <n v="58"/>
    <n v="29"/>
    <x v="1"/>
  </r>
  <r>
    <n v="48497"/>
    <x v="12"/>
    <x v="681"/>
    <x v="7"/>
    <n v="2155.35"/>
    <x v="1093"/>
    <n v="28"/>
    <n v="14"/>
    <x v="1"/>
  </r>
  <r>
    <n v="48497"/>
    <x v="12"/>
    <x v="682"/>
    <x v="7"/>
    <n v="407.92"/>
    <x v="1086"/>
    <n v="42"/>
    <n v="21"/>
    <x v="1"/>
  </r>
  <r>
    <n v="48497"/>
    <x v="12"/>
    <x v="683"/>
    <x v="7"/>
    <n v="2155.35"/>
    <x v="1093"/>
    <n v="118.4"/>
    <n v="29.6"/>
    <x v="1"/>
  </r>
  <r>
    <n v="48497"/>
    <x v="12"/>
    <x v="684"/>
    <x v="8"/>
    <n v="495.24"/>
    <x v="1094"/>
    <n v="30"/>
    <n v="15"/>
    <x v="1"/>
  </r>
  <r>
    <n v="48497"/>
    <x v="12"/>
    <x v="41"/>
    <x v="3"/>
    <n v="2737.2"/>
    <x v="1095"/>
    <n v="185"/>
    <n v="37"/>
    <x v="1"/>
  </r>
  <r>
    <n v="48497"/>
    <x v="12"/>
    <x v="685"/>
    <x v="0"/>
    <n v="1020"/>
    <x v="1071"/>
    <n v="58"/>
    <n v="29"/>
    <x v="1"/>
  </r>
  <r>
    <n v="48497"/>
    <x v="12"/>
    <x v="686"/>
    <x v="6"/>
    <n v="1020"/>
    <x v="1071"/>
    <n v="110"/>
    <n v="22"/>
    <x v="1"/>
  </r>
  <r>
    <n v="48497"/>
    <x v="12"/>
    <x v="687"/>
    <x v="6"/>
    <n v="1171.1099999999999"/>
    <x v="1085"/>
    <n v="759"/>
    <n v="90"/>
    <x v="1"/>
  </r>
  <r>
    <n v="48497"/>
    <x v="12"/>
    <x v="688"/>
    <x v="0"/>
    <n v="1068.29"/>
    <x v="1073"/>
    <n v="56"/>
    <n v="28"/>
    <x v="1"/>
  </r>
  <r>
    <n v="48497"/>
    <x v="12"/>
    <x v="126"/>
    <x v="0"/>
    <n v="3193.4"/>
    <x v="1081"/>
    <n v="242"/>
    <n v="66"/>
    <x v="1"/>
  </r>
  <r>
    <n v="48497"/>
    <x v="12"/>
    <x v="689"/>
    <x v="2"/>
    <n v="660.32"/>
    <x v="1072"/>
    <n v="39"/>
    <n v="13"/>
    <x v="1"/>
  </r>
  <r>
    <n v="48497"/>
    <x v="12"/>
    <x v="690"/>
    <x v="0"/>
    <n v="1068.29"/>
    <x v="1073"/>
    <n v="7"/>
    <n v="3.5"/>
    <x v="1"/>
  </r>
  <r>
    <n v="48497"/>
    <x v="12"/>
    <x v="691"/>
    <x v="2"/>
    <n v="611.88"/>
    <x v="1096"/>
    <n v="98"/>
    <n v="49"/>
    <x v="1"/>
  </r>
  <r>
    <n v="48497"/>
    <x v="12"/>
    <x v="692"/>
    <x v="0"/>
    <n v="2052.9"/>
    <x v="1097"/>
    <n v="105"/>
    <n v="35"/>
    <x v="2"/>
  </r>
  <r>
    <n v="48497"/>
    <x v="12"/>
    <x v="437"/>
    <x v="1"/>
    <n v="351.96"/>
    <x v="1088"/>
    <n v="237"/>
    <n v="79"/>
    <x v="1"/>
  </r>
  <r>
    <n v="48497"/>
    <x v="12"/>
    <x v="693"/>
    <x v="8"/>
    <n v="703.92"/>
    <x v="1080"/>
    <n v="46"/>
    <n v="23"/>
    <x v="1"/>
  </r>
  <r>
    <n v="48497"/>
    <x v="12"/>
    <x v="694"/>
    <x v="8"/>
    <n v="3399.17"/>
    <x v="1083"/>
    <n v="196"/>
    <n v="98"/>
    <x v="1"/>
  </r>
  <r>
    <n v="48497"/>
    <x v="12"/>
    <x v="695"/>
    <x v="1"/>
    <n v="330.16"/>
    <x v="1092"/>
    <n v="56"/>
    <n v="28"/>
    <x v="1"/>
  </r>
  <r>
    <n v="48497"/>
    <x v="12"/>
    <x v="696"/>
    <x v="7"/>
    <n v="1068.29"/>
    <x v="1073"/>
    <n v="1030"/>
    <n v="103"/>
    <x v="0"/>
  </r>
  <r>
    <n v="48497"/>
    <x v="12"/>
    <x v="444"/>
    <x v="2"/>
    <n v="990.47"/>
    <x v="1098"/>
    <n v="80.7"/>
    <n v="32.1"/>
    <x v="1"/>
  </r>
  <r>
    <n v="48497"/>
    <x v="12"/>
    <x v="697"/>
    <x v="3"/>
    <n v="660.32"/>
    <x v="1072"/>
    <n v="72"/>
    <n v="24"/>
    <x v="1"/>
  </r>
  <r>
    <n v="48497"/>
    <x v="12"/>
    <x v="698"/>
    <x v="2"/>
    <n v="407.92"/>
    <x v="1086"/>
    <n v="54"/>
    <n v="18"/>
    <x v="1"/>
  </r>
  <r>
    <n v="48497"/>
    <x v="12"/>
    <x v="134"/>
    <x v="10"/>
    <n v="527.94000000000005"/>
    <x v="1099"/>
    <n v="44"/>
    <n v="22"/>
    <x v="1"/>
  </r>
  <r>
    <n v="48497"/>
    <x v="12"/>
    <x v="590"/>
    <x v="3"/>
    <n v="990.47"/>
    <x v="1098"/>
    <n v="34"/>
    <n v="17"/>
    <x v="1"/>
  </r>
  <r>
    <n v="48497"/>
    <x v="12"/>
    <x v="699"/>
    <x v="2"/>
    <n v="660.32"/>
    <x v="1072"/>
    <n v="200"/>
    <n v="40"/>
    <x v="1"/>
  </r>
  <r>
    <n v="48497"/>
    <x v="12"/>
    <x v="700"/>
    <x v="8"/>
    <n v="407.92"/>
    <x v="1086"/>
    <n v="12"/>
    <n v="6"/>
    <x v="1"/>
  </r>
  <r>
    <n v="48497"/>
    <x v="12"/>
    <x v="701"/>
    <x v="7"/>
    <n v="3488.8"/>
    <x v="1100"/>
    <n v="215.6"/>
    <n v="57"/>
    <x v="1"/>
  </r>
  <r>
    <n v="48497"/>
    <x v="12"/>
    <x v="702"/>
    <x v="7"/>
    <n v="3307.45"/>
    <x v="1101"/>
    <n v="28.4"/>
    <n v="14.2"/>
    <x v="1"/>
  </r>
  <r>
    <n v="48497"/>
    <x v="12"/>
    <x v="448"/>
    <x v="8"/>
    <n v="5099"/>
    <x v="1102"/>
    <n v="40"/>
    <n v="40"/>
    <x v="1"/>
  </r>
  <r>
    <n v="48497"/>
    <x v="12"/>
    <x v="703"/>
    <x v="6"/>
    <n v="1020"/>
    <x v="1071"/>
    <n v="36"/>
    <n v="18"/>
    <x v="1"/>
  </r>
  <r>
    <n v="48497"/>
    <x v="12"/>
    <x v="58"/>
    <x v="7"/>
    <n v="305.94"/>
    <x v="1103"/>
    <n v="442.75"/>
    <n v="40.25"/>
    <x v="1"/>
  </r>
  <r>
    <n v="48497"/>
    <x v="12"/>
    <x v="139"/>
    <x v="7"/>
    <n v="2155.35"/>
    <x v="1093"/>
    <n v="140"/>
    <n v="20"/>
    <x v="1"/>
  </r>
  <r>
    <n v="48497"/>
    <x v="12"/>
    <x v="704"/>
    <x v="0"/>
    <n v="1068.29"/>
    <x v="1073"/>
    <n v="10"/>
    <n v="5"/>
    <x v="1"/>
  </r>
  <r>
    <n v="48497"/>
    <x v="12"/>
    <x v="705"/>
    <x v="3"/>
    <n v="676.54"/>
    <x v="1104"/>
    <n v="44"/>
    <n v="22"/>
    <x v="1"/>
  </r>
  <r>
    <n v="48497"/>
    <x v="12"/>
    <x v="453"/>
    <x v="6"/>
    <n v="1171.1099999999999"/>
    <x v="1085"/>
    <n v="745"/>
    <n v="114"/>
    <x v="1"/>
  </r>
  <r>
    <n v="48497"/>
    <x v="12"/>
    <x v="706"/>
    <x v="8"/>
    <n v="351.96"/>
    <x v="1088"/>
    <n v="112"/>
    <n v="56"/>
    <x v="1"/>
  </r>
  <r>
    <n v="48497"/>
    <x v="12"/>
    <x v="707"/>
    <x v="2"/>
    <n v="1625.98"/>
    <x v="1105"/>
    <n v="126"/>
    <n v="63"/>
    <x v="1"/>
  </r>
  <r>
    <n v="48497"/>
    <x v="12"/>
    <x v="708"/>
    <x v="7"/>
    <n v="1068.29"/>
    <x v="1073"/>
    <n v="258"/>
    <n v="86"/>
    <x v="1"/>
  </r>
  <r>
    <n v="48497"/>
    <x v="12"/>
    <x v="709"/>
    <x v="8"/>
    <n v="2185.85"/>
    <x v="1079"/>
    <n v="455"/>
    <n v="35"/>
    <x v="2"/>
  </r>
  <r>
    <n v="48497"/>
    <x v="12"/>
    <x v="457"/>
    <x v="3"/>
    <n v="660.32"/>
    <x v="1072"/>
    <n v="3428"/>
    <n v="289"/>
    <x v="0"/>
  </r>
  <r>
    <n v="48497"/>
    <x v="12"/>
    <x v="710"/>
    <x v="8"/>
    <n v="3609.34"/>
    <x v="1076"/>
    <n v="54"/>
    <n v="27"/>
    <x v="1"/>
  </r>
  <r>
    <n v="48497"/>
    <x v="12"/>
    <x v="711"/>
    <x v="8"/>
    <n v="507.41"/>
    <x v="1106"/>
    <n v="198"/>
    <n v="66"/>
    <x v="1"/>
  </r>
  <r>
    <n v="48497"/>
    <x v="12"/>
    <x v="712"/>
    <x v="2"/>
    <n v="660.32"/>
    <x v="1072"/>
    <n v="134"/>
    <n v="67"/>
    <x v="1"/>
  </r>
  <r>
    <n v="48497"/>
    <x v="12"/>
    <x v="713"/>
    <x v="6"/>
    <n v="1020"/>
    <x v="1071"/>
    <n v="224"/>
    <n v="56"/>
    <x v="1"/>
  </r>
  <r>
    <n v="48497"/>
    <x v="12"/>
    <x v="644"/>
    <x v="9"/>
    <n v="8538.6"/>
    <x v="1107"/>
    <n v="720"/>
    <n v="65"/>
    <x v="1"/>
  </r>
  <r>
    <n v="48497"/>
    <x v="12"/>
    <x v="714"/>
    <x v="7"/>
    <n v="1068.29"/>
    <x v="1073"/>
    <n v="138"/>
    <n v="23"/>
    <x v="1"/>
  </r>
  <r>
    <n v="48497"/>
    <x v="12"/>
    <x v="715"/>
    <x v="7"/>
    <n v="1068.29"/>
    <x v="1073"/>
    <n v="475"/>
    <n v="95"/>
    <x v="1"/>
  </r>
  <r>
    <n v="48497"/>
    <x v="12"/>
    <x v="716"/>
    <x v="6"/>
    <n v="1920"/>
    <x v="1074"/>
    <n v="188"/>
    <n v="64"/>
    <x v="1"/>
  </r>
  <r>
    <n v="48497"/>
    <x v="12"/>
    <x v="717"/>
    <x v="7"/>
    <n v="407.92"/>
    <x v="1086"/>
    <n v="105"/>
    <n v="15"/>
    <x v="1"/>
  </r>
  <r>
    <n v="48497"/>
    <x v="12"/>
    <x v="718"/>
    <x v="3"/>
    <n v="2439.0500000000002"/>
    <x v="1090"/>
    <n v="108"/>
    <n v="36"/>
    <x v="1"/>
  </r>
  <r>
    <n v="48497"/>
    <x v="12"/>
    <x v="466"/>
    <x v="3"/>
    <n v="676.54"/>
    <x v="1104"/>
    <n v="490"/>
    <n v="98"/>
    <x v="1"/>
  </r>
  <r>
    <n v="48497"/>
    <x v="12"/>
    <x v="719"/>
    <x v="2"/>
    <n v="2439.0500000000002"/>
    <x v="1090"/>
    <n v="36"/>
    <n v="18"/>
    <x v="1"/>
  </r>
  <r>
    <n v="48497"/>
    <x v="12"/>
    <x v="622"/>
    <x v="3"/>
    <n v="1605.15"/>
    <x v="1108"/>
    <n v="936"/>
    <n v="104"/>
    <x v="1"/>
  </r>
  <r>
    <n v="48497"/>
    <x v="12"/>
    <x v="720"/>
    <x v="0"/>
    <n v="2820"/>
    <x v="1109"/>
    <n v="434"/>
    <n v="62"/>
    <x v="1"/>
  </r>
  <r>
    <n v="48497"/>
    <x v="12"/>
    <x v="721"/>
    <x v="6"/>
    <n v="7514.4"/>
    <x v="1070"/>
    <n v="1260"/>
    <n v="252"/>
    <x v="0"/>
  </r>
  <r>
    <n v="48497"/>
    <x v="12"/>
    <x v="469"/>
    <x v="0"/>
    <n v="1020"/>
    <x v="1071"/>
    <n v="168.6"/>
    <n v="46.2"/>
    <x v="1"/>
  </r>
  <r>
    <n v="48497"/>
    <x v="12"/>
    <x v="722"/>
    <x v="3"/>
    <n v="660.32"/>
    <x v="1072"/>
    <n v="429"/>
    <n v="39"/>
    <x v="1"/>
  </r>
  <r>
    <n v="48497"/>
    <x v="12"/>
    <x v="646"/>
    <x v="2"/>
    <n v="660.32"/>
    <x v="1072"/>
    <n v="66"/>
    <n v="22"/>
    <x v="1"/>
  </r>
  <r>
    <n v="48497"/>
    <x v="12"/>
    <x v="317"/>
    <x v="8"/>
    <n v="305.94"/>
    <x v="1103"/>
    <n v="228"/>
    <n v="34"/>
    <x v="1"/>
  </r>
  <r>
    <n v="48497"/>
    <x v="12"/>
    <x v="156"/>
    <x v="8"/>
    <n v="703.92"/>
    <x v="1080"/>
    <n v="696"/>
    <n v="134"/>
    <x v="1"/>
  </r>
  <r>
    <n v="48497"/>
    <x v="12"/>
    <x v="157"/>
    <x v="8"/>
    <n v="1014.81"/>
    <x v="1087"/>
    <n v="223"/>
    <n v="67"/>
    <x v="1"/>
  </r>
  <r>
    <n v="48497"/>
    <x v="12"/>
    <x v="723"/>
    <x v="2"/>
    <n v="660.32"/>
    <x v="1072"/>
    <n v="332"/>
    <n v="83"/>
    <x v="1"/>
  </r>
  <r>
    <n v="48497"/>
    <x v="12"/>
    <x v="724"/>
    <x v="0"/>
    <n v="2737.2"/>
    <x v="1095"/>
    <n v="116.4"/>
    <n v="38.799999999999997"/>
    <x v="1"/>
  </r>
  <r>
    <n v="48497"/>
    <x v="12"/>
    <x v="647"/>
    <x v="6"/>
    <n v="2523.29"/>
    <x v="1110"/>
    <n v="878"/>
    <n v="70"/>
    <x v="1"/>
  </r>
  <r>
    <n v="48497"/>
    <x v="12"/>
    <x v="725"/>
    <x v="2"/>
    <n v="7787.52"/>
    <x v="1111"/>
    <n v="2567"/>
    <n v="441"/>
    <x v="0"/>
  </r>
  <r>
    <n v="48497"/>
    <x v="12"/>
    <x v="726"/>
    <x v="0"/>
    <n v="1068.29"/>
    <x v="1073"/>
    <n v="138"/>
    <n v="23"/>
    <x v="1"/>
  </r>
  <r>
    <n v="48497"/>
    <x v="12"/>
    <x v="727"/>
    <x v="7"/>
    <n v="1068.29"/>
    <x v="1073"/>
    <n v="382"/>
    <n v="53"/>
    <x v="1"/>
  </r>
  <r>
    <n v="48497"/>
    <x v="12"/>
    <x v="474"/>
    <x v="7"/>
    <n v="3877.7"/>
    <x v="1112"/>
    <n v="721"/>
    <n v="139"/>
    <x v="1"/>
  </r>
  <r>
    <n v="48497"/>
    <x v="12"/>
    <x v="728"/>
    <x v="0"/>
    <n v="1068.29"/>
    <x v="1073"/>
    <n v="6"/>
    <n v="3"/>
    <x v="1"/>
  </r>
  <r>
    <n v="48497"/>
    <x v="12"/>
    <x v="729"/>
    <x v="2"/>
    <n v="407.92"/>
    <x v="1086"/>
    <n v="1920"/>
    <n v="240"/>
    <x v="0"/>
  </r>
  <r>
    <n v="48497"/>
    <x v="12"/>
    <x v="730"/>
    <x v="0"/>
    <n v="1068.29"/>
    <x v="1073"/>
    <n v="41.4"/>
    <n v="20.7"/>
    <x v="1"/>
  </r>
  <r>
    <n v="48497"/>
    <x v="12"/>
    <x v="731"/>
    <x v="0"/>
    <n v="1137"/>
    <x v="1113"/>
    <n v="145"/>
    <n v="29"/>
    <x v="1"/>
  </r>
  <r>
    <n v="48497"/>
    <x v="12"/>
    <x v="336"/>
    <x v="2"/>
    <n v="660.32"/>
    <x v="1072"/>
    <n v="25"/>
    <n v="13"/>
    <x v="1"/>
  </r>
  <r>
    <n v="48497"/>
    <x v="12"/>
    <x v="732"/>
    <x v="7"/>
    <n v="1020"/>
    <x v="1071"/>
    <n v="4.8"/>
    <n v="2.4"/>
    <x v="1"/>
  </r>
  <r>
    <n v="48497"/>
    <x v="12"/>
    <x v="481"/>
    <x v="2"/>
    <n v="407.92"/>
    <x v="1086"/>
    <n v="297"/>
    <n v="94"/>
    <x v="1"/>
  </r>
  <r>
    <n v="48497"/>
    <x v="12"/>
    <x v="733"/>
    <x v="6"/>
    <n v="1171.1099999999999"/>
    <x v="1085"/>
    <n v="127"/>
    <n v="127"/>
    <x v="1"/>
  </r>
  <r>
    <n v="48497"/>
    <x v="12"/>
    <x v="485"/>
    <x v="2"/>
    <n v="3421.5"/>
    <x v="1114"/>
    <n v="479"/>
    <n v="170"/>
    <x v="1"/>
  </r>
  <r>
    <n v="48497"/>
    <x v="12"/>
    <x v="353"/>
    <x v="2"/>
    <n v="407.92"/>
    <x v="1086"/>
    <n v="144"/>
    <n v="36"/>
    <x v="1"/>
  </r>
  <r>
    <n v="48497"/>
    <x v="12"/>
    <x v="734"/>
    <x v="2"/>
    <n v="660.32"/>
    <x v="1072"/>
    <n v="271.2"/>
    <n v="135.6"/>
    <x v="1"/>
  </r>
  <r>
    <n v="48497"/>
    <x v="12"/>
    <x v="735"/>
    <x v="3"/>
    <n v="3399.17"/>
    <x v="1083"/>
    <n v="258"/>
    <n v="86"/>
    <x v="1"/>
  </r>
  <r>
    <n v="48497"/>
    <x v="13"/>
    <x v="6"/>
    <x v="7"/>
    <n v="2167.5100000000002"/>
    <x v="1115"/>
    <n v="4547"/>
    <n v="423"/>
    <x v="0"/>
  </r>
  <r>
    <n v="48497"/>
    <x v="13"/>
    <x v="6"/>
    <x v="2"/>
    <n v="625.09"/>
    <x v="1116"/>
    <n v="4547"/>
    <n v="423"/>
    <x v="0"/>
  </r>
  <r>
    <n v="48497"/>
    <x v="13"/>
    <x v="6"/>
    <x v="1"/>
    <n v="925.45"/>
    <x v="1117"/>
    <n v="4547"/>
    <n v="423"/>
    <x v="0"/>
  </r>
  <r>
    <n v="48497"/>
    <x v="13"/>
    <x v="92"/>
    <x v="7"/>
    <n v="788.5"/>
    <x v="1118"/>
    <n v="486"/>
    <n v="243"/>
    <x v="0"/>
  </r>
  <r>
    <n v="48497"/>
    <x v="13"/>
    <x v="93"/>
    <x v="2"/>
    <n v="559.95000000000005"/>
    <x v="1119"/>
    <n v="56"/>
    <n v="28"/>
    <x v="0"/>
  </r>
  <r>
    <n v="48497"/>
    <x v="13"/>
    <x v="736"/>
    <x v="7"/>
    <n v="1344.6"/>
    <x v="1120"/>
    <n v="108.9"/>
    <n v="36.299999999999997"/>
    <x v="0"/>
  </r>
  <r>
    <n v="48497"/>
    <x v="13"/>
    <x v="737"/>
    <x v="9"/>
    <n v="3104.64"/>
    <x v="1121"/>
    <n v="2346"/>
    <n v="391"/>
    <x v="0"/>
  </r>
  <r>
    <n v="48497"/>
    <x v="13"/>
    <x v="738"/>
    <x v="4"/>
    <n v="1580"/>
    <x v="1122"/>
    <n v="238"/>
    <n v="67"/>
    <x v="0"/>
  </r>
  <r>
    <n v="48497"/>
    <x v="13"/>
    <x v="15"/>
    <x v="7"/>
    <n v="516.67999999999995"/>
    <x v="1123"/>
    <n v="35.4"/>
    <n v="17.7"/>
    <x v="0"/>
  </r>
  <r>
    <n v="48497"/>
    <x v="13"/>
    <x v="16"/>
    <x v="5"/>
    <n v="500"/>
    <x v="75"/>
    <n v="56"/>
    <n v="14"/>
    <x v="0"/>
  </r>
  <r>
    <n v="48497"/>
    <x v="13"/>
    <x v="18"/>
    <x v="4"/>
    <n v="600"/>
    <x v="861"/>
    <n v="785.86884339999995"/>
    <n v="55"/>
    <x v="0"/>
  </r>
  <r>
    <n v="48497"/>
    <x v="13"/>
    <x v="19"/>
    <x v="5"/>
    <n v="200"/>
    <x v="904"/>
    <n v="98"/>
    <n v="14"/>
    <x v="0"/>
  </r>
  <r>
    <n v="48497"/>
    <x v="13"/>
    <x v="21"/>
    <x v="10"/>
    <n v="3535.14"/>
    <x v="1124"/>
    <n v="30"/>
    <n v="30"/>
    <x v="0"/>
  </r>
  <r>
    <n v="48497"/>
    <x v="13"/>
    <x v="22"/>
    <x v="7"/>
    <n v="1041.6500000000001"/>
    <x v="1125"/>
    <n v="231"/>
    <n v="77"/>
    <x v="0"/>
  </r>
  <r>
    <n v="48497"/>
    <x v="13"/>
    <x v="24"/>
    <x v="7"/>
    <n v="415"/>
    <x v="1126"/>
    <n v="2488"/>
    <n v="808"/>
    <x v="0"/>
  </r>
  <r>
    <n v="48497"/>
    <x v="13"/>
    <x v="537"/>
    <x v="9"/>
    <n v="2972.75"/>
    <x v="1127"/>
    <n v="597"/>
    <n v="69"/>
    <x v="0"/>
  </r>
  <r>
    <n v="48497"/>
    <x v="13"/>
    <x v="538"/>
    <x v="5"/>
    <n v="850"/>
    <x v="1128"/>
    <n v="2152"/>
    <n v="538"/>
    <x v="0"/>
  </r>
  <r>
    <n v="48497"/>
    <x v="13"/>
    <x v="27"/>
    <x v="7"/>
    <n v="504"/>
    <x v="1129"/>
    <n v="49"/>
    <n v="13"/>
    <x v="0"/>
  </r>
  <r>
    <n v="48497"/>
    <x v="13"/>
    <x v="739"/>
    <x v="9"/>
    <n v="966"/>
    <x v="1130"/>
    <n v="246.5"/>
    <n v="25"/>
    <x v="0"/>
  </r>
  <r>
    <n v="48497"/>
    <x v="13"/>
    <x v="32"/>
    <x v="8"/>
    <n v="3961.24"/>
    <x v="1131"/>
    <n v="82"/>
    <n v="41"/>
    <x v="0"/>
  </r>
  <r>
    <n v="48497"/>
    <x v="13"/>
    <x v="408"/>
    <x v="7"/>
    <n v="33.200000000000003"/>
    <x v="1132"/>
    <n v="167"/>
    <n v="93"/>
    <x v="0"/>
  </r>
  <r>
    <n v="48497"/>
    <x v="13"/>
    <x v="740"/>
    <x v="6"/>
    <n v="303.77999999999997"/>
    <x v="1133"/>
    <n v="49"/>
    <n v="49"/>
    <x v="0"/>
  </r>
  <r>
    <n v="48497"/>
    <x v="13"/>
    <x v="741"/>
    <x v="4"/>
    <n v="1730"/>
    <x v="1134"/>
    <n v="265"/>
    <n v="53"/>
    <x v="0"/>
  </r>
  <r>
    <n v="48497"/>
    <x v="13"/>
    <x v="742"/>
    <x v="5"/>
    <n v="1150"/>
    <x v="12"/>
    <n v="960"/>
    <n v="240"/>
    <x v="0"/>
  </r>
  <r>
    <n v="48497"/>
    <x v="13"/>
    <x v="743"/>
    <x v="4"/>
    <n v="445"/>
    <x v="1135"/>
    <n v="1156"/>
    <n v="116"/>
    <x v="0"/>
  </r>
  <r>
    <n v="48497"/>
    <x v="13"/>
    <x v="744"/>
    <x v="4"/>
    <n v="755"/>
    <x v="1136"/>
    <n v="759"/>
    <n v="90"/>
    <x v="0"/>
  </r>
  <r>
    <n v="48497"/>
    <x v="13"/>
    <x v="45"/>
    <x v="0"/>
    <n v="116.2"/>
    <x v="1137"/>
    <n v="184.8"/>
    <n v="26.4"/>
    <x v="0"/>
  </r>
  <r>
    <n v="48497"/>
    <x v="13"/>
    <x v="745"/>
    <x v="9"/>
    <n v="2730"/>
    <x v="1138"/>
    <n v="174"/>
    <n v="58"/>
    <x v="0"/>
  </r>
  <r>
    <n v="48497"/>
    <x v="13"/>
    <x v="49"/>
    <x v="7"/>
    <n v="1381.95"/>
    <x v="1139"/>
    <n v="792"/>
    <n v="198"/>
    <x v="0"/>
  </r>
  <r>
    <n v="48497"/>
    <x v="13"/>
    <x v="49"/>
    <x v="8"/>
    <n v="1058.25"/>
    <x v="1140"/>
    <n v="792"/>
    <n v="198"/>
    <x v="0"/>
  </r>
  <r>
    <n v="48497"/>
    <x v="13"/>
    <x v="52"/>
    <x v="7"/>
    <n v="672.3"/>
    <x v="1141"/>
    <n v="81"/>
    <n v="48.8"/>
    <x v="0"/>
  </r>
  <r>
    <n v="48497"/>
    <x v="13"/>
    <x v="593"/>
    <x v="9"/>
    <n v="781.2"/>
    <x v="1142"/>
    <n v="1476.1"/>
    <n v="237.5"/>
    <x v="0"/>
  </r>
  <r>
    <n v="48497"/>
    <x v="13"/>
    <x v="746"/>
    <x v="6"/>
    <n v="564.23"/>
    <x v="1143"/>
    <n v="20"/>
    <n v="20"/>
    <x v="0"/>
  </r>
  <r>
    <n v="48497"/>
    <x v="13"/>
    <x v="747"/>
    <x v="8"/>
    <n v="10011.48"/>
    <x v="1144"/>
    <n v="900"/>
    <n v="100"/>
    <x v="0"/>
  </r>
  <r>
    <n v="48497"/>
    <x v="13"/>
    <x v="490"/>
    <x v="0"/>
    <n v="249"/>
    <x v="1145"/>
    <n v="696"/>
    <n v="87"/>
    <x v="0"/>
  </r>
  <r>
    <n v="48497"/>
    <x v="13"/>
    <x v="57"/>
    <x v="0"/>
    <n v="1477.4"/>
    <x v="1146"/>
    <n v="2779"/>
    <n v="229"/>
    <x v="0"/>
  </r>
  <r>
    <n v="48497"/>
    <x v="13"/>
    <x v="59"/>
    <x v="6"/>
    <n v="529.20000000000005"/>
    <x v="1147"/>
    <n v="259"/>
    <n v="72"/>
    <x v="0"/>
  </r>
  <r>
    <n v="48497"/>
    <x v="13"/>
    <x v="61"/>
    <x v="1"/>
    <n v="400.52"/>
    <x v="1148"/>
    <n v="784"/>
    <n v="112"/>
    <x v="0"/>
  </r>
  <r>
    <n v="48497"/>
    <x v="13"/>
    <x v="62"/>
    <x v="0"/>
    <n v="268.92"/>
    <x v="1149"/>
    <n v="365"/>
    <n v="136.5"/>
    <x v="0"/>
  </r>
  <r>
    <n v="48497"/>
    <x v="13"/>
    <x v="67"/>
    <x v="6"/>
    <n v="369.32"/>
    <x v="1150"/>
    <n v="664"/>
    <n v="166"/>
    <x v="0"/>
  </r>
  <r>
    <n v="48497"/>
    <x v="13"/>
    <x v="67"/>
    <x v="0"/>
    <n v="293.82"/>
    <x v="1151"/>
    <n v="664"/>
    <n v="166"/>
    <x v="0"/>
  </r>
  <r>
    <n v="48497"/>
    <x v="13"/>
    <x v="748"/>
    <x v="4"/>
    <n v="1385"/>
    <x v="1152"/>
    <n v="508"/>
    <n v="73"/>
    <x v="0"/>
  </r>
  <r>
    <n v="48497"/>
    <x v="13"/>
    <x v="749"/>
    <x v="2"/>
    <n v="3109.36"/>
    <x v="1153"/>
    <n v="24"/>
    <n v="24"/>
    <x v="0"/>
  </r>
  <r>
    <n v="48497"/>
    <x v="13"/>
    <x v="73"/>
    <x v="1"/>
    <n v="907.87"/>
    <x v="1154"/>
    <n v="56"/>
    <n v="28"/>
    <x v="0"/>
  </r>
  <r>
    <n v="48497"/>
    <x v="13"/>
    <x v="155"/>
    <x v="1"/>
    <n v="4272.32"/>
    <x v="1155"/>
    <n v="124"/>
    <n v="62"/>
    <x v="0"/>
  </r>
  <r>
    <n v="48497"/>
    <x v="13"/>
    <x v="627"/>
    <x v="2"/>
    <n v="1244.4000000000001"/>
    <x v="1156"/>
    <n v="442.75"/>
    <n v="40.25"/>
    <x v="0"/>
  </r>
  <r>
    <n v="48497"/>
    <x v="13"/>
    <x v="76"/>
    <x v="2"/>
    <n v="616.97"/>
    <x v="1157"/>
    <n v="95.6"/>
    <n v="23.9"/>
    <x v="0"/>
  </r>
  <r>
    <n v="48497"/>
    <x v="13"/>
    <x v="77"/>
    <x v="8"/>
    <n v="1141.6600000000001"/>
    <x v="1158"/>
    <n v="113"/>
    <n v="17"/>
    <x v="0"/>
  </r>
  <r>
    <n v="48497"/>
    <x v="13"/>
    <x v="79"/>
    <x v="7"/>
    <n v="776.05"/>
    <x v="1159"/>
    <n v="4771"/>
    <n v="395"/>
    <x v="0"/>
  </r>
  <r>
    <n v="48497"/>
    <x v="13"/>
    <x v="80"/>
    <x v="7"/>
    <n v="1030"/>
    <x v="1160"/>
    <n v="900"/>
    <n v="100"/>
    <x v="0"/>
  </r>
  <r>
    <n v="48497"/>
    <x v="13"/>
    <x v="750"/>
    <x v="9"/>
    <n v="572.70000000000005"/>
    <x v="1161"/>
    <n v="506"/>
    <n v="253"/>
    <x v="0"/>
  </r>
  <r>
    <n v="48497"/>
    <x v="13"/>
    <x v="750"/>
    <x v="6"/>
    <n v="512.94000000000005"/>
    <x v="1162"/>
    <n v="506"/>
    <n v="253"/>
    <x v="0"/>
  </r>
  <r>
    <n v="48497"/>
    <x v="13"/>
    <x v="85"/>
    <x v="2"/>
    <n v="3019.9"/>
    <x v="1163"/>
    <n v="533"/>
    <n v="106.6"/>
    <x v="0"/>
  </r>
  <r>
    <n v="48497"/>
    <x v="14"/>
    <x v="497"/>
    <x v="6"/>
    <n v="954.66"/>
    <x v="1164"/>
    <n v="32"/>
    <n v="16"/>
    <x v="2"/>
  </r>
  <r>
    <n v="48497"/>
    <x v="14"/>
    <x v="499"/>
    <x v="9"/>
    <n v="996.03"/>
    <x v="1165"/>
    <n v="49.5"/>
    <n v="16.5"/>
    <x v="1"/>
  </r>
  <r>
    <n v="48497"/>
    <x v="14"/>
    <x v="502"/>
    <x v="4"/>
    <n v="154"/>
    <x v="1166"/>
    <n v="1410.7"/>
    <n v="161.80000000000001"/>
    <x v="1"/>
  </r>
  <r>
    <n v="48497"/>
    <x v="14"/>
    <x v="502"/>
    <x v="6"/>
    <n v="935.76"/>
    <x v="1167"/>
    <n v="1410.7"/>
    <n v="161.80000000000001"/>
    <x v="1"/>
  </r>
  <r>
    <n v="48497"/>
    <x v="14"/>
    <x v="504"/>
    <x v="9"/>
    <n v="621.24"/>
    <x v="1168"/>
    <n v="102"/>
    <n v="17"/>
    <x v="1"/>
  </r>
  <r>
    <n v="48497"/>
    <x v="14"/>
    <x v="389"/>
    <x v="9"/>
    <n v="670.53"/>
    <x v="1169"/>
    <n v="246"/>
    <n v="41"/>
    <x v="1"/>
  </r>
  <r>
    <n v="48497"/>
    <x v="14"/>
    <x v="509"/>
    <x v="6"/>
    <n v="1508.76"/>
    <x v="1170"/>
    <n v="99"/>
    <n v="33"/>
    <x v="1"/>
  </r>
  <r>
    <n v="48497"/>
    <x v="14"/>
    <x v="510"/>
    <x v="9"/>
    <n v="306"/>
    <x v="1171"/>
    <n v="105"/>
    <n v="21"/>
    <x v="1"/>
  </r>
  <r>
    <n v="48497"/>
    <x v="14"/>
    <x v="9"/>
    <x v="4"/>
    <n v="100"/>
    <x v="1172"/>
    <n v="102"/>
    <n v="24"/>
    <x v="1"/>
  </r>
  <r>
    <n v="48497"/>
    <x v="14"/>
    <x v="513"/>
    <x v="4"/>
    <n v="400"/>
    <x v="1173"/>
    <n v="186"/>
    <n v="62"/>
    <x v="1"/>
  </r>
  <r>
    <n v="48497"/>
    <x v="14"/>
    <x v="10"/>
    <x v="5"/>
    <n v="780"/>
    <x v="57"/>
    <n v="970"/>
    <n v="97"/>
    <x v="1"/>
  </r>
  <r>
    <n v="48497"/>
    <x v="14"/>
    <x v="14"/>
    <x v="4"/>
    <n v="520"/>
    <x v="1174"/>
    <n v="677"/>
    <n v="102"/>
    <x v="1"/>
  </r>
  <r>
    <n v="48497"/>
    <x v="14"/>
    <x v="519"/>
    <x v="6"/>
    <n v="309.62"/>
    <x v="1175"/>
    <n v="112"/>
    <n v="28"/>
    <x v="1"/>
  </r>
  <r>
    <n v="48497"/>
    <x v="14"/>
    <x v="398"/>
    <x v="4"/>
    <n v="1210.8599999999999"/>
    <x v="1176"/>
    <n v="211"/>
    <n v="52"/>
    <x v="1"/>
  </r>
  <r>
    <n v="48497"/>
    <x v="14"/>
    <x v="400"/>
    <x v="5"/>
    <n v="180"/>
    <x v="1177"/>
    <n v="165"/>
    <n v="30"/>
    <x v="1"/>
  </r>
  <r>
    <n v="48497"/>
    <x v="14"/>
    <x v="400"/>
    <x v="4"/>
    <n v="154"/>
    <x v="1166"/>
    <n v="165"/>
    <n v="30"/>
    <x v="1"/>
  </r>
  <r>
    <n v="48497"/>
    <x v="14"/>
    <x v="356"/>
    <x v="5"/>
    <n v="60"/>
    <x v="838"/>
    <n v="348"/>
    <n v="76"/>
    <x v="1"/>
  </r>
  <r>
    <n v="48497"/>
    <x v="14"/>
    <x v="524"/>
    <x v="9"/>
    <n v="926.85"/>
    <x v="1178"/>
    <n v="40"/>
    <n v="20"/>
    <x v="1"/>
  </r>
  <r>
    <n v="48497"/>
    <x v="14"/>
    <x v="525"/>
    <x v="5"/>
    <n v="308"/>
    <x v="1179"/>
    <n v="54"/>
    <n v="18"/>
    <x v="1"/>
  </r>
  <r>
    <n v="48497"/>
    <x v="14"/>
    <x v="527"/>
    <x v="6"/>
    <n v="129.01"/>
    <x v="1180"/>
    <n v="86"/>
    <n v="43"/>
    <x v="1"/>
  </r>
  <r>
    <n v="48497"/>
    <x v="14"/>
    <x v="19"/>
    <x v="5"/>
    <n v="120"/>
    <x v="1181"/>
    <n v="98"/>
    <n v="14"/>
    <x v="1"/>
  </r>
  <r>
    <n v="48497"/>
    <x v="14"/>
    <x v="373"/>
    <x v="9"/>
    <n v="3807.6"/>
    <x v="1182"/>
    <n v="720"/>
    <n v="80"/>
    <x v="1"/>
  </r>
  <r>
    <n v="48497"/>
    <x v="14"/>
    <x v="531"/>
    <x v="5"/>
    <n v="200"/>
    <x v="904"/>
    <n v="144"/>
    <n v="48"/>
    <x v="1"/>
  </r>
  <r>
    <n v="48497"/>
    <x v="14"/>
    <x v="403"/>
    <x v="6"/>
    <n v="619.24"/>
    <x v="1183"/>
    <n v="189"/>
    <n v="39"/>
    <x v="1"/>
  </r>
  <r>
    <n v="48497"/>
    <x v="14"/>
    <x v="23"/>
    <x v="7"/>
    <n v="452.63"/>
    <x v="1184"/>
    <n v="1920"/>
    <n v="240"/>
    <x v="1"/>
  </r>
  <r>
    <n v="48497"/>
    <x v="14"/>
    <x v="533"/>
    <x v="0"/>
    <n v="1216.1500000000001"/>
    <x v="1185"/>
    <n v="260"/>
    <n v="52"/>
    <x v="1"/>
  </r>
  <r>
    <n v="48497"/>
    <x v="14"/>
    <x v="534"/>
    <x v="6"/>
    <n v="448.95"/>
    <x v="1186"/>
    <n v="77"/>
    <n v="29"/>
    <x v="1"/>
  </r>
  <r>
    <n v="48497"/>
    <x v="14"/>
    <x v="538"/>
    <x v="4"/>
    <n v="220"/>
    <x v="1187"/>
    <n v="2152"/>
    <n v="538"/>
    <x v="1"/>
  </r>
  <r>
    <n v="48497"/>
    <x v="14"/>
    <x v="541"/>
    <x v="6"/>
    <n v="1156.72"/>
    <x v="1188"/>
    <n v="116"/>
    <n v="29"/>
    <x v="1"/>
  </r>
  <r>
    <n v="48497"/>
    <x v="14"/>
    <x v="542"/>
    <x v="9"/>
    <n v="572.88"/>
    <x v="1189"/>
    <n v="57"/>
    <n v="19"/>
    <x v="1"/>
  </r>
  <r>
    <n v="48497"/>
    <x v="14"/>
    <x v="543"/>
    <x v="6"/>
    <n v="704.09"/>
    <x v="1190"/>
    <n v="35.4"/>
    <n v="17.7"/>
    <x v="1"/>
  </r>
  <r>
    <n v="48497"/>
    <x v="14"/>
    <x v="545"/>
    <x v="6"/>
    <n v="1435.61"/>
    <x v="1191"/>
    <n v="146.80000000000001"/>
    <n v="59.4"/>
    <x v="1"/>
  </r>
  <r>
    <n v="48497"/>
    <x v="14"/>
    <x v="546"/>
    <x v="9"/>
    <n v="776.55"/>
    <x v="1192"/>
    <n v="80"/>
    <n v="20"/>
    <x v="1"/>
  </r>
  <r>
    <n v="48497"/>
    <x v="14"/>
    <x v="35"/>
    <x v="6"/>
    <n v="263.18"/>
    <x v="1193"/>
    <n v="79"/>
    <n v="21"/>
    <x v="1"/>
  </r>
  <r>
    <n v="48497"/>
    <x v="14"/>
    <x v="552"/>
    <x v="4"/>
    <n v="572"/>
    <x v="1194"/>
    <n v="608"/>
    <n v="152"/>
    <x v="1"/>
  </r>
  <r>
    <n v="48497"/>
    <x v="14"/>
    <x v="416"/>
    <x v="4"/>
    <n v="24"/>
    <x v="1195"/>
    <n v="113"/>
    <n v="49"/>
    <x v="1"/>
  </r>
  <r>
    <n v="48497"/>
    <x v="14"/>
    <x v="416"/>
    <x v="9"/>
    <n v="50"/>
    <x v="778"/>
    <n v="113"/>
    <n v="49"/>
    <x v="1"/>
  </r>
  <r>
    <n v="48497"/>
    <x v="14"/>
    <x v="420"/>
    <x v="0"/>
    <n v="644.65"/>
    <x v="1196"/>
    <n v="76"/>
    <n v="44"/>
    <x v="1"/>
  </r>
  <r>
    <n v="48497"/>
    <x v="14"/>
    <x v="357"/>
    <x v="5"/>
    <n v="300"/>
    <x v="1197"/>
    <n v="825"/>
    <n v="165"/>
    <x v="1"/>
  </r>
  <r>
    <n v="48497"/>
    <x v="14"/>
    <x v="358"/>
    <x v="5"/>
    <n v="86"/>
    <x v="1198"/>
    <n v="240"/>
    <n v="77"/>
    <x v="1"/>
  </r>
  <r>
    <n v="48497"/>
    <x v="14"/>
    <x v="557"/>
    <x v="5"/>
    <n v="920"/>
    <x v="1199"/>
    <n v="184"/>
    <n v="46"/>
    <x v="1"/>
  </r>
  <r>
    <n v="48497"/>
    <x v="14"/>
    <x v="559"/>
    <x v="6"/>
    <n v="1302"/>
    <x v="1200"/>
    <n v="180"/>
    <n v="60"/>
    <x v="1"/>
  </r>
  <r>
    <n v="48497"/>
    <x v="14"/>
    <x v="560"/>
    <x v="0"/>
    <n v="4352.54"/>
    <x v="1201"/>
    <n v="475"/>
    <n v="95"/>
    <x v="2"/>
  </r>
  <r>
    <n v="48497"/>
    <x v="14"/>
    <x v="563"/>
    <x v="9"/>
    <n v="1458.24"/>
    <x v="1202"/>
    <n v="1358"/>
    <n v="266"/>
    <x v="1"/>
  </r>
  <r>
    <n v="48497"/>
    <x v="14"/>
    <x v="564"/>
    <x v="6"/>
    <n v="676.66"/>
    <x v="1203"/>
    <n v="94"/>
    <n v="47"/>
    <x v="1"/>
  </r>
  <r>
    <n v="48497"/>
    <x v="14"/>
    <x v="565"/>
    <x v="5"/>
    <n v="100"/>
    <x v="1172"/>
    <n v="111"/>
    <n v="31"/>
    <x v="1"/>
  </r>
  <r>
    <n v="48497"/>
    <x v="14"/>
    <x v="42"/>
    <x v="9"/>
    <n v="322.14"/>
    <x v="1204"/>
    <n v="150"/>
    <n v="44"/>
    <x v="1"/>
  </r>
  <r>
    <n v="48497"/>
    <x v="14"/>
    <x v="426"/>
    <x v="7"/>
    <n v="511.02"/>
    <x v="1205"/>
    <n v="58"/>
    <n v="24"/>
    <x v="1"/>
  </r>
  <r>
    <n v="48497"/>
    <x v="14"/>
    <x v="570"/>
    <x v="4"/>
    <n v="86"/>
    <x v="1198"/>
    <n v="146"/>
    <n v="46"/>
    <x v="1"/>
  </r>
  <r>
    <n v="48497"/>
    <x v="14"/>
    <x v="572"/>
    <x v="9"/>
    <n v="1249.92"/>
    <x v="1206"/>
    <n v="80"/>
    <n v="20"/>
    <x v="1"/>
  </r>
  <r>
    <n v="48497"/>
    <x v="14"/>
    <x v="578"/>
    <x v="0"/>
    <n v="557.78"/>
    <x v="1207"/>
    <n v="144"/>
    <n v="18"/>
    <x v="2"/>
  </r>
  <r>
    <n v="48497"/>
    <x v="14"/>
    <x v="579"/>
    <x v="6"/>
    <n v="258.02"/>
    <x v="1208"/>
    <n v="784"/>
    <n v="112"/>
    <x v="1"/>
  </r>
  <r>
    <n v="48497"/>
    <x v="14"/>
    <x v="580"/>
    <x v="9"/>
    <n v="1252.5"/>
    <x v="1209"/>
    <n v="266"/>
    <n v="38"/>
    <x v="2"/>
  </r>
  <r>
    <n v="48497"/>
    <x v="14"/>
    <x v="581"/>
    <x v="9"/>
    <n v="1647.03"/>
    <x v="1210"/>
    <n v="54"/>
    <n v="18"/>
    <x v="1"/>
  </r>
  <r>
    <n v="48497"/>
    <x v="14"/>
    <x v="583"/>
    <x v="6"/>
    <n v="1325.88"/>
    <x v="1211"/>
    <n v="228.4"/>
    <n v="65.8"/>
    <x v="1"/>
  </r>
  <r>
    <n v="48497"/>
    <x v="14"/>
    <x v="584"/>
    <x v="4"/>
    <n v="202"/>
    <x v="1212"/>
    <n v="210"/>
    <n v="62"/>
    <x v="1"/>
  </r>
  <r>
    <n v="48497"/>
    <x v="14"/>
    <x v="361"/>
    <x v="4"/>
    <n v="364"/>
    <x v="1213"/>
    <n v="325"/>
    <n v="65"/>
    <x v="1"/>
  </r>
  <r>
    <n v="48497"/>
    <x v="14"/>
    <x v="585"/>
    <x v="6"/>
    <n v="708.66"/>
    <x v="1214"/>
    <n v="64"/>
    <n v="16"/>
    <x v="1"/>
  </r>
  <r>
    <n v="48497"/>
    <x v="14"/>
    <x v="441"/>
    <x v="6"/>
    <n v="1371.6"/>
    <x v="1215"/>
    <n v="87"/>
    <n v="56"/>
    <x v="1"/>
  </r>
  <r>
    <n v="48497"/>
    <x v="14"/>
    <x v="53"/>
    <x v="4"/>
    <n v="612"/>
    <x v="1216"/>
    <n v="172.7"/>
    <n v="35"/>
    <x v="1"/>
  </r>
  <r>
    <n v="48497"/>
    <x v="14"/>
    <x v="588"/>
    <x v="0"/>
    <n v="813.82"/>
    <x v="1217"/>
    <n v="108"/>
    <n v="18"/>
    <x v="2"/>
  </r>
  <r>
    <n v="48497"/>
    <x v="14"/>
    <x v="592"/>
    <x v="0"/>
    <n v="2011.68"/>
    <x v="1218"/>
    <n v="106"/>
    <n v="53"/>
    <x v="1"/>
  </r>
  <r>
    <n v="48497"/>
    <x v="14"/>
    <x v="593"/>
    <x v="9"/>
    <n v="1653.3"/>
    <x v="1219"/>
    <n v="1476.1"/>
    <n v="237.5"/>
    <x v="1"/>
  </r>
  <r>
    <n v="48497"/>
    <x v="14"/>
    <x v="596"/>
    <x v="6"/>
    <n v="960.12"/>
    <x v="1220"/>
    <n v="858"/>
    <n v="129"/>
    <x v="2"/>
  </r>
  <r>
    <n v="48497"/>
    <x v="14"/>
    <x v="598"/>
    <x v="6"/>
    <n v="530.35"/>
    <x v="1221"/>
    <n v="10"/>
    <n v="5"/>
    <x v="1"/>
  </r>
  <r>
    <n v="48497"/>
    <x v="14"/>
    <x v="451"/>
    <x v="6"/>
    <n v="242.32"/>
    <x v="1222"/>
    <n v="80.3"/>
    <n v="46.3"/>
    <x v="1"/>
  </r>
  <r>
    <n v="48497"/>
    <x v="14"/>
    <x v="59"/>
    <x v="9"/>
    <n v="468.72"/>
    <x v="1223"/>
    <n v="259"/>
    <n v="72"/>
    <x v="1"/>
  </r>
  <r>
    <n v="48497"/>
    <x v="14"/>
    <x v="456"/>
    <x v="6"/>
    <n v="516.03"/>
    <x v="1224"/>
    <n v="132.1"/>
    <n v="24.1"/>
    <x v="1"/>
  </r>
  <r>
    <n v="48497"/>
    <x v="14"/>
    <x v="605"/>
    <x v="5"/>
    <n v="480"/>
    <x v="1225"/>
    <n v="592"/>
    <n v="148"/>
    <x v="1"/>
  </r>
  <r>
    <n v="48497"/>
    <x v="14"/>
    <x v="607"/>
    <x v="6"/>
    <n v="1472.18"/>
    <x v="1226"/>
    <n v="129"/>
    <n v="43"/>
    <x v="1"/>
  </r>
  <r>
    <n v="48497"/>
    <x v="14"/>
    <x v="62"/>
    <x v="0"/>
    <n v="640.08000000000004"/>
    <x v="1227"/>
    <n v="365"/>
    <n v="136.5"/>
    <x v="1"/>
  </r>
  <r>
    <n v="48497"/>
    <x v="14"/>
    <x v="608"/>
    <x v="6"/>
    <n v="2217.42"/>
    <x v="1228"/>
    <n v="272"/>
    <n v="68"/>
    <x v="1"/>
  </r>
  <r>
    <n v="48497"/>
    <x v="14"/>
    <x v="609"/>
    <x v="6"/>
    <n v="516.03"/>
    <x v="1224"/>
    <n v="39"/>
    <n v="13"/>
    <x v="2"/>
  </r>
  <r>
    <n v="48497"/>
    <x v="14"/>
    <x v="68"/>
    <x v="5"/>
    <n v="300"/>
    <x v="1197"/>
    <n v="923"/>
    <n v="183"/>
    <x v="1"/>
  </r>
  <r>
    <n v="48497"/>
    <x v="14"/>
    <x v="68"/>
    <x v="6"/>
    <n v="302"/>
    <x v="1229"/>
    <n v="923"/>
    <n v="183"/>
    <x v="1"/>
  </r>
  <r>
    <n v="48497"/>
    <x v="14"/>
    <x v="71"/>
    <x v="6"/>
    <n v="256.02999999999997"/>
    <x v="1230"/>
    <n v="320"/>
    <n v="64"/>
    <x v="1"/>
  </r>
  <r>
    <n v="48497"/>
    <x v="14"/>
    <x v="613"/>
    <x v="4"/>
    <n v="84"/>
    <x v="1231"/>
    <n v="24"/>
    <n v="6"/>
    <x v="1"/>
  </r>
  <r>
    <n v="48497"/>
    <x v="14"/>
    <x v="614"/>
    <x v="6"/>
    <n v="1677.1"/>
    <x v="1232"/>
    <n v="159"/>
    <n v="30"/>
    <x v="1"/>
  </r>
  <r>
    <n v="48497"/>
    <x v="14"/>
    <x v="463"/>
    <x v="9"/>
    <n v="989.52"/>
    <x v="1233"/>
    <n v="78"/>
    <n v="13"/>
    <x v="1"/>
  </r>
  <r>
    <n v="48497"/>
    <x v="14"/>
    <x v="616"/>
    <x v="6"/>
    <n v="521.21"/>
    <x v="1234"/>
    <n v="109"/>
    <n v="31"/>
    <x v="1"/>
  </r>
  <r>
    <n v="48497"/>
    <x v="14"/>
    <x v="619"/>
    <x v="6"/>
    <n v="72.239999999999995"/>
    <x v="1235"/>
    <n v="240"/>
    <n v="63"/>
    <x v="1"/>
  </r>
  <r>
    <n v="48497"/>
    <x v="14"/>
    <x v="620"/>
    <x v="9"/>
    <n v="1496"/>
    <x v="1236"/>
    <n v="456"/>
    <n v="76"/>
    <x v="1"/>
  </r>
  <r>
    <n v="48497"/>
    <x v="14"/>
    <x v="623"/>
    <x v="6"/>
    <n v="309.62"/>
    <x v="1175"/>
    <n v="12"/>
    <n v="6"/>
    <x v="1"/>
  </r>
  <r>
    <n v="48497"/>
    <x v="14"/>
    <x v="469"/>
    <x v="6"/>
    <n v="548.64"/>
    <x v="1237"/>
    <n v="168.6"/>
    <n v="46.2"/>
    <x v="1"/>
  </r>
  <r>
    <n v="48497"/>
    <x v="14"/>
    <x v="626"/>
    <x v="5"/>
    <n v="240"/>
    <x v="1238"/>
    <n v="463.2"/>
    <n v="115.8"/>
    <x v="1"/>
  </r>
  <r>
    <n v="48497"/>
    <x v="14"/>
    <x v="631"/>
    <x v="6"/>
    <n v="914.4"/>
    <x v="1239"/>
    <n v="60"/>
    <n v="20"/>
    <x v="1"/>
  </r>
  <r>
    <n v="48497"/>
    <x v="14"/>
    <x v="634"/>
    <x v="9"/>
    <n v="901.8"/>
    <x v="1240"/>
    <n v="460"/>
    <n v="48"/>
    <x v="1"/>
  </r>
  <r>
    <n v="48497"/>
    <x v="14"/>
    <x v="476"/>
    <x v="6"/>
    <n v="356.06"/>
    <x v="1241"/>
    <n v="24"/>
    <n v="8"/>
    <x v="1"/>
  </r>
  <r>
    <n v="48497"/>
    <x v="14"/>
    <x v="637"/>
    <x v="6"/>
    <n v="45.72"/>
    <x v="1242"/>
    <n v="115"/>
    <n v="23"/>
    <x v="1"/>
  </r>
  <r>
    <n v="48497"/>
    <x v="14"/>
    <x v="637"/>
    <x v="0"/>
    <n v="297.18"/>
    <x v="1243"/>
    <n v="115"/>
    <n v="23"/>
    <x v="1"/>
  </r>
  <r>
    <n v="48497"/>
    <x v="14"/>
    <x v="639"/>
    <x v="5"/>
    <n v="260"/>
    <x v="21"/>
    <n v="115"/>
    <n v="23"/>
    <x v="1"/>
  </r>
  <r>
    <n v="48497"/>
    <x v="14"/>
    <x v="640"/>
    <x v="6"/>
    <n v="1006.26"/>
    <x v="1244"/>
    <n v="39"/>
    <n v="19.5"/>
    <x v="2"/>
  </r>
  <r>
    <n v="48497"/>
    <x v="15"/>
    <x v="501"/>
    <x v="4"/>
    <n v="442.5"/>
    <x v="1245"/>
    <n v="177"/>
    <n v="59"/>
    <x v="1"/>
  </r>
  <r>
    <n v="48497"/>
    <x v="15"/>
    <x v="502"/>
    <x v="4"/>
    <n v="57.75"/>
    <x v="1246"/>
    <n v="1410.7"/>
    <n v="161.80000000000001"/>
    <x v="1"/>
  </r>
  <r>
    <n v="48497"/>
    <x v="15"/>
    <x v="502"/>
    <x v="9"/>
    <n v="243.23"/>
    <x v="1247"/>
    <n v="1410.7"/>
    <n v="161.80000000000001"/>
    <x v="1"/>
  </r>
  <r>
    <n v="48497"/>
    <x v="15"/>
    <x v="502"/>
    <x v="6"/>
    <n v="350.91"/>
    <x v="1248"/>
    <n v="1410.7"/>
    <n v="161.80000000000001"/>
    <x v="1"/>
  </r>
  <r>
    <n v="48497"/>
    <x v="15"/>
    <x v="503"/>
    <x v="4"/>
    <n v="183.75"/>
    <x v="1249"/>
    <n v="75"/>
    <n v="25"/>
    <x v="1"/>
  </r>
  <r>
    <n v="48497"/>
    <x v="15"/>
    <x v="510"/>
    <x v="9"/>
    <n v="114.75"/>
    <x v="1250"/>
    <n v="105"/>
    <n v="21"/>
    <x v="1"/>
  </r>
  <r>
    <n v="48497"/>
    <x v="15"/>
    <x v="354"/>
    <x v="5"/>
    <n v="37.5"/>
    <x v="535"/>
    <n v="21"/>
    <n v="7"/>
    <x v="1"/>
  </r>
  <r>
    <n v="48497"/>
    <x v="15"/>
    <x v="511"/>
    <x v="9"/>
    <n v="39.75"/>
    <x v="1251"/>
    <n v="168"/>
    <n v="42"/>
    <x v="1"/>
  </r>
  <r>
    <n v="48497"/>
    <x v="15"/>
    <x v="9"/>
    <x v="4"/>
    <n v="37.5"/>
    <x v="535"/>
    <n v="102"/>
    <n v="24"/>
    <x v="1"/>
  </r>
  <r>
    <n v="48497"/>
    <x v="15"/>
    <x v="513"/>
    <x v="4"/>
    <n v="150"/>
    <x v="1252"/>
    <n v="186"/>
    <n v="62"/>
    <x v="1"/>
  </r>
  <r>
    <n v="48497"/>
    <x v="15"/>
    <x v="10"/>
    <x v="5"/>
    <n v="225"/>
    <x v="1253"/>
    <n v="970"/>
    <n v="97"/>
    <x v="1"/>
  </r>
  <r>
    <n v="48497"/>
    <x v="15"/>
    <x v="10"/>
    <x v="4"/>
    <n v="74.25"/>
    <x v="1254"/>
    <n v="970"/>
    <n v="97"/>
    <x v="1"/>
  </r>
  <r>
    <n v="48497"/>
    <x v="15"/>
    <x v="14"/>
    <x v="4"/>
    <n v="262.5"/>
    <x v="530"/>
    <n v="677"/>
    <n v="102"/>
    <x v="1"/>
  </r>
  <r>
    <n v="48497"/>
    <x v="15"/>
    <x v="16"/>
    <x v="5"/>
    <n v="75"/>
    <x v="1255"/>
    <n v="56"/>
    <n v="14"/>
    <x v="1"/>
  </r>
  <r>
    <n v="48497"/>
    <x v="15"/>
    <x v="397"/>
    <x v="5"/>
    <n v="15"/>
    <x v="1256"/>
    <n v="220"/>
    <n v="57"/>
    <x v="1"/>
  </r>
  <r>
    <n v="48497"/>
    <x v="15"/>
    <x v="355"/>
    <x v="5"/>
    <n v="150"/>
    <x v="1252"/>
    <n v="203"/>
    <n v="47"/>
    <x v="1"/>
  </r>
  <r>
    <n v="48497"/>
    <x v="15"/>
    <x v="400"/>
    <x v="5"/>
    <n v="67.5"/>
    <x v="1257"/>
    <n v="165"/>
    <n v="30"/>
    <x v="1"/>
  </r>
  <r>
    <n v="48497"/>
    <x v="15"/>
    <x v="400"/>
    <x v="4"/>
    <n v="57.75"/>
    <x v="1246"/>
    <n v="165"/>
    <n v="30"/>
    <x v="1"/>
  </r>
  <r>
    <n v="48497"/>
    <x v="15"/>
    <x v="356"/>
    <x v="5"/>
    <n v="22.5"/>
    <x v="1258"/>
    <n v="348"/>
    <n v="76"/>
    <x v="1"/>
  </r>
  <r>
    <n v="48497"/>
    <x v="15"/>
    <x v="525"/>
    <x v="5"/>
    <n v="115.5"/>
    <x v="1259"/>
    <n v="54"/>
    <n v="18"/>
    <x v="1"/>
  </r>
  <r>
    <n v="48497"/>
    <x v="15"/>
    <x v="18"/>
    <x v="9"/>
    <n v="90"/>
    <x v="1260"/>
    <n v="785.86884339999995"/>
    <n v="55"/>
    <x v="1"/>
  </r>
  <r>
    <n v="48497"/>
    <x v="15"/>
    <x v="531"/>
    <x v="5"/>
    <n v="75"/>
    <x v="1255"/>
    <n v="144"/>
    <n v="48"/>
    <x v="1"/>
  </r>
  <r>
    <n v="48497"/>
    <x v="15"/>
    <x v="537"/>
    <x v="4"/>
    <n v="64.5"/>
    <x v="1261"/>
    <n v="597"/>
    <n v="69"/>
    <x v="1"/>
  </r>
  <r>
    <n v="48497"/>
    <x v="15"/>
    <x v="537"/>
    <x v="9"/>
    <n v="445.91"/>
    <x v="1262"/>
    <n v="597"/>
    <n v="69"/>
    <x v="1"/>
  </r>
  <r>
    <n v="48497"/>
    <x v="15"/>
    <x v="538"/>
    <x v="4"/>
    <n v="82.5"/>
    <x v="1263"/>
    <n v="2152"/>
    <n v="538"/>
    <x v="1"/>
  </r>
  <r>
    <n v="48497"/>
    <x v="15"/>
    <x v="552"/>
    <x v="4"/>
    <n v="214.5"/>
    <x v="1264"/>
    <n v="608"/>
    <n v="152"/>
    <x v="1"/>
  </r>
  <r>
    <n v="48497"/>
    <x v="15"/>
    <x v="416"/>
    <x v="4"/>
    <n v="9"/>
    <x v="1265"/>
    <n v="113"/>
    <n v="49"/>
    <x v="1"/>
  </r>
  <r>
    <n v="48497"/>
    <x v="15"/>
    <x v="416"/>
    <x v="6"/>
    <n v="30"/>
    <x v="1266"/>
    <n v="113"/>
    <n v="49"/>
    <x v="1"/>
  </r>
  <r>
    <n v="48497"/>
    <x v="15"/>
    <x v="741"/>
    <x v="4"/>
    <n v="259.5"/>
    <x v="1267"/>
    <n v="265"/>
    <n v="53"/>
    <x v="1"/>
  </r>
  <r>
    <n v="48497"/>
    <x v="15"/>
    <x v="357"/>
    <x v="5"/>
    <n v="112.5"/>
    <x v="531"/>
    <n v="825"/>
    <n v="165"/>
    <x v="1"/>
  </r>
  <r>
    <n v="48497"/>
    <x v="15"/>
    <x v="358"/>
    <x v="5"/>
    <n v="32.25"/>
    <x v="1268"/>
    <n v="240"/>
    <n v="77"/>
    <x v="1"/>
  </r>
  <r>
    <n v="48497"/>
    <x v="15"/>
    <x v="742"/>
    <x v="5"/>
    <n v="172.5"/>
    <x v="1269"/>
    <n v="960"/>
    <n v="240"/>
    <x v="1"/>
  </r>
  <r>
    <n v="48497"/>
    <x v="15"/>
    <x v="743"/>
    <x v="4"/>
    <n v="66.75"/>
    <x v="1270"/>
    <n v="1156"/>
    <n v="116"/>
    <x v="1"/>
  </r>
  <r>
    <n v="48497"/>
    <x v="15"/>
    <x v="557"/>
    <x v="4"/>
    <n v="345"/>
    <x v="1271"/>
    <n v="184"/>
    <n v="46"/>
    <x v="1"/>
  </r>
  <r>
    <n v="48497"/>
    <x v="15"/>
    <x v="744"/>
    <x v="4"/>
    <n v="113.25"/>
    <x v="1272"/>
    <n v="759"/>
    <n v="90"/>
    <x v="1"/>
  </r>
  <r>
    <n v="48497"/>
    <x v="15"/>
    <x v="565"/>
    <x v="5"/>
    <n v="90"/>
    <x v="1260"/>
    <n v="111"/>
    <n v="31"/>
    <x v="1"/>
  </r>
  <r>
    <n v="48497"/>
    <x v="15"/>
    <x v="565"/>
    <x v="9"/>
    <n v="86.25"/>
    <x v="1273"/>
    <n v="111"/>
    <n v="31"/>
    <x v="1"/>
  </r>
  <r>
    <n v="48497"/>
    <x v="15"/>
    <x v="42"/>
    <x v="9"/>
    <n v="120.8"/>
    <x v="1274"/>
    <n v="150"/>
    <n v="44"/>
    <x v="1"/>
  </r>
  <r>
    <n v="48497"/>
    <x v="15"/>
    <x v="569"/>
    <x v="5"/>
    <n v="78"/>
    <x v="1275"/>
    <n v="342"/>
    <n v="114"/>
    <x v="1"/>
  </r>
  <r>
    <n v="48497"/>
    <x v="15"/>
    <x v="570"/>
    <x v="4"/>
    <n v="45.75"/>
    <x v="1276"/>
    <n v="146"/>
    <n v="46"/>
    <x v="1"/>
  </r>
  <r>
    <n v="48497"/>
    <x v="15"/>
    <x v="584"/>
    <x v="4"/>
    <n v="74.25"/>
    <x v="1254"/>
    <n v="210"/>
    <n v="62"/>
    <x v="1"/>
  </r>
  <r>
    <n v="48497"/>
    <x v="15"/>
    <x v="361"/>
    <x v="4"/>
    <n v="136.5"/>
    <x v="1277"/>
    <n v="325"/>
    <n v="65"/>
    <x v="1"/>
  </r>
  <r>
    <n v="48497"/>
    <x v="15"/>
    <x v="53"/>
    <x v="4"/>
    <n v="229.5"/>
    <x v="1278"/>
    <n v="172.7"/>
    <n v="35"/>
    <x v="1"/>
  </r>
  <r>
    <n v="48497"/>
    <x v="15"/>
    <x v="589"/>
    <x v="5"/>
    <n v="30"/>
    <x v="1266"/>
    <n v="163"/>
    <n v="42"/>
    <x v="1"/>
  </r>
  <r>
    <n v="48497"/>
    <x v="15"/>
    <x v="363"/>
    <x v="5"/>
    <n v="52.5"/>
    <x v="1279"/>
    <n v="976"/>
    <n v="244"/>
    <x v="1"/>
  </r>
  <r>
    <n v="48497"/>
    <x v="15"/>
    <x v="605"/>
    <x v="5"/>
    <n v="180"/>
    <x v="1177"/>
    <n v="592"/>
    <n v="148"/>
    <x v="1"/>
  </r>
  <r>
    <n v="48497"/>
    <x v="15"/>
    <x v="68"/>
    <x v="5"/>
    <n v="112.5"/>
    <x v="531"/>
    <n v="923"/>
    <n v="183"/>
    <x v="1"/>
  </r>
  <r>
    <n v="48497"/>
    <x v="15"/>
    <x v="68"/>
    <x v="6"/>
    <n v="113.25"/>
    <x v="1272"/>
    <n v="923"/>
    <n v="183"/>
    <x v="1"/>
  </r>
  <r>
    <n v="48497"/>
    <x v="15"/>
    <x v="748"/>
    <x v="4"/>
    <n v="207.75"/>
    <x v="1280"/>
    <n v="508"/>
    <n v="73"/>
    <x v="1"/>
  </r>
  <r>
    <n v="48497"/>
    <x v="15"/>
    <x v="613"/>
    <x v="4"/>
    <n v="31.5"/>
    <x v="1281"/>
    <n v="24"/>
    <n v="6"/>
    <x v="1"/>
  </r>
  <r>
    <n v="48497"/>
    <x v="15"/>
    <x v="620"/>
    <x v="9"/>
    <n v="561"/>
    <x v="1282"/>
    <n v="456"/>
    <n v="76"/>
    <x v="1"/>
  </r>
  <r>
    <n v="48497"/>
    <x v="15"/>
    <x v="626"/>
    <x v="5"/>
    <n v="90"/>
    <x v="1260"/>
    <n v="463.2"/>
    <n v="115.8"/>
    <x v="1"/>
  </r>
  <r>
    <n v="48497"/>
    <x v="15"/>
    <x v="635"/>
    <x v="4"/>
    <n v="433.5"/>
    <x v="1283"/>
    <n v="480"/>
    <n v="60"/>
    <x v="1"/>
  </r>
  <r>
    <n v="48497"/>
    <x v="15"/>
    <x v="639"/>
    <x v="5"/>
    <n v="97.5"/>
    <x v="1284"/>
    <n v="115"/>
    <n v="23"/>
    <x v="1"/>
  </r>
  <r>
    <n v="48497"/>
    <x v="15"/>
    <x v="484"/>
    <x v="5"/>
    <n v="37.5"/>
    <x v="535"/>
    <n v="191.35453720000001"/>
    <n v="19.399999999999999"/>
    <x v="1"/>
  </r>
  <r>
    <n v="48497"/>
    <x v="16"/>
    <x v="648"/>
    <x v="6"/>
    <n v="2214"/>
    <x v="1285"/>
    <n v="1005"/>
    <n v="201"/>
    <x v="0"/>
  </r>
  <r>
    <n v="48497"/>
    <x v="16"/>
    <x v="649"/>
    <x v="6"/>
    <n v="948"/>
    <x v="1286"/>
    <n v="207"/>
    <n v="23"/>
    <x v="1"/>
  </r>
  <r>
    <n v="48497"/>
    <x v="16"/>
    <x v="374"/>
    <x v="1"/>
    <n v="1410"/>
    <x v="1287"/>
    <n v="110"/>
    <n v="64"/>
    <x v="1"/>
  </r>
  <r>
    <n v="48497"/>
    <x v="16"/>
    <x v="751"/>
    <x v="0"/>
    <n v="2880"/>
    <x v="806"/>
    <n v="1053"/>
    <n v="81"/>
    <x v="0"/>
  </r>
  <r>
    <n v="48497"/>
    <x v="16"/>
    <x v="41"/>
    <x v="3"/>
    <n v="1176"/>
    <x v="1288"/>
    <n v="185"/>
    <n v="37"/>
    <x v="1"/>
  </r>
  <r>
    <n v="48497"/>
    <x v="16"/>
    <x v="687"/>
    <x v="6"/>
    <n v="741.6"/>
    <x v="1289"/>
    <n v="759"/>
    <n v="90"/>
    <x v="1"/>
  </r>
  <r>
    <n v="48497"/>
    <x v="16"/>
    <x v="642"/>
    <x v="6"/>
    <n v="741.6"/>
    <x v="1289"/>
    <n v="1156"/>
    <n v="139"/>
    <x v="0"/>
  </r>
  <r>
    <n v="48497"/>
    <x v="16"/>
    <x v="58"/>
    <x v="2"/>
    <n v="696.6"/>
    <x v="1290"/>
    <n v="442.75"/>
    <n v="40.25"/>
    <x v="1"/>
  </r>
  <r>
    <n v="48497"/>
    <x v="16"/>
    <x v="643"/>
    <x v="6"/>
    <n v="741.6"/>
    <x v="1289"/>
    <n v="1624"/>
    <n v="220"/>
    <x v="0"/>
  </r>
  <r>
    <n v="48497"/>
    <x v="16"/>
    <x v="454"/>
    <x v="6"/>
    <n v="1080"/>
    <x v="1291"/>
    <n v="354"/>
    <n v="30"/>
    <x v="1"/>
  </r>
  <r>
    <n v="48497"/>
    <x v="16"/>
    <x v="709"/>
    <x v="8"/>
    <n v="1740"/>
    <x v="1292"/>
    <n v="455"/>
    <n v="35"/>
    <x v="2"/>
  </r>
  <r>
    <n v="48497"/>
    <x v="16"/>
    <x v="644"/>
    <x v="9"/>
    <n v="1970.5"/>
    <x v="1293"/>
    <n v="720"/>
    <n v="65"/>
    <x v="1"/>
  </r>
  <r>
    <n v="48497"/>
    <x v="16"/>
    <x v="720"/>
    <x v="0"/>
    <n v="1620"/>
    <x v="1294"/>
    <n v="434"/>
    <n v="62"/>
    <x v="1"/>
  </r>
  <r>
    <n v="48497"/>
    <x v="16"/>
    <x v="721"/>
    <x v="6"/>
    <n v="2214"/>
    <x v="1285"/>
    <n v="1260"/>
    <n v="252"/>
    <x v="0"/>
  </r>
  <r>
    <n v="48497"/>
    <x v="16"/>
    <x v="722"/>
    <x v="3"/>
    <n v="1050"/>
    <x v="779"/>
    <n v="429"/>
    <n v="39"/>
    <x v="1"/>
  </r>
  <r>
    <n v="48497"/>
    <x v="16"/>
    <x v="647"/>
    <x v="6"/>
    <n v="741.6"/>
    <x v="1289"/>
    <n v="878"/>
    <n v="70"/>
    <x v="1"/>
  </r>
  <r>
    <n v="48497"/>
    <x v="16"/>
    <x v="474"/>
    <x v="7"/>
    <n v="1200"/>
    <x v="941"/>
    <n v="721"/>
    <n v="139"/>
    <x v="1"/>
  </r>
  <r>
    <n v="48497"/>
    <x v="17"/>
    <x v="648"/>
    <x v="6"/>
    <n v="2356"/>
    <x v="1295"/>
    <n v="1005"/>
    <n v="201"/>
    <x v="0"/>
  </r>
  <r>
    <n v="48497"/>
    <x v="17"/>
    <x v="502"/>
    <x v="6"/>
    <n v="2643"/>
    <x v="1296"/>
    <n v="1410.7"/>
    <n v="161.80000000000001"/>
    <x v="0"/>
  </r>
  <r>
    <n v="48497"/>
    <x v="17"/>
    <x v="649"/>
    <x v="6"/>
    <n v="2532.6999999999998"/>
    <x v="1297"/>
    <n v="207"/>
    <n v="23"/>
    <x v="1"/>
  </r>
  <r>
    <n v="48497"/>
    <x v="17"/>
    <x v="650"/>
    <x v="2"/>
    <n v="3135"/>
    <x v="663"/>
    <n v="126"/>
    <n v="42"/>
    <x v="1"/>
  </r>
  <r>
    <n v="48497"/>
    <x v="17"/>
    <x v="651"/>
    <x v="3"/>
    <n v="1672"/>
    <x v="1298"/>
    <n v="114"/>
    <n v="56"/>
    <x v="1"/>
  </r>
  <r>
    <n v="48497"/>
    <x v="17"/>
    <x v="652"/>
    <x v="7"/>
    <n v="3486.1"/>
    <x v="1299"/>
    <n v="1880"/>
    <n v="470"/>
    <x v="0"/>
  </r>
  <r>
    <n v="48497"/>
    <x v="17"/>
    <x v="653"/>
    <x v="6"/>
    <n v="5183.2"/>
    <x v="1300"/>
    <n v="14"/>
    <n v="7"/>
    <x v="1"/>
  </r>
  <r>
    <n v="48497"/>
    <x v="17"/>
    <x v="655"/>
    <x v="1"/>
    <n v="4700"/>
    <x v="1301"/>
    <n v="38"/>
    <n v="19"/>
    <x v="1"/>
  </r>
  <r>
    <n v="48497"/>
    <x v="17"/>
    <x v="392"/>
    <x v="10"/>
    <n v="4180"/>
    <x v="1302"/>
    <n v="15"/>
    <n v="15"/>
    <x v="1"/>
  </r>
  <r>
    <n v="48497"/>
    <x v="17"/>
    <x v="656"/>
    <x v="7"/>
    <n v="2111.3000000000002"/>
    <x v="1303"/>
    <n v="86"/>
    <n v="43"/>
    <x v="1"/>
  </r>
  <r>
    <n v="48497"/>
    <x v="17"/>
    <x v="657"/>
    <x v="1"/>
    <n v="15510"/>
    <x v="1304"/>
    <n v="88"/>
    <n v="44"/>
    <x v="1"/>
  </r>
  <r>
    <n v="48497"/>
    <x v="17"/>
    <x v="658"/>
    <x v="3"/>
    <n v="2345"/>
    <x v="1305"/>
    <n v="33"/>
    <n v="11"/>
    <x v="1"/>
  </r>
  <r>
    <n v="48497"/>
    <x v="17"/>
    <x v="659"/>
    <x v="8"/>
    <n v="9870"/>
    <x v="1306"/>
    <n v="50"/>
    <n v="25"/>
    <x v="1"/>
  </r>
  <r>
    <n v="48497"/>
    <x v="17"/>
    <x v="660"/>
    <x v="7"/>
    <n v="1473"/>
    <x v="1307"/>
    <n v="32"/>
    <n v="16"/>
    <x v="1"/>
  </r>
  <r>
    <n v="48497"/>
    <x v="17"/>
    <x v="738"/>
    <x v="5"/>
    <n v="1762"/>
    <x v="1308"/>
    <n v="238"/>
    <n v="67"/>
    <x v="1"/>
  </r>
  <r>
    <n v="48497"/>
    <x v="17"/>
    <x v="661"/>
    <x v="9"/>
    <n v="4240.08"/>
    <x v="1309"/>
    <n v="141"/>
    <n v="47"/>
    <x v="1"/>
  </r>
  <r>
    <n v="48497"/>
    <x v="17"/>
    <x v="662"/>
    <x v="3"/>
    <n v="1149.5"/>
    <x v="1310"/>
    <n v="64"/>
    <n v="32"/>
    <x v="1"/>
  </r>
  <r>
    <n v="48497"/>
    <x v="17"/>
    <x v="663"/>
    <x v="0"/>
    <n v="1473"/>
    <x v="1307"/>
    <n v="52"/>
    <n v="13"/>
    <x v="1"/>
  </r>
  <r>
    <n v="48497"/>
    <x v="17"/>
    <x v="356"/>
    <x v="9"/>
    <n v="2355.44"/>
    <x v="1311"/>
    <n v="348"/>
    <n v="76"/>
    <x v="1"/>
  </r>
  <r>
    <n v="48497"/>
    <x v="17"/>
    <x v="402"/>
    <x v="2"/>
    <n v="1884.8"/>
    <x v="1312"/>
    <n v="48"/>
    <n v="36"/>
    <x v="1"/>
  </r>
  <r>
    <n v="48497"/>
    <x v="17"/>
    <x v="664"/>
    <x v="2"/>
    <n v="1669.4"/>
    <x v="1313"/>
    <n v="176.2"/>
    <n v="88.1"/>
    <x v="1"/>
  </r>
  <r>
    <n v="48497"/>
    <x v="17"/>
    <x v="665"/>
    <x v="7"/>
    <n v="2946"/>
    <x v="1314"/>
    <n v="236"/>
    <n v="118"/>
    <x v="1"/>
  </r>
  <r>
    <n v="48497"/>
    <x v="17"/>
    <x v="20"/>
    <x v="1"/>
    <n v="4355"/>
    <x v="1315"/>
    <n v="132"/>
    <n v="66"/>
    <x v="1"/>
  </r>
  <r>
    <n v="48497"/>
    <x v="17"/>
    <x v="667"/>
    <x v="0"/>
    <n v="4476.3999999999996"/>
    <x v="1316"/>
    <n v="112"/>
    <n v="28"/>
    <x v="1"/>
  </r>
  <r>
    <n v="48497"/>
    <x v="17"/>
    <x v="668"/>
    <x v="6"/>
    <n v="2365.61"/>
    <x v="1317"/>
    <n v="80"/>
    <n v="10"/>
    <x v="1"/>
  </r>
  <r>
    <n v="48497"/>
    <x v="17"/>
    <x v="669"/>
    <x v="7"/>
    <n v="4246.3999999999996"/>
    <x v="1318"/>
    <n v="100"/>
    <n v="50"/>
    <x v="1"/>
  </r>
  <r>
    <n v="48497"/>
    <x v="17"/>
    <x v="752"/>
    <x v="1"/>
    <n v="3407.5"/>
    <x v="1319"/>
    <n v="121"/>
    <n v="11"/>
    <x v="1"/>
  </r>
  <r>
    <n v="48497"/>
    <x v="17"/>
    <x v="670"/>
    <x v="3"/>
    <n v="6031.2"/>
    <x v="1320"/>
    <n v="56"/>
    <n v="14"/>
    <x v="1"/>
  </r>
  <r>
    <n v="48497"/>
    <x v="17"/>
    <x v="406"/>
    <x v="3"/>
    <n v="3433.75"/>
    <x v="1321"/>
    <n v="290"/>
    <n v="58"/>
    <x v="1"/>
  </r>
  <r>
    <n v="48497"/>
    <x v="17"/>
    <x v="671"/>
    <x v="2"/>
    <n v="3135"/>
    <x v="663"/>
    <n v="33"/>
    <n v="11"/>
    <x v="1"/>
  </r>
  <r>
    <n v="48497"/>
    <x v="17"/>
    <x v="672"/>
    <x v="6"/>
    <n v="2238.1999999999998"/>
    <x v="1322"/>
    <n v="76"/>
    <n v="19"/>
    <x v="1"/>
  </r>
  <r>
    <n v="48497"/>
    <x v="17"/>
    <x v="673"/>
    <x v="0"/>
    <n v="3387.9"/>
    <x v="1323"/>
    <n v="18"/>
    <n v="9"/>
    <x v="1"/>
  </r>
  <r>
    <n v="48497"/>
    <x v="17"/>
    <x v="674"/>
    <x v="6"/>
    <n v="2668.89"/>
    <x v="1324"/>
    <n v="36"/>
    <n v="18"/>
    <x v="1"/>
  </r>
  <r>
    <n v="48497"/>
    <x v="17"/>
    <x v="374"/>
    <x v="1"/>
    <n v="6580"/>
    <x v="1325"/>
    <n v="110"/>
    <n v="64"/>
    <x v="1"/>
  </r>
  <r>
    <n v="48497"/>
    <x v="17"/>
    <x v="113"/>
    <x v="7"/>
    <n v="4909.8999999999996"/>
    <x v="1326"/>
    <n v="231"/>
    <n v="47.9"/>
    <x v="1"/>
  </r>
  <r>
    <n v="48497"/>
    <x v="17"/>
    <x v="675"/>
    <x v="8"/>
    <n v="3290"/>
    <x v="1327"/>
    <n v="24"/>
    <n v="12"/>
    <x v="1"/>
  </r>
  <r>
    <n v="48497"/>
    <x v="17"/>
    <x v="753"/>
    <x v="4"/>
    <n v="3171.6"/>
    <x v="1328"/>
    <n v="645"/>
    <n v="43"/>
    <x v="1"/>
  </r>
  <r>
    <n v="48497"/>
    <x v="17"/>
    <x v="676"/>
    <x v="1"/>
    <n v="7167.5"/>
    <x v="1329"/>
    <n v="216"/>
    <n v="54"/>
    <x v="1"/>
  </r>
  <r>
    <n v="48497"/>
    <x v="17"/>
    <x v="677"/>
    <x v="6"/>
    <n v="3769.6"/>
    <x v="1330"/>
    <n v="63"/>
    <n v="21"/>
    <x v="1"/>
  </r>
  <r>
    <n v="48497"/>
    <x v="17"/>
    <x v="754"/>
    <x v="5"/>
    <n v="3259.7"/>
    <x v="1331"/>
    <n v="264"/>
    <n v="132"/>
    <x v="1"/>
  </r>
  <r>
    <n v="48497"/>
    <x v="17"/>
    <x v="678"/>
    <x v="2"/>
    <n v="2356.8000000000002"/>
    <x v="1332"/>
    <n v="50"/>
    <n v="25"/>
    <x v="1"/>
  </r>
  <r>
    <n v="48497"/>
    <x v="17"/>
    <x v="679"/>
    <x v="3"/>
    <n v="2508"/>
    <x v="1333"/>
    <n v="236"/>
    <n v="118"/>
    <x v="1"/>
  </r>
  <r>
    <n v="48497"/>
    <x v="17"/>
    <x v="414"/>
    <x v="3"/>
    <n v="2194.5"/>
    <x v="1334"/>
    <n v="165"/>
    <n v="55"/>
    <x v="1"/>
  </r>
  <r>
    <n v="48497"/>
    <x v="17"/>
    <x v="118"/>
    <x v="8"/>
    <n v="4523.3999999999996"/>
    <x v="1335"/>
    <n v="54"/>
    <n v="18"/>
    <x v="1"/>
  </r>
  <r>
    <n v="48497"/>
    <x v="17"/>
    <x v="680"/>
    <x v="3"/>
    <n v="1881"/>
    <x v="1336"/>
    <n v="58"/>
    <n v="29"/>
    <x v="1"/>
  </r>
  <r>
    <n v="48497"/>
    <x v="17"/>
    <x v="38"/>
    <x v="9"/>
    <n v="2114.4"/>
    <x v="1337"/>
    <n v="1548"/>
    <n v="344"/>
    <x v="0"/>
  </r>
  <r>
    <n v="48497"/>
    <x v="17"/>
    <x v="681"/>
    <x v="7"/>
    <n v="2189.5500000000002"/>
    <x v="1338"/>
    <n v="28"/>
    <n v="14"/>
    <x v="1"/>
  </r>
  <r>
    <n v="48497"/>
    <x v="17"/>
    <x v="682"/>
    <x v="7"/>
    <n v="1725.1"/>
    <x v="1339"/>
    <n v="42"/>
    <n v="21"/>
    <x v="1"/>
  </r>
  <r>
    <n v="48497"/>
    <x v="17"/>
    <x v="755"/>
    <x v="5"/>
    <n v="3171.6"/>
    <x v="1328"/>
    <n v="34"/>
    <n v="17"/>
    <x v="1"/>
  </r>
  <r>
    <n v="48497"/>
    <x v="17"/>
    <x v="683"/>
    <x v="7"/>
    <n v="2388.6"/>
    <x v="1340"/>
    <n v="118.4"/>
    <n v="29.6"/>
    <x v="1"/>
  </r>
  <r>
    <n v="48497"/>
    <x v="17"/>
    <x v="684"/>
    <x v="8"/>
    <n v="2090"/>
    <x v="588"/>
    <n v="30"/>
    <n v="15"/>
    <x v="1"/>
  </r>
  <r>
    <n v="48497"/>
    <x v="17"/>
    <x v="685"/>
    <x v="0"/>
    <n v="4712"/>
    <x v="1341"/>
    <n v="58"/>
    <n v="29"/>
    <x v="1"/>
  </r>
  <r>
    <n v="48497"/>
    <x v="17"/>
    <x v="686"/>
    <x v="6"/>
    <n v="2532.6999999999998"/>
    <x v="1297"/>
    <n v="110"/>
    <n v="22"/>
    <x v="1"/>
  </r>
  <r>
    <n v="48497"/>
    <x v="17"/>
    <x v="756"/>
    <x v="5"/>
    <n v="1233.4000000000001"/>
    <x v="1342"/>
    <n v="35"/>
    <n v="35"/>
    <x v="1"/>
  </r>
  <r>
    <n v="48497"/>
    <x v="17"/>
    <x v="687"/>
    <x v="6"/>
    <n v="485.25"/>
    <x v="1343"/>
    <n v="759"/>
    <n v="90"/>
    <x v="1"/>
  </r>
  <r>
    <n v="48497"/>
    <x v="17"/>
    <x v="757"/>
    <x v="5"/>
    <n v="3347.8"/>
    <x v="1344"/>
    <n v="146"/>
    <n v="73"/>
    <x v="1"/>
  </r>
  <r>
    <n v="48497"/>
    <x v="17"/>
    <x v="688"/>
    <x v="0"/>
    <n v="3928"/>
    <x v="1345"/>
    <n v="56"/>
    <n v="28"/>
    <x v="1"/>
  </r>
  <r>
    <n v="48497"/>
    <x v="17"/>
    <x v="126"/>
    <x v="0"/>
    <n v="1571.2"/>
    <x v="1346"/>
    <n v="242"/>
    <n v="66"/>
    <x v="1"/>
  </r>
  <r>
    <n v="48497"/>
    <x v="17"/>
    <x v="689"/>
    <x v="2"/>
    <n v="2037.75"/>
    <x v="1347"/>
    <n v="39"/>
    <n v="13"/>
    <x v="1"/>
  </r>
  <r>
    <n v="48497"/>
    <x v="17"/>
    <x v="758"/>
    <x v="4"/>
    <n v="1585.8"/>
    <x v="1348"/>
    <n v="21"/>
    <n v="21"/>
    <x v="1"/>
  </r>
  <r>
    <n v="48497"/>
    <x v="17"/>
    <x v="690"/>
    <x v="0"/>
    <n v="3731.6"/>
    <x v="1349"/>
    <n v="7"/>
    <n v="3.5"/>
    <x v="1"/>
  </r>
  <r>
    <n v="48497"/>
    <x v="17"/>
    <x v="691"/>
    <x v="2"/>
    <n v="7164"/>
    <x v="1350"/>
    <n v="98"/>
    <n v="49"/>
    <x v="1"/>
  </r>
  <r>
    <n v="48497"/>
    <x v="17"/>
    <x v="692"/>
    <x v="0"/>
    <n v="1620.3"/>
    <x v="1351"/>
    <n v="105"/>
    <n v="35"/>
    <x v="2"/>
  </r>
  <r>
    <n v="48497"/>
    <x v="17"/>
    <x v="437"/>
    <x v="1"/>
    <n v="2354.88"/>
    <x v="1352"/>
    <n v="237"/>
    <n v="79"/>
    <x v="1"/>
  </r>
  <r>
    <n v="48497"/>
    <x v="17"/>
    <x v="693"/>
    <x v="8"/>
    <n v="7402.5"/>
    <x v="1353"/>
    <n v="46"/>
    <n v="23"/>
    <x v="1"/>
  </r>
  <r>
    <n v="48497"/>
    <x v="17"/>
    <x v="694"/>
    <x v="8"/>
    <n v="2931.25"/>
    <x v="1354"/>
    <n v="196"/>
    <n v="98"/>
    <x v="1"/>
  </r>
  <r>
    <n v="48497"/>
    <x v="17"/>
    <x v="695"/>
    <x v="1"/>
    <n v="1254"/>
    <x v="1355"/>
    <n v="56"/>
    <n v="28"/>
    <x v="1"/>
  </r>
  <r>
    <n v="48497"/>
    <x v="17"/>
    <x v="696"/>
    <x v="7"/>
    <n v="1227.5"/>
    <x v="1356"/>
    <n v="1030"/>
    <n v="103"/>
    <x v="0"/>
  </r>
  <r>
    <n v="48497"/>
    <x v="17"/>
    <x v="759"/>
    <x v="5"/>
    <n v="1497.7"/>
    <x v="1357"/>
    <n v="138"/>
    <n v="69"/>
    <x v="1"/>
  </r>
  <r>
    <n v="48497"/>
    <x v="17"/>
    <x v="444"/>
    <x v="2"/>
    <n v="3447.4"/>
    <x v="1358"/>
    <n v="80.7"/>
    <n v="32.1"/>
    <x v="1"/>
  </r>
  <r>
    <n v="48497"/>
    <x v="17"/>
    <x v="697"/>
    <x v="3"/>
    <n v="1092"/>
    <x v="1359"/>
    <n v="72"/>
    <n v="24"/>
    <x v="1"/>
  </r>
  <r>
    <n v="48497"/>
    <x v="17"/>
    <x v="698"/>
    <x v="2"/>
    <n v="1025.75"/>
    <x v="1360"/>
    <n v="54"/>
    <n v="18"/>
    <x v="1"/>
  </r>
  <r>
    <n v="48497"/>
    <x v="17"/>
    <x v="760"/>
    <x v="4"/>
    <n v="1233.4000000000001"/>
    <x v="1342"/>
    <n v="50"/>
    <n v="25"/>
    <x v="1"/>
  </r>
  <r>
    <n v="48497"/>
    <x v="17"/>
    <x v="134"/>
    <x v="10"/>
    <n v="7402.5"/>
    <x v="1353"/>
    <n v="44"/>
    <n v="22"/>
    <x v="1"/>
  </r>
  <r>
    <n v="48497"/>
    <x v="17"/>
    <x v="590"/>
    <x v="3"/>
    <n v="4387.6000000000004"/>
    <x v="1361"/>
    <n v="34"/>
    <n v="17"/>
    <x v="1"/>
  </r>
  <r>
    <n v="48497"/>
    <x v="17"/>
    <x v="699"/>
    <x v="2"/>
    <n v="3135"/>
    <x v="663"/>
    <n v="200"/>
    <n v="40"/>
    <x v="1"/>
  </r>
  <r>
    <n v="48497"/>
    <x v="17"/>
    <x v="700"/>
    <x v="8"/>
    <n v="2919.4"/>
    <x v="1362"/>
    <n v="12"/>
    <n v="6"/>
    <x v="1"/>
  </r>
  <r>
    <n v="48497"/>
    <x v="17"/>
    <x v="701"/>
    <x v="7"/>
    <n v="3535.2"/>
    <x v="1363"/>
    <n v="215.6"/>
    <n v="57"/>
    <x v="1"/>
  </r>
  <r>
    <n v="48497"/>
    <x v="17"/>
    <x v="702"/>
    <x v="7"/>
    <n v="1522.1"/>
    <x v="1364"/>
    <n v="28.4"/>
    <n v="14.2"/>
    <x v="1"/>
  </r>
  <r>
    <n v="48497"/>
    <x v="17"/>
    <x v="448"/>
    <x v="8"/>
    <n v="4474"/>
    <x v="1365"/>
    <n v="40"/>
    <n v="40"/>
    <x v="1"/>
  </r>
  <r>
    <n v="48497"/>
    <x v="17"/>
    <x v="703"/>
    <x v="6"/>
    <n v="2179.3000000000002"/>
    <x v="1366"/>
    <n v="36"/>
    <n v="18"/>
    <x v="1"/>
  </r>
  <r>
    <n v="48497"/>
    <x v="17"/>
    <x v="58"/>
    <x v="7"/>
    <n v="2388"/>
    <x v="1367"/>
    <n v="442.75"/>
    <n v="40.25"/>
    <x v="1"/>
  </r>
  <r>
    <n v="48497"/>
    <x v="17"/>
    <x v="449"/>
    <x v="9"/>
    <n v="3488.76"/>
    <x v="1368"/>
    <n v="517.5"/>
    <n v="63"/>
    <x v="1"/>
  </r>
  <r>
    <n v="48497"/>
    <x v="17"/>
    <x v="139"/>
    <x v="7"/>
    <n v="3184.8"/>
    <x v="1369"/>
    <n v="140"/>
    <n v="20"/>
    <x v="1"/>
  </r>
  <r>
    <n v="48497"/>
    <x v="17"/>
    <x v="704"/>
    <x v="0"/>
    <n v="1816.7"/>
    <x v="1370"/>
    <n v="10"/>
    <n v="5"/>
    <x v="1"/>
  </r>
  <r>
    <n v="48497"/>
    <x v="17"/>
    <x v="705"/>
    <x v="3"/>
    <n v="4690"/>
    <x v="1371"/>
    <n v="44"/>
    <n v="22"/>
    <x v="1"/>
  </r>
  <r>
    <n v="48497"/>
    <x v="17"/>
    <x v="452"/>
    <x v="8"/>
    <n v="7520"/>
    <x v="1372"/>
    <n v="248"/>
    <n v="62"/>
    <x v="2"/>
  </r>
  <r>
    <n v="48497"/>
    <x v="17"/>
    <x v="453"/>
    <x v="6"/>
    <n v="1819.7"/>
    <x v="1373"/>
    <n v="745"/>
    <n v="114"/>
    <x v="1"/>
  </r>
  <r>
    <n v="48497"/>
    <x v="17"/>
    <x v="706"/>
    <x v="8"/>
    <n v="6580"/>
    <x v="1325"/>
    <n v="112"/>
    <n v="56"/>
    <x v="1"/>
  </r>
  <r>
    <n v="48497"/>
    <x v="17"/>
    <x v="707"/>
    <x v="2"/>
    <n v="1327"/>
    <x v="1374"/>
    <n v="126"/>
    <n v="63"/>
    <x v="1"/>
  </r>
  <r>
    <n v="48497"/>
    <x v="17"/>
    <x v="708"/>
    <x v="7"/>
    <n v="2847.8"/>
    <x v="1375"/>
    <n v="258"/>
    <n v="86"/>
    <x v="1"/>
  </r>
  <r>
    <n v="48497"/>
    <x v="17"/>
    <x v="709"/>
    <x v="8"/>
    <n v="1748.03"/>
    <x v="1376"/>
    <n v="455"/>
    <n v="35"/>
    <x v="2"/>
  </r>
  <r>
    <n v="48497"/>
    <x v="17"/>
    <x v="457"/>
    <x v="3"/>
    <n v="1254"/>
    <x v="1355"/>
    <n v="3428"/>
    <n v="289"/>
    <x v="0"/>
  </r>
  <r>
    <n v="48497"/>
    <x v="17"/>
    <x v="710"/>
    <x v="8"/>
    <n v="5311"/>
    <x v="1377"/>
    <n v="54"/>
    <n v="27"/>
    <x v="1"/>
  </r>
  <r>
    <n v="48497"/>
    <x v="17"/>
    <x v="711"/>
    <x v="8"/>
    <n v="2010"/>
    <x v="1378"/>
    <n v="198"/>
    <n v="66"/>
    <x v="1"/>
  </r>
  <r>
    <n v="48497"/>
    <x v="17"/>
    <x v="712"/>
    <x v="2"/>
    <n v="1463"/>
    <x v="1379"/>
    <n v="134"/>
    <n v="67"/>
    <x v="1"/>
  </r>
  <r>
    <n v="48497"/>
    <x v="17"/>
    <x v="713"/>
    <x v="6"/>
    <n v="2356"/>
    <x v="1295"/>
    <n v="224"/>
    <n v="56"/>
    <x v="1"/>
  </r>
  <r>
    <n v="48497"/>
    <x v="17"/>
    <x v="644"/>
    <x v="9"/>
    <n v="4740.3"/>
    <x v="1380"/>
    <n v="720"/>
    <n v="65"/>
    <x v="1"/>
  </r>
  <r>
    <n v="48497"/>
    <x v="17"/>
    <x v="645"/>
    <x v="4"/>
    <n v="2198.4"/>
    <x v="1381"/>
    <n v="12"/>
    <n v="12"/>
    <x v="1"/>
  </r>
  <r>
    <n v="48497"/>
    <x v="17"/>
    <x v="70"/>
    <x v="4"/>
    <n v="1735.57"/>
    <x v="1382"/>
    <n v="88"/>
    <n v="22"/>
    <x v="1"/>
  </r>
  <r>
    <n v="48497"/>
    <x v="17"/>
    <x v="714"/>
    <x v="7"/>
    <n v="3142.4"/>
    <x v="1383"/>
    <n v="138"/>
    <n v="23"/>
    <x v="1"/>
  </r>
  <r>
    <n v="48497"/>
    <x v="17"/>
    <x v="715"/>
    <x v="7"/>
    <n v="1964"/>
    <x v="1384"/>
    <n v="475"/>
    <n v="95"/>
    <x v="1"/>
  </r>
  <r>
    <n v="48497"/>
    <x v="17"/>
    <x v="716"/>
    <x v="6"/>
    <n v="4429.28"/>
    <x v="1385"/>
    <n v="188"/>
    <n v="64"/>
    <x v="1"/>
  </r>
  <r>
    <n v="48497"/>
    <x v="17"/>
    <x v="717"/>
    <x v="7"/>
    <n v="2123.1999999999998"/>
    <x v="1386"/>
    <n v="105"/>
    <n v="15"/>
    <x v="1"/>
  </r>
  <r>
    <n v="48497"/>
    <x v="17"/>
    <x v="718"/>
    <x v="3"/>
    <n v="2508"/>
    <x v="1333"/>
    <n v="108"/>
    <n v="36"/>
    <x v="1"/>
  </r>
  <r>
    <n v="48497"/>
    <x v="17"/>
    <x v="466"/>
    <x v="3"/>
    <n v="5025"/>
    <x v="1387"/>
    <n v="490"/>
    <n v="98"/>
    <x v="1"/>
  </r>
  <r>
    <n v="48497"/>
    <x v="17"/>
    <x v="719"/>
    <x v="2"/>
    <n v="2664.75"/>
    <x v="1388"/>
    <n v="36"/>
    <n v="18"/>
    <x v="1"/>
  </r>
  <r>
    <n v="48497"/>
    <x v="17"/>
    <x v="622"/>
    <x v="3"/>
    <n v="1463"/>
    <x v="1379"/>
    <n v="936"/>
    <n v="104"/>
    <x v="1"/>
  </r>
  <r>
    <n v="48497"/>
    <x v="17"/>
    <x v="721"/>
    <x v="6"/>
    <n v="2709.4"/>
    <x v="1389"/>
    <n v="1260"/>
    <n v="252"/>
    <x v="0"/>
  </r>
  <r>
    <n v="48497"/>
    <x v="17"/>
    <x v="761"/>
    <x v="8"/>
    <n v="3344"/>
    <x v="1390"/>
    <n v="618"/>
    <n v="206"/>
    <x v="1"/>
  </r>
  <r>
    <n v="48497"/>
    <x v="17"/>
    <x v="469"/>
    <x v="0"/>
    <n v="4005.2"/>
    <x v="1391"/>
    <n v="168.6"/>
    <n v="46.2"/>
    <x v="1"/>
  </r>
  <r>
    <n v="48497"/>
    <x v="17"/>
    <x v="762"/>
    <x v="5"/>
    <n v="1497.7"/>
    <x v="1357"/>
    <n v="156"/>
    <n v="39"/>
    <x v="1"/>
  </r>
  <r>
    <n v="48497"/>
    <x v="17"/>
    <x v="646"/>
    <x v="2"/>
    <n v="2508"/>
    <x v="1333"/>
    <n v="66"/>
    <n v="22"/>
    <x v="1"/>
  </r>
  <r>
    <n v="48497"/>
    <x v="17"/>
    <x v="317"/>
    <x v="8"/>
    <n v="2255.9"/>
    <x v="1392"/>
    <n v="228"/>
    <n v="34"/>
    <x v="1"/>
  </r>
  <r>
    <n v="48497"/>
    <x v="17"/>
    <x v="156"/>
    <x v="8"/>
    <n v="4347.5"/>
    <x v="1393"/>
    <n v="696"/>
    <n v="134"/>
    <x v="1"/>
  </r>
  <r>
    <n v="48497"/>
    <x v="17"/>
    <x v="157"/>
    <x v="8"/>
    <n v="8795.5"/>
    <x v="1394"/>
    <n v="223"/>
    <n v="67"/>
    <x v="1"/>
  </r>
  <r>
    <n v="48497"/>
    <x v="17"/>
    <x v="723"/>
    <x v="2"/>
    <n v="1933.25"/>
    <x v="1395"/>
    <n v="332"/>
    <n v="83"/>
    <x v="1"/>
  </r>
  <r>
    <n v="48497"/>
    <x v="17"/>
    <x v="724"/>
    <x v="0"/>
    <n v="1865.8"/>
    <x v="1396"/>
    <n v="116.4"/>
    <n v="38.799999999999997"/>
    <x v="1"/>
  </r>
  <r>
    <n v="48497"/>
    <x v="17"/>
    <x v="647"/>
    <x v="6"/>
    <n v="3396.78"/>
    <x v="1397"/>
    <n v="878"/>
    <n v="70"/>
    <x v="1"/>
  </r>
  <r>
    <n v="48497"/>
    <x v="17"/>
    <x v="725"/>
    <x v="2"/>
    <n v="2751.34"/>
    <x v="1398"/>
    <n v="2567"/>
    <n v="441"/>
    <x v="0"/>
  </r>
  <r>
    <n v="48497"/>
    <x v="17"/>
    <x v="726"/>
    <x v="0"/>
    <n v="1374.8"/>
    <x v="1399"/>
    <n v="138"/>
    <n v="23"/>
    <x v="1"/>
  </r>
  <r>
    <n v="48497"/>
    <x v="17"/>
    <x v="727"/>
    <x v="7"/>
    <n v="1964"/>
    <x v="1384"/>
    <n v="382"/>
    <n v="53"/>
    <x v="1"/>
  </r>
  <r>
    <n v="48497"/>
    <x v="17"/>
    <x v="474"/>
    <x v="7"/>
    <n v="2121.12"/>
    <x v="1400"/>
    <n v="721"/>
    <n v="139"/>
    <x v="1"/>
  </r>
  <r>
    <n v="48497"/>
    <x v="17"/>
    <x v="728"/>
    <x v="0"/>
    <n v="4910"/>
    <x v="1401"/>
    <n v="6"/>
    <n v="3"/>
    <x v="1"/>
  </r>
  <r>
    <n v="48497"/>
    <x v="17"/>
    <x v="729"/>
    <x v="2"/>
    <n v="4246.3999999999996"/>
    <x v="1318"/>
    <n v="1920"/>
    <n v="240"/>
    <x v="0"/>
  </r>
  <r>
    <n v="48497"/>
    <x v="17"/>
    <x v="730"/>
    <x v="0"/>
    <n v="1964"/>
    <x v="1384"/>
    <n v="41.4"/>
    <n v="20.7"/>
    <x v="1"/>
  </r>
  <r>
    <n v="48497"/>
    <x v="17"/>
    <x v="731"/>
    <x v="0"/>
    <n v="3592.29"/>
    <x v="1402"/>
    <n v="145"/>
    <n v="29"/>
    <x v="1"/>
  </r>
  <r>
    <n v="48497"/>
    <x v="17"/>
    <x v="336"/>
    <x v="2"/>
    <n v="1820"/>
    <x v="1403"/>
    <n v="25"/>
    <n v="13"/>
    <x v="1"/>
  </r>
  <r>
    <n v="48497"/>
    <x v="17"/>
    <x v="732"/>
    <x v="7"/>
    <n v="3769.6"/>
    <x v="1330"/>
    <n v="4.8"/>
    <n v="2.4"/>
    <x v="1"/>
  </r>
  <r>
    <n v="48497"/>
    <x v="17"/>
    <x v="481"/>
    <x v="2"/>
    <n v="3450.2"/>
    <x v="1404"/>
    <n v="297"/>
    <n v="94"/>
    <x v="1"/>
  </r>
  <r>
    <n v="48497"/>
    <x v="17"/>
    <x v="733"/>
    <x v="6"/>
    <n v="4367.28"/>
    <x v="1405"/>
    <n v="127"/>
    <n v="127"/>
    <x v="1"/>
  </r>
  <r>
    <n v="48497"/>
    <x v="17"/>
    <x v="353"/>
    <x v="2"/>
    <n v="3184.8"/>
    <x v="1369"/>
    <n v="144"/>
    <n v="36"/>
    <x v="1"/>
  </r>
  <r>
    <n v="48497"/>
    <x v="17"/>
    <x v="734"/>
    <x v="2"/>
    <n v="2351.25"/>
    <x v="1406"/>
    <n v="271.2"/>
    <n v="135.6"/>
    <x v="1"/>
  </r>
  <r>
    <n v="48497"/>
    <x v="17"/>
    <x v="735"/>
    <x v="3"/>
    <n v="3685"/>
    <x v="1407"/>
    <n v="258"/>
    <n v="86"/>
    <x v="1"/>
  </r>
  <r>
    <n v="48237"/>
    <x v="0"/>
    <x v="763"/>
    <x v="3"/>
    <n v="6108.96"/>
    <x v="1408"/>
    <n v="3327.2"/>
    <n v="647.5"/>
    <x v="0"/>
  </r>
  <r>
    <n v="48237"/>
    <x v="0"/>
    <x v="764"/>
    <x v="6"/>
    <n v="9199.35"/>
    <x v="1409"/>
    <n v="3338"/>
    <n v="629.4"/>
    <x v="0"/>
  </r>
  <r>
    <n v="48237"/>
    <x v="0"/>
    <x v="765"/>
    <x v="3"/>
    <n v="2565.71"/>
    <x v="1410"/>
    <n v="78.3"/>
    <n v="78.3"/>
    <x v="1"/>
  </r>
  <r>
    <n v="48237"/>
    <x v="0"/>
    <x v="766"/>
    <x v="1"/>
    <n v="6921.2"/>
    <x v="1411"/>
    <n v="1515"/>
    <n v="505"/>
    <x v="0"/>
  </r>
  <r>
    <n v="48237"/>
    <x v="0"/>
    <x v="767"/>
    <x v="0"/>
    <n v="1640.5"/>
    <x v="1412"/>
    <n v="28"/>
    <n v="28"/>
    <x v="0"/>
  </r>
  <r>
    <n v="48237"/>
    <x v="0"/>
    <x v="768"/>
    <x v="5"/>
    <n v="13119.5"/>
    <x v="1413"/>
    <n v="1596.1"/>
    <n v="145.1"/>
    <x v="0"/>
  </r>
  <r>
    <n v="48237"/>
    <x v="0"/>
    <x v="769"/>
    <x v="4"/>
    <n v="1197"/>
    <x v="1414"/>
    <n v="830.3"/>
    <n v="243.7"/>
    <x v="0"/>
  </r>
  <r>
    <n v="48237"/>
    <x v="0"/>
    <x v="769"/>
    <x v="6"/>
    <n v="3187.5"/>
    <x v="1415"/>
    <n v="830.3"/>
    <n v="243.7"/>
    <x v="0"/>
  </r>
  <r>
    <n v="48237"/>
    <x v="0"/>
    <x v="769"/>
    <x v="0"/>
    <n v="4538"/>
    <x v="1416"/>
    <n v="830.3"/>
    <n v="243.7"/>
    <x v="0"/>
  </r>
  <r>
    <n v="48237"/>
    <x v="0"/>
    <x v="770"/>
    <x v="0"/>
    <n v="2366.64"/>
    <x v="1417"/>
    <n v="2376"/>
    <n v="297"/>
    <x v="0"/>
  </r>
  <r>
    <n v="48237"/>
    <x v="0"/>
    <x v="771"/>
    <x v="0"/>
    <n v="11310.78"/>
    <x v="1418"/>
    <n v="11401.2"/>
    <n v="1541.3"/>
    <x v="0"/>
  </r>
  <r>
    <n v="48237"/>
    <x v="0"/>
    <x v="771"/>
    <x v="3"/>
    <n v="13247"/>
    <x v="1419"/>
    <n v="11401.2"/>
    <n v="1541.3"/>
    <x v="0"/>
  </r>
  <r>
    <n v="48237"/>
    <x v="0"/>
    <x v="772"/>
    <x v="7"/>
    <n v="28782"/>
    <x v="1420"/>
    <n v="6779.6"/>
    <n v="602.4"/>
    <x v="0"/>
  </r>
  <r>
    <n v="48237"/>
    <x v="0"/>
    <x v="773"/>
    <x v="1"/>
    <n v="1848"/>
    <x v="909"/>
    <n v="769.84399907099896"/>
    <n v="153.9687998142"/>
    <x v="0"/>
  </r>
  <r>
    <n v="48237"/>
    <x v="0"/>
    <x v="774"/>
    <x v="6"/>
    <n v="6651.23"/>
    <x v="1421"/>
    <n v="968.8"/>
    <n v="484.4"/>
    <x v="0"/>
  </r>
  <r>
    <n v="48237"/>
    <x v="0"/>
    <x v="775"/>
    <x v="3"/>
    <n v="2947.68"/>
    <x v="1422"/>
    <n v="495.4"/>
    <n v="141.1"/>
    <x v="0"/>
  </r>
  <r>
    <n v="48237"/>
    <x v="0"/>
    <x v="776"/>
    <x v="9"/>
    <n v="4468.38"/>
    <x v="1423"/>
    <n v="1458"/>
    <n v="162"/>
    <x v="0"/>
  </r>
  <r>
    <n v="48237"/>
    <x v="0"/>
    <x v="777"/>
    <x v="0"/>
    <n v="1414.04"/>
    <x v="1424"/>
    <n v="82"/>
    <n v="82"/>
    <x v="0"/>
  </r>
  <r>
    <n v="48237"/>
    <x v="0"/>
    <x v="778"/>
    <x v="6"/>
    <n v="36905.54"/>
    <x v="1425"/>
    <n v="7865.6"/>
    <n v="890.2"/>
    <x v="0"/>
  </r>
  <r>
    <n v="48237"/>
    <x v="0"/>
    <x v="779"/>
    <x v="5"/>
    <n v="8728"/>
    <x v="1426"/>
    <n v="672"/>
    <n v="574"/>
    <x v="0"/>
  </r>
  <r>
    <n v="48237"/>
    <x v="0"/>
    <x v="779"/>
    <x v="9"/>
    <n v="16725"/>
    <x v="1427"/>
    <n v="672"/>
    <n v="574"/>
    <x v="0"/>
  </r>
  <r>
    <n v="48237"/>
    <x v="0"/>
    <x v="780"/>
    <x v="3"/>
    <n v="10444.19"/>
    <x v="1428"/>
    <n v="4610.2"/>
    <n v="850.2"/>
    <x v="0"/>
  </r>
  <r>
    <n v="48237"/>
    <x v="0"/>
    <x v="781"/>
    <x v="6"/>
    <n v="6896.86"/>
    <x v="1429"/>
    <n v="1170"/>
    <n v="195"/>
    <x v="0"/>
  </r>
  <r>
    <n v="48237"/>
    <x v="0"/>
    <x v="782"/>
    <x v="0"/>
    <n v="6100.32"/>
    <x v="1430"/>
    <n v="1817.5"/>
    <n v="363.5"/>
    <x v="0"/>
  </r>
  <r>
    <n v="48237"/>
    <x v="0"/>
    <x v="782"/>
    <x v="7"/>
    <n v="5073.16"/>
    <x v="1431"/>
    <n v="1817.5"/>
    <n v="363.5"/>
    <x v="0"/>
  </r>
  <r>
    <n v="48237"/>
    <x v="0"/>
    <x v="783"/>
    <x v="7"/>
    <n v="3307.6"/>
    <x v="1432"/>
    <n v="226.4"/>
    <n v="26.3"/>
    <x v="1"/>
  </r>
  <r>
    <n v="48237"/>
    <x v="0"/>
    <x v="784"/>
    <x v="7"/>
    <n v="8562.83"/>
    <x v="1433"/>
    <n v="12065.6"/>
    <n v="994.3"/>
    <x v="0"/>
  </r>
  <r>
    <n v="48237"/>
    <x v="0"/>
    <x v="785"/>
    <x v="6"/>
    <n v="3387.7"/>
    <x v="1434"/>
    <n v="481.2"/>
    <n v="160.4"/>
    <x v="0"/>
  </r>
  <r>
    <n v="48237"/>
    <x v="0"/>
    <x v="786"/>
    <x v="0"/>
    <n v="3498.22"/>
    <x v="1435"/>
    <n v="628.4"/>
    <n v="163.4"/>
    <x v="0"/>
  </r>
  <r>
    <n v="48237"/>
    <x v="0"/>
    <x v="786"/>
    <x v="7"/>
    <n v="2214"/>
    <x v="1285"/>
    <n v="628.4"/>
    <n v="163.4"/>
    <x v="0"/>
  </r>
  <r>
    <n v="48237"/>
    <x v="0"/>
    <x v="787"/>
    <x v="3"/>
    <n v="29967.8"/>
    <x v="1436"/>
    <n v="4817.8"/>
    <n v="694"/>
    <x v="0"/>
  </r>
  <r>
    <n v="48237"/>
    <x v="0"/>
    <x v="788"/>
    <x v="7"/>
    <n v="6926.71"/>
    <x v="1437"/>
    <n v="708"/>
    <n v="177"/>
    <x v="0"/>
  </r>
  <r>
    <n v="48237"/>
    <x v="0"/>
    <x v="788"/>
    <x v="3"/>
    <n v="1627.08"/>
    <x v="1438"/>
    <n v="708"/>
    <n v="177"/>
    <x v="0"/>
  </r>
  <r>
    <n v="48237"/>
    <x v="0"/>
    <x v="789"/>
    <x v="0"/>
    <n v="3436.8"/>
    <x v="1439"/>
    <n v="3117.4"/>
    <n v="239.8"/>
    <x v="0"/>
  </r>
  <r>
    <n v="48237"/>
    <x v="0"/>
    <x v="790"/>
    <x v="9"/>
    <n v="7682.14"/>
    <x v="1440"/>
    <n v="360"/>
    <n v="90"/>
    <x v="0"/>
  </r>
  <r>
    <n v="48237"/>
    <x v="0"/>
    <x v="791"/>
    <x v="9"/>
    <n v="51327.9"/>
    <x v="1441"/>
    <n v="1290.5999999999999"/>
    <n v="434.6"/>
    <x v="0"/>
  </r>
  <r>
    <n v="48237"/>
    <x v="0"/>
    <x v="792"/>
    <x v="1"/>
    <n v="3696"/>
    <x v="1442"/>
    <n v="769.84399907099896"/>
    <n v="153.9687998142"/>
    <x v="0"/>
  </r>
  <r>
    <n v="48237"/>
    <x v="0"/>
    <x v="793"/>
    <x v="8"/>
    <n v="3629.65"/>
    <x v="1443"/>
    <n v="636.23915104722005"/>
    <n v="127.247830209444"/>
    <x v="0"/>
  </r>
  <r>
    <n v="48237"/>
    <x v="0"/>
    <x v="794"/>
    <x v="9"/>
    <n v="3297.63"/>
    <x v="1444"/>
    <n v="616"/>
    <n v="154"/>
    <x v="0"/>
  </r>
  <r>
    <n v="48237"/>
    <x v="0"/>
    <x v="794"/>
    <x v="2"/>
    <n v="5308.38"/>
    <x v="1445"/>
    <n v="616"/>
    <n v="154"/>
    <x v="0"/>
  </r>
  <r>
    <n v="48237"/>
    <x v="0"/>
    <x v="795"/>
    <x v="6"/>
    <n v="2660.49"/>
    <x v="1446"/>
    <n v="174"/>
    <n v="58"/>
    <x v="0"/>
  </r>
  <r>
    <n v="48237"/>
    <x v="0"/>
    <x v="796"/>
    <x v="5"/>
    <n v="1024"/>
    <x v="1447"/>
    <n v="492"/>
    <n v="164"/>
    <x v="0"/>
  </r>
  <r>
    <n v="48237"/>
    <x v="0"/>
    <x v="796"/>
    <x v="0"/>
    <n v="928"/>
    <x v="1448"/>
    <n v="492"/>
    <n v="164"/>
    <x v="0"/>
  </r>
  <r>
    <n v="48237"/>
    <x v="0"/>
    <x v="797"/>
    <x v="6"/>
    <n v="6618.78"/>
    <x v="1449"/>
    <n v="10809.9"/>
    <n v="1017.7"/>
    <x v="0"/>
  </r>
  <r>
    <n v="48237"/>
    <x v="0"/>
    <x v="797"/>
    <x v="0"/>
    <n v="7985.05"/>
    <x v="1450"/>
    <n v="10809.9"/>
    <n v="1017.7"/>
    <x v="0"/>
  </r>
  <r>
    <n v="48237"/>
    <x v="0"/>
    <x v="798"/>
    <x v="4"/>
    <n v="4672"/>
    <x v="1451"/>
    <n v="369.2"/>
    <n v="369.2"/>
    <x v="0"/>
  </r>
  <r>
    <n v="48237"/>
    <x v="0"/>
    <x v="799"/>
    <x v="0"/>
    <n v="957.6"/>
    <x v="1452"/>
    <n v="1554"/>
    <n v="205"/>
    <x v="0"/>
  </r>
  <r>
    <n v="48237"/>
    <x v="0"/>
    <x v="800"/>
    <x v="3"/>
    <n v="2569.06"/>
    <x v="1453"/>
    <n v="482"/>
    <n v="241"/>
    <x v="0"/>
  </r>
  <r>
    <n v="48237"/>
    <x v="0"/>
    <x v="801"/>
    <x v="0"/>
    <n v="1174.48"/>
    <x v="1454"/>
    <n v="307"/>
    <n v="111"/>
    <x v="0"/>
  </r>
  <r>
    <n v="48237"/>
    <x v="0"/>
    <x v="802"/>
    <x v="7"/>
    <n v="19855.68"/>
    <x v="1455"/>
    <n v="5319"/>
    <n v="1426"/>
    <x v="0"/>
  </r>
  <r>
    <n v="48237"/>
    <x v="0"/>
    <x v="803"/>
    <x v="6"/>
    <n v="1453.2"/>
    <x v="1456"/>
    <n v="806"/>
    <n v="806"/>
    <x v="0"/>
  </r>
  <r>
    <n v="48237"/>
    <x v="0"/>
    <x v="804"/>
    <x v="9"/>
    <n v="8867.59"/>
    <x v="1457"/>
    <n v="819.9"/>
    <n v="273.3"/>
    <x v="0"/>
  </r>
  <r>
    <n v="48237"/>
    <x v="0"/>
    <x v="805"/>
    <x v="9"/>
    <n v="4724.46"/>
    <x v="1458"/>
    <n v="38.1"/>
    <n v="38.1"/>
    <x v="0"/>
  </r>
  <r>
    <n v="48237"/>
    <x v="0"/>
    <x v="806"/>
    <x v="6"/>
    <n v="18079.62"/>
    <x v="1459"/>
    <n v="64702.799999999901"/>
    <n v="7189.2"/>
    <x v="0"/>
  </r>
  <r>
    <n v="48237"/>
    <x v="0"/>
    <x v="806"/>
    <x v="2"/>
    <n v="18018"/>
    <x v="1460"/>
    <n v="64702.799999999901"/>
    <n v="7189.2"/>
    <x v="0"/>
  </r>
  <r>
    <n v="48237"/>
    <x v="0"/>
    <x v="806"/>
    <x v="3"/>
    <n v="19754.34"/>
    <x v="1461"/>
    <n v="64702.799999999901"/>
    <n v="7189.2"/>
    <x v="0"/>
  </r>
  <r>
    <n v="48237"/>
    <x v="0"/>
    <x v="807"/>
    <x v="3"/>
    <n v="5095.63"/>
    <x v="1462"/>
    <n v="533"/>
    <n v="41"/>
    <x v="0"/>
  </r>
  <r>
    <n v="48237"/>
    <x v="0"/>
    <x v="808"/>
    <x v="3"/>
    <n v="7822.81"/>
    <x v="1463"/>
    <n v="1413.4"/>
    <n v="706.7"/>
    <x v="0"/>
  </r>
  <r>
    <n v="48237"/>
    <x v="0"/>
    <x v="809"/>
    <x v="0"/>
    <n v="10831.7"/>
    <x v="1464"/>
    <n v="813"/>
    <n v="271"/>
    <x v="0"/>
  </r>
  <r>
    <n v="48237"/>
    <x v="0"/>
    <x v="810"/>
    <x v="6"/>
    <n v="4680.53"/>
    <x v="1465"/>
    <n v="2350"/>
    <n v="489"/>
    <x v="0"/>
  </r>
  <r>
    <n v="48237"/>
    <x v="0"/>
    <x v="811"/>
    <x v="0"/>
    <n v="6938.55"/>
    <x v="1466"/>
    <n v="1177.8"/>
    <n v="392.6"/>
    <x v="0"/>
  </r>
  <r>
    <n v="48237"/>
    <x v="0"/>
    <x v="812"/>
    <x v="9"/>
    <n v="7730.55"/>
    <x v="1467"/>
    <n v="2477.9"/>
    <n v="805.2"/>
    <x v="0"/>
  </r>
  <r>
    <n v="48237"/>
    <x v="0"/>
    <x v="812"/>
    <x v="0"/>
    <n v="1141.8"/>
    <x v="1468"/>
    <n v="2477.9"/>
    <n v="805.2"/>
    <x v="0"/>
  </r>
  <r>
    <n v="48237"/>
    <x v="0"/>
    <x v="812"/>
    <x v="3"/>
    <n v="1173"/>
    <x v="1469"/>
    <n v="2477.9"/>
    <n v="805.2"/>
    <x v="0"/>
  </r>
  <r>
    <n v="48237"/>
    <x v="0"/>
    <x v="813"/>
    <x v="6"/>
    <n v="12176.09"/>
    <x v="1470"/>
    <n v="478"/>
    <n v="154"/>
    <x v="0"/>
  </r>
  <r>
    <n v="48237"/>
    <x v="0"/>
    <x v="814"/>
    <x v="8"/>
    <n v="62977.54"/>
    <x v="1471"/>
    <n v="368.5"/>
    <n v="368.5"/>
    <x v="0"/>
  </r>
  <r>
    <n v="48237"/>
    <x v="0"/>
    <x v="815"/>
    <x v="6"/>
    <n v="3893.37"/>
    <x v="1472"/>
    <n v="300"/>
    <n v="50"/>
    <x v="0"/>
  </r>
  <r>
    <n v="48237"/>
    <x v="0"/>
    <x v="816"/>
    <x v="9"/>
    <n v="2822.85"/>
    <x v="1473"/>
    <n v="120"/>
    <n v="24"/>
    <x v="1"/>
  </r>
  <r>
    <n v="48237"/>
    <x v="0"/>
    <x v="817"/>
    <x v="0"/>
    <n v="801.92"/>
    <x v="1474"/>
    <n v="1093"/>
    <n v="225"/>
    <x v="0"/>
  </r>
  <r>
    <n v="48237"/>
    <x v="0"/>
    <x v="818"/>
    <x v="3"/>
    <n v="7030.54"/>
    <x v="1475"/>
    <n v="216"/>
    <n v="72"/>
    <x v="0"/>
  </r>
  <r>
    <n v="48237"/>
    <x v="0"/>
    <x v="819"/>
    <x v="9"/>
    <n v="4153.8100000000004"/>
    <x v="1476"/>
    <n v="182"/>
    <n v="91"/>
    <x v="0"/>
  </r>
  <r>
    <n v="48237"/>
    <x v="0"/>
    <x v="820"/>
    <x v="4"/>
    <n v="9498.5300000000007"/>
    <x v="1477"/>
    <n v="1458"/>
    <n v="162"/>
    <x v="0"/>
  </r>
  <r>
    <n v="48237"/>
    <x v="0"/>
    <x v="821"/>
    <x v="8"/>
    <n v="17886.72"/>
    <x v="1478"/>
    <n v="1176"/>
    <n v="413"/>
    <x v="0"/>
  </r>
  <r>
    <n v="48237"/>
    <x v="0"/>
    <x v="822"/>
    <x v="5"/>
    <n v="2800"/>
    <x v="1479"/>
    <n v="5570.6"/>
    <n v="795.8"/>
    <x v="0"/>
  </r>
  <r>
    <n v="48237"/>
    <x v="0"/>
    <x v="823"/>
    <x v="3"/>
    <n v="888.58"/>
    <x v="1480"/>
    <n v="3342"/>
    <n v="557"/>
    <x v="0"/>
  </r>
  <r>
    <n v="48237"/>
    <x v="0"/>
    <x v="824"/>
    <x v="1"/>
    <n v="294.23"/>
    <x v="1481"/>
    <n v="1634.0175718185801"/>
    <n v="326.803514363717"/>
    <x v="0"/>
  </r>
  <r>
    <n v="48237"/>
    <x v="0"/>
    <x v="825"/>
    <x v="0"/>
    <n v="2459.1999999999998"/>
    <x v="1482"/>
    <n v="134"/>
    <n v="134"/>
    <x v="1"/>
  </r>
  <r>
    <n v="48237"/>
    <x v="0"/>
    <x v="826"/>
    <x v="6"/>
    <n v="7202.33"/>
    <x v="1483"/>
    <n v="206.75"/>
    <n v="84.25"/>
    <x v="0"/>
  </r>
  <r>
    <n v="48237"/>
    <x v="0"/>
    <x v="827"/>
    <x v="9"/>
    <n v="8464.44"/>
    <x v="1484"/>
    <n v="285"/>
    <n v="285"/>
    <x v="0"/>
  </r>
  <r>
    <n v="48237"/>
    <x v="0"/>
    <x v="827"/>
    <x v="0"/>
    <n v="2615.7600000000002"/>
    <x v="1485"/>
    <n v="285"/>
    <n v="285"/>
    <x v="0"/>
  </r>
  <r>
    <n v="48237"/>
    <x v="0"/>
    <x v="828"/>
    <x v="2"/>
    <n v="9225.33"/>
    <x v="1486"/>
    <n v="1450.6"/>
    <n v="327.2"/>
    <x v="1"/>
  </r>
  <r>
    <n v="48237"/>
    <x v="0"/>
    <x v="69"/>
    <x v="2"/>
    <n v="3715.2"/>
    <x v="1487"/>
    <n v="1958"/>
    <n v="286.5"/>
    <x v="0"/>
  </r>
  <r>
    <n v="48237"/>
    <x v="0"/>
    <x v="829"/>
    <x v="4"/>
    <n v="13361.25"/>
    <x v="1488"/>
    <n v="8433.9"/>
    <n v="720.7"/>
    <x v="0"/>
  </r>
  <r>
    <n v="48237"/>
    <x v="0"/>
    <x v="830"/>
    <x v="6"/>
    <n v="2550"/>
    <x v="1489"/>
    <n v="184"/>
    <n v="184"/>
    <x v="0"/>
  </r>
  <r>
    <n v="48237"/>
    <x v="0"/>
    <x v="831"/>
    <x v="6"/>
    <n v="3188.04"/>
    <x v="1490"/>
    <n v="10813.7"/>
    <n v="1131.5999999999999"/>
    <x v="0"/>
  </r>
  <r>
    <n v="48237"/>
    <x v="0"/>
    <x v="831"/>
    <x v="0"/>
    <n v="10809.09"/>
    <x v="1491"/>
    <n v="10813.7"/>
    <n v="1131.5999999999999"/>
    <x v="0"/>
  </r>
  <r>
    <n v="48237"/>
    <x v="0"/>
    <x v="831"/>
    <x v="7"/>
    <n v="4859.92"/>
    <x v="1492"/>
    <n v="10813.7"/>
    <n v="1131.5999999999999"/>
    <x v="0"/>
  </r>
  <r>
    <n v="48237"/>
    <x v="0"/>
    <x v="832"/>
    <x v="0"/>
    <n v="5498.88"/>
    <x v="1493"/>
    <n v="5590.6"/>
    <n v="728.9"/>
    <x v="0"/>
  </r>
  <r>
    <n v="48237"/>
    <x v="0"/>
    <x v="832"/>
    <x v="7"/>
    <n v="3296.6"/>
    <x v="1494"/>
    <n v="5590.6"/>
    <n v="728.9"/>
    <x v="0"/>
  </r>
  <r>
    <n v="48237"/>
    <x v="0"/>
    <x v="833"/>
    <x v="8"/>
    <n v="1108.8"/>
    <x v="1495"/>
    <n v="1539.687998142"/>
    <n v="307.93759962839999"/>
    <x v="0"/>
  </r>
  <r>
    <n v="48237"/>
    <x v="0"/>
    <x v="834"/>
    <x v="8"/>
    <n v="3131.38"/>
    <x v="1496"/>
    <n v="1660"/>
    <n v="182"/>
    <x v="0"/>
  </r>
  <r>
    <n v="48237"/>
    <x v="0"/>
    <x v="835"/>
    <x v="2"/>
    <n v="642.72"/>
    <x v="1497"/>
    <n v="435.6"/>
    <n v="217.8"/>
    <x v="0"/>
  </r>
  <r>
    <n v="48237"/>
    <x v="0"/>
    <x v="836"/>
    <x v="3"/>
    <n v="1226.07"/>
    <x v="1498"/>
    <n v="3931"/>
    <n v="581"/>
    <x v="0"/>
  </r>
  <r>
    <n v="48237"/>
    <x v="0"/>
    <x v="836"/>
    <x v="1"/>
    <n v="683.52"/>
    <x v="1499"/>
    <n v="3931"/>
    <n v="581"/>
    <x v="0"/>
  </r>
  <r>
    <n v="48237"/>
    <x v="0"/>
    <x v="837"/>
    <x v="1"/>
    <n v="6606.65"/>
    <x v="1500"/>
    <n v="769.84399907099896"/>
    <n v="153.9687998142"/>
    <x v="0"/>
  </r>
  <r>
    <n v="48237"/>
    <x v="0"/>
    <x v="838"/>
    <x v="7"/>
    <n v="7435.35"/>
    <x v="1501"/>
    <n v="1454.3"/>
    <n v="969.9"/>
    <x v="0"/>
  </r>
  <r>
    <n v="48237"/>
    <x v="0"/>
    <x v="839"/>
    <x v="5"/>
    <n v="3971"/>
    <x v="1502"/>
    <n v="4046.2"/>
    <n v="558"/>
    <x v="0"/>
  </r>
  <r>
    <n v="48237"/>
    <x v="0"/>
    <x v="840"/>
    <x v="3"/>
    <n v="2114.64"/>
    <x v="1503"/>
    <n v="495"/>
    <n v="99"/>
    <x v="0"/>
  </r>
  <r>
    <n v="48237"/>
    <x v="0"/>
    <x v="841"/>
    <x v="4"/>
    <n v="2762.5"/>
    <x v="1504"/>
    <n v="184"/>
    <n v="92"/>
    <x v="0"/>
  </r>
  <r>
    <n v="48237"/>
    <x v="0"/>
    <x v="842"/>
    <x v="1"/>
    <n v="672"/>
    <x v="1505"/>
    <n v="2736"/>
    <n v="342"/>
    <x v="0"/>
  </r>
  <r>
    <n v="48237"/>
    <x v="0"/>
    <x v="843"/>
    <x v="9"/>
    <n v="1444.38"/>
    <x v="1506"/>
    <n v="450"/>
    <n v="150"/>
    <x v="0"/>
  </r>
  <r>
    <n v="48237"/>
    <x v="0"/>
    <x v="844"/>
    <x v="4"/>
    <n v="4850"/>
    <x v="1507"/>
    <n v="1518"/>
    <n v="179"/>
    <x v="0"/>
  </r>
  <r>
    <n v="48237"/>
    <x v="0"/>
    <x v="844"/>
    <x v="9"/>
    <n v="4823.96"/>
    <x v="1508"/>
    <n v="1518"/>
    <n v="179"/>
    <x v="0"/>
  </r>
  <r>
    <n v="48237"/>
    <x v="0"/>
    <x v="845"/>
    <x v="4"/>
    <n v="3400"/>
    <x v="1509"/>
    <n v="691"/>
    <n v="116"/>
    <x v="0"/>
  </r>
  <r>
    <n v="48237"/>
    <x v="0"/>
    <x v="846"/>
    <x v="6"/>
    <n v="1695.75"/>
    <x v="1510"/>
    <n v="832"/>
    <n v="416"/>
    <x v="0"/>
  </r>
  <r>
    <n v="48237"/>
    <x v="0"/>
    <x v="847"/>
    <x v="0"/>
    <n v="6607"/>
    <x v="1511"/>
    <n v="126"/>
    <n v="63"/>
    <x v="0"/>
  </r>
  <r>
    <n v="48237"/>
    <x v="0"/>
    <x v="848"/>
    <x v="0"/>
    <n v="1443.72"/>
    <x v="1512"/>
    <n v="2736"/>
    <n v="342"/>
    <x v="0"/>
  </r>
  <r>
    <n v="48237"/>
    <x v="18"/>
    <x v="778"/>
    <x v="7"/>
    <n v="552.6"/>
    <x v="1513"/>
    <n v="7865.6"/>
    <n v="890.2"/>
    <x v="0"/>
  </r>
  <r>
    <n v="48237"/>
    <x v="6"/>
    <x v="849"/>
    <x v="0"/>
    <n v="9401.34"/>
    <x v="1514"/>
    <n v="9988.8999999999905"/>
    <n v="1416.5"/>
    <x v="0"/>
  </r>
  <r>
    <n v="48237"/>
    <x v="6"/>
    <x v="776"/>
    <x v="9"/>
    <n v="5803.8"/>
    <x v="1515"/>
    <n v="1458"/>
    <n v="162"/>
    <x v="0"/>
  </r>
  <r>
    <n v="48237"/>
    <x v="6"/>
    <x v="784"/>
    <x v="0"/>
    <n v="3437.4"/>
    <x v="1516"/>
    <n v="12065.6"/>
    <n v="994.3"/>
    <x v="0"/>
  </r>
  <r>
    <n v="48237"/>
    <x v="6"/>
    <x v="850"/>
    <x v="9"/>
    <n v="4209.54"/>
    <x v="1517"/>
    <n v="170"/>
    <n v="170"/>
    <x v="0"/>
  </r>
  <r>
    <n v="48237"/>
    <x v="6"/>
    <x v="851"/>
    <x v="7"/>
    <n v="3667.05"/>
    <x v="1518"/>
    <n v="2559.1999999999998"/>
    <n v="365.6"/>
    <x v="0"/>
  </r>
  <r>
    <n v="48237"/>
    <x v="6"/>
    <x v="852"/>
    <x v="9"/>
    <n v="1924.74"/>
    <x v="1519"/>
    <n v="346"/>
    <n v="39"/>
    <x v="1"/>
  </r>
  <r>
    <n v="48237"/>
    <x v="6"/>
    <x v="853"/>
    <x v="8"/>
    <n v="3362.96"/>
    <x v="1520"/>
    <n v="496"/>
    <n v="124"/>
    <x v="0"/>
  </r>
  <r>
    <n v="48237"/>
    <x v="6"/>
    <x v="800"/>
    <x v="7"/>
    <n v="3960"/>
    <x v="1521"/>
    <n v="482"/>
    <n v="241"/>
    <x v="0"/>
  </r>
  <r>
    <n v="48237"/>
    <x v="6"/>
    <x v="854"/>
    <x v="0"/>
    <n v="2974.15"/>
    <x v="1522"/>
    <n v="54"/>
    <n v="18"/>
    <x v="0"/>
  </r>
  <r>
    <n v="48237"/>
    <x v="6"/>
    <x v="810"/>
    <x v="6"/>
    <n v="3186.47"/>
    <x v="1523"/>
    <n v="2350"/>
    <n v="489"/>
    <x v="0"/>
  </r>
  <r>
    <n v="48237"/>
    <x v="6"/>
    <x v="855"/>
    <x v="7"/>
    <n v="4318.6000000000004"/>
    <x v="1524"/>
    <n v="4742.3999999999996"/>
    <n v="317.7"/>
    <x v="0"/>
  </r>
  <r>
    <n v="48237"/>
    <x v="6"/>
    <x v="815"/>
    <x v="0"/>
    <n v="3906.6"/>
    <x v="1525"/>
    <n v="300"/>
    <n v="50"/>
    <x v="0"/>
  </r>
  <r>
    <n v="48237"/>
    <x v="6"/>
    <x v="822"/>
    <x v="5"/>
    <n v="6227.76"/>
    <x v="1526"/>
    <n v="5570.6"/>
    <n v="795.8"/>
    <x v="0"/>
  </r>
  <r>
    <n v="48237"/>
    <x v="6"/>
    <x v="823"/>
    <x v="2"/>
    <n v="2559.0500000000002"/>
    <x v="1527"/>
    <n v="3342"/>
    <n v="557"/>
    <x v="0"/>
  </r>
  <r>
    <n v="48237"/>
    <x v="6"/>
    <x v="856"/>
    <x v="6"/>
    <n v="4046.34"/>
    <x v="1528"/>
    <n v="475.3"/>
    <n v="475.3"/>
    <x v="0"/>
  </r>
  <r>
    <n v="48237"/>
    <x v="6"/>
    <x v="826"/>
    <x v="9"/>
    <n v="8249.76"/>
    <x v="1529"/>
    <n v="206.75"/>
    <n v="84.25"/>
    <x v="0"/>
  </r>
  <r>
    <n v="48237"/>
    <x v="6"/>
    <x v="857"/>
    <x v="3"/>
    <n v="10160"/>
    <x v="1530"/>
    <n v="4482"/>
    <n v="747"/>
    <x v="0"/>
  </r>
  <r>
    <n v="48237"/>
    <x v="6"/>
    <x v="858"/>
    <x v="7"/>
    <n v="3902.8"/>
    <x v="1531"/>
    <n v="128.6"/>
    <n v="128.6"/>
    <x v="0"/>
  </r>
  <r>
    <n v="48237"/>
    <x v="7"/>
    <x v="859"/>
    <x v="6"/>
    <n v="3324.75"/>
    <x v="1532"/>
    <n v="1309.0999999999999"/>
    <n v="68.900000000000006"/>
    <x v="0"/>
  </r>
  <r>
    <n v="48237"/>
    <x v="7"/>
    <x v="860"/>
    <x v="9"/>
    <n v="2496.9499999999998"/>
    <x v="1533"/>
    <n v="354"/>
    <n v="118"/>
    <x v="0"/>
  </r>
  <r>
    <n v="48237"/>
    <x v="7"/>
    <x v="861"/>
    <x v="7"/>
    <n v="580.79999999999995"/>
    <x v="1534"/>
    <n v="219.4"/>
    <n v="44"/>
    <x v="0"/>
  </r>
  <r>
    <n v="48237"/>
    <x v="7"/>
    <x v="862"/>
    <x v="5"/>
    <n v="2365.5"/>
    <x v="1535"/>
    <n v="48"/>
    <n v="48"/>
    <x v="0"/>
  </r>
  <r>
    <n v="48237"/>
    <x v="7"/>
    <x v="393"/>
    <x v="6"/>
    <n v="4456.8599999999997"/>
    <x v="577"/>
    <n v="1001"/>
    <n v="143"/>
    <x v="0"/>
  </r>
  <r>
    <n v="48237"/>
    <x v="7"/>
    <x v="772"/>
    <x v="2"/>
    <n v="6501.6"/>
    <x v="1536"/>
    <n v="6779.6"/>
    <n v="602.4"/>
    <x v="0"/>
  </r>
  <r>
    <n v="48237"/>
    <x v="7"/>
    <x v="780"/>
    <x v="3"/>
    <n v="3163.46"/>
    <x v="1537"/>
    <n v="4610.2"/>
    <n v="850.2"/>
    <x v="0"/>
  </r>
  <r>
    <n v="48237"/>
    <x v="7"/>
    <x v="783"/>
    <x v="2"/>
    <n v="1640.76"/>
    <x v="1538"/>
    <n v="226.4"/>
    <n v="26.3"/>
    <x v="1"/>
  </r>
  <r>
    <n v="48237"/>
    <x v="7"/>
    <x v="783"/>
    <x v="3"/>
    <n v="396.88"/>
    <x v="1539"/>
    <n v="226.4"/>
    <n v="26.3"/>
    <x v="1"/>
  </r>
  <r>
    <n v="48237"/>
    <x v="7"/>
    <x v="785"/>
    <x v="9"/>
    <n v="2918.85"/>
    <x v="1540"/>
    <n v="481.2"/>
    <n v="160.4"/>
    <x v="0"/>
  </r>
  <r>
    <n v="48237"/>
    <x v="7"/>
    <x v="787"/>
    <x v="3"/>
    <n v="2446.1"/>
    <x v="1541"/>
    <n v="4817.8"/>
    <n v="694"/>
    <x v="0"/>
  </r>
  <r>
    <n v="48237"/>
    <x v="7"/>
    <x v="851"/>
    <x v="2"/>
    <n v="7073.82"/>
    <x v="1542"/>
    <n v="2559.1999999999998"/>
    <n v="365.6"/>
    <x v="0"/>
  </r>
  <r>
    <n v="48237"/>
    <x v="7"/>
    <x v="798"/>
    <x v="5"/>
    <n v="3417.4"/>
    <x v="1543"/>
    <n v="369.2"/>
    <n v="369.2"/>
    <x v="0"/>
  </r>
  <r>
    <n v="48237"/>
    <x v="7"/>
    <x v="863"/>
    <x v="3"/>
    <n v="2472.3000000000002"/>
    <x v="1544"/>
    <n v="38.6"/>
    <n v="38.6"/>
    <x v="1"/>
  </r>
  <r>
    <n v="48237"/>
    <x v="7"/>
    <x v="799"/>
    <x v="6"/>
    <n v="8905.0499999999993"/>
    <x v="1545"/>
    <n v="1554"/>
    <n v="205"/>
    <x v="0"/>
  </r>
  <r>
    <n v="48237"/>
    <x v="7"/>
    <x v="864"/>
    <x v="3"/>
    <n v="6086.8"/>
    <x v="1546"/>
    <n v="2208"/>
    <n v="1104"/>
    <x v="0"/>
  </r>
  <r>
    <n v="48237"/>
    <x v="7"/>
    <x v="865"/>
    <x v="7"/>
    <n v="3009.3"/>
    <x v="1547"/>
    <n v="90"/>
    <n v="30"/>
    <x v="2"/>
  </r>
  <r>
    <n v="48237"/>
    <x v="7"/>
    <x v="802"/>
    <x v="2"/>
    <n v="4193.42"/>
    <x v="1548"/>
    <n v="5319"/>
    <n v="1426"/>
    <x v="0"/>
  </r>
  <r>
    <n v="48237"/>
    <x v="7"/>
    <x v="807"/>
    <x v="3"/>
    <n v="1479.86"/>
    <x v="1549"/>
    <n v="533"/>
    <n v="41"/>
    <x v="0"/>
  </r>
  <r>
    <n v="48237"/>
    <x v="7"/>
    <x v="866"/>
    <x v="9"/>
    <n v="1843.96"/>
    <x v="1550"/>
    <n v="58"/>
    <n v="29"/>
    <x v="0"/>
  </r>
  <r>
    <n v="48237"/>
    <x v="7"/>
    <x v="815"/>
    <x v="6"/>
    <n v="1361.25"/>
    <x v="1551"/>
    <n v="300"/>
    <n v="50"/>
    <x v="0"/>
  </r>
  <r>
    <n v="48237"/>
    <x v="7"/>
    <x v="816"/>
    <x v="7"/>
    <n v="1031.25"/>
    <x v="1552"/>
    <n v="120"/>
    <n v="24"/>
    <x v="1"/>
  </r>
  <r>
    <n v="48237"/>
    <x v="7"/>
    <x v="818"/>
    <x v="1"/>
    <n v="4352.84"/>
    <x v="1553"/>
    <n v="216"/>
    <n v="72"/>
    <x v="0"/>
  </r>
  <r>
    <n v="48237"/>
    <x v="7"/>
    <x v="867"/>
    <x v="0"/>
    <n v="469.86"/>
    <x v="1554"/>
    <n v="33.5"/>
    <n v="33.5"/>
    <x v="1"/>
  </r>
  <r>
    <n v="48237"/>
    <x v="7"/>
    <x v="820"/>
    <x v="9"/>
    <n v="3652.49"/>
    <x v="1555"/>
    <n v="1458"/>
    <n v="162"/>
    <x v="0"/>
  </r>
  <r>
    <n v="48237"/>
    <x v="7"/>
    <x v="821"/>
    <x v="3"/>
    <n v="3123.2"/>
    <x v="1556"/>
    <n v="1176"/>
    <n v="413"/>
    <x v="0"/>
  </r>
  <r>
    <n v="48237"/>
    <x v="7"/>
    <x v="868"/>
    <x v="6"/>
    <n v="10932.9"/>
    <x v="1557"/>
    <n v="2106"/>
    <n v="1053"/>
    <x v="0"/>
  </r>
  <r>
    <n v="48237"/>
    <x v="7"/>
    <x v="856"/>
    <x v="9"/>
    <n v="4727.25"/>
    <x v="1558"/>
    <n v="475.3"/>
    <n v="475.3"/>
    <x v="0"/>
  </r>
  <r>
    <n v="48237"/>
    <x v="7"/>
    <x v="857"/>
    <x v="3"/>
    <n v="9526.76"/>
    <x v="1559"/>
    <n v="4482"/>
    <n v="747"/>
    <x v="0"/>
  </r>
  <r>
    <n v="48237"/>
    <x v="7"/>
    <x v="828"/>
    <x v="1"/>
    <n v="10846.14"/>
    <x v="1560"/>
    <n v="1450.6"/>
    <n v="327.2"/>
    <x v="1"/>
  </r>
  <r>
    <n v="48237"/>
    <x v="7"/>
    <x v="869"/>
    <x v="0"/>
    <n v="762.3"/>
    <x v="1561"/>
    <n v="45"/>
    <n v="15"/>
    <x v="0"/>
  </r>
  <r>
    <n v="48237"/>
    <x v="7"/>
    <x v="836"/>
    <x v="3"/>
    <n v="1872.7"/>
    <x v="1562"/>
    <n v="3931"/>
    <n v="581"/>
    <x v="0"/>
  </r>
  <r>
    <n v="48237"/>
    <x v="7"/>
    <x v="838"/>
    <x v="7"/>
    <n v="7576.8"/>
    <x v="1563"/>
    <n v="1454.3"/>
    <n v="969.9"/>
    <x v="0"/>
  </r>
  <r>
    <n v="48237"/>
    <x v="7"/>
    <x v="838"/>
    <x v="2"/>
    <n v="7118.1"/>
    <x v="1564"/>
    <n v="1454.3"/>
    <n v="969.9"/>
    <x v="0"/>
  </r>
  <r>
    <n v="48237"/>
    <x v="7"/>
    <x v="839"/>
    <x v="5"/>
    <n v="5697.2"/>
    <x v="1565"/>
    <n v="4046.2"/>
    <n v="558"/>
    <x v="0"/>
  </r>
  <r>
    <n v="48237"/>
    <x v="7"/>
    <x v="847"/>
    <x v="0"/>
    <n v="1740.45"/>
    <x v="1566"/>
    <n v="126"/>
    <n v="63"/>
    <x v="0"/>
  </r>
  <r>
    <n v="48237"/>
    <x v="19"/>
    <x v="870"/>
    <x v="7"/>
    <n v="1186.0999999999999"/>
    <x v="1567"/>
    <n v="2640.4"/>
    <n v="672.7"/>
    <x v="0"/>
  </r>
  <r>
    <n v="48237"/>
    <x v="20"/>
    <x v="871"/>
    <x v="3"/>
    <n v="1370.54"/>
    <x v="1568"/>
    <n v="78.8"/>
    <n v="39.4"/>
    <x v="2"/>
  </r>
  <r>
    <n v="48237"/>
    <x v="9"/>
    <x v="872"/>
    <x v="7"/>
    <n v="1009.9"/>
    <x v="1569"/>
    <n v="23"/>
    <n v="23"/>
    <x v="2"/>
  </r>
  <r>
    <n v="48237"/>
    <x v="9"/>
    <x v="783"/>
    <x v="3"/>
    <n v="2074.6799999999998"/>
    <x v="1570"/>
    <n v="226.4"/>
    <n v="26.3"/>
    <x v="1"/>
  </r>
  <r>
    <n v="48237"/>
    <x v="9"/>
    <x v="873"/>
    <x v="9"/>
    <n v="2959.2"/>
    <x v="1571"/>
    <n v="109.6"/>
    <n v="54.8"/>
    <x v="2"/>
  </r>
  <r>
    <n v="48237"/>
    <x v="9"/>
    <x v="865"/>
    <x v="6"/>
    <n v="1828.2"/>
    <x v="1572"/>
    <n v="90"/>
    <n v="30"/>
    <x v="2"/>
  </r>
  <r>
    <n v="48237"/>
    <x v="9"/>
    <x v="816"/>
    <x v="6"/>
    <n v="1375.92"/>
    <x v="1573"/>
    <n v="120"/>
    <n v="24"/>
    <x v="1"/>
  </r>
  <r>
    <n v="48237"/>
    <x v="9"/>
    <x v="867"/>
    <x v="7"/>
    <n v="321.02"/>
    <x v="1574"/>
    <n v="33.5"/>
    <n v="33.5"/>
    <x v="1"/>
  </r>
  <r>
    <n v="48237"/>
    <x v="10"/>
    <x v="766"/>
    <x v="1"/>
    <n v="68.849999999999994"/>
    <x v="1575"/>
    <n v="1515"/>
    <n v="505"/>
    <x v="0"/>
  </r>
  <r>
    <n v="48237"/>
    <x v="10"/>
    <x v="870"/>
    <x v="2"/>
    <n v="3123.54"/>
    <x v="1576"/>
    <n v="2640.4"/>
    <n v="672.7"/>
    <x v="0"/>
  </r>
  <r>
    <n v="48237"/>
    <x v="10"/>
    <x v="874"/>
    <x v="2"/>
    <n v="1555.11"/>
    <x v="1577"/>
    <n v="250"/>
    <n v="57"/>
    <x v="0"/>
  </r>
  <r>
    <n v="48237"/>
    <x v="10"/>
    <x v="780"/>
    <x v="3"/>
    <n v="25.48"/>
    <x v="1578"/>
    <n v="4610.2"/>
    <n v="850.2"/>
    <x v="0"/>
  </r>
  <r>
    <n v="48237"/>
    <x v="10"/>
    <x v="783"/>
    <x v="2"/>
    <n v="1099.56"/>
    <x v="1579"/>
    <n v="226.4"/>
    <n v="26.3"/>
    <x v="1"/>
  </r>
  <r>
    <n v="48237"/>
    <x v="10"/>
    <x v="784"/>
    <x v="8"/>
    <n v="78.81"/>
    <x v="1580"/>
    <n v="12065.6"/>
    <n v="994.3"/>
    <x v="0"/>
  </r>
  <r>
    <n v="48237"/>
    <x v="10"/>
    <x v="784"/>
    <x v="1"/>
    <n v="529.41"/>
    <x v="1581"/>
    <n v="12065.6"/>
    <n v="994.3"/>
    <x v="0"/>
  </r>
  <r>
    <n v="48237"/>
    <x v="10"/>
    <x v="875"/>
    <x v="8"/>
    <n v="37.89"/>
    <x v="1582"/>
    <n v="623"/>
    <n v="89"/>
    <x v="0"/>
  </r>
  <r>
    <n v="48237"/>
    <x v="10"/>
    <x v="876"/>
    <x v="8"/>
    <n v="262.99"/>
    <x v="1583"/>
    <n v="3564"/>
    <n v="297"/>
    <x v="0"/>
  </r>
  <r>
    <n v="48237"/>
    <x v="10"/>
    <x v="802"/>
    <x v="3"/>
    <n v="66.88"/>
    <x v="1584"/>
    <n v="5319"/>
    <n v="1426"/>
    <x v="0"/>
  </r>
  <r>
    <n v="48237"/>
    <x v="10"/>
    <x v="807"/>
    <x v="3"/>
    <n v="383.11"/>
    <x v="1585"/>
    <n v="533"/>
    <n v="41"/>
    <x v="0"/>
  </r>
  <r>
    <n v="48237"/>
    <x v="10"/>
    <x v="818"/>
    <x v="1"/>
    <n v="1454.18"/>
    <x v="1586"/>
    <n v="216"/>
    <n v="72"/>
    <x v="0"/>
  </r>
  <r>
    <n v="48237"/>
    <x v="10"/>
    <x v="877"/>
    <x v="2"/>
    <n v="308.04000000000002"/>
    <x v="1587"/>
    <n v="5418"/>
    <n v="903"/>
    <x v="0"/>
  </r>
  <r>
    <n v="48237"/>
    <x v="10"/>
    <x v="828"/>
    <x v="3"/>
    <n v="7916.52"/>
    <x v="1588"/>
    <n v="1450.6"/>
    <n v="327.2"/>
    <x v="1"/>
  </r>
  <r>
    <n v="48237"/>
    <x v="10"/>
    <x v="828"/>
    <x v="8"/>
    <n v="345.21"/>
    <x v="1589"/>
    <n v="1450.6"/>
    <n v="327.2"/>
    <x v="1"/>
  </r>
  <r>
    <n v="48237"/>
    <x v="11"/>
    <x v="878"/>
    <x v="4"/>
    <n v="8329.0499999999993"/>
    <x v="1590"/>
    <n v="361.53926972414399"/>
    <n v="72.307853944828807"/>
    <x v="0"/>
  </r>
  <r>
    <n v="48237"/>
    <x v="11"/>
    <x v="879"/>
    <x v="4"/>
    <n v="495"/>
    <x v="1591"/>
    <n v="110"/>
    <n v="110"/>
    <x v="0"/>
  </r>
  <r>
    <n v="48237"/>
    <x v="11"/>
    <x v="880"/>
    <x v="4"/>
    <n v="5774.85"/>
    <x v="1592"/>
    <n v="14456.5"/>
    <n v="1283.3"/>
    <x v="0"/>
  </r>
  <r>
    <n v="48237"/>
    <x v="11"/>
    <x v="881"/>
    <x v="4"/>
    <n v="3262.05"/>
    <x v="1593"/>
    <n v="828.2"/>
    <n v="828.2"/>
    <x v="0"/>
  </r>
  <r>
    <n v="48237"/>
    <x v="11"/>
    <x v="864"/>
    <x v="8"/>
    <n v="3219.88"/>
    <x v="1594"/>
    <n v="2208"/>
    <n v="1104"/>
    <x v="0"/>
  </r>
  <r>
    <n v="48237"/>
    <x v="11"/>
    <x v="882"/>
    <x v="4"/>
    <n v="1631.25"/>
    <x v="1595"/>
    <n v="725"/>
    <n v="725"/>
    <x v="0"/>
  </r>
  <r>
    <n v="48237"/>
    <x v="11"/>
    <x v="808"/>
    <x v="8"/>
    <n v="172.28"/>
    <x v="1596"/>
    <n v="1413.4"/>
    <n v="706.7"/>
    <x v="0"/>
  </r>
  <r>
    <n v="48237"/>
    <x v="11"/>
    <x v="883"/>
    <x v="4"/>
    <n v="387"/>
    <x v="1597"/>
    <n v="86"/>
    <n v="86"/>
    <x v="0"/>
  </r>
  <r>
    <n v="48237"/>
    <x v="11"/>
    <x v="818"/>
    <x v="1"/>
    <n v="436.84"/>
    <x v="1598"/>
    <n v="216"/>
    <n v="72"/>
    <x v="0"/>
  </r>
  <r>
    <n v="48237"/>
    <x v="11"/>
    <x v="821"/>
    <x v="8"/>
    <n v="2047.28"/>
    <x v="1599"/>
    <n v="1176"/>
    <n v="413"/>
    <x v="0"/>
  </r>
  <r>
    <n v="48237"/>
    <x v="11"/>
    <x v="833"/>
    <x v="8"/>
    <n v="282.42"/>
    <x v="1600"/>
    <n v="1539.687998142"/>
    <n v="307.93759962839999"/>
    <x v="0"/>
  </r>
  <r>
    <n v="48237"/>
    <x v="11"/>
    <x v="884"/>
    <x v="4"/>
    <n v="2067.75"/>
    <x v="1601"/>
    <n v="459.5"/>
    <n v="459.5"/>
    <x v="0"/>
  </r>
  <r>
    <n v="48237"/>
    <x v="12"/>
    <x v="766"/>
    <x v="1"/>
    <n v="676.54"/>
    <x v="1104"/>
    <n v="1515"/>
    <n v="505"/>
    <x v="0"/>
  </r>
  <r>
    <n v="48237"/>
    <x v="12"/>
    <x v="874"/>
    <x v="0"/>
    <n v="1068.29"/>
    <x v="1073"/>
    <n v="250"/>
    <n v="57"/>
    <x v="0"/>
  </r>
  <r>
    <n v="48237"/>
    <x v="12"/>
    <x v="780"/>
    <x v="3"/>
    <n v="2439.0500000000002"/>
    <x v="1090"/>
    <n v="4610.2"/>
    <n v="850.2"/>
    <x v="0"/>
  </r>
  <r>
    <n v="48237"/>
    <x v="12"/>
    <x v="783"/>
    <x v="7"/>
    <n v="611.88"/>
    <x v="1096"/>
    <n v="226.4"/>
    <n v="26.3"/>
    <x v="1"/>
  </r>
  <r>
    <n v="48237"/>
    <x v="12"/>
    <x v="784"/>
    <x v="8"/>
    <n v="912.4"/>
    <x v="1602"/>
    <n v="12065.6"/>
    <n v="994.3"/>
    <x v="0"/>
  </r>
  <r>
    <n v="48237"/>
    <x v="12"/>
    <x v="875"/>
    <x v="8"/>
    <n v="1014.81"/>
    <x v="1087"/>
    <n v="623"/>
    <n v="89"/>
    <x v="0"/>
  </r>
  <r>
    <n v="48237"/>
    <x v="12"/>
    <x v="876"/>
    <x v="8"/>
    <n v="2439.0500000000002"/>
    <x v="1090"/>
    <n v="3564"/>
    <n v="297"/>
    <x v="0"/>
  </r>
  <r>
    <n v="48237"/>
    <x v="12"/>
    <x v="802"/>
    <x v="3"/>
    <n v="2155.35"/>
    <x v="1093"/>
    <n v="5319"/>
    <n v="1426"/>
    <x v="0"/>
  </r>
  <r>
    <n v="48237"/>
    <x v="12"/>
    <x v="807"/>
    <x v="3"/>
    <n v="660.32"/>
    <x v="1072"/>
    <n v="533"/>
    <n v="41"/>
    <x v="0"/>
  </r>
  <r>
    <n v="48237"/>
    <x v="12"/>
    <x v="866"/>
    <x v="9"/>
    <n v="4706.3999999999996"/>
    <x v="1603"/>
    <n v="58"/>
    <n v="29"/>
    <x v="0"/>
  </r>
  <r>
    <n v="48237"/>
    <x v="12"/>
    <x v="818"/>
    <x v="1"/>
    <n v="676.54"/>
    <x v="1104"/>
    <n v="216"/>
    <n v="72"/>
    <x v="0"/>
  </r>
  <r>
    <n v="48237"/>
    <x v="12"/>
    <x v="828"/>
    <x v="3"/>
    <n v="1068.29"/>
    <x v="1073"/>
    <n v="1450.6"/>
    <n v="327.2"/>
    <x v="1"/>
  </r>
  <r>
    <n v="48237"/>
    <x v="13"/>
    <x v="764"/>
    <x v="6"/>
    <n v="2006.94"/>
    <x v="1604"/>
    <n v="3338"/>
    <n v="629.4"/>
    <x v="0"/>
  </r>
  <r>
    <n v="48237"/>
    <x v="13"/>
    <x v="859"/>
    <x v="6"/>
    <n v="1461.6"/>
    <x v="1605"/>
    <n v="1309.0999999999999"/>
    <n v="68.900000000000006"/>
    <x v="0"/>
  </r>
  <r>
    <n v="48237"/>
    <x v="13"/>
    <x v="860"/>
    <x v="9"/>
    <n v="1907.34"/>
    <x v="1606"/>
    <n v="354"/>
    <n v="118"/>
    <x v="0"/>
  </r>
  <r>
    <n v="48237"/>
    <x v="13"/>
    <x v="885"/>
    <x v="7"/>
    <n v="15516.8"/>
    <x v="1607"/>
    <n v="1179.0999999999999"/>
    <n v="401.6"/>
    <x v="0"/>
  </r>
  <r>
    <n v="48237"/>
    <x v="13"/>
    <x v="849"/>
    <x v="6"/>
    <n v="15724.8"/>
    <x v="1608"/>
    <n v="9988.8999999999905"/>
    <n v="1416.5"/>
    <x v="0"/>
  </r>
  <r>
    <n v="48237"/>
    <x v="13"/>
    <x v="768"/>
    <x v="5"/>
    <n v="6905"/>
    <x v="1609"/>
    <n v="1596.1"/>
    <n v="145.1"/>
    <x v="0"/>
  </r>
  <r>
    <n v="48237"/>
    <x v="13"/>
    <x v="769"/>
    <x v="4"/>
    <n v="630"/>
    <x v="927"/>
    <n v="830.3"/>
    <n v="243.7"/>
    <x v="0"/>
  </r>
  <r>
    <n v="48237"/>
    <x v="13"/>
    <x v="769"/>
    <x v="6"/>
    <n v="1275"/>
    <x v="1610"/>
    <n v="830.3"/>
    <n v="243.7"/>
    <x v="0"/>
  </r>
  <r>
    <n v="48237"/>
    <x v="13"/>
    <x v="769"/>
    <x v="0"/>
    <n v="1815.2"/>
    <x v="1611"/>
    <n v="830.3"/>
    <n v="243.7"/>
    <x v="0"/>
  </r>
  <r>
    <n v="48237"/>
    <x v="13"/>
    <x v="772"/>
    <x v="7"/>
    <n v="7768.8"/>
    <x v="1612"/>
    <n v="6779.6"/>
    <n v="602.4"/>
    <x v="0"/>
  </r>
  <r>
    <n v="48237"/>
    <x v="13"/>
    <x v="778"/>
    <x v="6"/>
    <n v="15813.94"/>
    <x v="1613"/>
    <n v="7865.6"/>
    <n v="890.2"/>
    <x v="0"/>
  </r>
  <r>
    <n v="48237"/>
    <x v="13"/>
    <x v="779"/>
    <x v="5"/>
    <n v="2065"/>
    <x v="1614"/>
    <n v="672"/>
    <n v="574"/>
    <x v="0"/>
  </r>
  <r>
    <n v="48237"/>
    <x v="13"/>
    <x v="780"/>
    <x v="3"/>
    <n v="12756.9"/>
    <x v="1615"/>
    <n v="4610.2"/>
    <n v="850.2"/>
    <x v="0"/>
  </r>
  <r>
    <n v="48237"/>
    <x v="13"/>
    <x v="781"/>
    <x v="6"/>
    <n v="2360.4"/>
    <x v="1616"/>
    <n v="1170"/>
    <n v="195"/>
    <x v="0"/>
  </r>
  <r>
    <n v="48237"/>
    <x v="13"/>
    <x v="784"/>
    <x v="7"/>
    <n v="2050.1"/>
    <x v="1617"/>
    <n v="12065.6"/>
    <n v="994.3"/>
    <x v="0"/>
  </r>
  <r>
    <n v="48237"/>
    <x v="13"/>
    <x v="785"/>
    <x v="6"/>
    <n v="1451.62"/>
    <x v="1618"/>
    <n v="481.2"/>
    <n v="160.4"/>
    <x v="0"/>
  </r>
  <r>
    <n v="48237"/>
    <x v="13"/>
    <x v="786"/>
    <x v="0"/>
    <n v="1498.98"/>
    <x v="1619"/>
    <n v="628.4"/>
    <n v="163.4"/>
    <x v="0"/>
  </r>
  <r>
    <n v="48237"/>
    <x v="13"/>
    <x v="786"/>
    <x v="7"/>
    <n v="597.6"/>
    <x v="1620"/>
    <n v="628.4"/>
    <n v="163.4"/>
    <x v="0"/>
  </r>
  <r>
    <n v="48237"/>
    <x v="13"/>
    <x v="787"/>
    <x v="3"/>
    <n v="30350.59"/>
    <x v="1621"/>
    <n v="4817.8"/>
    <n v="694"/>
    <x v="0"/>
  </r>
  <r>
    <n v="48237"/>
    <x v="13"/>
    <x v="790"/>
    <x v="9"/>
    <n v="3291.78"/>
    <x v="1622"/>
    <n v="360"/>
    <n v="90"/>
    <x v="0"/>
  </r>
  <r>
    <n v="48237"/>
    <x v="13"/>
    <x v="793"/>
    <x v="1"/>
    <n v="2497.9699999999998"/>
    <x v="1623"/>
    <n v="636.23915104722005"/>
    <n v="127.247830209444"/>
    <x v="0"/>
  </r>
  <r>
    <n v="48237"/>
    <x v="13"/>
    <x v="794"/>
    <x v="6"/>
    <n v="1722"/>
    <x v="1624"/>
    <n v="616"/>
    <n v="154"/>
    <x v="0"/>
  </r>
  <r>
    <n v="48237"/>
    <x v="13"/>
    <x v="852"/>
    <x v="9"/>
    <n v="244.8"/>
    <x v="1625"/>
    <n v="346"/>
    <n v="39"/>
    <x v="1"/>
  </r>
  <r>
    <n v="48237"/>
    <x v="13"/>
    <x v="800"/>
    <x v="1"/>
    <n v="1144.6400000000001"/>
    <x v="1626"/>
    <n v="482"/>
    <n v="241"/>
    <x v="0"/>
  </r>
  <r>
    <n v="48237"/>
    <x v="13"/>
    <x v="803"/>
    <x v="6"/>
    <n v="776.88"/>
    <x v="1627"/>
    <n v="806"/>
    <n v="806"/>
    <x v="0"/>
  </r>
  <r>
    <n v="48237"/>
    <x v="13"/>
    <x v="807"/>
    <x v="8"/>
    <n v="8497.5"/>
    <x v="1628"/>
    <n v="533"/>
    <n v="41"/>
    <x v="0"/>
  </r>
  <r>
    <n v="48237"/>
    <x v="13"/>
    <x v="809"/>
    <x v="7"/>
    <n v="4795.74"/>
    <x v="1629"/>
    <n v="813"/>
    <n v="271"/>
    <x v="0"/>
  </r>
  <r>
    <n v="48237"/>
    <x v="13"/>
    <x v="810"/>
    <x v="6"/>
    <n v="2005.6"/>
    <x v="1630"/>
    <n v="2350"/>
    <n v="489"/>
    <x v="0"/>
  </r>
  <r>
    <n v="48237"/>
    <x v="13"/>
    <x v="812"/>
    <x v="9"/>
    <n v="2086.62"/>
    <x v="1631"/>
    <n v="2477.9"/>
    <n v="805.2"/>
    <x v="0"/>
  </r>
  <r>
    <n v="48237"/>
    <x v="13"/>
    <x v="813"/>
    <x v="6"/>
    <n v="4392.3599999999997"/>
    <x v="1632"/>
    <n v="478"/>
    <n v="154"/>
    <x v="0"/>
  </r>
  <r>
    <n v="48237"/>
    <x v="13"/>
    <x v="814"/>
    <x v="1"/>
    <n v="19759.48"/>
    <x v="1633"/>
    <n v="368.5"/>
    <n v="368.5"/>
    <x v="0"/>
  </r>
  <r>
    <n v="48237"/>
    <x v="13"/>
    <x v="815"/>
    <x v="6"/>
    <n v="1937.22"/>
    <x v="1634"/>
    <n v="300"/>
    <n v="50"/>
    <x v="0"/>
  </r>
  <r>
    <n v="48237"/>
    <x v="13"/>
    <x v="819"/>
    <x v="6"/>
    <n v="1779.9"/>
    <x v="1635"/>
    <n v="182"/>
    <n v="91"/>
    <x v="0"/>
  </r>
  <r>
    <n v="48237"/>
    <x v="13"/>
    <x v="820"/>
    <x v="0"/>
    <n v="756"/>
    <x v="1636"/>
    <n v="1458"/>
    <n v="162"/>
    <x v="0"/>
  </r>
  <r>
    <n v="48237"/>
    <x v="13"/>
    <x v="826"/>
    <x v="6"/>
    <n v="1944.04"/>
    <x v="1637"/>
    <n v="206.75"/>
    <n v="84.25"/>
    <x v="0"/>
  </r>
  <r>
    <n v="48237"/>
    <x v="13"/>
    <x v="835"/>
    <x v="2"/>
    <n v="273.89999999999998"/>
    <x v="1638"/>
    <n v="435.6"/>
    <n v="217.8"/>
    <x v="0"/>
  </r>
  <r>
    <n v="48237"/>
    <x v="13"/>
    <x v="869"/>
    <x v="6"/>
    <n v="662.34"/>
    <x v="1639"/>
    <n v="45"/>
    <n v="15"/>
    <x v="0"/>
  </r>
  <r>
    <n v="48237"/>
    <x v="13"/>
    <x v="839"/>
    <x v="5"/>
    <n v="2090"/>
    <x v="588"/>
    <n v="4046.2"/>
    <n v="558"/>
    <x v="0"/>
  </r>
  <r>
    <n v="48237"/>
    <x v="13"/>
    <x v="841"/>
    <x v="4"/>
    <n v="1105"/>
    <x v="1640"/>
    <n v="184"/>
    <n v="92"/>
    <x v="0"/>
  </r>
  <r>
    <n v="48237"/>
    <x v="13"/>
    <x v="844"/>
    <x v="4"/>
    <n v="1940"/>
    <x v="1641"/>
    <n v="1518"/>
    <n v="179"/>
    <x v="0"/>
  </r>
  <r>
    <n v="48237"/>
    <x v="13"/>
    <x v="844"/>
    <x v="9"/>
    <n v="1929.59"/>
    <x v="1642"/>
    <n v="1518"/>
    <n v="179"/>
    <x v="0"/>
  </r>
  <r>
    <n v="48237"/>
    <x v="13"/>
    <x v="845"/>
    <x v="4"/>
    <n v="1360"/>
    <x v="1643"/>
    <n v="691"/>
    <n v="116"/>
    <x v="0"/>
  </r>
  <r>
    <n v="48237"/>
    <x v="13"/>
    <x v="847"/>
    <x v="7"/>
    <n v="1680.75"/>
    <x v="1644"/>
    <n v="126"/>
    <n v="63"/>
    <x v="0"/>
  </r>
  <r>
    <n v="48237"/>
    <x v="21"/>
    <x v="766"/>
    <x v="1"/>
    <n v="225"/>
    <x v="1253"/>
    <n v="1515"/>
    <n v="505"/>
    <x v="0"/>
  </r>
  <r>
    <n v="48237"/>
    <x v="21"/>
    <x v="780"/>
    <x v="3"/>
    <n v="691.6"/>
    <x v="1645"/>
    <n v="4610.2"/>
    <n v="850.2"/>
    <x v="0"/>
  </r>
  <r>
    <n v="48237"/>
    <x v="21"/>
    <x v="875"/>
    <x v="8"/>
    <n v="268"/>
    <x v="1646"/>
    <n v="623"/>
    <n v="89"/>
    <x v="0"/>
  </r>
  <r>
    <n v="48237"/>
    <x v="21"/>
    <x v="876"/>
    <x v="8"/>
    <n v="110"/>
    <x v="1647"/>
    <n v="3564"/>
    <n v="297"/>
    <x v="0"/>
  </r>
  <r>
    <n v="48237"/>
    <x v="21"/>
    <x v="802"/>
    <x v="3"/>
    <n v="185"/>
    <x v="1648"/>
    <n v="5319"/>
    <n v="1426"/>
    <x v="0"/>
  </r>
  <r>
    <n v="48237"/>
    <x v="21"/>
    <x v="807"/>
    <x v="3"/>
    <n v="532"/>
    <x v="1649"/>
    <n v="533"/>
    <n v="41"/>
    <x v="0"/>
  </r>
  <r>
    <n v="48237"/>
    <x v="21"/>
    <x v="818"/>
    <x v="1"/>
    <n v="211.95"/>
    <x v="1650"/>
    <n v="216"/>
    <n v="72"/>
    <x v="0"/>
  </r>
  <r>
    <n v="48237"/>
    <x v="14"/>
    <x v="873"/>
    <x v="9"/>
    <n v="2745.48"/>
    <x v="1651"/>
    <n v="109.6"/>
    <n v="54.8"/>
    <x v="2"/>
  </r>
  <r>
    <n v="48237"/>
    <x v="14"/>
    <x v="865"/>
    <x v="6"/>
    <n v="1266.44"/>
    <x v="1652"/>
    <n v="90"/>
    <n v="30"/>
    <x v="2"/>
  </r>
  <r>
    <n v="48237"/>
    <x v="14"/>
    <x v="816"/>
    <x v="6"/>
    <n v="789.53"/>
    <x v="1653"/>
    <n v="120"/>
    <n v="24"/>
    <x v="1"/>
  </r>
  <r>
    <n v="48237"/>
    <x v="22"/>
    <x v="871"/>
    <x v="3"/>
    <n v="1155.26"/>
    <x v="1654"/>
    <n v="78.8"/>
    <n v="39.4"/>
    <x v="2"/>
  </r>
  <r>
    <n v="48237"/>
    <x v="16"/>
    <x v="766"/>
    <x v="1"/>
    <n v="1550.92"/>
    <x v="1655"/>
    <n v="1515"/>
    <n v="505"/>
    <x v="0"/>
  </r>
  <r>
    <n v="48237"/>
    <x v="16"/>
    <x v="849"/>
    <x v="6"/>
    <n v="12780"/>
    <x v="1656"/>
    <n v="9988.8999999999905"/>
    <n v="1416.5"/>
    <x v="0"/>
  </r>
  <r>
    <n v="48237"/>
    <x v="16"/>
    <x v="870"/>
    <x v="2"/>
    <n v="704.62"/>
    <x v="1657"/>
    <n v="2640.4"/>
    <n v="672.7"/>
    <x v="0"/>
  </r>
  <r>
    <n v="48237"/>
    <x v="16"/>
    <x v="780"/>
    <x v="3"/>
    <n v="1550.92"/>
    <x v="1655"/>
    <n v="4610.2"/>
    <n v="850.2"/>
    <x v="0"/>
  </r>
  <r>
    <n v="48237"/>
    <x v="16"/>
    <x v="783"/>
    <x v="2"/>
    <n v="1162.5"/>
    <x v="1658"/>
    <n v="226.4"/>
    <n v="26.3"/>
    <x v="1"/>
  </r>
  <r>
    <n v="48237"/>
    <x v="16"/>
    <x v="784"/>
    <x v="1"/>
    <n v="2400"/>
    <x v="1659"/>
    <n v="12065.6"/>
    <n v="994.3"/>
    <x v="0"/>
  </r>
  <r>
    <n v="48237"/>
    <x v="16"/>
    <x v="875"/>
    <x v="8"/>
    <n v="1219.23"/>
    <x v="1660"/>
    <n v="623"/>
    <n v="89"/>
    <x v="0"/>
  </r>
  <r>
    <n v="48237"/>
    <x v="16"/>
    <x v="876"/>
    <x v="8"/>
    <n v="1400.64"/>
    <x v="1661"/>
    <n v="3564"/>
    <n v="297"/>
    <x v="0"/>
  </r>
  <r>
    <n v="48237"/>
    <x v="16"/>
    <x v="802"/>
    <x v="3"/>
    <n v="1657.88"/>
    <x v="1662"/>
    <n v="5319"/>
    <n v="1426"/>
    <x v="0"/>
  </r>
  <r>
    <n v="48237"/>
    <x v="16"/>
    <x v="807"/>
    <x v="3"/>
    <n v="1503.84"/>
    <x v="1663"/>
    <n v="533"/>
    <n v="41"/>
    <x v="0"/>
  </r>
  <r>
    <n v="48237"/>
    <x v="16"/>
    <x v="866"/>
    <x v="9"/>
    <n v="1739.67"/>
    <x v="1664"/>
    <n v="58"/>
    <n v="29"/>
    <x v="0"/>
  </r>
  <r>
    <n v="48237"/>
    <x v="16"/>
    <x v="818"/>
    <x v="1"/>
    <n v="1245.5"/>
    <x v="1665"/>
    <n v="216"/>
    <n v="72"/>
    <x v="0"/>
  </r>
  <r>
    <n v="48237"/>
    <x v="16"/>
    <x v="877"/>
    <x v="2"/>
    <n v="3407.55"/>
    <x v="1666"/>
    <n v="5418"/>
    <n v="903"/>
    <x v="0"/>
  </r>
  <r>
    <n v="48237"/>
    <x v="16"/>
    <x v="828"/>
    <x v="8"/>
    <n v="4470"/>
    <x v="1667"/>
    <n v="1450.6"/>
    <n v="327.2"/>
    <x v="1"/>
  </r>
  <r>
    <n v="48237"/>
    <x v="17"/>
    <x v="766"/>
    <x v="1"/>
    <n v="3685"/>
    <x v="1407"/>
    <n v="1515"/>
    <n v="505"/>
    <x v="0"/>
  </r>
  <r>
    <n v="48237"/>
    <x v="17"/>
    <x v="874"/>
    <x v="0"/>
    <n v="2553.1999999999998"/>
    <x v="1668"/>
    <n v="250"/>
    <n v="57"/>
    <x v="0"/>
  </r>
  <r>
    <n v="48237"/>
    <x v="17"/>
    <x v="780"/>
    <x v="3"/>
    <n v="2508"/>
    <x v="1333"/>
    <n v="4610.2"/>
    <n v="850.2"/>
    <x v="0"/>
  </r>
  <r>
    <n v="48237"/>
    <x v="17"/>
    <x v="783"/>
    <x v="7"/>
    <n v="3980"/>
    <x v="1669"/>
    <n v="226.4"/>
    <n v="26.3"/>
    <x v="1"/>
  </r>
  <r>
    <n v="48237"/>
    <x v="17"/>
    <x v="886"/>
    <x v="4"/>
    <n v="2643"/>
    <x v="1296"/>
    <n v="31.4"/>
    <n v="31.4"/>
    <x v="0"/>
  </r>
  <r>
    <n v="48237"/>
    <x v="17"/>
    <x v="875"/>
    <x v="8"/>
    <n v="5026"/>
    <x v="1670"/>
    <n v="623"/>
    <n v="89"/>
    <x v="0"/>
  </r>
  <r>
    <n v="48237"/>
    <x v="17"/>
    <x v="876"/>
    <x v="8"/>
    <n v="2508"/>
    <x v="1333"/>
    <n v="3564"/>
    <n v="297"/>
    <x v="0"/>
  </r>
  <r>
    <n v="48237"/>
    <x v="17"/>
    <x v="807"/>
    <x v="3"/>
    <n v="1463"/>
    <x v="1379"/>
    <n v="533"/>
    <n v="41"/>
    <x v="0"/>
  </r>
  <r>
    <n v="48237"/>
    <x v="17"/>
    <x v="866"/>
    <x v="9"/>
    <n v="2120.04"/>
    <x v="1671"/>
    <n v="58"/>
    <n v="29"/>
    <x v="0"/>
  </r>
  <r>
    <n v="48237"/>
    <x v="17"/>
    <x v="818"/>
    <x v="1"/>
    <n v="1748.03"/>
    <x v="1376"/>
    <n v="216"/>
    <n v="72"/>
    <x v="0"/>
  </r>
  <r>
    <n v="48237"/>
    <x v="17"/>
    <x v="828"/>
    <x v="3"/>
    <n v="1374.8"/>
    <x v="1399"/>
    <n v="1450.6"/>
    <n v="327.2"/>
    <x v="1"/>
  </r>
  <r>
    <m/>
    <x v="23"/>
    <x v="887"/>
    <x v="11"/>
    <m/>
    <x v="1672"/>
    <m/>
    <m/>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9">
  <r>
    <n v="48497"/>
    <x v="0"/>
    <s v="{03B13DA3-EFA2-4BC1-BF3B-6EDD79D46EA8}"/>
    <x v="0"/>
    <n v="3836.18"/>
    <x v="0"/>
    <n v="1334"/>
    <n v="155"/>
    <x v="0"/>
    <x v="0"/>
  </r>
  <r>
    <n v="48497"/>
    <x v="0"/>
    <s v="{055407FF-31B0-4DF8-B493-E37DC31148B2}"/>
    <x v="1"/>
    <n v="1910.34"/>
    <x v="1"/>
    <n v="582"/>
    <n v="291"/>
    <x v="1"/>
    <x v="0"/>
  </r>
  <r>
    <n v="48497"/>
    <x v="0"/>
    <s v="{07E3211D-6CA9-4426-897F-E20E7951F6F2}"/>
    <x v="2"/>
    <n v="1149.55"/>
    <x v="2"/>
    <n v="736"/>
    <n v="37"/>
    <x v="1"/>
    <x v="0"/>
  </r>
  <r>
    <n v="48497"/>
    <x v="0"/>
    <s v="{09019DD3-883A-4B8D-9AB5-F555BABBA53D}"/>
    <x v="3"/>
    <n v="3109.33"/>
    <x v="3"/>
    <n v="735.2"/>
    <n v="183.8"/>
    <x v="1"/>
    <x v="0"/>
  </r>
  <r>
    <n v="48497"/>
    <x v="0"/>
    <s v="{09019DD3-883A-4B8D-9AB5-F555BABBA53D}"/>
    <x v="1"/>
    <n v="4554.6099999999997"/>
    <x v="4"/>
    <n v="735.2"/>
    <n v="183.8"/>
    <x v="1"/>
    <x v="0"/>
  </r>
  <r>
    <n v="48497"/>
    <x v="0"/>
    <s v="{0AAEBF52-0FED-4867-B3CA-DD11337EA69C}"/>
    <x v="3"/>
    <n v="4239.97"/>
    <x v="5"/>
    <n v="64"/>
    <n v="64"/>
    <x v="1"/>
    <x v="0"/>
  </r>
  <r>
    <n v="48497"/>
    <x v="0"/>
    <s v="{0BA3A83F-8736-4AC2-ADB2-AAB05A3B2C1F}"/>
    <x v="3"/>
    <n v="8998.08"/>
    <x v="6"/>
    <n v="120"/>
    <n v="60"/>
    <x v="1"/>
    <x v="0"/>
  </r>
  <r>
    <n v="48497"/>
    <x v="0"/>
    <s v="{0F7EBD57-7F3C-417C-9E5D-1B6C3FD1BEFE}"/>
    <x v="2"/>
    <n v="209.49"/>
    <x v="7"/>
    <n v="4547"/>
    <n v="423"/>
    <x v="0"/>
    <x v="0"/>
  </r>
  <r>
    <n v="48497"/>
    <x v="0"/>
    <s v="{126AD33C-23A8-40B8-82A3-400FF85168AA}"/>
    <x v="4"/>
    <n v="636.5"/>
    <x v="8"/>
    <n v="23"/>
    <n v="23"/>
    <x v="1"/>
    <x v="0"/>
  </r>
  <r>
    <n v="48497"/>
    <x v="0"/>
    <s v="{14489437-F73E-46A1-BB61-BB2A781394AD}"/>
    <x v="2"/>
    <n v="225.22499999999999"/>
    <x v="9"/>
    <n v="837.7"/>
    <n v="324.10000000000002"/>
    <x v="0"/>
    <x v="0"/>
  </r>
  <r>
    <n v="48497"/>
    <x v="0"/>
    <s v="{1A291E14-59D4-49C8-8227-601E9288EEBB}"/>
    <x v="5"/>
    <n v="1075"/>
    <x v="10"/>
    <n v="102"/>
    <n v="24"/>
    <x v="1"/>
    <x v="0"/>
  </r>
  <r>
    <n v="48497"/>
    <x v="0"/>
    <s v="{1A291E14-59D4-49C8-8227-601E9288EEBB}"/>
    <x v="6"/>
    <n v="1037.5"/>
    <x v="11"/>
    <n v="102"/>
    <n v="24"/>
    <x v="1"/>
    <x v="0"/>
  </r>
  <r>
    <n v="48497"/>
    <x v="0"/>
    <s v="{1D838F79-15A1-4F18-8FA4-5F4547B22521}"/>
    <x v="4"/>
    <n v="1150"/>
    <x v="12"/>
    <n v="970"/>
    <n v="97"/>
    <x v="0"/>
    <x v="0"/>
  </r>
  <r>
    <n v="48497"/>
    <x v="0"/>
    <s v="{21B34748-2CE9-42EF-A580-3842EA13508B}"/>
    <x v="0"/>
    <n v="3755.23"/>
    <x v="13"/>
    <n v="88"/>
    <n v="44"/>
    <x v="1"/>
    <x v="0"/>
  </r>
  <r>
    <n v="48497"/>
    <x v="0"/>
    <s v="{22578D0A-E61A-40D1-AC67-92E2FE48D6BD}"/>
    <x v="0"/>
    <n v="985.8"/>
    <x v="14"/>
    <n v="2111.8000000000002"/>
    <n v="410.5"/>
    <x v="0"/>
    <x v="0"/>
  </r>
  <r>
    <n v="48497"/>
    <x v="0"/>
    <s v="{29921730-8CC0-4DCE-B180-07836398C008}"/>
    <x v="0"/>
    <n v="19169.55"/>
    <x v="15"/>
    <n v="4187.7"/>
    <n v="380.7"/>
    <x v="0"/>
    <x v="0"/>
  </r>
  <r>
    <n v="48497"/>
    <x v="0"/>
    <s v="{2A1A03B6-699F-4903-AE5D-36F0E2DDDFDE}"/>
    <x v="5"/>
    <n v="1560"/>
    <x v="16"/>
    <n v="677"/>
    <n v="102"/>
    <x v="1"/>
    <x v="0"/>
  </r>
  <r>
    <n v="48497"/>
    <x v="0"/>
    <s v="{2AF15BD5-BA77-4ECB-AC22-16DB8563DD51}"/>
    <x v="0"/>
    <n v="958.23"/>
    <x v="17"/>
    <n v="35.4"/>
    <n v="17.7"/>
    <x v="1"/>
    <x v="0"/>
  </r>
  <r>
    <n v="48497"/>
    <x v="0"/>
    <s v="{2E2872A8-77B0-4BEB-AA5D-C2E2E46C9D61}"/>
    <x v="5"/>
    <n v="1250"/>
    <x v="18"/>
    <n v="56"/>
    <n v="14"/>
    <x v="1"/>
    <x v="0"/>
  </r>
  <r>
    <n v="48497"/>
    <x v="0"/>
    <s v="{2F455658-1E42-445C-B5E3-ED29AF1CA284}"/>
    <x v="7"/>
    <n v="2668.29"/>
    <x v="19"/>
    <n v="388.3"/>
    <n v="118"/>
    <x v="1"/>
    <x v="0"/>
  </r>
  <r>
    <n v="48497"/>
    <x v="0"/>
    <s v="{35951726-8387-45F8-83A0-331260202B82}"/>
    <x v="5"/>
    <n v="1500"/>
    <x v="20"/>
    <n v="785.86884339999995"/>
    <n v="55"/>
    <x v="0"/>
    <x v="0"/>
  </r>
  <r>
    <n v="48497"/>
    <x v="0"/>
    <s v="{3862DD00-F29B-4876-A32D-D4E9FF23E51C}"/>
    <x v="5"/>
    <n v="260"/>
    <x v="21"/>
    <n v="98"/>
    <n v="14"/>
    <x v="1"/>
    <x v="0"/>
  </r>
  <r>
    <n v="48497"/>
    <x v="0"/>
    <s v="{3A3560B2-3FA4-4278-94A7-D13B5E716499}"/>
    <x v="3"/>
    <n v="1077.44"/>
    <x v="22"/>
    <n v="132"/>
    <n v="66"/>
    <x v="1"/>
    <x v="0"/>
  </r>
  <r>
    <n v="48497"/>
    <x v="0"/>
    <s v="{3A600C29-E92B-4420-B346-B770E0A801D8}"/>
    <x v="1"/>
    <n v="5136.6899999999996"/>
    <x v="23"/>
    <n v="30"/>
    <n v="30"/>
    <x v="1"/>
    <x v="0"/>
  </r>
  <r>
    <n v="48497"/>
    <x v="0"/>
    <s v="{3F4909AB-C0CA-4671-9FCA-D41B9F1E92B9}"/>
    <x v="0"/>
    <n v="4038.08"/>
    <x v="24"/>
    <n v="231"/>
    <n v="77"/>
    <x v="1"/>
    <x v="0"/>
  </r>
  <r>
    <n v="48497"/>
    <x v="0"/>
    <s v="{3F798CF8-0E1C-465E-80F9-91E6FAACE9FB}"/>
    <x v="0"/>
    <n v="2656.8"/>
    <x v="25"/>
    <n v="1920"/>
    <n v="240"/>
    <x v="0"/>
    <x v="0"/>
  </r>
  <r>
    <n v="48497"/>
    <x v="0"/>
    <s v="{4264CF32-73EB-44A2-AB41-552EFD2912CC}"/>
    <x v="0"/>
    <n v="2871.9"/>
    <x v="26"/>
    <n v="2488"/>
    <n v="808"/>
    <x v="0"/>
    <x v="0"/>
  </r>
  <r>
    <n v="48497"/>
    <x v="0"/>
    <s v="{44A18925-B859-4F22-BF0B-3D5C2FFB3261}"/>
    <x v="7"/>
    <n v="3759.87"/>
    <x v="27"/>
    <n v="280"/>
    <n v="56"/>
    <x v="1"/>
    <x v="0"/>
  </r>
  <r>
    <n v="48497"/>
    <x v="0"/>
    <s v="{456C1322-A8A5-4278-81CB-6C056D34CDB0}"/>
    <x v="2"/>
    <n v="1272"/>
    <x v="28"/>
    <n v="458"/>
    <n v="372"/>
    <x v="1"/>
    <x v="0"/>
  </r>
  <r>
    <n v="48497"/>
    <x v="0"/>
    <s v="{45FEEC91-9A54-45FD-A110-7670B6AF4AB4}"/>
    <x v="4"/>
    <n v="2135.33"/>
    <x v="29"/>
    <n v="49"/>
    <n v="13"/>
    <x v="1"/>
    <x v="0"/>
  </r>
  <r>
    <n v="48497"/>
    <x v="0"/>
    <s v="{460A1E36-B07D-46EC-A317-3E21BDA0B889}"/>
    <x v="2"/>
    <n v="676.1"/>
    <x v="30"/>
    <n v="77.400000000000006"/>
    <n v="25.8"/>
    <x v="1"/>
    <x v="0"/>
  </r>
  <r>
    <n v="48497"/>
    <x v="0"/>
    <s v="{48E016CF-396A-4388-B6A0-53E7DCF327DD}"/>
    <x v="6"/>
    <n v="797.28"/>
    <x v="31"/>
    <n v="696"/>
    <n v="87"/>
    <x v="1"/>
    <x v="0"/>
  </r>
  <r>
    <n v="48497"/>
    <x v="0"/>
    <s v="{4A852535-BFE7-492C-8B56-134D626FEDC4}"/>
    <x v="4"/>
    <n v="1453.5"/>
    <x v="32"/>
    <n v="54"/>
    <n v="54"/>
    <x v="1"/>
    <x v="0"/>
  </r>
  <r>
    <n v="48497"/>
    <x v="0"/>
    <s v="{4D5A1A38-E376-4773-BD61-61FD78C8E180}"/>
    <x v="5"/>
    <n v="625"/>
    <x v="33"/>
    <n v="1370.4"/>
    <n v="171.3"/>
    <x v="0"/>
    <x v="0"/>
  </r>
  <r>
    <n v="48497"/>
    <x v="0"/>
    <s v="{4EBF55BD-4FAC-4DAA-9114-E74A3CC73D8D}"/>
    <x v="8"/>
    <n v="2375.41"/>
    <x v="34"/>
    <n v="82"/>
    <n v="41"/>
    <x v="1"/>
    <x v="0"/>
  </r>
  <r>
    <n v="48497"/>
    <x v="0"/>
    <s v="{4FFC616D-05E9-41AF-8A8B-6194CABB2331}"/>
    <x v="6"/>
    <n v="494.76"/>
    <x v="35"/>
    <n v="21"/>
    <n v="21"/>
    <x v="1"/>
    <x v="0"/>
  </r>
  <r>
    <n v="48497"/>
    <x v="0"/>
    <s v="{50F29801-1E3C-42AE-B615-5FE2ACABCCC1}"/>
    <x v="7"/>
    <n v="1048.6500000000001"/>
    <x v="36"/>
    <n v="37"/>
    <n v="37"/>
    <x v="1"/>
    <x v="0"/>
  </r>
  <r>
    <n v="48497"/>
    <x v="0"/>
    <s v="{584F060A-EBB5-41F7-AB03-A3D117F3AD9D}"/>
    <x v="6"/>
    <n v="874.16"/>
    <x v="37"/>
    <n v="79"/>
    <n v="21"/>
    <x v="1"/>
    <x v="0"/>
  </r>
  <r>
    <n v="48497"/>
    <x v="0"/>
    <s v="{5AC00F50-E1F1-483D-8447-082D9CF3E543}"/>
    <x v="4"/>
    <n v="10250"/>
    <x v="38"/>
    <n v="633"/>
    <n v="211"/>
    <x v="1"/>
    <x v="0"/>
  </r>
  <r>
    <n v="48497"/>
    <x v="0"/>
    <s v="{5F652FA1-2788-4862-A249-75B752A05B2B}"/>
    <x v="1"/>
    <n v="465.86"/>
    <x v="39"/>
    <n v="17"/>
    <n v="17"/>
    <x v="1"/>
    <x v="0"/>
  </r>
  <r>
    <n v="48497"/>
    <x v="0"/>
    <s v="{61D3C372-622C-4CB6-A920-6555E61AA561}"/>
    <x v="5"/>
    <n v="4145"/>
    <x v="40"/>
    <n v="1548"/>
    <n v="344"/>
    <x v="0"/>
    <x v="0"/>
  </r>
  <r>
    <n v="48497"/>
    <x v="0"/>
    <s v="{64F48BDC-3C64-44E4-A57C-287EEA01A96E}"/>
    <x v="7"/>
    <n v="7492.5"/>
    <x v="41"/>
    <n v="438"/>
    <n v="146"/>
    <x v="1"/>
    <x v="0"/>
  </r>
  <r>
    <n v="48497"/>
    <x v="0"/>
    <s v="{6A868FF6-DAE3-408F-9DD2-ABFF3281351E}"/>
    <x v="4"/>
    <n v="812.5"/>
    <x v="42"/>
    <n v="80"/>
    <n v="20"/>
    <x v="1"/>
    <x v="0"/>
  </r>
  <r>
    <n v="48497"/>
    <x v="0"/>
    <s v="{70F21FD6-6A6B-4604-BBE1-C444A288B406}"/>
    <x v="7"/>
    <n v="883.33"/>
    <x v="43"/>
    <n v="185"/>
    <n v="37"/>
    <x v="1"/>
    <x v="0"/>
  </r>
  <r>
    <n v="48497"/>
    <x v="0"/>
    <s v="{714B9364-1B26-474C-8904-E199FF2B739C}"/>
    <x v="4"/>
    <n v="1237.5"/>
    <x v="44"/>
    <n v="150"/>
    <n v="44"/>
    <x v="1"/>
    <x v="0"/>
  </r>
  <r>
    <n v="48497"/>
    <x v="0"/>
    <s v="{71706DF5-23BB-43CC-9CDE-D919FB8617A4}"/>
    <x v="1"/>
    <n v="9006.0499999999993"/>
    <x v="45"/>
    <n v="301"/>
    <n v="59"/>
    <x v="1"/>
    <x v="0"/>
  </r>
  <r>
    <n v="48497"/>
    <x v="0"/>
    <s v="{78E37F33-77D3-4A64-8280-C3E954BF1DD1}"/>
    <x v="2"/>
    <n v="3726.79"/>
    <x v="46"/>
    <n v="220"/>
    <n v="55"/>
    <x v="1"/>
    <x v="0"/>
  </r>
  <r>
    <n v="48497"/>
    <x v="0"/>
    <s v="{792D40C5-A386-46DE-B259-583102BC2A6D}"/>
    <x v="0"/>
    <n v="493.33"/>
    <x v="47"/>
    <n v="184.8"/>
    <n v="26.4"/>
    <x v="1"/>
    <x v="0"/>
  </r>
  <r>
    <n v="48497"/>
    <x v="0"/>
    <s v="{7A92D5BA-9063-4F9C-9EA2-000D0F4DB43A}"/>
    <x v="1"/>
    <n v="1018.85"/>
    <x v="48"/>
    <n v="156"/>
    <n v="52"/>
    <x v="1"/>
    <x v="0"/>
  </r>
  <r>
    <n v="48497"/>
    <x v="0"/>
    <s v="{7EE8E389-DE5E-4101-BC99-B841DBF87BDE}"/>
    <x v="1"/>
    <n v="530.36"/>
    <x v="49"/>
    <n v="81"/>
    <n v="27"/>
    <x v="1"/>
    <x v="0"/>
  </r>
  <r>
    <n v="48497"/>
    <x v="0"/>
    <s v="{802657E4-7481-482E-890C-5007D7D4D717}"/>
    <x v="8"/>
    <n v="1425.54"/>
    <x v="50"/>
    <n v="110"/>
    <n v="55"/>
    <x v="1"/>
    <x v="0"/>
  </r>
  <r>
    <n v="48497"/>
    <x v="0"/>
    <s v="{8606683E-4E87-4B05-A0B9-DE890393CB42}"/>
    <x v="7"/>
    <n v="5867.13"/>
    <x v="51"/>
    <n v="792"/>
    <n v="198"/>
    <x v="0"/>
    <x v="0"/>
  </r>
  <r>
    <n v="48497"/>
    <x v="0"/>
    <s v="{8606683E-4E87-4B05-A0B9-DE890393CB42}"/>
    <x v="8"/>
    <n v="4105.2299999999996"/>
    <x v="52"/>
    <n v="792"/>
    <n v="198"/>
    <x v="0"/>
    <x v="0"/>
  </r>
  <r>
    <n v="48497"/>
    <x v="0"/>
    <s v="{88CDC55E-0ED7-4F30-933A-FC667338B7AA}"/>
    <x v="7"/>
    <n v="661.56"/>
    <x v="53"/>
    <n v="29"/>
    <n v="29"/>
    <x v="1"/>
    <x v="0"/>
  </r>
  <r>
    <n v="48497"/>
    <x v="0"/>
    <s v="{8A9EC07D-2EFB-468F-BB5D-4CB98926DC00}"/>
    <x v="1"/>
    <n v="7789.94"/>
    <x v="54"/>
    <n v="105"/>
    <n v="105"/>
    <x v="1"/>
    <x v="0"/>
  </r>
  <r>
    <n v="48497"/>
    <x v="0"/>
    <s v="{8AF7A1C6-62EB-416A-9FB8-66989E11A34D}"/>
    <x v="0"/>
    <n v="2435.4"/>
    <x v="55"/>
    <n v="81"/>
    <n v="48.8"/>
    <x v="1"/>
    <x v="0"/>
  </r>
  <r>
    <n v="48497"/>
    <x v="0"/>
    <s v="{933F1836-075B-4D03-BCAB-1B1B16DBD03D}"/>
    <x v="4"/>
    <n v="2907"/>
    <x v="56"/>
    <n v="172.7"/>
    <n v="35"/>
    <x v="1"/>
    <x v="0"/>
  </r>
  <r>
    <n v="48497"/>
    <x v="0"/>
    <s v="{9572414A-AB34-4005-822B-EEADFB66280E}"/>
    <x v="5"/>
    <n v="780"/>
    <x v="57"/>
    <n v="207"/>
    <n v="69"/>
    <x v="1"/>
    <x v="0"/>
  </r>
  <r>
    <n v="48497"/>
    <x v="0"/>
    <s v="{98764E8C-E248-4E4C-85F9-BFA1CDB04BFA}"/>
    <x v="6"/>
    <n v="5701.05"/>
    <x v="58"/>
    <n v="1491"/>
    <n v="189"/>
    <x v="0"/>
    <x v="0"/>
  </r>
  <r>
    <n v="48497"/>
    <x v="0"/>
    <s v="{98764E8C-E248-4E4C-85F9-BFA1CDB04BFA}"/>
    <x v="0"/>
    <n v="4059"/>
    <x v="59"/>
    <n v="1491"/>
    <n v="189"/>
    <x v="0"/>
    <x v="0"/>
  </r>
  <r>
    <n v="48497"/>
    <x v="0"/>
    <s v="{9E9B29CA-74D3-4C2D-BBB8-A067F115FA8B}"/>
    <x v="8"/>
    <n v="1246.3499999999999"/>
    <x v="60"/>
    <n v="735"/>
    <n v="105"/>
    <x v="1"/>
    <x v="0"/>
  </r>
  <r>
    <n v="48497"/>
    <x v="0"/>
    <s v="{A4C78761-3A81-4C9E-B39E-CB159738E87E}"/>
    <x v="0"/>
    <n v="3435.71"/>
    <x v="61"/>
    <n v="2779"/>
    <n v="229"/>
    <x v="0"/>
    <x v="0"/>
  </r>
  <r>
    <n v="48497"/>
    <x v="0"/>
    <s v="{A4D8C722-7F33-4637-B499-45C37A6CE7F1}"/>
    <x v="7"/>
    <n v="2331.86"/>
    <x v="62"/>
    <n v="442.75"/>
    <n v="40.25"/>
    <x v="1"/>
    <x v="0"/>
  </r>
  <r>
    <n v="48497"/>
    <x v="0"/>
    <s v="{A97F2DB3-7386-4EFD-AF73-9D0E096ECCFF}"/>
    <x v="4"/>
    <n v="1006.3"/>
    <x v="63"/>
    <n v="259"/>
    <n v="72"/>
    <x v="1"/>
    <x v="0"/>
  </r>
  <r>
    <n v="48497"/>
    <x v="0"/>
    <s v="{B31CC6FF-56E9-4D63-8129-A31B8D559BEE}"/>
    <x v="1"/>
    <n v="956.28"/>
    <x v="64"/>
    <n v="30"/>
    <n v="30"/>
    <x v="1"/>
    <x v="0"/>
  </r>
  <r>
    <n v="48497"/>
    <x v="0"/>
    <s v="{B452BA92-8C17-4B6A-B692-A484B053C1CD}"/>
    <x v="1"/>
    <n v="1591.95"/>
    <x v="65"/>
    <n v="784"/>
    <n v="112"/>
    <x v="0"/>
    <x v="0"/>
  </r>
  <r>
    <n v="48497"/>
    <x v="0"/>
    <s v="{B72B68F0-1967-41FC-9E30-AC40A0A1EA02}"/>
    <x v="0"/>
    <n v="2583"/>
    <x v="66"/>
    <n v="365"/>
    <n v="136.5"/>
    <x v="1"/>
    <x v="0"/>
  </r>
  <r>
    <n v="48497"/>
    <x v="0"/>
    <s v="{B87D54A9-5D91-4189-9D4A-9D4154F92815}"/>
    <x v="8"/>
    <n v="1041.74"/>
    <x v="67"/>
    <n v="42.1"/>
    <n v="22.5"/>
    <x v="1"/>
    <x v="0"/>
  </r>
  <r>
    <n v="48497"/>
    <x v="0"/>
    <s v="{B87D54A9-5D91-4189-9D4A-9D4154F92815}"/>
    <x v="1"/>
    <n v="1685.73"/>
    <x v="68"/>
    <n v="42.1"/>
    <n v="22.5"/>
    <x v="1"/>
    <x v="0"/>
  </r>
  <r>
    <n v="48497"/>
    <x v="0"/>
    <s v="{B9F0835F-9D3E-4CBB-9F3A-11B79DC9FE0D}"/>
    <x v="0"/>
    <n v="1160.95"/>
    <x v="69"/>
    <n v="12"/>
    <n v="12"/>
    <x v="1"/>
    <x v="0"/>
  </r>
  <r>
    <n v="48497"/>
    <x v="0"/>
    <s v="{BA636C11-711B-4415-A927-EB772F1F4E51}"/>
    <x v="0"/>
    <n v="1314.4"/>
    <x v="70"/>
    <n v="1005"/>
    <n v="201"/>
    <x v="0"/>
    <x v="0"/>
  </r>
  <r>
    <n v="48497"/>
    <x v="0"/>
    <s v="{BC91E80B-7E67-4C90-9CB5-45295FB38E30}"/>
    <x v="2"/>
    <n v="945.16"/>
    <x v="71"/>
    <n v="4187.7"/>
    <n v="380.7"/>
    <x v="0"/>
    <x v="0"/>
  </r>
  <r>
    <n v="48497"/>
    <x v="0"/>
    <s v="{BCFDF191-A6D1-4A19-ADE9-4A8CD72E0325}"/>
    <x v="0"/>
    <n v="258.3"/>
    <x v="72"/>
    <n v="664"/>
    <n v="166"/>
    <x v="1"/>
    <x v="0"/>
  </r>
  <r>
    <n v="48497"/>
    <x v="0"/>
    <s v="{BEE9B8A6-238E-4251-8B1C-DAA762848BEC}"/>
    <x v="5"/>
    <n v="1040"/>
    <x v="73"/>
    <n v="923"/>
    <n v="183"/>
    <x v="0"/>
    <x v="0"/>
  </r>
  <r>
    <n v="48497"/>
    <x v="0"/>
    <s v="{C16EEF96-4090-41E9-B2D9-F5C8F1A8A442}"/>
    <x v="2"/>
    <n v="1663.58"/>
    <x v="74"/>
    <n v="2205"/>
    <n v="573"/>
    <x v="0"/>
    <x v="0"/>
  </r>
  <r>
    <n v="48497"/>
    <x v="0"/>
    <s v="{C2F850CD-1F9D-455F-89F8-6E6A64C7AAE2}"/>
    <x v="6"/>
    <n v="500"/>
    <x v="75"/>
    <n v="88"/>
    <n v="22"/>
    <x v="1"/>
    <x v="0"/>
  </r>
  <r>
    <n v="48497"/>
    <x v="0"/>
    <s v="{C43CE2AA-B3E6-489E-B366-46529555F157}"/>
    <x v="6"/>
    <n v="58.11"/>
    <x v="76"/>
    <n v="320"/>
    <n v="64"/>
    <x v="1"/>
    <x v="0"/>
  </r>
  <r>
    <n v="48497"/>
    <x v="0"/>
    <s v="{CBE55FA0-709E-44C1-8DE9-3FF30BBC2D50}"/>
    <x v="5"/>
    <n v="440"/>
    <x v="77"/>
    <n v="50"/>
    <n v="25"/>
    <x v="1"/>
    <x v="0"/>
  </r>
  <r>
    <n v="48497"/>
    <x v="0"/>
    <s v="{CE12B876-3868-4B8B-A70E-A6920DB77464}"/>
    <x v="8"/>
    <n v="889.24"/>
    <x v="78"/>
    <n v="56"/>
    <n v="28"/>
    <x v="1"/>
    <x v="0"/>
  </r>
  <r>
    <n v="48497"/>
    <x v="0"/>
    <s v="{D449418D-61AA-4688-B369-D62280CA3137}"/>
    <x v="6"/>
    <n v="1520.28"/>
    <x v="79"/>
    <n v="10"/>
    <n v="10"/>
    <x v="1"/>
    <x v="0"/>
  </r>
  <r>
    <n v="48497"/>
    <x v="0"/>
    <s v="{D7860979-68ED-4D17-8E07-C555A152E1AB}"/>
    <x v="0"/>
    <n v="1531.35"/>
    <x v="80"/>
    <n v="110"/>
    <n v="10"/>
    <x v="1"/>
    <x v="0"/>
  </r>
  <r>
    <n v="48497"/>
    <x v="0"/>
    <s v="{E33B055A-9FD9-4929-B74B-5C7F438234FA}"/>
    <x v="2"/>
    <n v="608.44000000000005"/>
    <x v="81"/>
    <n v="95.6"/>
    <n v="23.9"/>
    <x v="1"/>
    <x v="0"/>
  </r>
  <r>
    <n v="48497"/>
    <x v="0"/>
    <s v="{E5744FE0-D354-4AEF-BBF1-BA8CB37E80F9}"/>
    <x v="8"/>
    <n v="1004.25"/>
    <x v="82"/>
    <n v="113"/>
    <n v="17"/>
    <x v="1"/>
    <x v="0"/>
  </r>
  <r>
    <n v="48497"/>
    <x v="0"/>
    <s v="{E5F029BD-2FC2-40D9-B420-7C6098E7909A}"/>
    <x v="1"/>
    <n v="1974.02"/>
    <x v="83"/>
    <n v="4187.7"/>
    <n v="380.7"/>
    <x v="0"/>
    <x v="0"/>
  </r>
  <r>
    <n v="48497"/>
    <x v="0"/>
    <s v="{E7A0CCA2-A724-467D-B956-6F71EA5DAB43}"/>
    <x v="7"/>
    <n v="4087.61"/>
    <x v="84"/>
    <n v="4771"/>
    <n v="395"/>
    <x v="0"/>
    <x v="0"/>
  </r>
  <r>
    <n v="48497"/>
    <x v="0"/>
    <s v="{F0AD2C13-175C-4963-BEC5-02CB05D192B6}"/>
    <x v="9"/>
    <n v="2662.5"/>
    <x v="85"/>
    <n v="900"/>
    <n v="100"/>
    <x v="0"/>
    <x v="0"/>
  </r>
  <r>
    <n v="48497"/>
    <x v="0"/>
    <s v="{F1E24B3A-2745-4820-A2D3-26CE061BB05C}"/>
    <x v="1"/>
    <n v="583.72"/>
    <x v="86"/>
    <n v="264"/>
    <n v="66"/>
    <x v="1"/>
    <x v="0"/>
  </r>
  <r>
    <n v="48497"/>
    <x v="0"/>
    <s v="{F2A79655-09AE-4D9B-BA73-B8CCC4291E98}"/>
    <x v="8"/>
    <n v="1000.67"/>
    <x v="87"/>
    <n v="52"/>
    <n v="26"/>
    <x v="1"/>
    <x v="0"/>
  </r>
  <r>
    <n v="48497"/>
    <x v="0"/>
    <s v="{FAB73A0D-CB9E-4A4C-A0F3-9CB886B6DC5E}"/>
    <x v="3"/>
    <n v="497.28"/>
    <x v="88"/>
    <n v="17"/>
    <n v="17"/>
    <x v="1"/>
    <x v="0"/>
  </r>
  <r>
    <n v="48497"/>
    <x v="0"/>
    <s v="{FEFF9021-21A5-4B67-8465-CD2E260FE9DF}"/>
    <x v="7"/>
    <n v="371"/>
    <x v="89"/>
    <n v="56"/>
    <n v="56"/>
    <x v="1"/>
    <x v="0"/>
  </r>
  <r>
    <n v="48497"/>
    <x v="0"/>
    <s v="{FFAAB3E0-3AD9-4470-AC42-AA76D3918D31}"/>
    <x v="2"/>
    <n v="2798.82"/>
    <x v="90"/>
    <n v="533"/>
    <n v="106.6"/>
    <x v="1"/>
    <x v="0"/>
  </r>
  <r>
    <n v="48497"/>
    <x v="1"/>
    <s v="{0340AD08-F98D-4149-8186-D17C5DCB4B83}"/>
    <x v="7"/>
    <n v="151.69999999999999"/>
    <x v="91"/>
    <n v="189.2"/>
    <n v="63.7"/>
    <x v="1"/>
    <x v="1"/>
  </r>
  <r>
    <n v="48497"/>
    <x v="1"/>
    <s v="{0340AD08-F98D-4149-8186-D17C5DCB4B83}"/>
    <x v="2"/>
    <n v="39.92"/>
    <x v="92"/>
    <n v="189.2"/>
    <n v="63.7"/>
    <x v="1"/>
    <x v="1"/>
  </r>
  <r>
    <n v="48497"/>
    <x v="1"/>
    <s v="{036E03A4-5B92-43D1-9DDB-1FBDE97F41E7}"/>
    <x v="7"/>
    <n v="364.27"/>
    <x v="93"/>
    <n v="307"/>
    <n v="142"/>
    <x v="1"/>
    <x v="1"/>
  </r>
  <r>
    <n v="48497"/>
    <x v="1"/>
    <s v="{036E03A4-5B92-43D1-9DDB-1FBDE97F41E7}"/>
    <x v="2"/>
    <n v="383.23"/>
    <x v="94"/>
    <n v="307"/>
    <n v="142"/>
    <x v="1"/>
    <x v="1"/>
  </r>
  <r>
    <n v="48497"/>
    <x v="1"/>
    <s v="{03B13DA3-EFA2-4BC1-BF3B-6EDD79D46EA8}"/>
    <x v="0"/>
    <n v="183.31"/>
    <x v="95"/>
    <n v="1334"/>
    <n v="155"/>
    <x v="0"/>
    <x v="1"/>
  </r>
  <r>
    <n v="48497"/>
    <x v="1"/>
    <s v="{0845CAC6-7BCB-4CA3-9AC5-50EEEA498687}"/>
    <x v="3"/>
    <n v="229.8"/>
    <x v="96"/>
    <n v="128"/>
    <n v="32"/>
    <x v="1"/>
    <x v="1"/>
  </r>
  <r>
    <n v="48497"/>
    <x v="1"/>
    <s v="{09019DD3-883A-4B8D-9AB5-F555BABBA53D}"/>
    <x v="8"/>
    <n v="300.39999999999998"/>
    <x v="97"/>
    <n v="735.2"/>
    <n v="183.8"/>
    <x v="1"/>
    <x v="1"/>
  </r>
  <r>
    <n v="48497"/>
    <x v="1"/>
    <s v="{09019DD3-883A-4B8D-9AB5-F555BABBA53D}"/>
    <x v="1"/>
    <n v="269.45999999999998"/>
    <x v="98"/>
    <n v="735.2"/>
    <n v="183.8"/>
    <x v="1"/>
    <x v="1"/>
  </r>
  <r>
    <n v="48497"/>
    <x v="1"/>
    <s v="{0D6AC37A-4913-4022-B04E-35355C0C5E6E}"/>
    <x v="0"/>
    <n v="130.25"/>
    <x v="99"/>
    <n v="81"/>
    <n v="27"/>
    <x v="1"/>
    <x v="1"/>
  </r>
  <r>
    <n v="48497"/>
    <x v="1"/>
    <s v="{0F9441BC-444E-4E3D-9F97-370DDEAED874}"/>
    <x v="8"/>
    <n v="79.239999999999995"/>
    <x v="100"/>
    <n v="35"/>
    <n v="7"/>
    <x v="1"/>
    <x v="1"/>
  </r>
  <r>
    <n v="48497"/>
    <x v="1"/>
    <s v="{1180E624-0B3B-4779-A35F-88438FBA5BC4}"/>
    <x v="7"/>
    <n v="61.51"/>
    <x v="101"/>
    <n v="25"/>
    <n v="25"/>
    <x v="1"/>
    <x v="1"/>
  </r>
  <r>
    <n v="48497"/>
    <x v="1"/>
    <s v="{13C94F42-1810-4045-A8B9-B8075F2DA967}"/>
    <x v="7"/>
    <n v="114.57"/>
    <x v="102"/>
    <n v="486"/>
    <n v="243"/>
    <x v="1"/>
    <x v="1"/>
  </r>
  <r>
    <n v="48497"/>
    <x v="1"/>
    <s v="{15079316-1DB7-4A5D-BAA3-61EBFF709687}"/>
    <x v="3"/>
    <n v="80.84"/>
    <x v="103"/>
    <n v="56"/>
    <n v="28"/>
    <x v="1"/>
    <x v="1"/>
  </r>
  <r>
    <n v="48497"/>
    <x v="1"/>
    <s v="{17A89D99-28E3-4D4A-9AF0-32B5A9521990}"/>
    <x v="8"/>
    <n v="363.37"/>
    <x v="104"/>
    <n v="232"/>
    <n v="116"/>
    <x v="1"/>
    <x v="1"/>
  </r>
  <r>
    <n v="48497"/>
    <x v="1"/>
    <s v="{18F001E8-863F-423B-BA37-C062DC26B150}"/>
    <x v="0"/>
    <n v="98.29"/>
    <x v="105"/>
    <n v="150"/>
    <n v="30"/>
    <x v="1"/>
    <x v="1"/>
  </r>
  <r>
    <n v="48497"/>
    <x v="1"/>
    <s v="{1CA7C4A4-8600-44B6-98ED-9C6FDD25BD10}"/>
    <x v="2"/>
    <n v="167.66"/>
    <x v="106"/>
    <n v="451.2"/>
    <n v="150.4"/>
    <x v="1"/>
    <x v="1"/>
  </r>
  <r>
    <n v="48497"/>
    <x v="1"/>
    <s v="{1CA7C4A4-8600-44B6-98ED-9C6FDD25BD10}"/>
    <x v="8"/>
    <n v="33.93"/>
    <x v="107"/>
    <n v="451.2"/>
    <n v="150.4"/>
    <x v="1"/>
    <x v="1"/>
  </r>
  <r>
    <n v="48497"/>
    <x v="1"/>
    <s v="{1D74631C-43FF-43BC-9290-C7554B370C47}"/>
    <x v="1"/>
    <n v="2383.2600000000002"/>
    <x v="108"/>
    <n v="1489"/>
    <n v="237"/>
    <x v="0"/>
    <x v="1"/>
  </r>
  <r>
    <n v="48497"/>
    <x v="1"/>
    <s v="{1FC8E81B-43EA-4FB7-A81A-01E1986C281E}"/>
    <x v="3"/>
    <n v="201.5"/>
    <x v="109"/>
    <n v="784"/>
    <n v="112"/>
    <x v="1"/>
    <x v="1"/>
  </r>
  <r>
    <n v="48497"/>
    <x v="1"/>
    <s v="{23A2FD9B-E149-4316-964D-5668883F7041}"/>
    <x v="3"/>
    <n v="264.60000000000002"/>
    <x v="110"/>
    <n v="406"/>
    <n v="58"/>
    <x v="1"/>
    <x v="1"/>
  </r>
  <r>
    <n v="48497"/>
    <x v="1"/>
    <s v="{27695E5D-C18D-4250-B562-41240A66C2BA}"/>
    <x v="8"/>
    <n v="82.64"/>
    <x v="111"/>
    <n v="16"/>
    <n v="8"/>
    <x v="1"/>
    <x v="1"/>
  </r>
  <r>
    <n v="48497"/>
    <x v="1"/>
    <s v="{2864A44A-901A-4DE7-BC51-89587B74CC68}"/>
    <x v="1"/>
    <n v="92.82"/>
    <x v="112"/>
    <n v="267"/>
    <n v="89"/>
    <x v="1"/>
    <x v="1"/>
  </r>
  <r>
    <n v="48497"/>
    <x v="1"/>
    <s v="{2C1163F6-A17F-41A6-BF9B-2040BD9C85CD}"/>
    <x v="3"/>
    <n v="47.03"/>
    <x v="113"/>
    <n v="56"/>
    <n v="28"/>
    <x v="1"/>
    <x v="1"/>
  </r>
  <r>
    <n v="48497"/>
    <x v="1"/>
    <s v="{2F455658-1E42-445C-B5E3-ED29AF1CA284}"/>
    <x v="2"/>
    <n v="312.37"/>
    <x v="114"/>
    <n v="388.3"/>
    <n v="118"/>
    <x v="1"/>
    <x v="1"/>
  </r>
  <r>
    <n v="48497"/>
    <x v="1"/>
    <s v="{3773F652-3169-4401-B612-6F9F7B4DDD4A}"/>
    <x v="1"/>
    <n v="203.79"/>
    <x v="115"/>
    <n v="156"/>
    <n v="78"/>
    <x v="1"/>
    <x v="1"/>
  </r>
  <r>
    <n v="48497"/>
    <x v="1"/>
    <s v="{39B5E013-5A1F-4E8D-83CD-15F2192419B3}"/>
    <x v="0"/>
    <n v="36.78"/>
    <x v="116"/>
    <n v="62"/>
    <n v="31"/>
    <x v="1"/>
    <x v="1"/>
  </r>
  <r>
    <n v="48497"/>
    <x v="1"/>
    <s v="{3F4909AB-C0CA-4671-9FCA-D41B9F1E92B9}"/>
    <x v="7"/>
    <n v="151.35"/>
    <x v="117"/>
    <n v="231"/>
    <n v="77"/>
    <x v="1"/>
    <x v="1"/>
  </r>
  <r>
    <n v="48497"/>
    <x v="1"/>
    <s v="{41829E23-A6E0-4596-8F39-99CC7F0E5803}"/>
    <x v="8"/>
    <n v="255.83"/>
    <x v="118"/>
    <n v="240"/>
    <n v="80"/>
    <x v="1"/>
    <x v="1"/>
  </r>
  <r>
    <n v="48497"/>
    <x v="1"/>
    <s v="{4264CF32-73EB-44A2-AB41-552EFD2912CC}"/>
    <x v="2"/>
    <n v="60.3"/>
    <x v="119"/>
    <n v="2488"/>
    <n v="808"/>
    <x v="0"/>
    <x v="1"/>
  </r>
  <r>
    <n v="48497"/>
    <x v="1"/>
    <s v="{42AA1719-36EA-4450-9AC8-FCE5548451DB}"/>
    <x v="8"/>
    <n v="115.2"/>
    <x v="120"/>
    <n v="76"/>
    <n v="12"/>
    <x v="1"/>
    <x v="1"/>
  </r>
  <r>
    <n v="48497"/>
    <x v="1"/>
    <s v="{42E79933-69EB-446A-B7EF-1760C37B5AF6}"/>
    <x v="3"/>
    <n v="1359.2"/>
    <x v="121"/>
    <n v="315"/>
    <n v="105"/>
    <x v="1"/>
    <x v="1"/>
  </r>
  <r>
    <n v="48497"/>
    <x v="1"/>
    <s v="{44A18925-B859-4F22-BF0B-3D5C2FFB3261}"/>
    <x v="2"/>
    <n v="359.28"/>
    <x v="122"/>
    <n v="280"/>
    <n v="56"/>
    <x v="1"/>
    <x v="1"/>
  </r>
  <r>
    <n v="48497"/>
    <x v="1"/>
    <s v="{4516F155-C097-4900-807D-A8D4B9C0682E}"/>
    <x v="1"/>
    <n v="164.07"/>
    <x v="123"/>
    <n v="44"/>
    <n v="22"/>
    <x v="1"/>
    <x v="1"/>
  </r>
  <r>
    <n v="48497"/>
    <x v="1"/>
    <s v="{46583726-D808-4AD4-8D7B-58E1FF4B7B74}"/>
    <x v="7"/>
    <n v="95.81"/>
    <x v="124"/>
    <n v="56"/>
    <n v="28"/>
    <x v="1"/>
    <x v="1"/>
  </r>
  <r>
    <n v="48497"/>
    <x v="1"/>
    <s v="{47919F0B-7CA0-4776-8368-D18BE505C234}"/>
    <x v="8"/>
    <n v="326.02"/>
    <x v="125"/>
    <n v="222"/>
    <n v="74"/>
    <x v="1"/>
    <x v="1"/>
  </r>
  <r>
    <n v="48497"/>
    <x v="1"/>
    <s v="{49168622-2144-48BA-B4E3-CD3F0186A10A}"/>
    <x v="8"/>
    <n v="124.52"/>
    <x v="126"/>
    <n v="33"/>
    <n v="11"/>
    <x v="1"/>
    <x v="1"/>
  </r>
  <r>
    <n v="48497"/>
    <x v="1"/>
    <s v="{4A798D07-F05D-4242-8642-A182127F5BAD}"/>
    <x v="3"/>
    <n v="559.21"/>
    <x v="127"/>
    <n v="171"/>
    <n v="57"/>
    <x v="1"/>
    <x v="1"/>
  </r>
  <r>
    <n v="48497"/>
    <x v="1"/>
    <s v="{4CA3EEF8-BE70-4933-8720-41524BEA0C8C}"/>
    <x v="1"/>
    <n v="53.89"/>
    <x v="128"/>
    <n v="231"/>
    <n v="47.9"/>
    <x v="1"/>
    <x v="1"/>
  </r>
  <r>
    <n v="48497"/>
    <x v="1"/>
    <s v="{4FD4AC8A-ABA9-4E41-AC88-CAE54CE9358A}"/>
    <x v="1"/>
    <n v="331.78"/>
    <x v="129"/>
    <n v="333"/>
    <n v="111"/>
    <x v="1"/>
    <x v="1"/>
  </r>
  <r>
    <n v="48497"/>
    <x v="1"/>
    <s v="{55A25043-BFA9-42ED-8CD2-7129A5075960}"/>
    <x v="1"/>
    <n v="203.79"/>
    <x v="115"/>
    <n v="28"/>
    <n v="14"/>
    <x v="1"/>
    <x v="1"/>
  </r>
  <r>
    <n v="48497"/>
    <x v="1"/>
    <s v="{58C2963D-CB46-48EB-90D8-09F77D27E378}"/>
    <x v="1"/>
    <n v="169.34"/>
    <x v="130"/>
    <n v="83"/>
    <n v="34"/>
    <x v="1"/>
    <x v="1"/>
  </r>
  <r>
    <n v="48497"/>
    <x v="1"/>
    <s v="{5BE42616-8615-422D-BEBB-93DEDF6087B1}"/>
    <x v="7"/>
    <n v="64.52"/>
    <x v="131"/>
    <n v="120"/>
    <n v="20"/>
    <x v="1"/>
    <x v="1"/>
  </r>
  <r>
    <n v="48497"/>
    <x v="1"/>
    <s v="{5CEE4A28-E179-40A8-ACB5-7D687E2B8F5A}"/>
    <x v="8"/>
    <n v="271.83999999999997"/>
    <x v="132"/>
    <n v="54"/>
    <n v="18"/>
    <x v="1"/>
    <x v="1"/>
  </r>
  <r>
    <n v="48497"/>
    <x v="1"/>
    <s v="{60C0B7AD-C499-4D67-A3CD-4CFA0711AF0D}"/>
    <x v="8"/>
    <n v="241.12"/>
    <x v="133"/>
    <n v="262"/>
    <n v="131"/>
    <x v="1"/>
    <x v="1"/>
  </r>
  <r>
    <n v="48497"/>
    <x v="1"/>
    <s v="{610C71AD-39DF-46CF-9F5D-9AEBAA635BF1}"/>
    <x v="8"/>
    <n v="183.38"/>
    <x v="134"/>
    <n v="36"/>
    <n v="18"/>
    <x v="1"/>
    <x v="1"/>
  </r>
  <r>
    <n v="48497"/>
    <x v="1"/>
    <s v="{64F48BDC-3C64-44E4-A57C-287EEA01A96E}"/>
    <x v="3"/>
    <n v="689.64"/>
    <x v="135"/>
    <n v="438"/>
    <n v="146"/>
    <x v="1"/>
    <x v="1"/>
  </r>
  <r>
    <n v="48497"/>
    <x v="1"/>
    <s v="{675A8B2D-3349-491B-9AE3-CD16E7B84F76}"/>
    <x v="1"/>
    <n v="186.78"/>
    <x v="136"/>
    <n v="188"/>
    <n v="64"/>
    <x v="1"/>
    <x v="1"/>
  </r>
  <r>
    <n v="48497"/>
    <x v="1"/>
    <s v="{68779AA6-591E-433D-8DA0-C689688125F8}"/>
    <x v="8"/>
    <n v="16.97"/>
    <x v="137"/>
    <n v="51.2"/>
    <n v="23.9"/>
    <x v="1"/>
    <x v="1"/>
  </r>
  <r>
    <n v="48497"/>
    <x v="1"/>
    <s v="{69A3A959-2536-42B4-931D-32812DD0E66B}"/>
    <x v="0"/>
    <n v="114.57"/>
    <x v="102"/>
    <n v="65.599999999999994"/>
    <n v="32.799999999999997"/>
    <x v="1"/>
    <x v="1"/>
  </r>
  <r>
    <n v="48497"/>
    <x v="1"/>
    <s v="{70F21FD6-6A6B-4604-BBE1-C444A288B406}"/>
    <x v="2"/>
    <n v="42.21"/>
    <x v="138"/>
    <n v="185"/>
    <n v="37"/>
    <x v="1"/>
    <x v="1"/>
  </r>
  <r>
    <n v="48497"/>
    <x v="1"/>
    <s v="{71706DF5-23BB-43CC-9CDE-D919FB8617A4}"/>
    <x v="8"/>
    <n v="39.08"/>
    <x v="139"/>
    <n v="301"/>
    <n v="59"/>
    <x v="1"/>
    <x v="1"/>
  </r>
  <r>
    <n v="48497"/>
    <x v="1"/>
    <s v="{71706DF5-23BB-43CC-9CDE-D919FB8617A4}"/>
    <x v="1"/>
    <n v="492.71"/>
    <x v="140"/>
    <n v="301"/>
    <n v="59"/>
    <x v="1"/>
    <x v="1"/>
  </r>
  <r>
    <n v="48497"/>
    <x v="1"/>
    <s v="{74738CB6-8D7B-40F4-9A8D-E43100572D86}"/>
    <x v="8"/>
    <n v="456.19"/>
    <x v="141"/>
    <n v="438"/>
    <n v="219"/>
    <x v="1"/>
    <x v="1"/>
  </r>
  <r>
    <n v="48497"/>
    <x v="1"/>
    <s v="{7884979B-1BAB-4B68-A2A2-CE083FD23EB8}"/>
    <x v="8"/>
    <n v="147.46"/>
    <x v="142"/>
    <n v="30"/>
    <n v="15"/>
    <x v="1"/>
    <x v="1"/>
  </r>
  <r>
    <n v="48497"/>
    <x v="1"/>
    <s v="{78E37F33-77D3-4A64-8280-C3E954BF1DD1}"/>
    <x v="8"/>
    <n v="330.34"/>
    <x v="143"/>
    <n v="220"/>
    <n v="55"/>
    <x v="1"/>
    <x v="1"/>
  </r>
  <r>
    <n v="48497"/>
    <x v="1"/>
    <s v="{7F035DFE-3B96-4E03-A88F-CB37BC5F4808}"/>
    <x v="7"/>
    <n v="87.44"/>
    <x v="144"/>
    <n v="242"/>
    <n v="66"/>
    <x v="1"/>
    <x v="1"/>
  </r>
  <r>
    <n v="48497"/>
    <x v="1"/>
    <s v="{7F136335-6B9D-4214-B7E8-5392126D5A6A}"/>
    <x v="7"/>
    <n v="294.87"/>
    <x v="145"/>
    <n v="272"/>
    <n v="68"/>
    <x v="1"/>
    <x v="1"/>
  </r>
  <r>
    <n v="48497"/>
    <x v="1"/>
    <s v="{884E9D0A-AD30-46B6-80A6-C9188E2CFE32}"/>
    <x v="8"/>
    <n v="134.78"/>
    <x v="146"/>
    <n v="26"/>
    <n v="13"/>
    <x v="1"/>
    <x v="1"/>
  </r>
  <r>
    <n v="48497"/>
    <x v="1"/>
    <s v="{888CF54D-397E-42D5-8DAF-2869B89CCC8B}"/>
    <x v="1"/>
    <n v="408.18"/>
    <x v="147"/>
    <n v="97.8"/>
    <n v="48.9"/>
    <x v="1"/>
    <x v="1"/>
  </r>
  <r>
    <n v="48497"/>
    <x v="1"/>
    <s v="{89F40897-05CB-4075-B010-F96118105280}"/>
    <x v="8"/>
    <n v="79.239999999999995"/>
    <x v="100"/>
    <n v="119.1"/>
    <n v="39.700000000000003"/>
    <x v="1"/>
    <x v="1"/>
  </r>
  <r>
    <n v="48497"/>
    <x v="1"/>
    <s v="{8BC30CB2-B19C-41EA-A82F-D52193203285}"/>
    <x v="1"/>
    <n v="329.41"/>
    <x v="148"/>
    <n v="695"/>
    <n v="139"/>
    <x v="1"/>
    <x v="1"/>
  </r>
  <r>
    <n v="48497"/>
    <x v="1"/>
    <s v="{90E8B767-667E-4D0F-ACE6-408C42A99FE1}"/>
    <x v="8"/>
    <n v="65.66"/>
    <x v="149"/>
    <n v="354"/>
    <n v="49"/>
    <x v="1"/>
    <x v="1"/>
  </r>
  <r>
    <n v="48497"/>
    <x v="1"/>
    <s v="{93D61E16-46AB-4E5C-AADC-649545350B97}"/>
    <x v="1"/>
    <n v="248.83"/>
    <x v="150"/>
    <n v="317"/>
    <n v="127"/>
    <x v="1"/>
    <x v="1"/>
  </r>
  <r>
    <n v="48497"/>
    <x v="1"/>
    <s v="{9715D9D2-C8CC-4450-8595-CEB3285D50DD}"/>
    <x v="1"/>
    <n v="47.23"/>
    <x v="151"/>
    <n v="44"/>
    <n v="22"/>
    <x v="1"/>
    <x v="1"/>
  </r>
  <r>
    <n v="48497"/>
    <x v="1"/>
    <s v="{9CD5827E-2860-4700-9308-0231D14C3C6D}"/>
    <x v="0"/>
    <n v="200.8"/>
    <x v="152"/>
    <n v="72"/>
    <n v="36"/>
    <x v="1"/>
    <x v="1"/>
  </r>
  <r>
    <n v="48497"/>
    <x v="1"/>
    <s v="{9DD8779C-6929-4E70-A2CD-3E1F428DF74F}"/>
    <x v="0"/>
    <n v="172.46"/>
    <x v="153"/>
    <n v="132"/>
    <n v="33"/>
    <x v="1"/>
    <x v="1"/>
  </r>
  <r>
    <n v="48497"/>
    <x v="1"/>
    <s v="{9EDF5FA2-2A28-449A-B6F6-22CC5918CBD1}"/>
    <x v="8"/>
    <n v="452.8"/>
    <x v="154"/>
    <n v="232"/>
    <n v="232"/>
    <x v="1"/>
    <x v="1"/>
  </r>
  <r>
    <n v="48497"/>
    <x v="1"/>
    <s v="{A3AB47F0-5A67-4CF8-B7C5-CBE132147ED3}"/>
    <x v="2"/>
    <n v="289.42"/>
    <x v="155"/>
    <n v="92"/>
    <n v="46"/>
    <x v="1"/>
    <x v="1"/>
  </r>
  <r>
    <n v="48497"/>
    <x v="1"/>
    <s v="{A648EA55-D5B0-4590-BD07-7FE937E1D32E}"/>
    <x v="7"/>
    <n v="134.72999999999999"/>
    <x v="156"/>
    <n v="140"/>
    <n v="20"/>
    <x v="1"/>
    <x v="1"/>
  </r>
  <r>
    <n v="48497"/>
    <x v="1"/>
    <s v="{A7969822-B001-41B4-9AB3-F38E54208A9C}"/>
    <x v="8"/>
    <n v="652.03"/>
    <x v="157"/>
    <n v="148"/>
    <n v="74"/>
    <x v="1"/>
    <x v="1"/>
  </r>
  <r>
    <n v="48497"/>
    <x v="1"/>
    <s v="{ADB20A47-2367-44FF-9F83-CF8B0145B43C}"/>
    <x v="1"/>
    <n v="587.51"/>
    <x v="158"/>
    <n v="228"/>
    <n v="76"/>
    <x v="1"/>
    <x v="1"/>
  </r>
  <r>
    <n v="48497"/>
    <x v="1"/>
    <s v="{B05D9529-E8FA-4E09-B47C-1690D0D9746B}"/>
    <x v="2"/>
    <n v="206.59"/>
    <x v="159"/>
    <n v="320"/>
    <n v="64"/>
    <x v="1"/>
    <x v="1"/>
  </r>
  <r>
    <n v="48497"/>
    <x v="1"/>
    <s v="{B3E4AE72-6BEE-43E8-A12F-A0268D037A7C}"/>
    <x v="8"/>
    <n v="153.94999999999999"/>
    <x v="160"/>
    <n v="182"/>
    <n v="108"/>
    <x v="1"/>
    <x v="1"/>
  </r>
  <r>
    <n v="48497"/>
    <x v="1"/>
    <s v="{B8A48C7F-987D-4B65-A18D-76A4003445F1}"/>
    <x v="3"/>
    <n v="147.16"/>
    <x v="161"/>
    <n v="81"/>
    <n v="27"/>
    <x v="1"/>
    <x v="1"/>
  </r>
  <r>
    <n v="48497"/>
    <x v="1"/>
    <s v="{BACAA6F0-E58C-4FE2-9596-CF0E10663917}"/>
    <x v="0"/>
    <n v="117.59"/>
    <x v="162"/>
    <n v="69"/>
    <n v="23"/>
    <x v="1"/>
    <x v="1"/>
  </r>
  <r>
    <n v="48497"/>
    <x v="1"/>
    <s v="{BC91E80B-7E67-4C90-9CB5-45295FB38E30}"/>
    <x v="2"/>
    <n v="361.28"/>
    <x v="163"/>
    <n v="4187.7"/>
    <n v="380.7"/>
    <x v="0"/>
    <x v="1"/>
  </r>
  <r>
    <n v="48497"/>
    <x v="1"/>
    <s v="{BFB17D1F-B1CF-4EB6-AC17-76102C76FC64}"/>
    <x v="8"/>
    <n v="238.85"/>
    <x v="164"/>
    <n v="36"/>
    <n v="36"/>
    <x v="1"/>
    <x v="1"/>
  </r>
  <r>
    <n v="48497"/>
    <x v="1"/>
    <s v="{C2861279-56AA-47E5-924C-9891B1686A81}"/>
    <x v="0"/>
    <n v="279.79000000000002"/>
    <x v="165"/>
    <n v="322"/>
    <n v="80.5"/>
    <x v="1"/>
    <x v="1"/>
  </r>
  <r>
    <n v="48497"/>
    <x v="1"/>
    <s v="{C662FED1-BF28-45BF-8E43-C6A0F2B69681}"/>
    <x v="7"/>
    <n v="100.1"/>
    <x v="166"/>
    <n v="438"/>
    <n v="146"/>
    <x v="1"/>
    <x v="1"/>
  </r>
  <r>
    <n v="48497"/>
    <x v="1"/>
    <s v="{C757A1DE-24AA-4B91-97B8-BF5A0FF554EF}"/>
    <x v="3"/>
    <n v="116.6"/>
    <x v="167"/>
    <n v="511"/>
    <n v="113"/>
    <x v="1"/>
    <x v="1"/>
  </r>
  <r>
    <n v="48497"/>
    <x v="1"/>
    <s v="{C9D97874-F717-4C96-BC21-187F8D804AE6}"/>
    <x v="8"/>
    <n v="103.68"/>
    <x v="168"/>
    <n v="266"/>
    <n v="60"/>
    <x v="1"/>
    <x v="1"/>
  </r>
  <r>
    <n v="48497"/>
    <x v="1"/>
    <s v="{CA49F8C1-3A15-481E-A42E-A564017C2D05}"/>
    <x v="8"/>
    <n v="112.07"/>
    <x v="169"/>
    <n v="155"/>
    <n v="43"/>
    <x v="1"/>
    <x v="1"/>
  </r>
  <r>
    <n v="48497"/>
    <x v="1"/>
    <s v="{CE12B876-3868-4B8B-A70E-A6920DB77464}"/>
    <x v="1"/>
    <n v="78.34"/>
    <x v="170"/>
    <n v="56"/>
    <n v="28"/>
    <x v="1"/>
    <x v="1"/>
  </r>
  <r>
    <n v="48497"/>
    <x v="1"/>
    <s v="{D0D977F8-D44E-4AA1-9487-23CAD74539F7}"/>
    <x v="1"/>
    <n v="212.82"/>
    <x v="171"/>
    <n v="20"/>
    <n v="20"/>
    <x v="1"/>
    <x v="1"/>
  </r>
  <r>
    <n v="48497"/>
    <x v="1"/>
    <s v="{D2A3FADC-FC2A-4B9D-B8C9-CB30B8F30C3A}"/>
    <x v="3"/>
    <n v="1059.55"/>
    <x v="172"/>
    <n v="447"/>
    <n v="149"/>
    <x v="1"/>
    <x v="1"/>
  </r>
  <r>
    <n v="48497"/>
    <x v="1"/>
    <s v="{D778E985-96D6-4A9A-8F1E-7B065E4FCAD4}"/>
    <x v="8"/>
    <n v="180.09"/>
    <x v="173"/>
    <n v="68"/>
    <n v="36"/>
    <x v="1"/>
    <x v="1"/>
  </r>
  <r>
    <n v="48497"/>
    <x v="1"/>
    <s v="{D79B74B1-2F51-463E-BFE8-B17608BF0122}"/>
    <x v="1"/>
    <n v="326.02"/>
    <x v="125"/>
    <n v="124"/>
    <n v="62"/>
    <x v="1"/>
    <x v="1"/>
  </r>
  <r>
    <n v="48497"/>
    <x v="1"/>
    <s v="{DB287366-C732-4BBB-87E5-EA324893E0B7}"/>
    <x v="8"/>
    <n v="224.64"/>
    <x v="174"/>
    <n v="696"/>
    <n v="134"/>
    <x v="1"/>
    <x v="1"/>
  </r>
  <r>
    <n v="48497"/>
    <x v="1"/>
    <s v="{DB310F6D-522F-4ADB-BA90-3DBCD8DFC72D}"/>
    <x v="8"/>
    <n v="266.74"/>
    <x v="175"/>
    <n v="223"/>
    <n v="67"/>
    <x v="1"/>
    <x v="1"/>
  </r>
  <r>
    <n v="48497"/>
    <x v="1"/>
    <s v="{DB310F6D-522F-4ADB-BA90-3DBCD8DFC72D}"/>
    <x v="1"/>
    <n v="132.52000000000001"/>
    <x v="176"/>
    <n v="223"/>
    <n v="67"/>
    <x v="1"/>
    <x v="1"/>
  </r>
  <r>
    <n v="48497"/>
    <x v="1"/>
    <s v="{DF85B79A-093D-49D4-8D76-DCECF45D4038}"/>
    <x v="8"/>
    <n v="63.39"/>
    <x v="177"/>
    <n v="165"/>
    <n v="55"/>
    <x v="1"/>
    <x v="1"/>
  </r>
  <r>
    <n v="48497"/>
    <x v="1"/>
    <s v="{E33B055A-9FD9-4929-B74B-5C7F438234FA}"/>
    <x v="2"/>
    <n v="75.849999999999994"/>
    <x v="178"/>
    <n v="95.6"/>
    <n v="23.9"/>
    <x v="1"/>
    <x v="1"/>
  </r>
  <r>
    <n v="48497"/>
    <x v="1"/>
    <s v="{E3F45D5C-0894-4A45-9121-2364BEA6F50B}"/>
    <x v="2"/>
    <n v="193.61"/>
    <x v="179"/>
    <n v="207"/>
    <n v="23"/>
    <x v="1"/>
    <x v="1"/>
  </r>
  <r>
    <n v="48497"/>
    <x v="1"/>
    <s v="{EA2A9B02-199D-45BD-80A6-45D4B77C6F8D}"/>
    <x v="1"/>
    <n v="964.22"/>
    <x v="180"/>
    <n v="5019"/>
    <n v="571"/>
    <x v="0"/>
    <x v="1"/>
  </r>
  <r>
    <n v="48497"/>
    <x v="1"/>
    <s v="{F6D1C9BA-3911-404C-9CCC-DEC785AFF004}"/>
    <x v="0"/>
    <n v="90.45"/>
    <x v="181"/>
    <n v="92.8"/>
    <n v="25.4"/>
    <x v="1"/>
    <x v="1"/>
  </r>
  <r>
    <n v="48497"/>
    <x v="1"/>
    <s v="{FB09AC10-65C7-4786-A62D-AFEDBC4FD8C1}"/>
    <x v="7"/>
    <n v="177.89"/>
    <x v="182"/>
    <n v="423.2"/>
    <n v="120.4"/>
    <x v="1"/>
    <x v="1"/>
  </r>
  <r>
    <n v="48497"/>
    <x v="1"/>
    <s v="{FE6D9A58-2551-4C23-9EA2-FFDA0690A991}"/>
    <x v="7"/>
    <n v="158.68"/>
    <x v="183"/>
    <n v="184.6"/>
    <n v="92.3"/>
    <x v="1"/>
    <x v="1"/>
  </r>
  <r>
    <n v="48497"/>
    <x v="1"/>
    <s v="{FF1F78E6-E1C9-42C6-9481-A4CC979F54F8}"/>
    <x v="7"/>
    <n v="28.34"/>
    <x v="184"/>
    <n v="24"/>
    <n v="12"/>
    <x v="1"/>
    <x v="1"/>
  </r>
  <r>
    <n v="48497"/>
    <x v="2"/>
    <s v="{3498A89F-6AA4-44E4-984C-86402C0DFD6B}"/>
    <x v="7"/>
    <n v="134.71"/>
    <x v="185"/>
    <n v="1114"/>
    <n v="98"/>
    <x v="1"/>
    <x v="2"/>
  </r>
  <r>
    <n v="48497"/>
    <x v="2"/>
    <s v="{3498A89F-6AA4-44E4-984C-86402C0DFD6B}"/>
    <x v="2"/>
    <n v="134.71"/>
    <x v="185"/>
    <n v="1114"/>
    <n v="98"/>
    <x v="1"/>
    <x v="2"/>
  </r>
  <r>
    <n v="48497"/>
    <x v="2"/>
    <s v="{3498A89F-6AA4-44E4-984C-86402C0DFD6B}"/>
    <x v="3"/>
    <n v="709.02"/>
    <x v="186"/>
    <n v="1114"/>
    <n v="98"/>
    <x v="1"/>
    <x v="2"/>
  </r>
  <r>
    <n v="48497"/>
    <x v="2"/>
    <s v="{56DF7992-4C93-4041-806F-E26A99107760}"/>
    <x v="7"/>
    <n v="288.41000000000003"/>
    <x v="187"/>
    <n v="2767"/>
    <n v="305"/>
    <x v="1"/>
    <x v="2"/>
  </r>
  <r>
    <n v="48497"/>
    <x v="2"/>
    <s v="{56DF7992-4C93-4041-806F-E26A99107760}"/>
    <x v="2"/>
    <n v="288.41000000000003"/>
    <x v="187"/>
    <n v="2767"/>
    <n v="305"/>
    <x v="1"/>
    <x v="2"/>
  </r>
  <r>
    <n v="48497"/>
    <x v="2"/>
    <s v="{56DF7992-4C93-4041-806F-E26A99107760}"/>
    <x v="3"/>
    <n v="548.86"/>
    <x v="188"/>
    <n v="2767"/>
    <n v="305"/>
    <x v="1"/>
    <x v="2"/>
  </r>
  <r>
    <n v="48497"/>
    <x v="2"/>
    <s v="{81A02E74-6058-4130-B0E8-746CB4F47145}"/>
    <x v="7"/>
    <n v="696.71"/>
    <x v="189"/>
    <n v="4749"/>
    <n v="437"/>
    <x v="2"/>
    <x v="2"/>
  </r>
  <r>
    <n v="48497"/>
    <x v="2"/>
    <s v="{81A02E74-6058-4130-B0E8-746CB4F47145}"/>
    <x v="2"/>
    <n v="2685.83"/>
    <x v="190"/>
    <n v="4749"/>
    <n v="437"/>
    <x v="2"/>
    <x v="2"/>
  </r>
  <r>
    <n v="48497"/>
    <x v="2"/>
    <s v="{81A02E74-6058-4130-B0E8-746CB4F47145}"/>
    <x v="3"/>
    <n v="1160.48"/>
    <x v="191"/>
    <n v="4749"/>
    <n v="437"/>
    <x v="2"/>
    <x v="2"/>
  </r>
  <r>
    <n v="48497"/>
    <x v="2"/>
    <s v="{D8F110B4-78E4-47C8-B407-F3EBA9B413C0}"/>
    <x v="7"/>
    <n v="1545.67"/>
    <x v="192"/>
    <n v="2740"/>
    <n v="214"/>
    <x v="1"/>
    <x v="2"/>
  </r>
  <r>
    <n v="48497"/>
    <x v="2"/>
    <s v="{D8F110B4-78E4-47C8-B407-F3EBA9B413C0}"/>
    <x v="2"/>
    <n v="440.39"/>
    <x v="193"/>
    <n v="2740"/>
    <n v="214"/>
    <x v="1"/>
    <x v="2"/>
  </r>
  <r>
    <n v="48497"/>
    <x v="2"/>
    <s v="{D8F110B4-78E4-47C8-B407-F3EBA9B413C0}"/>
    <x v="3"/>
    <n v="1610.59"/>
    <x v="194"/>
    <n v="2740"/>
    <n v="214"/>
    <x v="1"/>
    <x v="2"/>
  </r>
  <r>
    <n v="48497"/>
    <x v="2"/>
    <s v="{DFF1494F-1BEA-4CD0-BEBF-9C0A92130F66}"/>
    <x v="7"/>
    <n v="1515.15"/>
    <x v="195"/>
    <n v="894"/>
    <n v="125"/>
    <x v="1"/>
    <x v="2"/>
  </r>
  <r>
    <n v="48497"/>
    <x v="2"/>
    <s v="{DFF1494F-1BEA-4CD0-BEBF-9C0A92130F66}"/>
    <x v="2"/>
    <n v="59.57"/>
    <x v="196"/>
    <n v="894"/>
    <n v="125"/>
    <x v="1"/>
    <x v="2"/>
  </r>
  <r>
    <n v="48497"/>
    <x v="2"/>
    <s v="{FB5AC0B7-51FE-402B-A467-45E07A4604F5}"/>
    <x v="7"/>
    <n v="1305.3599999999999"/>
    <x v="197"/>
    <n v="6361"/>
    <n v="557"/>
    <x v="1"/>
    <x v="2"/>
  </r>
  <r>
    <n v="48497"/>
    <x v="2"/>
    <s v="{FB5AC0B7-51FE-402B-A467-45E07A4604F5}"/>
    <x v="2"/>
    <n v="1585.08"/>
    <x v="198"/>
    <n v="6361"/>
    <n v="557"/>
    <x v="1"/>
    <x v="2"/>
  </r>
  <r>
    <n v="48497"/>
    <x v="2"/>
    <s v="{FB5AC0B7-51FE-402B-A467-45E07A4604F5}"/>
    <x v="3"/>
    <n v="1300.81"/>
    <x v="199"/>
    <n v="6361"/>
    <n v="557"/>
    <x v="1"/>
    <x v="2"/>
  </r>
  <r>
    <n v="48497"/>
    <x v="3"/>
    <s v="{00310B3C-B1EB-4EDC-862A-E55A1240B8B9}"/>
    <x v="3"/>
    <n v="665.7"/>
    <x v="200"/>
    <n v="144"/>
    <n v="106"/>
    <x v="1"/>
    <x v="3"/>
  </r>
  <r>
    <n v="48497"/>
    <x v="3"/>
    <s v="{00310B3C-B1EB-4EDC-862A-E55A1240B8B9}"/>
    <x v="8"/>
    <n v="887.6"/>
    <x v="201"/>
    <n v="144"/>
    <n v="106"/>
    <x v="1"/>
    <x v="3"/>
  </r>
  <r>
    <n v="48497"/>
    <x v="3"/>
    <s v="{00310B3C-B1EB-4EDC-862A-E55A1240B8B9}"/>
    <x v="1"/>
    <n v="1318.09"/>
    <x v="202"/>
    <n v="144"/>
    <n v="106"/>
    <x v="1"/>
    <x v="3"/>
  </r>
  <r>
    <n v="48497"/>
    <x v="3"/>
    <s v="{017E4FE1-28D3-4E77-AF93-3A79D8398502}"/>
    <x v="2"/>
    <n v="1698.42"/>
    <x v="203"/>
    <n v="165"/>
    <n v="55"/>
    <x v="1"/>
    <x v="3"/>
  </r>
  <r>
    <n v="48497"/>
    <x v="3"/>
    <s v="{017E4FE1-28D3-4E77-AF93-3A79D8398502}"/>
    <x v="3"/>
    <n v="1698.42"/>
    <x v="203"/>
    <n v="165"/>
    <n v="55"/>
    <x v="1"/>
    <x v="3"/>
  </r>
  <r>
    <n v="48497"/>
    <x v="3"/>
    <s v="{017E4FE1-28D3-4E77-AF93-3A79D8398502}"/>
    <x v="8"/>
    <n v="1698.42"/>
    <x v="203"/>
    <n v="165"/>
    <n v="55"/>
    <x v="1"/>
    <x v="3"/>
  </r>
  <r>
    <n v="48497"/>
    <x v="3"/>
    <s v="{02F20D85-A6C4-4515-9FE9-05700AD4DAB5}"/>
    <x v="7"/>
    <n v="549.91999999999996"/>
    <x v="204"/>
    <n v="873.7"/>
    <n v="97.6"/>
    <x v="1"/>
    <x v="3"/>
  </r>
  <r>
    <n v="48497"/>
    <x v="3"/>
    <s v="{02F20D85-A6C4-4515-9FE9-05700AD4DAB5}"/>
    <x v="2"/>
    <n v="939.74"/>
    <x v="205"/>
    <n v="873.7"/>
    <n v="97.6"/>
    <x v="1"/>
    <x v="3"/>
  </r>
  <r>
    <n v="48497"/>
    <x v="3"/>
    <s v="{02F20D85-A6C4-4515-9FE9-05700AD4DAB5}"/>
    <x v="3"/>
    <n v="1095.26"/>
    <x v="206"/>
    <n v="873.7"/>
    <n v="97.6"/>
    <x v="1"/>
    <x v="3"/>
  </r>
  <r>
    <n v="48497"/>
    <x v="3"/>
    <s v="{04C7E034-3BA7-4F01-B803-EF381CFDF1D7}"/>
    <x v="2"/>
    <n v="2225.6799999999998"/>
    <x v="207"/>
    <n v="264"/>
    <n v="66"/>
    <x v="1"/>
    <x v="3"/>
  </r>
  <r>
    <n v="48497"/>
    <x v="3"/>
    <s v="{04C7E034-3BA7-4F01-B803-EF381CFDF1D7}"/>
    <x v="3"/>
    <n v="2225.6799999999998"/>
    <x v="207"/>
    <n v="264"/>
    <n v="66"/>
    <x v="1"/>
    <x v="3"/>
  </r>
  <r>
    <n v="48497"/>
    <x v="3"/>
    <s v="{05478289-854D-4893-8D2F-9F2651D9788E}"/>
    <x v="7"/>
    <n v="536"/>
    <x v="208"/>
    <n v="496.1"/>
    <n v="114.1"/>
    <x v="1"/>
    <x v="3"/>
  </r>
  <r>
    <n v="48497"/>
    <x v="3"/>
    <s v="{07D642CA-5343-4C09-89DB-11F299A1AD4C}"/>
    <x v="7"/>
    <n v="549.91999999999996"/>
    <x v="204"/>
    <n v="282"/>
    <n v="47"/>
    <x v="1"/>
    <x v="3"/>
  </r>
  <r>
    <n v="48497"/>
    <x v="3"/>
    <s v="{07D642CA-5343-4C09-89DB-11F299A1AD4C}"/>
    <x v="2"/>
    <n v="563.84"/>
    <x v="209"/>
    <n v="282"/>
    <n v="47"/>
    <x v="1"/>
    <x v="3"/>
  </r>
  <r>
    <n v="48497"/>
    <x v="3"/>
    <s v="{07D642CA-5343-4C09-89DB-11F299A1AD4C}"/>
    <x v="3"/>
    <n v="848.65"/>
    <x v="210"/>
    <n v="282"/>
    <n v="47"/>
    <x v="1"/>
    <x v="3"/>
  </r>
  <r>
    <n v="48497"/>
    <x v="3"/>
    <s v="{0C1E1B4C-D3EF-4091-9AC0-B968877455E1}"/>
    <x v="2"/>
    <n v="377.95"/>
    <x v="211"/>
    <n v="285.2"/>
    <n v="77.2"/>
    <x v="1"/>
    <x v="3"/>
  </r>
  <r>
    <n v="48497"/>
    <x v="3"/>
    <s v="{0E4AAEC7-330F-4530-A499-5C74DFD30B7D}"/>
    <x v="8"/>
    <n v="506"/>
    <x v="212"/>
    <n v="503"/>
    <n v="112"/>
    <x v="1"/>
    <x v="3"/>
  </r>
  <r>
    <n v="48497"/>
    <x v="3"/>
    <s v="{0E4AAEC7-330F-4530-A499-5C74DFD30B7D}"/>
    <x v="1"/>
    <n v="506"/>
    <x v="212"/>
    <n v="503"/>
    <n v="112"/>
    <x v="1"/>
    <x v="3"/>
  </r>
  <r>
    <n v="48497"/>
    <x v="3"/>
    <s v="{0F98954B-4951-4747-AA58-BDFF475FBC64}"/>
    <x v="7"/>
    <n v="132.26"/>
    <x v="213"/>
    <n v="555"/>
    <n v="163"/>
    <x v="1"/>
    <x v="3"/>
  </r>
  <r>
    <n v="48497"/>
    <x v="3"/>
    <s v="{0F98954B-4951-4747-AA58-BDFF475FBC64}"/>
    <x v="2"/>
    <n v="772.67"/>
    <x v="214"/>
    <n v="555"/>
    <n v="163"/>
    <x v="1"/>
    <x v="3"/>
  </r>
  <r>
    <n v="48497"/>
    <x v="3"/>
    <s v="{0F98954B-4951-4747-AA58-BDFF475FBC64}"/>
    <x v="8"/>
    <n v="2171.83"/>
    <x v="215"/>
    <n v="555"/>
    <n v="163"/>
    <x v="1"/>
    <x v="3"/>
  </r>
  <r>
    <n v="48497"/>
    <x v="3"/>
    <s v="{0FC546E0-1AD6-425B-9C09-945D87EFF6D2}"/>
    <x v="7"/>
    <n v="965.12"/>
    <x v="216"/>
    <n v="406"/>
    <n v="58"/>
    <x v="1"/>
    <x v="3"/>
  </r>
  <r>
    <n v="48497"/>
    <x v="3"/>
    <s v="{101702AD-DA1C-4BD7-9D31-32DFF003FC57}"/>
    <x v="1"/>
    <n v="4440.53"/>
    <x v="217"/>
    <n v="447"/>
    <n v="149"/>
    <x v="1"/>
    <x v="3"/>
  </r>
  <r>
    <n v="48497"/>
    <x v="3"/>
    <s v="{13E2B524-8131-4E38-833B-C4DBA6F5A02C}"/>
    <x v="7"/>
    <n v="1633.28"/>
    <x v="218"/>
    <n v="171"/>
    <n v="57"/>
    <x v="1"/>
    <x v="3"/>
  </r>
  <r>
    <n v="48497"/>
    <x v="3"/>
    <s v="{145E6413-3AD8-437D-B7D2-137BCD977490}"/>
    <x v="8"/>
    <n v="680.98"/>
    <x v="219"/>
    <n v="39.799999999999997"/>
    <n v="19.899999999999999"/>
    <x v="1"/>
    <x v="3"/>
  </r>
  <r>
    <n v="48497"/>
    <x v="3"/>
    <s v="{145E6413-3AD8-437D-B7D2-137BCD977490}"/>
    <x v="1"/>
    <n v="680.98"/>
    <x v="219"/>
    <n v="39.799999999999997"/>
    <n v="19.899999999999999"/>
    <x v="1"/>
    <x v="3"/>
  </r>
  <r>
    <n v="48497"/>
    <x v="3"/>
    <s v="{146E8A36-2A7B-4081-91DE-997E39770150}"/>
    <x v="7"/>
    <n v="1587.11"/>
    <x v="220"/>
    <n v="672"/>
    <n v="84"/>
    <x v="1"/>
    <x v="3"/>
  </r>
  <r>
    <n v="48497"/>
    <x v="3"/>
    <s v="{146E8A36-2A7B-4081-91DE-997E39770150}"/>
    <x v="2"/>
    <n v="2046.53"/>
    <x v="221"/>
    <n v="672"/>
    <n v="84"/>
    <x v="1"/>
    <x v="3"/>
  </r>
  <r>
    <n v="48497"/>
    <x v="3"/>
    <s v="{146E8A36-2A7B-4081-91DE-997E39770150}"/>
    <x v="3"/>
    <n v="2001.93"/>
    <x v="222"/>
    <n v="672"/>
    <n v="84"/>
    <x v="1"/>
    <x v="3"/>
  </r>
  <r>
    <n v="48497"/>
    <x v="3"/>
    <s v="{1AD18D2A-2C2F-4B27-B0FB-EEC80829DD32}"/>
    <x v="7"/>
    <n v="536"/>
    <x v="208"/>
    <n v="464"/>
    <n v="41"/>
    <x v="1"/>
    <x v="3"/>
  </r>
  <r>
    <n v="48497"/>
    <x v="3"/>
    <s v="{1AD18D2A-2C2F-4B27-B0FB-EEC80829DD32}"/>
    <x v="2"/>
    <n v="536"/>
    <x v="208"/>
    <n v="464"/>
    <n v="41"/>
    <x v="1"/>
    <x v="3"/>
  </r>
  <r>
    <n v="48497"/>
    <x v="3"/>
    <s v="{1AD18D2A-2C2F-4B27-B0FB-EEC80829DD32}"/>
    <x v="3"/>
    <n v="558.51"/>
    <x v="223"/>
    <n v="464"/>
    <n v="41"/>
    <x v="1"/>
    <x v="3"/>
  </r>
  <r>
    <n v="48497"/>
    <x v="3"/>
    <s v="{1AF9B415-9C71-44F0-AFF5-7A2CDC22162A}"/>
    <x v="8"/>
    <n v="761.37"/>
    <x v="224"/>
    <n v="280"/>
    <n v="140"/>
    <x v="1"/>
    <x v="3"/>
  </r>
  <r>
    <n v="48497"/>
    <x v="3"/>
    <s v="{1AF9B415-9C71-44F0-AFF5-7A2CDC22162A}"/>
    <x v="1"/>
    <n v="1527.47"/>
    <x v="225"/>
    <n v="280"/>
    <n v="140"/>
    <x v="1"/>
    <x v="3"/>
  </r>
  <r>
    <n v="48497"/>
    <x v="3"/>
    <s v="{1CC91255-1688-4511-A975-753C3E0236FB}"/>
    <x v="2"/>
    <n v="821.22"/>
    <x v="226"/>
    <n v="160"/>
    <n v="32"/>
    <x v="1"/>
    <x v="3"/>
  </r>
  <r>
    <n v="48497"/>
    <x v="3"/>
    <s v="{1CC91255-1688-4511-A975-753C3E0236FB}"/>
    <x v="3"/>
    <n v="821.22"/>
    <x v="226"/>
    <n v="160"/>
    <n v="32"/>
    <x v="1"/>
    <x v="3"/>
  </r>
  <r>
    <n v="48497"/>
    <x v="3"/>
    <s v="{1D74631C-43FF-43BC-9290-C7554B370C47}"/>
    <x v="8"/>
    <n v="8895.8799999999992"/>
    <x v="227"/>
    <n v="1489"/>
    <n v="237"/>
    <x v="1"/>
    <x v="3"/>
  </r>
  <r>
    <n v="48497"/>
    <x v="3"/>
    <s v="{1D74631C-43FF-43BC-9290-C7554B370C47}"/>
    <x v="1"/>
    <n v="8895.8799999999992"/>
    <x v="227"/>
    <n v="1489"/>
    <n v="237"/>
    <x v="1"/>
    <x v="3"/>
  </r>
  <r>
    <n v="48497"/>
    <x v="3"/>
    <s v="{1FBFEDB3-8581-455C-9177-58E5C8563DBC}"/>
    <x v="8"/>
    <n v="671.52"/>
    <x v="228"/>
    <n v="71"/>
    <n v="29"/>
    <x v="2"/>
    <x v="3"/>
  </r>
  <r>
    <n v="48497"/>
    <x v="3"/>
    <s v="{20B7E4EF-8C4E-4DC0-8678-7AE53DCA2643}"/>
    <x v="7"/>
    <n v="793.55"/>
    <x v="229"/>
    <n v="336"/>
    <n v="56"/>
    <x v="1"/>
    <x v="3"/>
  </r>
  <r>
    <n v="48497"/>
    <x v="3"/>
    <s v="{20B7E4EF-8C4E-4DC0-8678-7AE53DCA2643}"/>
    <x v="2"/>
    <n v="793.55"/>
    <x v="229"/>
    <n v="336"/>
    <n v="56"/>
    <x v="1"/>
    <x v="3"/>
  </r>
  <r>
    <n v="48497"/>
    <x v="3"/>
    <s v="{20B7E4EF-8C4E-4DC0-8678-7AE53DCA2643}"/>
    <x v="3"/>
    <n v="1080.75"/>
    <x v="230"/>
    <n v="336"/>
    <n v="56"/>
    <x v="1"/>
    <x v="3"/>
  </r>
  <r>
    <n v="48497"/>
    <x v="3"/>
    <s v="{2126A152-C2D9-48BF-8D61-A260062812E5}"/>
    <x v="2"/>
    <n v="765.22"/>
    <x v="231"/>
    <n v="48"/>
    <n v="24"/>
    <x v="1"/>
    <x v="3"/>
  </r>
  <r>
    <n v="48497"/>
    <x v="3"/>
    <s v="{2126A152-C2D9-48BF-8D61-A260062812E5}"/>
    <x v="8"/>
    <n v="765.22"/>
    <x v="231"/>
    <n v="48"/>
    <n v="24"/>
    <x v="1"/>
    <x v="3"/>
  </r>
  <r>
    <n v="48497"/>
    <x v="3"/>
    <s v="{217E6856-0BAD-4699-8811-62C5033CB812}"/>
    <x v="7"/>
    <n v="1949.08"/>
    <x v="232"/>
    <n v="227.1"/>
    <n v="75.7"/>
    <x v="1"/>
    <x v="3"/>
  </r>
  <r>
    <n v="48497"/>
    <x v="3"/>
    <s v="{217E6856-0BAD-4699-8811-62C5033CB812}"/>
    <x v="2"/>
    <n v="215.79"/>
    <x v="233"/>
    <n v="227.1"/>
    <n v="75.7"/>
    <x v="1"/>
    <x v="3"/>
  </r>
  <r>
    <n v="48497"/>
    <x v="3"/>
    <s v="{217E6856-0BAD-4699-8811-62C5033CB812}"/>
    <x v="3"/>
    <n v="311.89"/>
    <x v="234"/>
    <n v="227.1"/>
    <n v="75.7"/>
    <x v="1"/>
    <x v="3"/>
  </r>
  <r>
    <n v="48497"/>
    <x v="3"/>
    <s v="{21A99C90-00BB-414E-846D-34A594F64C65}"/>
    <x v="7"/>
    <n v="591.69000000000005"/>
    <x v="235"/>
    <n v="105"/>
    <n v="15"/>
    <x v="1"/>
    <x v="3"/>
  </r>
  <r>
    <n v="48497"/>
    <x v="3"/>
    <s v="{21A99C90-00BB-414E-846D-34A594F64C65}"/>
    <x v="2"/>
    <n v="591.69000000000005"/>
    <x v="235"/>
    <n v="105"/>
    <n v="15"/>
    <x v="1"/>
    <x v="3"/>
  </r>
  <r>
    <n v="48497"/>
    <x v="3"/>
    <s v="{21A99C90-00BB-414E-846D-34A594F64C65}"/>
    <x v="3"/>
    <n v="616.54"/>
    <x v="236"/>
    <n v="105"/>
    <n v="15"/>
    <x v="1"/>
    <x v="3"/>
  </r>
  <r>
    <n v="48497"/>
    <x v="3"/>
    <s v="{21AA2C4E-51EE-4CD2-B2C1-0B36A8E213C4}"/>
    <x v="2"/>
    <n v="587.91999999999996"/>
    <x v="237"/>
    <n v="199"/>
    <n v="86"/>
    <x v="1"/>
    <x v="3"/>
  </r>
  <r>
    <n v="48497"/>
    <x v="3"/>
    <s v="{21AA2C4E-51EE-4CD2-B2C1-0B36A8E213C4}"/>
    <x v="3"/>
    <n v="900.54"/>
    <x v="238"/>
    <n v="199"/>
    <n v="86"/>
    <x v="1"/>
    <x v="3"/>
  </r>
  <r>
    <n v="48497"/>
    <x v="3"/>
    <s v="{21AA2C4E-51EE-4CD2-B2C1-0B36A8E213C4}"/>
    <x v="8"/>
    <n v="900.54"/>
    <x v="238"/>
    <n v="199"/>
    <n v="86"/>
    <x v="1"/>
    <x v="3"/>
  </r>
  <r>
    <n v="48497"/>
    <x v="3"/>
    <s v="{22D36041-9D0E-461F-8711-0F67EC48DAA9}"/>
    <x v="2"/>
    <n v="1222.49"/>
    <x v="239"/>
    <n v="555"/>
    <n v="185"/>
    <x v="1"/>
    <x v="3"/>
  </r>
  <r>
    <n v="48497"/>
    <x v="3"/>
    <s v="{22D36041-9D0E-461F-8711-0F67EC48DAA9}"/>
    <x v="3"/>
    <n v="3294.2"/>
    <x v="240"/>
    <n v="555"/>
    <n v="185"/>
    <x v="1"/>
    <x v="3"/>
  </r>
  <r>
    <n v="48497"/>
    <x v="3"/>
    <s v="{22D36041-9D0E-461F-8711-0F67EC48DAA9}"/>
    <x v="8"/>
    <n v="1222.49"/>
    <x v="239"/>
    <n v="555"/>
    <n v="185"/>
    <x v="1"/>
    <x v="3"/>
  </r>
  <r>
    <n v="48497"/>
    <x v="3"/>
    <s v="{232D26B8-391E-496C-9396-63523C952980}"/>
    <x v="7"/>
    <n v="2686.95"/>
    <x v="241"/>
    <n v="1063"/>
    <n v="125"/>
    <x v="1"/>
    <x v="3"/>
  </r>
  <r>
    <n v="48497"/>
    <x v="3"/>
    <s v="{232D26B8-391E-496C-9396-63523C952980}"/>
    <x v="2"/>
    <n v="549.91999999999996"/>
    <x v="204"/>
    <n v="1063"/>
    <n v="125"/>
    <x v="1"/>
    <x v="3"/>
  </r>
  <r>
    <n v="48497"/>
    <x v="3"/>
    <s v="{232D26B8-391E-496C-9396-63523C952980}"/>
    <x v="3"/>
    <n v="3416.33"/>
    <x v="242"/>
    <n v="1063"/>
    <n v="125"/>
    <x v="1"/>
    <x v="3"/>
  </r>
  <r>
    <n v="48497"/>
    <x v="3"/>
    <s v="{233F4265-80A4-44EE-974F-E46B10596A4A}"/>
    <x v="2"/>
    <n v="830.55"/>
    <x v="243"/>
    <n v="110"/>
    <n v="22"/>
    <x v="1"/>
    <x v="3"/>
  </r>
  <r>
    <n v="48497"/>
    <x v="3"/>
    <s v="{233F4265-80A4-44EE-974F-E46B10596A4A}"/>
    <x v="3"/>
    <n v="830.55"/>
    <x v="243"/>
    <n v="110"/>
    <n v="22"/>
    <x v="1"/>
    <x v="3"/>
  </r>
  <r>
    <n v="48497"/>
    <x v="3"/>
    <s v="{233F4265-80A4-44EE-974F-E46B10596A4A}"/>
    <x v="8"/>
    <n v="830.55"/>
    <x v="243"/>
    <n v="110"/>
    <n v="22"/>
    <x v="1"/>
    <x v="3"/>
  </r>
  <r>
    <n v="48497"/>
    <x v="3"/>
    <s v="{24232DE3-4FC8-40D0-8FE6-4E8DF5218B46}"/>
    <x v="2"/>
    <n v="947.2"/>
    <x v="244"/>
    <n v="156"/>
    <n v="78"/>
    <x v="1"/>
    <x v="3"/>
  </r>
  <r>
    <n v="48497"/>
    <x v="3"/>
    <s v="{24232DE3-4FC8-40D0-8FE6-4E8DF5218B46}"/>
    <x v="3"/>
    <n v="947.2"/>
    <x v="244"/>
    <n v="156"/>
    <n v="78"/>
    <x v="1"/>
    <x v="3"/>
  </r>
  <r>
    <n v="48497"/>
    <x v="3"/>
    <s v="{24232DE3-4FC8-40D0-8FE6-4E8DF5218B46}"/>
    <x v="8"/>
    <n v="947.2"/>
    <x v="244"/>
    <n v="156"/>
    <n v="78"/>
    <x v="1"/>
    <x v="3"/>
  </r>
  <r>
    <n v="48497"/>
    <x v="3"/>
    <s v="{2615A7C3-D754-4104-B9E7-0A49EFF0702F}"/>
    <x v="7"/>
    <n v="1712.41"/>
    <x v="245"/>
    <n v="261"/>
    <n v="29"/>
    <x v="1"/>
    <x v="3"/>
  </r>
  <r>
    <n v="48497"/>
    <x v="3"/>
    <s v="{2615A7C3-D754-4104-B9E7-0A49EFF0702F}"/>
    <x v="2"/>
    <n v="1712.41"/>
    <x v="245"/>
    <n v="261"/>
    <n v="29"/>
    <x v="1"/>
    <x v="3"/>
  </r>
  <r>
    <n v="48497"/>
    <x v="3"/>
    <s v="{2615A7C3-D754-4104-B9E7-0A49EFF0702F}"/>
    <x v="3"/>
    <n v="1784.33"/>
    <x v="246"/>
    <n v="261"/>
    <n v="29"/>
    <x v="1"/>
    <x v="3"/>
  </r>
  <r>
    <n v="48497"/>
    <x v="3"/>
    <s v="{275B0643-0196-4133-8BC1-6BA63455F474}"/>
    <x v="1"/>
    <n v="345.22"/>
    <x v="247"/>
    <n v="55"/>
    <n v="55"/>
    <x v="1"/>
    <x v="3"/>
  </r>
  <r>
    <n v="48497"/>
    <x v="3"/>
    <s v="{28949865-B645-49A0-9D6A-F69D9710511B}"/>
    <x v="7"/>
    <n v="1406.12"/>
    <x v="248"/>
    <n v="736"/>
    <n v="92"/>
    <x v="1"/>
    <x v="3"/>
  </r>
  <r>
    <n v="48497"/>
    <x v="3"/>
    <s v="{28949865-B645-49A0-9D6A-F69D9710511B}"/>
    <x v="2"/>
    <n v="2972.35"/>
    <x v="249"/>
    <n v="736"/>
    <n v="92"/>
    <x v="1"/>
    <x v="3"/>
  </r>
  <r>
    <n v="48497"/>
    <x v="3"/>
    <s v="{28949865-B645-49A0-9D6A-F69D9710511B}"/>
    <x v="3"/>
    <n v="1465.18"/>
    <x v="250"/>
    <n v="736"/>
    <n v="92"/>
    <x v="1"/>
    <x v="3"/>
  </r>
  <r>
    <n v="48497"/>
    <x v="3"/>
    <s v="{2909A80D-7788-4AA3-8235-2F7EF69B3B65}"/>
    <x v="7"/>
    <n v="1336.51"/>
    <x v="251"/>
    <n v="69"/>
    <n v="23"/>
    <x v="1"/>
    <x v="3"/>
  </r>
  <r>
    <n v="48497"/>
    <x v="3"/>
    <s v="{2909A80D-7788-4AA3-8235-2F7EF69B3B65}"/>
    <x v="2"/>
    <n v="1336.51"/>
    <x v="251"/>
    <n v="69"/>
    <n v="23"/>
    <x v="1"/>
    <x v="3"/>
  </r>
  <r>
    <n v="48497"/>
    <x v="3"/>
    <s v="{291DF6E8-A046-4B17-9465-F51853962712}"/>
    <x v="7"/>
    <n v="473.35"/>
    <x v="252"/>
    <n v="114"/>
    <n v="19"/>
    <x v="1"/>
    <x v="3"/>
  </r>
  <r>
    <n v="48497"/>
    <x v="3"/>
    <s v="{291DF6E8-A046-4B17-9465-F51853962712}"/>
    <x v="2"/>
    <n v="563.84"/>
    <x v="209"/>
    <n v="114"/>
    <n v="19"/>
    <x v="1"/>
    <x v="3"/>
  </r>
  <r>
    <n v="48497"/>
    <x v="3"/>
    <s v="{291DF6E8-A046-4B17-9465-F51853962712}"/>
    <x v="3"/>
    <n v="493.23"/>
    <x v="253"/>
    <n v="114"/>
    <n v="19"/>
    <x v="1"/>
    <x v="3"/>
  </r>
  <r>
    <n v="48497"/>
    <x v="3"/>
    <s v="{2BAF7D62-DF76-4586-A01F-5FEF4BC4FECA}"/>
    <x v="8"/>
    <n v="5982.18"/>
    <x v="254"/>
    <n v="3348"/>
    <n v="279"/>
    <x v="1"/>
    <x v="3"/>
  </r>
  <r>
    <n v="48497"/>
    <x v="3"/>
    <s v="{2BC46F0A-4EBF-486F-BF80-FDE06FDCCFB7}"/>
    <x v="2"/>
    <n v="956.53"/>
    <x v="255"/>
    <n v="154"/>
    <n v="77"/>
    <x v="1"/>
    <x v="3"/>
  </r>
  <r>
    <n v="48497"/>
    <x v="3"/>
    <s v="{2BC46F0A-4EBF-486F-BF80-FDE06FDCCFB7}"/>
    <x v="3"/>
    <n v="419.94"/>
    <x v="256"/>
    <n v="154"/>
    <n v="77"/>
    <x v="1"/>
    <x v="3"/>
  </r>
  <r>
    <n v="48497"/>
    <x v="3"/>
    <s v="{2CD56DC2-F8EF-4C36-99A3-999C3DB75EE1}"/>
    <x v="1"/>
    <n v="733"/>
    <x v="257"/>
    <n v="252"/>
    <n v="42"/>
    <x v="1"/>
    <x v="3"/>
  </r>
  <r>
    <n v="48497"/>
    <x v="3"/>
    <s v="{2EA25968-5F79-4F43-BC66-731C5FDB0F98}"/>
    <x v="2"/>
    <n v="1343.81"/>
    <x v="258"/>
    <n v="311"/>
    <n v="97"/>
    <x v="1"/>
    <x v="3"/>
  </r>
  <r>
    <n v="48497"/>
    <x v="3"/>
    <s v="{2EA25968-5F79-4F43-BC66-731C5FDB0F98}"/>
    <x v="3"/>
    <n v="1367.14"/>
    <x v="259"/>
    <n v="311"/>
    <n v="97"/>
    <x v="1"/>
    <x v="3"/>
  </r>
  <r>
    <n v="48497"/>
    <x v="3"/>
    <s v="{2EA25968-5F79-4F43-BC66-731C5FDB0F98}"/>
    <x v="8"/>
    <n v="774.56"/>
    <x v="260"/>
    <n v="311"/>
    <n v="97"/>
    <x v="1"/>
    <x v="3"/>
  </r>
  <r>
    <n v="48497"/>
    <x v="3"/>
    <s v="{2F11CF4D-7D3D-4EDA-A15B-A2634329A8C5}"/>
    <x v="3"/>
    <n v="736.71"/>
    <x v="261"/>
    <n v="1011"/>
    <n v="168"/>
    <x v="1"/>
    <x v="3"/>
  </r>
  <r>
    <n v="48497"/>
    <x v="3"/>
    <s v="{2F11CF4D-7D3D-4EDA-A15B-A2634329A8C5}"/>
    <x v="8"/>
    <n v="1109.5"/>
    <x v="262"/>
    <n v="1011"/>
    <n v="168"/>
    <x v="1"/>
    <x v="3"/>
  </r>
  <r>
    <n v="48497"/>
    <x v="3"/>
    <s v="{2F11CF4D-7D3D-4EDA-A15B-A2634329A8C5}"/>
    <x v="1"/>
    <n v="443.8"/>
    <x v="263"/>
    <n v="1011"/>
    <n v="168"/>
    <x v="1"/>
    <x v="3"/>
  </r>
  <r>
    <n v="48497"/>
    <x v="3"/>
    <s v="{2FAC06C3-AFE2-49EC-B5DB-FEC3A8B2042B}"/>
    <x v="3"/>
    <n v="275.16000000000003"/>
    <x v="264"/>
    <n v="450"/>
    <n v="90"/>
    <x v="1"/>
    <x v="3"/>
  </r>
  <r>
    <n v="48497"/>
    <x v="3"/>
    <s v="{2FAC06C3-AFE2-49EC-B5DB-FEC3A8B2042B}"/>
    <x v="8"/>
    <n v="275.16000000000003"/>
    <x v="264"/>
    <n v="450"/>
    <n v="90"/>
    <x v="1"/>
    <x v="3"/>
  </r>
  <r>
    <n v="48497"/>
    <x v="3"/>
    <s v="{2FAC06C3-AFE2-49EC-B5DB-FEC3A8B2042B}"/>
    <x v="1"/>
    <n v="829.91"/>
    <x v="265"/>
    <n v="450"/>
    <n v="90"/>
    <x v="1"/>
    <x v="3"/>
  </r>
  <r>
    <n v="48497"/>
    <x v="3"/>
    <s v="{32CBC5EA-AE85-4756-8B91-45CAE684FC01}"/>
    <x v="2"/>
    <n v="587.91999999999996"/>
    <x v="237"/>
    <n v="311"/>
    <n v="130"/>
    <x v="1"/>
    <x v="3"/>
  </r>
  <r>
    <n v="48497"/>
    <x v="3"/>
    <s v="{32CBC5EA-AE85-4756-8B91-45CAE684FC01}"/>
    <x v="3"/>
    <n v="587.91999999999996"/>
    <x v="237"/>
    <n v="311"/>
    <n v="130"/>
    <x v="1"/>
    <x v="3"/>
  </r>
  <r>
    <n v="48497"/>
    <x v="3"/>
    <s v="{32CBC5EA-AE85-4756-8B91-45CAE684FC01}"/>
    <x v="8"/>
    <n v="587.91999999999996"/>
    <x v="237"/>
    <n v="311"/>
    <n v="130"/>
    <x v="1"/>
    <x v="3"/>
  </r>
  <r>
    <n v="48497"/>
    <x v="3"/>
    <s v="{337EACB5-79AD-4818-A713-8613998E363C}"/>
    <x v="7"/>
    <n v="911.89"/>
    <x v="266"/>
    <n v="63"/>
    <n v="21"/>
    <x v="1"/>
    <x v="3"/>
  </r>
  <r>
    <n v="48497"/>
    <x v="3"/>
    <s v="{337EACB5-79AD-4818-A713-8613998E363C}"/>
    <x v="2"/>
    <n v="911.89"/>
    <x v="266"/>
    <n v="63"/>
    <n v="21"/>
    <x v="1"/>
    <x v="3"/>
  </r>
  <r>
    <n v="48497"/>
    <x v="3"/>
    <s v="{337EACB5-79AD-4818-A713-8613998E363C}"/>
    <x v="3"/>
    <n v="950.19"/>
    <x v="267"/>
    <n v="63"/>
    <n v="21"/>
    <x v="1"/>
    <x v="3"/>
  </r>
  <r>
    <n v="48497"/>
    <x v="3"/>
    <s v="{33ACCF29-8B82-4C32-A3A1-DC97FDD7BE0B}"/>
    <x v="8"/>
    <n v="1309.93"/>
    <x v="268"/>
    <n v="300"/>
    <n v="30"/>
    <x v="1"/>
    <x v="3"/>
  </r>
  <r>
    <n v="48497"/>
    <x v="3"/>
    <s v="{3498A89F-6AA4-44E4-984C-86402C0DFD6B}"/>
    <x v="7"/>
    <n v="1466.24"/>
    <x v="269"/>
    <n v="1114"/>
    <n v="98"/>
    <x v="1"/>
    <x v="3"/>
  </r>
  <r>
    <n v="48497"/>
    <x v="3"/>
    <s v="{3498A89F-6AA4-44E4-984C-86402C0DFD6B}"/>
    <x v="2"/>
    <n v="1466.24"/>
    <x v="269"/>
    <n v="1114"/>
    <n v="98"/>
    <x v="1"/>
    <x v="3"/>
  </r>
  <r>
    <n v="48497"/>
    <x v="3"/>
    <s v="{3498A89F-6AA4-44E4-984C-86402C0DFD6B}"/>
    <x v="3"/>
    <n v="193.4"/>
    <x v="270"/>
    <n v="1114"/>
    <n v="98"/>
    <x v="1"/>
    <x v="3"/>
  </r>
  <r>
    <n v="48497"/>
    <x v="3"/>
    <s v="{35C4B3A7-6913-49A9-B62A-4454C9B7002D}"/>
    <x v="2"/>
    <n v="1017.19"/>
    <x v="271"/>
    <n v="100"/>
    <n v="50"/>
    <x v="1"/>
    <x v="3"/>
  </r>
  <r>
    <n v="48497"/>
    <x v="3"/>
    <s v="{35C4B3A7-6913-49A9-B62A-4454C9B7002D}"/>
    <x v="3"/>
    <n v="1017.19"/>
    <x v="271"/>
    <n v="100"/>
    <n v="50"/>
    <x v="1"/>
    <x v="3"/>
  </r>
  <r>
    <n v="48497"/>
    <x v="3"/>
    <s v="{35C4B3A7-6913-49A9-B62A-4454C9B7002D}"/>
    <x v="8"/>
    <n v="1017.19"/>
    <x v="271"/>
    <n v="100"/>
    <n v="50"/>
    <x v="1"/>
    <x v="3"/>
  </r>
  <r>
    <n v="48497"/>
    <x v="3"/>
    <s v="{3974A655-B9DD-463E-B54D-9B4179385EDE}"/>
    <x v="2"/>
    <n v="615.91"/>
    <x v="272"/>
    <n v="70"/>
    <n v="70"/>
    <x v="1"/>
    <x v="3"/>
  </r>
  <r>
    <n v="48497"/>
    <x v="3"/>
    <s v="{3EEB6863-9177-4AA8-998C-C09878036091}"/>
    <x v="2"/>
    <n v="895.87"/>
    <x v="273"/>
    <n v="250.1"/>
    <n v="56.2"/>
    <x v="1"/>
    <x v="3"/>
  </r>
  <r>
    <n v="48497"/>
    <x v="3"/>
    <s v="{3EEB6863-9177-4AA8-998C-C09878036091}"/>
    <x v="3"/>
    <n v="895.87"/>
    <x v="273"/>
    <n v="250.1"/>
    <n v="56.2"/>
    <x v="1"/>
    <x v="3"/>
  </r>
  <r>
    <n v="48497"/>
    <x v="3"/>
    <s v="{3EEB6863-9177-4AA8-998C-C09878036091}"/>
    <x v="8"/>
    <n v="709.23"/>
    <x v="274"/>
    <n v="250.1"/>
    <n v="56.2"/>
    <x v="1"/>
    <x v="3"/>
  </r>
  <r>
    <n v="48497"/>
    <x v="3"/>
    <s v="{3F3ABA0B-4C04-44CA-AC77-D78DAADEFFC4}"/>
    <x v="2"/>
    <n v="289.29000000000002"/>
    <x v="275"/>
    <n v="1282"/>
    <n v="265"/>
    <x v="1"/>
    <x v="3"/>
  </r>
  <r>
    <n v="48497"/>
    <x v="3"/>
    <s v="{3F3ABA0B-4C04-44CA-AC77-D78DAADEFFC4}"/>
    <x v="3"/>
    <n v="233.3"/>
    <x v="276"/>
    <n v="1282"/>
    <n v="265"/>
    <x v="1"/>
    <x v="3"/>
  </r>
  <r>
    <n v="48497"/>
    <x v="3"/>
    <s v="{3F3ABA0B-4C04-44CA-AC77-D78DAADEFFC4}"/>
    <x v="8"/>
    <n v="550.59"/>
    <x v="277"/>
    <n v="1282"/>
    <n v="265"/>
    <x v="1"/>
    <x v="3"/>
  </r>
  <r>
    <n v="48497"/>
    <x v="3"/>
    <s v="{404543D6-F0AF-41EF-B20A-A04EB4A32259}"/>
    <x v="2"/>
    <n v="1217.83"/>
    <x v="278"/>
    <n v="189"/>
    <n v="63"/>
    <x v="1"/>
    <x v="3"/>
  </r>
  <r>
    <n v="48497"/>
    <x v="3"/>
    <s v="{404543D6-F0AF-41EF-B20A-A04EB4A32259}"/>
    <x v="3"/>
    <n v="1217.83"/>
    <x v="278"/>
    <n v="189"/>
    <n v="63"/>
    <x v="1"/>
    <x v="3"/>
  </r>
  <r>
    <n v="48497"/>
    <x v="3"/>
    <s v="{404543D6-F0AF-41EF-B20A-A04EB4A32259}"/>
    <x v="8"/>
    <n v="1259.82"/>
    <x v="279"/>
    <n v="189"/>
    <n v="63"/>
    <x v="1"/>
    <x v="3"/>
  </r>
  <r>
    <n v="48497"/>
    <x v="3"/>
    <s v="{45C695DC-9781-4723-AF63-6368058DE61C}"/>
    <x v="2"/>
    <n v="3620.82"/>
    <x v="280"/>
    <n v="552"/>
    <n v="92"/>
    <x v="1"/>
    <x v="3"/>
  </r>
  <r>
    <n v="48497"/>
    <x v="3"/>
    <s v="{45C695DC-9781-4723-AF63-6368058DE61C}"/>
    <x v="8"/>
    <n v="3620.82"/>
    <x v="280"/>
    <n v="552"/>
    <n v="92"/>
    <x v="1"/>
    <x v="3"/>
  </r>
  <r>
    <n v="48497"/>
    <x v="3"/>
    <s v="{45C695DC-9781-4723-AF63-6368058DE61C}"/>
    <x v="1"/>
    <n v="3620.82"/>
    <x v="280"/>
    <n v="552"/>
    <n v="92"/>
    <x v="1"/>
    <x v="3"/>
  </r>
  <r>
    <n v="48497"/>
    <x v="3"/>
    <s v="{48A6B936-84B7-4FAF-839E-CFF0E04CCCEE}"/>
    <x v="7"/>
    <n v="2380.66"/>
    <x v="281"/>
    <n v="3061"/>
    <n v="639"/>
    <x v="1"/>
    <x v="3"/>
  </r>
  <r>
    <n v="48497"/>
    <x v="3"/>
    <s v="{48A6B936-84B7-4FAF-839E-CFF0E04CCCEE}"/>
    <x v="2"/>
    <n v="2380.66"/>
    <x v="281"/>
    <n v="3061"/>
    <n v="639"/>
    <x v="1"/>
    <x v="3"/>
  </r>
  <r>
    <n v="48497"/>
    <x v="3"/>
    <s v="{48A6B936-84B7-4FAF-839E-CFF0E04CCCEE}"/>
    <x v="3"/>
    <n v="2480.65"/>
    <x v="282"/>
    <n v="3061"/>
    <n v="639"/>
    <x v="1"/>
    <x v="3"/>
  </r>
  <r>
    <n v="48497"/>
    <x v="3"/>
    <s v="{4C5FDB97-6845-4DE7-80AA-DD4ECA6C953D}"/>
    <x v="2"/>
    <n v="457.27"/>
    <x v="283"/>
    <n v="116"/>
    <n v="58"/>
    <x v="1"/>
    <x v="3"/>
  </r>
  <r>
    <n v="48497"/>
    <x v="3"/>
    <s v="{4C5FDB97-6845-4DE7-80AA-DD4ECA6C953D}"/>
    <x v="3"/>
    <n v="853.88"/>
    <x v="284"/>
    <n v="116"/>
    <n v="58"/>
    <x v="1"/>
    <x v="3"/>
  </r>
  <r>
    <n v="48497"/>
    <x v="3"/>
    <s v="{4C5FDB97-6845-4DE7-80AA-DD4ECA6C953D}"/>
    <x v="8"/>
    <n v="457.27"/>
    <x v="283"/>
    <n v="116"/>
    <n v="58"/>
    <x v="1"/>
    <x v="3"/>
  </r>
  <r>
    <n v="48497"/>
    <x v="3"/>
    <s v="{4D9C1FE7-15D7-4CB3-8B69-78B8C4F92851}"/>
    <x v="7"/>
    <n v="2018.69"/>
    <x v="285"/>
    <n v="342"/>
    <n v="114"/>
    <x v="1"/>
    <x v="3"/>
  </r>
  <r>
    <n v="48497"/>
    <x v="3"/>
    <s v="{4D9C1FE7-15D7-4CB3-8B69-78B8C4F92851}"/>
    <x v="2"/>
    <n v="1768.09"/>
    <x v="286"/>
    <n v="342"/>
    <n v="114"/>
    <x v="1"/>
    <x v="3"/>
  </r>
  <r>
    <n v="48497"/>
    <x v="3"/>
    <s v="{4D9C1FE7-15D7-4CB3-8B69-78B8C4F92851}"/>
    <x v="3"/>
    <n v="2263.0500000000002"/>
    <x v="287"/>
    <n v="342"/>
    <n v="114"/>
    <x v="1"/>
    <x v="3"/>
  </r>
  <r>
    <n v="48497"/>
    <x v="3"/>
    <s v="{4E120DD7-F3C3-4A6E-A047-5B648D67A1B8}"/>
    <x v="7"/>
    <n v="1225.1400000000001"/>
    <x v="288"/>
    <n v="380"/>
    <n v="39"/>
    <x v="1"/>
    <x v="3"/>
  </r>
  <r>
    <n v="48497"/>
    <x v="3"/>
    <s v="{4E120DD7-F3C3-4A6E-A047-5B648D67A1B8}"/>
    <x v="2"/>
    <n v="640.41"/>
    <x v="289"/>
    <n v="380"/>
    <n v="39"/>
    <x v="1"/>
    <x v="3"/>
  </r>
  <r>
    <n v="48497"/>
    <x v="3"/>
    <s v="{4E120DD7-F3C3-4A6E-A047-5B648D67A1B8}"/>
    <x v="3"/>
    <n v="427.95"/>
    <x v="290"/>
    <n v="380"/>
    <n v="39"/>
    <x v="1"/>
    <x v="3"/>
  </r>
  <r>
    <n v="48497"/>
    <x v="3"/>
    <s v="{4F1E17FC-311F-4788-91FF-2D11C3A5B662}"/>
    <x v="7"/>
    <n v="1162.49"/>
    <x v="291"/>
    <n v="632"/>
    <n v="36"/>
    <x v="1"/>
    <x v="3"/>
  </r>
  <r>
    <n v="48497"/>
    <x v="3"/>
    <s v="{4F1E17FC-311F-4788-91FF-2D11C3A5B662}"/>
    <x v="2"/>
    <n v="842.28"/>
    <x v="292"/>
    <n v="632"/>
    <n v="36"/>
    <x v="1"/>
    <x v="3"/>
  </r>
  <r>
    <n v="48497"/>
    <x v="3"/>
    <s v="{4F1E17FC-311F-4788-91FF-2D11C3A5B662}"/>
    <x v="3"/>
    <n v="1211.31"/>
    <x v="293"/>
    <n v="632"/>
    <n v="36"/>
    <x v="1"/>
    <x v="3"/>
  </r>
  <r>
    <n v="48497"/>
    <x v="3"/>
    <s v="{510C0A3F-074F-467D-9AF6-27E3F7643FE2}"/>
    <x v="3"/>
    <n v="971.92"/>
    <x v="294"/>
    <n v="137"/>
    <n v="41"/>
    <x v="1"/>
    <x v="3"/>
  </r>
  <r>
    <n v="48497"/>
    <x v="3"/>
    <s v="{532D22B8-3EFE-448B-8906-DF0B00404F25}"/>
    <x v="7"/>
    <n v="3647.56"/>
    <x v="295"/>
    <n v="171"/>
    <n v="57"/>
    <x v="1"/>
    <x v="3"/>
  </r>
  <r>
    <n v="48497"/>
    <x v="3"/>
    <s v="{532D22B8-3EFE-448B-8906-DF0B00404F25}"/>
    <x v="2"/>
    <n v="3647.56"/>
    <x v="295"/>
    <n v="171"/>
    <n v="57"/>
    <x v="1"/>
    <x v="3"/>
  </r>
  <r>
    <n v="48497"/>
    <x v="3"/>
    <s v="{532D22B8-3EFE-448B-8906-DF0B00404F25}"/>
    <x v="8"/>
    <n v="3647.56"/>
    <x v="295"/>
    <n v="171"/>
    <n v="57"/>
    <x v="1"/>
    <x v="3"/>
  </r>
  <r>
    <n v="48497"/>
    <x v="3"/>
    <s v="{53AA30C5-DFD2-47B4-9FCB-BA9B0556BC37}"/>
    <x v="3"/>
    <n v="750.02"/>
    <x v="296"/>
    <n v="84"/>
    <n v="42"/>
    <x v="1"/>
    <x v="3"/>
  </r>
  <r>
    <n v="48497"/>
    <x v="3"/>
    <s v="{53AA30C5-DFD2-47B4-9FCB-BA9B0556BC37}"/>
    <x v="8"/>
    <n v="363.92"/>
    <x v="297"/>
    <n v="84"/>
    <n v="42"/>
    <x v="1"/>
    <x v="3"/>
  </r>
  <r>
    <n v="48497"/>
    <x v="3"/>
    <s v="{53AA30C5-DFD2-47B4-9FCB-BA9B0556BC37}"/>
    <x v="1"/>
    <n v="750.02"/>
    <x v="296"/>
    <n v="84"/>
    <n v="42"/>
    <x v="1"/>
    <x v="3"/>
  </r>
  <r>
    <n v="48497"/>
    <x v="3"/>
    <s v="{5435F969-7F0D-47F5-B406-6D2DEC050D88}"/>
    <x v="2"/>
    <n v="741.89"/>
    <x v="298"/>
    <n v="39"/>
    <n v="20"/>
    <x v="1"/>
    <x v="3"/>
  </r>
  <r>
    <n v="48497"/>
    <x v="3"/>
    <s v="{5435F969-7F0D-47F5-B406-6D2DEC050D88}"/>
    <x v="8"/>
    <n v="412.94"/>
    <x v="299"/>
    <n v="39"/>
    <n v="20"/>
    <x v="1"/>
    <x v="3"/>
  </r>
  <r>
    <n v="48497"/>
    <x v="3"/>
    <s v="{5435F969-7F0D-47F5-B406-6D2DEC050D88}"/>
    <x v="1"/>
    <n v="741.89"/>
    <x v="298"/>
    <n v="39"/>
    <n v="20"/>
    <x v="1"/>
    <x v="3"/>
  </r>
  <r>
    <n v="48497"/>
    <x v="3"/>
    <s v="{5578C219-BCD5-4C2E-98AC-53E80D8C6586}"/>
    <x v="8"/>
    <n v="855.95"/>
    <x v="300"/>
    <n v="238"/>
    <n v="34"/>
    <x v="1"/>
    <x v="3"/>
  </r>
  <r>
    <n v="48497"/>
    <x v="3"/>
    <s v="{5578C219-BCD5-4C2E-98AC-53E80D8C6586}"/>
    <x v="1"/>
    <n v="855.95"/>
    <x v="300"/>
    <n v="238"/>
    <n v="34"/>
    <x v="1"/>
    <x v="3"/>
  </r>
  <r>
    <n v="48497"/>
    <x v="3"/>
    <s v="{5586504D-1410-4F52-9FFD-1EA7BEFBA361}"/>
    <x v="3"/>
    <n v="1300.33"/>
    <x v="301"/>
    <n v="204"/>
    <n v="204"/>
    <x v="1"/>
    <x v="3"/>
  </r>
  <r>
    <n v="48497"/>
    <x v="3"/>
    <s v="{5602F4C6-6E06-4C67-BCE5-3A0315447C58}"/>
    <x v="2"/>
    <n v="2384.33"/>
    <x v="302"/>
    <n v="144"/>
    <n v="72"/>
    <x v="1"/>
    <x v="3"/>
  </r>
  <r>
    <n v="48497"/>
    <x v="3"/>
    <s v="{5602F4C6-6E06-4C67-BCE5-3A0315447C58}"/>
    <x v="3"/>
    <n v="2384.33"/>
    <x v="302"/>
    <n v="144"/>
    <n v="72"/>
    <x v="1"/>
    <x v="3"/>
  </r>
  <r>
    <n v="48497"/>
    <x v="3"/>
    <s v="{5602F4C6-6E06-4C67-BCE5-3A0315447C58}"/>
    <x v="8"/>
    <n v="2384.33"/>
    <x v="302"/>
    <n v="144"/>
    <n v="72"/>
    <x v="1"/>
    <x v="3"/>
  </r>
  <r>
    <n v="48497"/>
    <x v="3"/>
    <s v="{5675ACAD-BCDB-4894-8A71-094CF75C990F}"/>
    <x v="8"/>
    <n v="2823.21"/>
    <x v="303"/>
    <n v="160"/>
    <n v="80"/>
    <x v="1"/>
    <x v="3"/>
  </r>
  <r>
    <n v="48497"/>
    <x v="3"/>
    <s v="{5675ACAD-BCDB-4894-8A71-094CF75C990F}"/>
    <x v="1"/>
    <n v="1971.99"/>
    <x v="304"/>
    <n v="160"/>
    <n v="80"/>
    <x v="1"/>
    <x v="3"/>
  </r>
  <r>
    <n v="48497"/>
    <x v="3"/>
    <s v="{56DF7992-4C93-4041-806F-E26A99107760}"/>
    <x v="7"/>
    <n v="204.16"/>
    <x v="305"/>
    <n v="2767"/>
    <n v="305"/>
    <x v="1"/>
    <x v="3"/>
  </r>
  <r>
    <n v="48497"/>
    <x v="3"/>
    <s v="{56DF7992-4C93-4041-806F-E26A99107760}"/>
    <x v="2"/>
    <n v="774.88"/>
    <x v="306"/>
    <n v="2767"/>
    <n v="305"/>
    <x v="1"/>
    <x v="3"/>
  </r>
  <r>
    <n v="48497"/>
    <x v="3"/>
    <s v="{56DF7992-4C93-4041-806F-E26A99107760}"/>
    <x v="3"/>
    <n v="1150.72"/>
    <x v="307"/>
    <n v="2767"/>
    <n v="305"/>
    <x v="1"/>
    <x v="3"/>
  </r>
  <r>
    <n v="48497"/>
    <x v="3"/>
    <s v="{589DCFED-34ED-4DF3-B59B-C225B24CD757}"/>
    <x v="8"/>
    <n v="2681.34"/>
    <x v="308"/>
    <n v="97"/>
    <n v="97"/>
    <x v="1"/>
    <x v="3"/>
  </r>
  <r>
    <n v="48497"/>
    <x v="3"/>
    <s v="{589DCFED-34ED-4DF3-B59B-C225B24CD757}"/>
    <x v="1"/>
    <n v="1536.93"/>
    <x v="309"/>
    <n v="97"/>
    <n v="97"/>
    <x v="1"/>
    <x v="3"/>
  </r>
  <r>
    <n v="48497"/>
    <x v="3"/>
    <s v="{58C2963D-CB46-48EB-90D8-09F77D27E378}"/>
    <x v="8"/>
    <n v="614.77"/>
    <x v="310"/>
    <n v="83"/>
    <n v="34"/>
    <x v="1"/>
    <x v="3"/>
  </r>
  <r>
    <n v="48497"/>
    <x v="3"/>
    <s v="{590E5CF2-CA77-4292-A4D9-6A15CC0E1676}"/>
    <x v="2"/>
    <n v="1427.8"/>
    <x v="311"/>
    <n v="168"/>
    <n v="129"/>
    <x v="1"/>
    <x v="3"/>
  </r>
  <r>
    <n v="48497"/>
    <x v="3"/>
    <s v="{590E5CF2-CA77-4292-A4D9-6A15CC0E1676}"/>
    <x v="3"/>
    <n v="1427.8"/>
    <x v="311"/>
    <n v="168"/>
    <n v="129"/>
    <x v="1"/>
    <x v="3"/>
  </r>
  <r>
    <n v="48497"/>
    <x v="3"/>
    <s v="{590E5CF2-CA77-4292-A4D9-6A15CC0E1676}"/>
    <x v="8"/>
    <n v="1427.8"/>
    <x v="311"/>
    <n v="168"/>
    <n v="129"/>
    <x v="1"/>
    <x v="3"/>
  </r>
  <r>
    <n v="48497"/>
    <x v="3"/>
    <s v="{59AF39F1-3648-4ADA-B00E-F41E8FA3481E}"/>
    <x v="7"/>
    <n v="1740.25"/>
    <x v="312"/>
    <n v="332"/>
    <n v="83"/>
    <x v="1"/>
    <x v="3"/>
  </r>
  <r>
    <n v="48497"/>
    <x v="3"/>
    <s v="{59AF39F1-3648-4ADA-B00E-F41E8FA3481E}"/>
    <x v="2"/>
    <n v="2178.79"/>
    <x v="313"/>
    <n v="332"/>
    <n v="83"/>
    <x v="1"/>
    <x v="3"/>
  </r>
  <r>
    <n v="48497"/>
    <x v="3"/>
    <s v="{59AF39F1-3648-4ADA-B00E-F41E8FA3481E}"/>
    <x v="3"/>
    <n v="2298.62"/>
    <x v="314"/>
    <n v="332"/>
    <n v="83"/>
    <x v="1"/>
    <x v="3"/>
  </r>
  <r>
    <n v="48497"/>
    <x v="3"/>
    <s v="{5CDAD930-8D2E-4400-B7AC-9F6323A60F3C}"/>
    <x v="8"/>
    <n v="2005.1"/>
    <x v="315"/>
    <n v="2052.1999999999998"/>
    <n v="214.7"/>
    <x v="1"/>
    <x v="3"/>
  </r>
  <r>
    <n v="48497"/>
    <x v="3"/>
    <s v="{5CDAD930-8D2E-4400-B7AC-9F6323A60F3C}"/>
    <x v="1"/>
    <n v="236.45"/>
    <x v="316"/>
    <n v="2052.1999999999998"/>
    <n v="214.7"/>
    <x v="1"/>
    <x v="3"/>
  </r>
  <r>
    <n v="48497"/>
    <x v="3"/>
    <s v="{5D180512-59FF-4E19-866E-53A81F6A4094}"/>
    <x v="8"/>
    <n v="1338.31"/>
    <x v="317"/>
    <n v="736"/>
    <n v="37"/>
    <x v="1"/>
    <x v="3"/>
  </r>
  <r>
    <n v="48497"/>
    <x v="3"/>
    <s v="{5D180512-59FF-4E19-866E-53A81F6A4094}"/>
    <x v="1"/>
    <n v="1338.31"/>
    <x v="317"/>
    <n v="736"/>
    <n v="37"/>
    <x v="1"/>
    <x v="3"/>
  </r>
  <r>
    <n v="48497"/>
    <x v="3"/>
    <s v="{613E3942-6F5C-4BC3-9C54-F11B7410DCFC}"/>
    <x v="8"/>
    <n v="449.26"/>
    <x v="318"/>
    <n v="210"/>
    <n v="70"/>
    <x v="1"/>
    <x v="3"/>
  </r>
  <r>
    <n v="48497"/>
    <x v="3"/>
    <s v="{613E3942-6F5C-4BC3-9C54-F11B7410DCFC}"/>
    <x v="1"/>
    <n v="591.13"/>
    <x v="319"/>
    <n v="210"/>
    <n v="70"/>
    <x v="1"/>
    <x v="3"/>
  </r>
  <r>
    <n v="48497"/>
    <x v="3"/>
    <s v="{61C75219-90E3-48CD-B09C-B4C0729E13D7}"/>
    <x v="8"/>
    <n v="657.33"/>
    <x v="320"/>
    <n v="336.2"/>
    <n v="168.1"/>
    <x v="1"/>
    <x v="3"/>
  </r>
  <r>
    <n v="48497"/>
    <x v="3"/>
    <s v="{61C75219-90E3-48CD-B09C-B4C0729E13D7}"/>
    <x v="1"/>
    <n v="288.47000000000003"/>
    <x v="321"/>
    <n v="336.2"/>
    <n v="168.1"/>
    <x v="1"/>
    <x v="3"/>
  </r>
  <r>
    <n v="48497"/>
    <x v="3"/>
    <s v="{621E1F0A-596A-4DD6-B854-33B62E7709A0}"/>
    <x v="7"/>
    <n v="3668.45"/>
    <x v="322"/>
    <n v="2752.5"/>
    <n v="424.2"/>
    <x v="1"/>
    <x v="3"/>
  </r>
  <r>
    <n v="48497"/>
    <x v="3"/>
    <s v="{621E1F0A-596A-4DD6-B854-33B62E7709A0}"/>
    <x v="3"/>
    <n v="2874.89"/>
    <x v="323"/>
    <n v="2752.5"/>
    <n v="424.2"/>
    <x v="1"/>
    <x v="3"/>
  </r>
  <r>
    <n v="48497"/>
    <x v="3"/>
    <s v="{62215722-AD4C-48A3-A754-BDFBE806673B}"/>
    <x v="7"/>
    <n v="5687.14"/>
    <x v="324"/>
    <n v="1828"/>
    <n v="113"/>
    <x v="1"/>
    <x v="3"/>
  </r>
  <r>
    <n v="48497"/>
    <x v="3"/>
    <s v="{62215722-AD4C-48A3-A754-BDFBE806673B}"/>
    <x v="2"/>
    <n v="1141.5999999999999"/>
    <x v="325"/>
    <n v="1828"/>
    <n v="113"/>
    <x v="1"/>
    <x v="3"/>
  </r>
  <r>
    <n v="48497"/>
    <x v="3"/>
    <s v="{62215722-AD4C-48A3-A754-BDFBE806673B}"/>
    <x v="3"/>
    <n v="5926"/>
    <x v="326"/>
    <n v="1828"/>
    <n v="113"/>
    <x v="1"/>
    <x v="3"/>
  </r>
  <r>
    <n v="48497"/>
    <x v="3"/>
    <s v="{64D46317-7446-4F13-B346-A99AC448E790}"/>
    <x v="2"/>
    <n v="3359.52"/>
    <x v="327"/>
    <n v="342"/>
    <n v="114"/>
    <x v="1"/>
    <x v="3"/>
  </r>
  <r>
    <n v="48497"/>
    <x v="3"/>
    <s v="{64D46317-7446-4F13-B346-A99AC448E790}"/>
    <x v="3"/>
    <n v="3359.52"/>
    <x v="327"/>
    <n v="342"/>
    <n v="114"/>
    <x v="1"/>
    <x v="3"/>
  </r>
  <r>
    <n v="48497"/>
    <x v="3"/>
    <s v="{64D46317-7446-4F13-B346-A99AC448E790}"/>
    <x v="8"/>
    <n v="3359.52"/>
    <x v="327"/>
    <n v="342"/>
    <n v="114"/>
    <x v="1"/>
    <x v="3"/>
  </r>
  <r>
    <n v="48497"/>
    <x v="3"/>
    <s v="{68826884-788E-460B-8D01-C8472272B449}"/>
    <x v="8"/>
    <n v="1811.21"/>
    <x v="328"/>
    <n v="590"/>
    <n v="46"/>
    <x v="1"/>
    <x v="3"/>
  </r>
  <r>
    <n v="48497"/>
    <x v="3"/>
    <s v="{68826884-788E-460B-8D01-C8472272B449}"/>
    <x v="1"/>
    <n v="1811.21"/>
    <x v="328"/>
    <n v="590"/>
    <n v="46"/>
    <x v="1"/>
    <x v="3"/>
  </r>
  <r>
    <n v="48497"/>
    <x v="3"/>
    <s v="{6B6C2E12-DBC6-4A0C-B65C-3D694206ACC3}"/>
    <x v="3"/>
    <n v="958.61"/>
    <x v="329"/>
    <n v="460"/>
    <n v="48"/>
    <x v="1"/>
    <x v="3"/>
  </r>
  <r>
    <n v="48497"/>
    <x v="3"/>
    <s v="{6D22EFAB-978D-4EE6-B8C9-E0732160096C}"/>
    <x v="2"/>
    <n v="844.55"/>
    <x v="330"/>
    <n v="872"/>
    <n v="339"/>
    <x v="1"/>
    <x v="3"/>
  </r>
  <r>
    <n v="48497"/>
    <x v="3"/>
    <s v="{6D22EFAB-978D-4EE6-B8C9-E0732160096C}"/>
    <x v="8"/>
    <n v="844.55"/>
    <x v="330"/>
    <n v="872"/>
    <n v="339"/>
    <x v="1"/>
    <x v="3"/>
  </r>
  <r>
    <n v="48497"/>
    <x v="3"/>
    <s v="{6F407045-8A05-491F-BD01-A4C0F085497C}"/>
    <x v="8"/>
    <n v="1371.41"/>
    <x v="331"/>
    <n v="474"/>
    <n v="237"/>
    <x v="1"/>
    <x v="3"/>
  </r>
  <r>
    <n v="48497"/>
    <x v="3"/>
    <s v="{6F407045-8A05-491F-BD01-A4C0F085497C}"/>
    <x v="1"/>
    <n v="1371.41"/>
    <x v="331"/>
    <n v="474"/>
    <n v="237"/>
    <x v="1"/>
    <x v="3"/>
  </r>
  <r>
    <n v="48497"/>
    <x v="3"/>
    <s v="{6F4D9472-8060-4A51-A6CB-BE80C1766685}"/>
    <x v="2"/>
    <n v="2034.38"/>
    <x v="332"/>
    <n v="143"/>
    <n v="71.5"/>
    <x v="1"/>
    <x v="3"/>
  </r>
  <r>
    <n v="48497"/>
    <x v="3"/>
    <s v="{6F4D9472-8060-4A51-A6CB-BE80C1766685}"/>
    <x v="3"/>
    <n v="2034.38"/>
    <x v="332"/>
    <n v="143"/>
    <n v="71.5"/>
    <x v="1"/>
    <x v="3"/>
  </r>
  <r>
    <n v="48497"/>
    <x v="3"/>
    <s v="{6F4D9472-8060-4A51-A6CB-BE80C1766685}"/>
    <x v="8"/>
    <n v="2034.38"/>
    <x v="332"/>
    <n v="143"/>
    <n v="71.5"/>
    <x v="1"/>
    <x v="3"/>
  </r>
  <r>
    <n v="48497"/>
    <x v="3"/>
    <s v="{6FAA3142-B9A8-43CF-9B68-92748A099414}"/>
    <x v="7"/>
    <n v="257.56"/>
    <x v="333"/>
    <n v="377.8"/>
    <n v="73.3"/>
    <x v="1"/>
    <x v="3"/>
  </r>
  <r>
    <n v="48497"/>
    <x v="3"/>
    <s v="{6FAA3142-B9A8-43CF-9B68-92748A099414}"/>
    <x v="2"/>
    <n v="257.56"/>
    <x v="333"/>
    <n v="377.8"/>
    <n v="73.3"/>
    <x v="1"/>
    <x v="3"/>
  </r>
  <r>
    <n v="48497"/>
    <x v="3"/>
    <s v="{6FAA3142-B9A8-43CF-9B68-92748A099414}"/>
    <x v="3"/>
    <n v="1349.13"/>
    <x v="334"/>
    <n v="377.8"/>
    <n v="73.3"/>
    <x v="1"/>
    <x v="3"/>
  </r>
  <r>
    <n v="48497"/>
    <x v="3"/>
    <s v="{7299B92C-E266-4C96-A48B-33593FDE31D8}"/>
    <x v="8"/>
    <n v="1603.13"/>
    <x v="335"/>
    <n v="228"/>
    <n v="38"/>
    <x v="1"/>
    <x v="3"/>
  </r>
  <r>
    <n v="48497"/>
    <x v="3"/>
    <s v="{7299B92C-E266-4C96-A48B-33593FDE31D8}"/>
    <x v="1"/>
    <n v="1603.13"/>
    <x v="335"/>
    <n v="228"/>
    <n v="38"/>
    <x v="1"/>
    <x v="3"/>
  </r>
  <r>
    <n v="48497"/>
    <x v="3"/>
    <s v="{735F06DA-6810-4E49-9BCD-A805890D7163}"/>
    <x v="2"/>
    <n v="494.6"/>
    <x v="336"/>
    <n v="192"/>
    <n v="64"/>
    <x v="1"/>
    <x v="3"/>
  </r>
  <r>
    <n v="48497"/>
    <x v="3"/>
    <s v="{735F06DA-6810-4E49-9BCD-A805890D7163}"/>
    <x v="3"/>
    <n v="1091.8399999999999"/>
    <x v="337"/>
    <n v="192"/>
    <n v="64"/>
    <x v="1"/>
    <x v="3"/>
  </r>
  <r>
    <n v="48497"/>
    <x v="3"/>
    <s v="{735F06DA-6810-4E49-9BCD-A805890D7163}"/>
    <x v="8"/>
    <n v="429.27"/>
    <x v="338"/>
    <n v="192"/>
    <n v="64"/>
    <x v="1"/>
    <x v="3"/>
  </r>
  <r>
    <n v="48497"/>
    <x v="3"/>
    <s v="{73DF1039-F4C0-4B0A-BCD7-564AACC16EF5}"/>
    <x v="7"/>
    <n v="222.75"/>
    <x v="339"/>
    <n v="108"/>
    <n v="36"/>
    <x v="1"/>
    <x v="3"/>
  </r>
  <r>
    <n v="48497"/>
    <x v="3"/>
    <s v="{73DF1039-F4C0-4B0A-BCD7-564AACC16EF5}"/>
    <x v="2"/>
    <n v="856.2"/>
    <x v="340"/>
    <n v="108"/>
    <n v="36"/>
    <x v="1"/>
    <x v="3"/>
  </r>
  <r>
    <n v="48497"/>
    <x v="3"/>
    <s v="{73DF1039-F4C0-4B0A-BCD7-564AACC16EF5}"/>
    <x v="3"/>
    <n v="232.11"/>
    <x v="341"/>
    <n v="108"/>
    <n v="36"/>
    <x v="1"/>
    <x v="3"/>
  </r>
  <r>
    <n v="48497"/>
    <x v="3"/>
    <s v="{76CC3956-67C1-455F-B291-9B1CF0386DA3}"/>
    <x v="8"/>
    <n v="474.87"/>
    <x v="342"/>
    <n v="39"/>
    <n v="13"/>
    <x v="1"/>
    <x v="3"/>
  </r>
  <r>
    <n v="48497"/>
    <x v="3"/>
    <s v="{76CC3956-67C1-455F-B291-9B1CF0386DA3}"/>
    <x v="1"/>
    <n v="474.87"/>
    <x v="342"/>
    <n v="39"/>
    <n v="13"/>
    <x v="1"/>
    <x v="3"/>
  </r>
  <r>
    <n v="48497"/>
    <x v="3"/>
    <s v="{794080B9-E55B-4F96-96E5-558B012056DD}"/>
    <x v="7"/>
    <n v="3132.45"/>
    <x v="343"/>
    <n v="1430"/>
    <n v="102"/>
    <x v="1"/>
    <x v="3"/>
  </r>
  <r>
    <n v="48497"/>
    <x v="3"/>
    <s v="{794080B9-E55B-4F96-96E5-558B012056DD}"/>
    <x v="2"/>
    <n v="3132.45"/>
    <x v="343"/>
    <n v="1430"/>
    <n v="102"/>
    <x v="1"/>
    <x v="3"/>
  </r>
  <r>
    <n v="48497"/>
    <x v="3"/>
    <s v="{794080B9-E55B-4F96-96E5-558B012056DD}"/>
    <x v="3"/>
    <n v="3264.01"/>
    <x v="344"/>
    <n v="1430"/>
    <n v="102"/>
    <x v="1"/>
    <x v="3"/>
  </r>
  <r>
    <n v="48497"/>
    <x v="3"/>
    <s v="{7D81C293-2A5D-41E9-8AD9-2E9039C6876B}"/>
    <x v="7"/>
    <n v="1552.3"/>
    <x v="345"/>
    <n v="790"/>
    <n v="64"/>
    <x v="1"/>
    <x v="3"/>
  </r>
  <r>
    <n v="48497"/>
    <x v="3"/>
    <s v="{7D81C293-2A5D-41E9-8AD9-2E9039C6876B}"/>
    <x v="2"/>
    <n v="2366.7399999999998"/>
    <x v="346"/>
    <n v="790"/>
    <n v="64"/>
    <x v="1"/>
    <x v="3"/>
  </r>
  <r>
    <n v="48497"/>
    <x v="3"/>
    <s v="{7D81C293-2A5D-41E9-8AD9-2E9039C6876B}"/>
    <x v="3"/>
    <n v="2466.14"/>
    <x v="347"/>
    <n v="790"/>
    <n v="64"/>
    <x v="1"/>
    <x v="3"/>
  </r>
  <r>
    <n v="48497"/>
    <x v="3"/>
    <s v="{7E6A94D5-E7C0-4417-8AC9-748FAE6FBBE8}"/>
    <x v="7"/>
    <n v="598.65"/>
    <x v="348"/>
    <n v="120"/>
    <n v="24"/>
    <x v="1"/>
    <x v="3"/>
  </r>
  <r>
    <n v="48497"/>
    <x v="3"/>
    <s v="{7E6A94D5-E7C0-4417-8AC9-748FAE6FBBE8}"/>
    <x v="2"/>
    <n v="960.62"/>
    <x v="349"/>
    <n v="120"/>
    <n v="24"/>
    <x v="1"/>
    <x v="3"/>
  </r>
  <r>
    <n v="48497"/>
    <x v="3"/>
    <s v="{7E6A94D5-E7C0-4417-8AC9-748FAE6FBBE8}"/>
    <x v="3"/>
    <n v="1000.97"/>
    <x v="350"/>
    <n v="120"/>
    <n v="24"/>
    <x v="1"/>
    <x v="3"/>
  </r>
  <r>
    <n v="48497"/>
    <x v="3"/>
    <s v="{7FD8C66D-DDAF-4F3F-8298-991E7809A197}"/>
    <x v="2"/>
    <n v="951.86"/>
    <x v="351"/>
    <n v="76"/>
    <n v="38"/>
    <x v="1"/>
    <x v="3"/>
  </r>
  <r>
    <n v="48497"/>
    <x v="3"/>
    <s v="{7FD8C66D-DDAF-4F3F-8298-991E7809A197}"/>
    <x v="3"/>
    <n v="951.86"/>
    <x v="351"/>
    <n v="76"/>
    <n v="38"/>
    <x v="1"/>
    <x v="3"/>
  </r>
  <r>
    <n v="48497"/>
    <x v="3"/>
    <s v="{7FD8C66D-DDAF-4F3F-8298-991E7809A197}"/>
    <x v="8"/>
    <n v="951.86"/>
    <x v="351"/>
    <n v="76"/>
    <n v="38"/>
    <x v="1"/>
    <x v="3"/>
  </r>
  <r>
    <n v="48497"/>
    <x v="3"/>
    <s v="{81A02E74-6058-4130-B0E8-746CB4F47145}"/>
    <x v="7"/>
    <n v="1874.66"/>
    <x v="352"/>
    <n v="4749"/>
    <n v="437"/>
    <x v="2"/>
    <x v="3"/>
  </r>
  <r>
    <n v="48497"/>
    <x v="3"/>
    <s v="{81A02E74-6058-4130-B0E8-746CB4F47145}"/>
    <x v="2"/>
    <n v="7226.85"/>
    <x v="353"/>
    <n v="4749"/>
    <n v="437"/>
    <x v="2"/>
    <x v="3"/>
  </r>
  <r>
    <n v="48497"/>
    <x v="3"/>
    <s v="{81A02E74-6058-4130-B0E8-746CB4F47145}"/>
    <x v="3"/>
    <n v="3609.06"/>
    <x v="354"/>
    <n v="4749"/>
    <n v="437"/>
    <x v="2"/>
    <x v="3"/>
  </r>
  <r>
    <n v="48497"/>
    <x v="3"/>
    <s v="{81EEDE97-84A9-4B73-B384-30D39844BFBD}"/>
    <x v="2"/>
    <n v="361.97"/>
    <x v="355"/>
    <n v="1584"/>
    <n v="222"/>
    <x v="1"/>
    <x v="3"/>
  </r>
  <r>
    <n v="48497"/>
    <x v="3"/>
    <s v="{81EEDE97-84A9-4B73-B384-30D39844BFBD}"/>
    <x v="3"/>
    <n v="2001.93"/>
    <x v="222"/>
    <n v="1584"/>
    <n v="222"/>
    <x v="1"/>
    <x v="3"/>
  </r>
  <r>
    <n v="48497"/>
    <x v="3"/>
    <s v="{81EEDE97-84A9-4B73-B384-30D39844BFBD}"/>
    <x v="8"/>
    <n v="1921.24"/>
    <x v="356"/>
    <n v="1584"/>
    <n v="222"/>
    <x v="1"/>
    <x v="3"/>
  </r>
  <r>
    <n v="48497"/>
    <x v="3"/>
    <s v="{84DFEC6F-B8F1-46AA-BEDA-EBAE2A3CD433}"/>
    <x v="2"/>
    <n v="303.29000000000002"/>
    <x v="357"/>
    <n v="140"/>
    <n v="35"/>
    <x v="1"/>
    <x v="3"/>
  </r>
  <r>
    <n v="48497"/>
    <x v="3"/>
    <s v="{84DFEC6F-B8F1-46AA-BEDA-EBAE2A3CD433}"/>
    <x v="8"/>
    <n v="396.61"/>
    <x v="358"/>
    <n v="140"/>
    <n v="35"/>
    <x v="1"/>
    <x v="3"/>
  </r>
  <r>
    <n v="48497"/>
    <x v="3"/>
    <s v="{85DA6867-6BD2-4226-9722-AD8FBFEFD90A}"/>
    <x v="7"/>
    <n v="2568.61"/>
    <x v="359"/>
    <n v="975"/>
    <n v="195"/>
    <x v="1"/>
    <x v="3"/>
  </r>
  <r>
    <n v="48497"/>
    <x v="3"/>
    <s v="{85DA6867-6BD2-4226-9722-AD8FBFEFD90A}"/>
    <x v="3"/>
    <n v="2676.49"/>
    <x v="360"/>
    <n v="975"/>
    <n v="195"/>
    <x v="1"/>
    <x v="3"/>
  </r>
  <r>
    <n v="48497"/>
    <x v="3"/>
    <s v="{8692C695-D90C-4BF2-A9A0-1FD38D26541E}"/>
    <x v="8"/>
    <n v="945.8"/>
    <x v="361"/>
    <n v="66"/>
    <n v="33"/>
    <x v="1"/>
    <x v="3"/>
  </r>
  <r>
    <n v="48497"/>
    <x v="3"/>
    <s v="{8692C695-D90C-4BF2-A9A0-1FD38D26541E}"/>
    <x v="1"/>
    <n v="945.8"/>
    <x v="361"/>
    <n v="66"/>
    <n v="33"/>
    <x v="1"/>
    <x v="3"/>
  </r>
  <r>
    <n v="48497"/>
    <x v="3"/>
    <s v="{86D33947-BC5A-443F-8149-14E4856391F5}"/>
    <x v="7"/>
    <n v="1273.8599999999999"/>
    <x v="362"/>
    <n v="1272"/>
    <n v="129"/>
    <x v="1"/>
    <x v="3"/>
  </r>
  <r>
    <n v="48497"/>
    <x v="3"/>
    <s v="{86D33947-BC5A-443F-8149-14E4856391F5}"/>
    <x v="2"/>
    <n v="842.28"/>
    <x v="292"/>
    <n v="1272"/>
    <n v="129"/>
    <x v="1"/>
    <x v="3"/>
  </r>
  <r>
    <n v="48497"/>
    <x v="3"/>
    <s v="{86D33947-BC5A-443F-8149-14E4856391F5}"/>
    <x v="3"/>
    <n v="1856.86"/>
    <x v="363"/>
    <n v="1272"/>
    <n v="129"/>
    <x v="1"/>
    <x v="3"/>
  </r>
  <r>
    <n v="48497"/>
    <x v="3"/>
    <s v="{87386640-6FFD-4685-AC62-8CA5E811C5FB}"/>
    <x v="2"/>
    <n v="116.65"/>
    <x v="364"/>
    <n v="434"/>
    <n v="149"/>
    <x v="1"/>
    <x v="3"/>
  </r>
  <r>
    <n v="48497"/>
    <x v="3"/>
    <s v="{87386640-6FFD-4685-AC62-8CA5E811C5FB}"/>
    <x v="3"/>
    <n v="1572.44"/>
    <x v="365"/>
    <n v="434"/>
    <n v="149"/>
    <x v="1"/>
    <x v="3"/>
  </r>
  <r>
    <n v="48497"/>
    <x v="3"/>
    <s v="{87386640-6FFD-4685-AC62-8CA5E811C5FB}"/>
    <x v="8"/>
    <n v="1819.74"/>
    <x v="366"/>
    <n v="434"/>
    <n v="149"/>
    <x v="1"/>
    <x v="3"/>
  </r>
  <r>
    <n v="48497"/>
    <x v="3"/>
    <s v="{8810C8F4-E5B0-45B5-84E3-87C7DF2399BB}"/>
    <x v="7"/>
    <n v="1858.59"/>
    <x v="367"/>
    <n v="217"/>
    <n v="31"/>
    <x v="1"/>
    <x v="3"/>
  </r>
  <r>
    <n v="48497"/>
    <x v="3"/>
    <s v="{8810C8F4-E5B0-45B5-84E3-87C7DF2399BB}"/>
    <x v="3"/>
    <n v="1294.75"/>
    <x v="368"/>
    <n v="217"/>
    <n v="31"/>
    <x v="1"/>
    <x v="3"/>
  </r>
  <r>
    <n v="48497"/>
    <x v="3"/>
    <s v="{89A8FE7C-CF22-47C1-B5D6-FE21B3395AC7}"/>
    <x v="2"/>
    <n v="1670.43"/>
    <x v="369"/>
    <n v="280"/>
    <n v="56"/>
    <x v="1"/>
    <x v="3"/>
  </r>
  <r>
    <n v="48497"/>
    <x v="3"/>
    <s v="{89A8FE7C-CF22-47C1-B5D6-FE21B3395AC7}"/>
    <x v="3"/>
    <n v="1670.43"/>
    <x v="369"/>
    <n v="280"/>
    <n v="56"/>
    <x v="1"/>
    <x v="3"/>
  </r>
  <r>
    <n v="48497"/>
    <x v="3"/>
    <s v="{89A8FE7C-CF22-47C1-B5D6-FE21B3395AC7}"/>
    <x v="8"/>
    <n v="1670.43"/>
    <x v="369"/>
    <n v="280"/>
    <n v="56"/>
    <x v="1"/>
    <x v="3"/>
  </r>
  <r>
    <n v="48497"/>
    <x v="3"/>
    <s v="{89D16503-9F17-4F12-8144-1670BC229B07}"/>
    <x v="8"/>
    <n v="392.51"/>
    <x v="370"/>
    <n v="180.5"/>
    <n v="48.7"/>
    <x v="1"/>
    <x v="3"/>
  </r>
  <r>
    <n v="48497"/>
    <x v="3"/>
    <s v="{89D16503-9F17-4F12-8144-1670BC229B07}"/>
    <x v="1"/>
    <n v="714.08"/>
    <x v="371"/>
    <n v="180.5"/>
    <n v="48.7"/>
    <x v="1"/>
    <x v="3"/>
  </r>
  <r>
    <n v="48497"/>
    <x v="3"/>
    <s v="{8A8D99D4-BED0-4292-8987-A08BF85FD06F}"/>
    <x v="7"/>
    <n v="758.75"/>
    <x v="372"/>
    <n v="356.1"/>
    <n v="118.7"/>
    <x v="1"/>
    <x v="3"/>
  </r>
  <r>
    <n v="48497"/>
    <x v="3"/>
    <s v="{8A8D99D4-BED0-4292-8987-A08BF85FD06F}"/>
    <x v="2"/>
    <n v="758.75"/>
    <x v="372"/>
    <n v="356.1"/>
    <n v="118.7"/>
    <x v="1"/>
    <x v="3"/>
  </r>
  <r>
    <n v="48497"/>
    <x v="3"/>
    <s v="{8A8D99D4-BED0-4292-8987-A08BF85FD06F}"/>
    <x v="3"/>
    <n v="790.62"/>
    <x v="373"/>
    <n v="356.1"/>
    <n v="118.7"/>
    <x v="1"/>
    <x v="3"/>
  </r>
  <r>
    <n v="48497"/>
    <x v="3"/>
    <s v="{8B4F1AB2-50C5-4CD6-B46B-541AEB68DCC3}"/>
    <x v="7"/>
    <n v="974.54"/>
    <x v="374"/>
    <n v="264"/>
    <n v="44"/>
    <x v="1"/>
    <x v="3"/>
  </r>
  <r>
    <n v="48497"/>
    <x v="3"/>
    <s v="{8B4F1AB2-50C5-4CD6-B46B-541AEB68DCC3}"/>
    <x v="2"/>
    <n v="570.79999999999995"/>
    <x v="375"/>
    <n v="264"/>
    <n v="44"/>
    <x v="1"/>
    <x v="3"/>
  </r>
  <r>
    <n v="48497"/>
    <x v="3"/>
    <s v="{8B4F1AB2-50C5-4CD6-B46B-541AEB68DCC3}"/>
    <x v="3"/>
    <n v="594.77"/>
    <x v="376"/>
    <n v="264"/>
    <n v="44"/>
    <x v="1"/>
    <x v="3"/>
  </r>
  <r>
    <n v="48497"/>
    <x v="3"/>
    <s v="{8C43B52B-1107-4BB7-8331-0D0629D98073}"/>
    <x v="7"/>
    <n v="4580.34"/>
    <x v="377"/>
    <n v="1256"/>
    <n v="157"/>
    <x v="1"/>
    <x v="3"/>
  </r>
  <r>
    <n v="48497"/>
    <x v="3"/>
    <s v="{8C43B52B-1107-4BB7-8331-0D0629D98073}"/>
    <x v="2"/>
    <n v="4580.34"/>
    <x v="377"/>
    <n v="1256"/>
    <n v="157"/>
    <x v="1"/>
    <x v="3"/>
  </r>
  <r>
    <n v="48497"/>
    <x v="3"/>
    <s v="{8C8CAB9C-2710-40B7-A108-2C3367900367}"/>
    <x v="7"/>
    <n v="2888.82"/>
    <x v="378"/>
    <n v="468"/>
    <n v="52"/>
    <x v="1"/>
    <x v="3"/>
  </r>
  <r>
    <n v="48497"/>
    <x v="3"/>
    <s v="{8C8CAB9C-2710-40B7-A108-2C3367900367}"/>
    <x v="2"/>
    <n v="2888.82"/>
    <x v="378"/>
    <n v="468"/>
    <n v="52"/>
    <x v="1"/>
    <x v="3"/>
  </r>
  <r>
    <n v="48497"/>
    <x v="3"/>
    <s v="{8C8CAB9C-2710-40B7-A108-2C3367900367}"/>
    <x v="3"/>
    <n v="3010.15"/>
    <x v="379"/>
    <n v="468"/>
    <n v="52"/>
    <x v="1"/>
    <x v="3"/>
  </r>
  <r>
    <n v="48497"/>
    <x v="3"/>
    <s v="{8CD64B7D-EE17-4D00-B5E8-EF23CB507D6C}"/>
    <x v="8"/>
    <n v="3527.83"/>
    <x v="380"/>
    <n v="77"/>
    <n v="77"/>
    <x v="1"/>
    <x v="3"/>
  </r>
  <r>
    <n v="48497"/>
    <x v="3"/>
    <s v="{8CD64B7D-EE17-4D00-B5E8-EF23CB507D6C}"/>
    <x v="1"/>
    <n v="3527.83"/>
    <x v="380"/>
    <n v="77"/>
    <n v="77"/>
    <x v="1"/>
    <x v="3"/>
  </r>
  <r>
    <n v="48497"/>
    <x v="3"/>
    <s v="{8F289005-282A-438C-93EC-2A0011DA8931}"/>
    <x v="7"/>
    <n v="2359.7800000000002"/>
    <x v="381"/>
    <n v="228"/>
    <n v="38"/>
    <x v="1"/>
    <x v="3"/>
  </r>
  <r>
    <n v="48497"/>
    <x v="3"/>
    <s v="{8F289005-282A-438C-93EC-2A0011DA8931}"/>
    <x v="2"/>
    <n v="2359.7800000000002"/>
    <x v="381"/>
    <n v="228"/>
    <n v="38"/>
    <x v="1"/>
    <x v="3"/>
  </r>
  <r>
    <n v="48497"/>
    <x v="3"/>
    <s v="{8F289005-282A-438C-93EC-2A0011DA8931}"/>
    <x v="3"/>
    <n v="2458.89"/>
    <x v="382"/>
    <n v="228"/>
    <n v="38"/>
    <x v="1"/>
    <x v="3"/>
  </r>
  <r>
    <n v="48497"/>
    <x v="3"/>
    <s v="{8F4E122B-BC61-4E6F-8EA7-AA7103F2AFA0}"/>
    <x v="7"/>
    <n v="4030.42"/>
    <x v="383"/>
    <n v="3930"/>
    <n v="396"/>
    <x v="1"/>
    <x v="3"/>
  </r>
  <r>
    <n v="48497"/>
    <x v="3"/>
    <s v="{8F4E122B-BC61-4E6F-8EA7-AA7103F2AFA0}"/>
    <x v="2"/>
    <n v="2728.71"/>
    <x v="384"/>
    <n v="3930"/>
    <n v="396"/>
    <x v="1"/>
    <x v="3"/>
  </r>
  <r>
    <n v="48497"/>
    <x v="3"/>
    <s v="{8F4E122B-BC61-4E6F-8EA7-AA7103F2AFA0}"/>
    <x v="3"/>
    <n v="1617.5"/>
    <x v="385"/>
    <n v="3930"/>
    <n v="396"/>
    <x v="1"/>
    <x v="3"/>
  </r>
  <r>
    <n v="48497"/>
    <x v="3"/>
    <s v="{8F4E122B-BC61-4E6F-8EA7-AA7103F2AFA0}"/>
    <x v="8"/>
    <n v="3932.97"/>
    <x v="386"/>
    <n v="3930"/>
    <n v="396"/>
    <x v="1"/>
    <x v="3"/>
  </r>
  <r>
    <n v="48497"/>
    <x v="3"/>
    <s v="{914463A7-BEAC-4C51-AD3D-55230925437B}"/>
    <x v="7"/>
    <n v="8557.93"/>
    <x v="387"/>
    <n v="1380"/>
    <n v="138"/>
    <x v="2"/>
    <x v="3"/>
  </r>
  <r>
    <n v="48497"/>
    <x v="3"/>
    <s v="{93D61E16-46AB-4E5C-AADC-649545350B97}"/>
    <x v="1"/>
    <n v="1745"/>
    <x v="388"/>
    <n v="317"/>
    <n v="127"/>
    <x v="1"/>
    <x v="3"/>
  </r>
  <r>
    <n v="48497"/>
    <x v="3"/>
    <s v="{9738B4E7-F57B-4B0E-B16D-4DEE17419C04}"/>
    <x v="8"/>
    <n v="1418.8"/>
    <x v="389"/>
    <n v="136"/>
    <n v="58"/>
    <x v="2"/>
    <x v="3"/>
  </r>
  <r>
    <n v="48497"/>
    <x v="3"/>
    <s v="{9738B4E7-F57B-4B0E-B16D-4DEE17419C04}"/>
    <x v="1"/>
    <n v="1418.8"/>
    <x v="389"/>
    <n v="136"/>
    <n v="58"/>
    <x v="2"/>
    <x v="3"/>
  </r>
  <r>
    <n v="48497"/>
    <x v="3"/>
    <s v="{99C20010-2C3E-4A69-BD3F-D671CA1C0D3F}"/>
    <x v="7"/>
    <n v="3600.64"/>
    <x v="390"/>
    <n v="1356.5"/>
    <n v="271.3"/>
    <x v="1"/>
    <x v="3"/>
  </r>
  <r>
    <n v="48497"/>
    <x v="3"/>
    <s v="{9B63FD60-A6B7-4EA3-9177-F0343E25922B}"/>
    <x v="7"/>
    <n v="5575.2"/>
    <x v="391"/>
    <n v="920"/>
    <n v="92"/>
    <x v="2"/>
    <x v="3"/>
  </r>
  <r>
    <n v="48497"/>
    <x v="3"/>
    <s v="{9B63FD60-A6B7-4EA3-9177-F0343E25922B}"/>
    <x v="3"/>
    <n v="5802.69"/>
    <x v="392"/>
    <n v="920"/>
    <n v="92"/>
    <x v="2"/>
    <x v="3"/>
  </r>
  <r>
    <n v="48497"/>
    <x v="3"/>
    <s v="{9F2CE840-A041-44D7-BF44-A74E384676DB}"/>
    <x v="2"/>
    <n v="653.24"/>
    <x v="393"/>
    <n v="173"/>
    <n v="131"/>
    <x v="1"/>
    <x v="3"/>
  </r>
  <r>
    <n v="48497"/>
    <x v="3"/>
    <s v="{9FDCCDFA-1DBB-437E-9C75-9E84EC869ED4}"/>
    <x v="2"/>
    <n v="1507.12"/>
    <x v="394"/>
    <n v="171"/>
    <n v="57"/>
    <x v="1"/>
    <x v="3"/>
  </r>
  <r>
    <n v="48497"/>
    <x v="3"/>
    <s v="{9FDCCDFA-1DBB-437E-9C75-9E84EC869ED4}"/>
    <x v="3"/>
    <n v="1507.12"/>
    <x v="394"/>
    <n v="171"/>
    <n v="57"/>
    <x v="1"/>
    <x v="3"/>
  </r>
  <r>
    <n v="48497"/>
    <x v="3"/>
    <s v="{A1290F9B-2FEB-4E95-9FF7-FE02C6AEB71F}"/>
    <x v="7"/>
    <n v="3689.33"/>
    <x v="395"/>
    <n v="5019"/>
    <n v="571"/>
    <x v="1"/>
    <x v="3"/>
  </r>
  <r>
    <n v="48497"/>
    <x v="3"/>
    <s v="{A1290F9B-2FEB-4E95-9FF7-FE02C6AEB71F}"/>
    <x v="2"/>
    <n v="5485.27"/>
    <x v="396"/>
    <n v="5019"/>
    <n v="571"/>
    <x v="1"/>
    <x v="3"/>
  </r>
  <r>
    <n v="48497"/>
    <x v="3"/>
    <s v="{A1290F9B-2FEB-4E95-9FF7-FE02C6AEB71F}"/>
    <x v="3"/>
    <n v="3844.28"/>
    <x v="397"/>
    <n v="5019"/>
    <n v="571"/>
    <x v="1"/>
    <x v="3"/>
  </r>
  <r>
    <n v="48497"/>
    <x v="3"/>
    <s v="{A301AF94-C73A-476A-A7B4-26C72FC08EBA}"/>
    <x v="1"/>
    <n v="1205.9000000000001"/>
    <x v="398"/>
    <n v="45"/>
    <n v="45"/>
    <x v="1"/>
    <x v="3"/>
  </r>
  <r>
    <n v="48497"/>
    <x v="3"/>
    <s v="{A33A46A4-4766-45DD-BFBB-A4DF2E3EE4C3}"/>
    <x v="7"/>
    <n v="619.53"/>
    <x v="399"/>
    <n v="406"/>
    <n v="62"/>
    <x v="1"/>
    <x v="3"/>
  </r>
  <r>
    <n v="48497"/>
    <x v="3"/>
    <s v="{A33A46A4-4766-45DD-BFBB-A4DF2E3EE4C3}"/>
    <x v="2"/>
    <n v="619.53"/>
    <x v="399"/>
    <n v="406"/>
    <n v="62"/>
    <x v="1"/>
    <x v="3"/>
  </r>
  <r>
    <n v="48497"/>
    <x v="3"/>
    <s v="{A33A46A4-4766-45DD-BFBB-A4DF2E3EE4C3}"/>
    <x v="3"/>
    <n v="1312.86"/>
    <x v="400"/>
    <n v="406"/>
    <n v="62"/>
    <x v="1"/>
    <x v="3"/>
  </r>
  <r>
    <n v="48497"/>
    <x v="3"/>
    <s v="{A7D3CA97-08DF-4147-896D-322E488F9105}"/>
    <x v="7"/>
    <n v="1928.2"/>
    <x v="401"/>
    <n v="300"/>
    <n v="30"/>
    <x v="1"/>
    <x v="3"/>
  </r>
  <r>
    <n v="48497"/>
    <x v="3"/>
    <s v="{A7D3CA97-08DF-4147-896D-322E488F9105}"/>
    <x v="2"/>
    <n v="1928.2"/>
    <x v="401"/>
    <n v="300"/>
    <n v="30"/>
    <x v="1"/>
    <x v="3"/>
  </r>
  <r>
    <n v="48497"/>
    <x v="3"/>
    <s v="{A7D3CA97-08DF-4147-896D-322E488F9105}"/>
    <x v="3"/>
    <n v="2009.18"/>
    <x v="402"/>
    <n v="300"/>
    <n v="30"/>
    <x v="1"/>
    <x v="3"/>
  </r>
  <r>
    <n v="48497"/>
    <x v="3"/>
    <s v="{ADB3ACF0-8300-4C5D-A33F-F7EA7957EDAA}"/>
    <x v="7"/>
    <n v="2784.4"/>
    <x v="403"/>
    <n v="110"/>
    <n v="55"/>
    <x v="1"/>
    <x v="3"/>
  </r>
  <r>
    <n v="48497"/>
    <x v="3"/>
    <s v="{ADDCB85A-DC65-42D7-89A2-D8FAC2290ABB}"/>
    <x v="2"/>
    <n v="671.9"/>
    <x v="404"/>
    <n v="29"/>
    <n v="29"/>
    <x v="2"/>
    <x v="3"/>
  </r>
  <r>
    <n v="48497"/>
    <x v="3"/>
    <s v="{B2409E8A-69D6-4211-A845-89CFD541E21E}"/>
    <x v="2"/>
    <n v="3681.47"/>
    <x v="405"/>
    <n v="258"/>
    <n v="86"/>
    <x v="1"/>
    <x v="3"/>
  </r>
  <r>
    <n v="48497"/>
    <x v="3"/>
    <s v="{B2409E8A-69D6-4211-A845-89CFD541E21E}"/>
    <x v="3"/>
    <n v="3681.47"/>
    <x v="405"/>
    <n v="258"/>
    <n v="86"/>
    <x v="1"/>
    <x v="3"/>
  </r>
  <r>
    <n v="48497"/>
    <x v="3"/>
    <s v="{B2409E8A-69D6-4211-A845-89CFD541E21E}"/>
    <x v="8"/>
    <n v="3681.47"/>
    <x v="405"/>
    <n v="258"/>
    <n v="86"/>
    <x v="1"/>
    <x v="3"/>
  </r>
  <r>
    <n v="48497"/>
    <x v="3"/>
    <s v="{B2B3DF42-D3AF-4CF5-8E73-92CBE83FAD99}"/>
    <x v="3"/>
    <n v="128.69999999999999"/>
    <x v="406"/>
    <n v="17"/>
    <n v="17"/>
    <x v="1"/>
    <x v="3"/>
  </r>
  <r>
    <n v="48497"/>
    <x v="3"/>
    <s v="{B2B3DF42-D3AF-4CF5-8E73-92CBE83FAD99}"/>
    <x v="8"/>
    <n v="359.48"/>
    <x v="407"/>
    <n v="17"/>
    <n v="17"/>
    <x v="1"/>
    <x v="3"/>
  </r>
  <r>
    <n v="48497"/>
    <x v="3"/>
    <s v="{B2B3DF42-D3AF-4CF5-8E73-92CBE83FAD99}"/>
    <x v="1"/>
    <n v="128.69999999999999"/>
    <x v="406"/>
    <n v="17"/>
    <n v="17"/>
    <x v="1"/>
    <x v="3"/>
  </r>
  <r>
    <n v="48497"/>
    <x v="3"/>
    <s v="{B2FB8503-87AF-4CA1-8526-DE25A4758BA0}"/>
    <x v="7"/>
    <n v="473.28"/>
    <x v="408"/>
    <n v="1987.3"/>
    <n v="457.8"/>
    <x v="1"/>
    <x v="3"/>
  </r>
  <r>
    <n v="48497"/>
    <x v="3"/>
    <s v="{B3E4AE72-6BEE-43E8-A12F-A0268D037A7C}"/>
    <x v="3"/>
    <n v="630.20000000000005"/>
    <x v="409"/>
    <n v="182"/>
    <n v="108"/>
    <x v="1"/>
    <x v="3"/>
  </r>
  <r>
    <n v="48497"/>
    <x v="3"/>
    <s v="{B3E4AE72-6BEE-43E8-A12F-A0268D037A7C}"/>
    <x v="8"/>
    <n v="630.20000000000005"/>
    <x v="409"/>
    <n v="182"/>
    <n v="108"/>
    <x v="1"/>
    <x v="3"/>
  </r>
  <r>
    <n v="48497"/>
    <x v="3"/>
    <s v="{B3E4AE72-6BEE-43E8-A12F-A0268D037A7C}"/>
    <x v="1"/>
    <n v="630.20000000000005"/>
    <x v="409"/>
    <n v="182"/>
    <n v="108"/>
    <x v="1"/>
    <x v="3"/>
  </r>
  <r>
    <n v="48497"/>
    <x v="3"/>
    <s v="{B4104458-22A9-4116-994D-756CF3EAF78D}"/>
    <x v="8"/>
    <n v="775.56"/>
    <x v="410"/>
    <n v="2948"/>
    <n v="193"/>
    <x v="1"/>
    <x v="3"/>
  </r>
  <r>
    <n v="48497"/>
    <x v="3"/>
    <s v="{B4104458-22A9-4116-994D-756CF3EAF78D}"/>
    <x v="1"/>
    <n v="2804.3"/>
    <x v="411"/>
    <n v="2948"/>
    <n v="193"/>
    <x v="1"/>
    <x v="3"/>
  </r>
  <r>
    <n v="48497"/>
    <x v="3"/>
    <s v="{B44A5B0D-DA38-466F-AE77-D302B0D514BF}"/>
    <x v="7"/>
    <n v="1791.03"/>
    <x v="412"/>
    <n v="222"/>
    <n v="37"/>
    <x v="2"/>
    <x v="3"/>
  </r>
  <r>
    <n v="48497"/>
    <x v="3"/>
    <s v="{B4867781-A2D9-4D27-9B8C-64F6D9795B47}"/>
    <x v="8"/>
    <n v="2198.9899999999998"/>
    <x v="413"/>
    <n v="165.6"/>
    <n v="165.6"/>
    <x v="1"/>
    <x v="3"/>
  </r>
  <r>
    <n v="48497"/>
    <x v="3"/>
    <s v="{B4867781-A2D9-4D27-9B8C-64F6D9795B47}"/>
    <x v="1"/>
    <n v="2198.9899999999998"/>
    <x v="413"/>
    <n v="165.6"/>
    <n v="165.6"/>
    <x v="1"/>
    <x v="3"/>
  </r>
  <r>
    <n v="48497"/>
    <x v="3"/>
    <s v="{B51C3A44-5402-4D1E-8C7E-6EB43BD18F23}"/>
    <x v="8"/>
    <n v="898.51"/>
    <x v="414"/>
    <n v="88"/>
    <n v="61"/>
    <x v="1"/>
    <x v="3"/>
  </r>
  <r>
    <n v="48497"/>
    <x v="3"/>
    <s v="{B51C3A44-5402-4D1E-8C7E-6EB43BD18F23}"/>
    <x v="1"/>
    <n v="1220.08"/>
    <x v="415"/>
    <n v="88"/>
    <n v="61"/>
    <x v="1"/>
    <x v="3"/>
  </r>
  <r>
    <n v="48497"/>
    <x v="3"/>
    <s v="{B5415A07-2317-4E1B-B3A9-F7943F9F38EC}"/>
    <x v="7"/>
    <n v="3240.59"/>
    <x v="416"/>
    <n v="255"/>
    <n v="51"/>
    <x v="2"/>
    <x v="3"/>
  </r>
  <r>
    <n v="48497"/>
    <x v="3"/>
    <s v="{B6A45174-5E6F-4C63-89BC-E32E08EFE7B5}"/>
    <x v="2"/>
    <n v="1423.13"/>
    <x v="417"/>
    <n v="158"/>
    <n v="39.5"/>
    <x v="1"/>
    <x v="3"/>
  </r>
  <r>
    <n v="48497"/>
    <x v="3"/>
    <s v="{B6A45174-5E6F-4C63-89BC-E32E08EFE7B5}"/>
    <x v="3"/>
    <n v="1423.13"/>
    <x v="417"/>
    <n v="158"/>
    <n v="39.5"/>
    <x v="1"/>
    <x v="3"/>
  </r>
  <r>
    <n v="48497"/>
    <x v="3"/>
    <s v="{B6A45174-5E6F-4C63-89BC-E32E08EFE7B5}"/>
    <x v="8"/>
    <n v="1423.13"/>
    <x v="417"/>
    <n v="158"/>
    <n v="39.5"/>
    <x v="1"/>
    <x v="3"/>
  </r>
  <r>
    <n v="48497"/>
    <x v="3"/>
    <s v="{B76F0AA3-A8B9-4F72-BA94-4A765C362964}"/>
    <x v="2"/>
    <n v="629.91"/>
    <x v="418"/>
    <n v="361"/>
    <n v="263.3"/>
    <x v="1"/>
    <x v="3"/>
  </r>
  <r>
    <n v="48497"/>
    <x v="3"/>
    <s v="{B76F0AA3-A8B9-4F72-BA94-4A765C362964}"/>
    <x v="3"/>
    <n v="629.91"/>
    <x v="418"/>
    <n v="361"/>
    <n v="263.3"/>
    <x v="1"/>
    <x v="3"/>
  </r>
  <r>
    <n v="48497"/>
    <x v="3"/>
    <s v="{B76F0AA3-A8B9-4F72-BA94-4A765C362964}"/>
    <x v="8"/>
    <n v="629.91"/>
    <x v="418"/>
    <n v="361"/>
    <n v="263.3"/>
    <x v="1"/>
    <x v="3"/>
  </r>
  <r>
    <n v="48497"/>
    <x v="3"/>
    <s v="{B8FCE248-47BB-46EB-8ECD-D5622FE00BCB}"/>
    <x v="2"/>
    <n v="391.94"/>
    <x v="419"/>
    <n v="56"/>
    <n v="14"/>
    <x v="1"/>
    <x v="3"/>
  </r>
  <r>
    <n v="48497"/>
    <x v="3"/>
    <s v="{B8FCE248-47BB-46EB-8ECD-D5622FE00BCB}"/>
    <x v="3"/>
    <n v="440.94"/>
    <x v="420"/>
    <n v="56"/>
    <n v="14"/>
    <x v="1"/>
    <x v="3"/>
  </r>
  <r>
    <n v="48497"/>
    <x v="3"/>
    <s v="{BA1013DE-EEE4-47CA-81B5-F72C884CF438}"/>
    <x v="7"/>
    <n v="1301.71"/>
    <x v="421"/>
    <n v="160"/>
    <n v="20"/>
    <x v="1"/>
    <x v="3"/>
  </r>
  <r>
    <n v="48497"/>
    <x v="3"/>
    <s v="{BA1013DE-EEE4-47CA-81B5-F72C884CF438}"/>
    <x v="2"/>
    <n v="1301.71"/>
    <x v="421"/>
    <n v="160"/>
    <n v="20"/>
    <x v="1"/>
    <x v="3"/>
  </r>
  <r>
    <n v="48497"/>
    <x v="3"/>
    <s v="{BA1013DE-EEE4-47CA-81B5-F72C884CF438}"/>
    <x v="3"/>
    <n v="1356.38"/>
    <x v="422"/>
    <n v="160"/>
    <n v="20"/>
    <x v="1"/>
    <x v="3"/>
  </r>
  <r>
    <n v="48497"/>
    <x v="3"/>
    <s v="{BAE56BE7-DAFB-47F0-A84C-53E215BC4AFA}"/>
    <x v="2"/>
    <n v="564.59"/>
    <x v="423"/>
    <n v="44"/>
    <n v="44"/>
    <x v="1"/>
    <x v="3"/>
  </r>
  <r>
    <n v="48497"/>
    <x v="3"/>
    <s v="{BB13CD0A-9B5D-4DF9-8763-AD6A932E77C9}"/>
    <x v="8"/>
    <n v="2019.28"/>
    <x v="424"/>
    <n v="736"/>
    <n v="92"/>
    <x v="1"/>
    <x v="3"/>
  </r>
  <r>
    <n v="48497"/>
    <x v="3"/>
    <s v="{BB13CD0A-9B5D-4DF9-8763-AD6A932E77C9}"/>
    <x v="1"/>
    <n v="955.26"/>
    <x v="425"/>
    <n v="736"/>
    <n v="92"/>
    <x v="1"/>
    <x v="3"/>
  </r>
  <r>
    <n v="48497"/>
    <x v="3"/>
    <s v="{BC473A10-FAEC-441C-98E7-B3205881E701}"/>
    <x v="8"/>
    <n v="2128.0500000000002"/>
    <x v="426"/>
    <n v="1430"/>
    <n v="102"/>
    <x v="1"/>
    <x v="3"/>
  </r>
  <r>
    <n v="48497"/>
    <x v="3"/>
    <s v="{BC473A10-FAEC-441C-98E7-B3205881E701}"/>
    <x v="1"/>
    <n v="2128.0500000000002"/>
    <x v="426"/>
    <n v="1430"/>
    <n v="102"/>
    <x v="1"/>
    <x v="3"/>
  </r>
  <r>
    <n v="48497"/>
    <x v="3"/>
    <s v="{BDFCF636-FF4D-479A-AC94-42B0C803E3FC}"/>
    <x v="2"/>
    <n v="1203.83"/>
    <x v="427"/>
    <n v="116"/>
    <n v="29"/>
    <x v="1"/>
    <x v="3"/>
  </r>
  <r>
    <n v="48497"/>
    <x v="3"/>
    <s v="{BDFCF636-FF4D-479A-AC94-42B0C803E3FC}"/>
    <x v="3"/>
    <n v="1203.83"/>
    <x v="427"/>
    <n v="116"/>
    <n v="29"/>
    <x v="1"/>
    <x v="3"/>
  </r>
  <r>
    <n v="48497"/>
    <x v="3"/>
    <s v="{BDFCF636-FF4D-479A-AC94-42B0C803E3FC}"/>
    <x v="8"/>
    <n v="1203.83"/>
    <x v="427"/>
    <n v="116"/>
    <n v="29"/>
    <x v="1"/>
    <x v="3"/>
  </r>
  <r>
    <n v="48497"/>
    <x v="3"/>
    <s v="{BE4DF526-C519-4FF7-A73C-CB7AD029F141}"/>
    <x v="7"/>
    <n v="8847.43"/>
    <x v="428"/>
    <n v="3348"/>
    <n v="279"/>
    <x v="1"/>
    <x v="3"/>
  </r>
  <r>
    <n v="48497"/>
    <x v="3"/>
    <s v="{BE4DF526-C519-4FF7-A73C-CB7AD029F141}"/>
    <x v="2"/>
    <n v="8847.43"/>
    <x v="428"/>
    <n v="3348"/>
    <n v="279"/>
    <x v="1"/>
    <x v="3"/>
  </r>
  <r>
    <n v="48497"/>
    <x v="3"/>
    <s v="{BE4DF526-C519-4FF7-A73C-CB7AD029F141}"/>
    <x v="3"/>
    <n v="9229.6200000000008"/>
    <x v="429"/>
    <n v="3348"/>
    <n v="279"/>
    <x v="1"/>
    <x v="3"/>
  </r>
  <r>
    <n v="48497"/>
    <x v="3"/>
    <s v="{C42CFDCA-1167-4871-859C-39689E4437BC}"/>
    <x v="3"/>
    <n v="1231.82"/>
    <x v="430"/>
    <n v="432"/>
    <n v="108"/>
    <x v="1"/>
    <x v="3"/>
  </r>
  <r>
    <n v="48497"/>
    <x v="3"/>
    <s v="{C6588140-85EB-4480-824B-5E8C01C2637E}"/>
    <x v="2"/>
    <n v="1091.8399999999999"/>
    <x v="337"/>
    <n v="104"/>
    <n v="26"/>
    <x v="1"/>
    <x v="3"/>
  </r>
  <r>
    <n v="48497"/>
    <x v="3"/>
    <s v="{C6588140-85EB-4480-824B-5E8C01C2637E}"/>
    <x v="3"/>
    <n v="1091.8399999999999"/>
    <x v="337"/>
    <n v="104"/>
    <n v="26"/>
    <x v="1"/>
    <x v="3"/>
  </r>
  <r>
    <n v="48497"/>
    <x v="3"/>
    <s v="{C6588140-85EB-4480-824B-5E8C01C2637E}"/>
    <x v="8"/>
    <n v="1091.8399999999999"/>
    <x v="337"/>
    <n v="104"/>
    <n v="26"/>
    <x v="1"/>
    <x v="3"/>
  </r>
  <r>
    <n v="48497"/>
    <x v="3"/>
    <s v="{C6DC0A40-015A-405B-8D96-54217BB72064}"/>
    <x v="7"/>
    <n v="2659.1"/>
    <x v="431"/>
    <n v="723"/>
    <n v="116"/>
    <x v="1"/>
    <x v="3"/>
  </r>
  <r>
    <n v="48497"/>
    <x v="3"/>
    <s v="{C6DC0A40-015A-405B-8D96-54217BB72064}"/>
    <x v="2"/>
    <n v="1211.21"/>
    <x v="432"/>
    <n v="723"/>
    <n v="116"/>
    <x v="1"/>
    <x v="3"/>
  </r>
  <r>
    <n v="48497"/>
    <x v="3"/>
    <s v="{C6DC0A40-015A-405B-8D96-54217BB72064}"/>
    <x v="3"/>
    <n v="2770.78"/>
    <x v="433"/>
    <n v="723"/>
    <n v="116"/>
    <x v="1"/>
    <x v="3"/>
  </r>
  <r>
    <n v="48497"/>
    <x v="3"/>
    <s v="{C735465E-BBDF-4904-A879-C8EC1CF199FF}"/>
    <x v="2"/>
    <n v="443.27"/>
    <x v="434"/>
    <n v="77"/>
    <n v="77"/>
    <x v="2"/>
    <x v="3"/>
  </r>
  <r>
    <n v="48497"/>
    <x v="3"/>
    <s v="{C92E7781-E20F-41D9-81B0-F93DD6887A0E}"/>
    <x v="8"/>
    <n v="543.84"/>
    <x v="435"/>
    <n v="76"/>
    <n v="38"/>
    <x v="1"/>
    <x v="3"/>
  </r>
  <r>
    <n v="48497"/>
    <x v="3"/>
    <s v="{C92E7781-E20F-41D9-81B0-F93DD6887A0E}"/>
    <x v="1"/>
    <n v="520.19000000000005"/>
    <x v="436"/>
    <n v="76"/>
    <n v="38"/>
    <x v="1"/>
    <x v="3"/>
  </r>
  <r>
    <n v="48497"/>
    <x v="3"/>
    <s v="{C9D68F8F-1B72-490B-B98E-0074EF550685}"/>
    <x v="2"/>
    <n v="153.13999999999999"/>
    <x v="437"/>
    <n v="303.39999999999998"/>
    <n v="58.1"/>
    <x v="2"/>
    <x v="3"/>
  </r>
  <r>
    <n v="48497"/>
    <x v="3"/>
    <s v="{C9D68F8F-1B72-490B-B98E-0074EF550685}"/>
    <x v="8"/>
    <n v="1503.58"/>
    <x v="438"/>
    <n v="303.39999999999998"/>
    <n v="58.1"/>
    <x v="2"/>
    <x v="3"/>
  </r>
  <r>
    <n v="48497"/>
    <x v="3"/>
    <s v="{CEB47126-F911-4F66-85EE-317BF9DEA54F}"/>
    <x v="7"/>
    <n v="2777.44"/>
    <x v="439"/>
    <n v="135"/>
    <n v="45"/>
    <x v="1"/>
    <x v="3"/>
  </r>
  <r>
    <n v="48497"/>
    <x v="3"/>
    <s v="{CEB47126-F911-4F66-85EE-317BF9DEA54F}"/>
    <x v="2"/>
    <n v="2777.44"/>
    <x v="439"/>
    <n v="135"/>
    <n v="45"/>
    <x v="1"/>
    <x v="3"/>
  </r>
  <r>
    <n v="48497"/>
    <x v="3"/>
    <s v="{CEB47126-F911-4F66-85EE-317BF9DEA54F}"/>
    <x v="3"/>
    <n v="2894.09"/>
    <x v="440"/>
    <n v="135"/>
    <n v="45"/>
    <x v="1"/>
    <x v="3"/>
  </r>
  <r>
    <n v="48497"/>
    <x v="3"/>
    <s v="{CEBDD04A-DCBC-47E7-9084-4BBFD24B9773}"/>
    <x v="2"/>
    <n v="79.319999999999993"/>
    <x v="441"/>
    <n v="47"/>
    <n v="47"/>
    <x v="1"/>
    <x v="3"/>
  </r>
  <r>
    <n v="48497"/>
    <x v="3"/>
    <s v="{CFDD7389-7442-4D75-9E89-69BC187AA008}"/>
    <x v="2"/>
    <n v="2207.02"/>
    <x v="442"/>
    <n v="402"/>
    <n v="134"/>
    <x v="1"/>
    <x v="3"/>
  </r>
  <r>
    <n v="48497"/>
    <x v="3"/>
    <s v="{CFDD7389-7442-4D75-9E89-69BC187AA008}"/>
    <x v="3"/>
    <n v="2207.02"/>
    <x v="442"/>
    <n v="402"/>
    <n v="134"/>
    <x v="1"/>
    <x v="3"/>
  </r>
  <r>
    <n v="48497"/>
    <x v="3"/>
    <s v="{CFDD7389-7442-4D75-9E89-69BC187AA008}"/>
    <x v="8"/>
    <n v="2207.02"/>
    <x v="442"/>
    <n v="402"/>
    <n v="134"/>
    <x v="1"/>
    <x v="3"/>
  </r>
  <r>
    <n v="48497"/>
    <x v="3"/>
    <s v="{D01E7C27-F355-47BA-8CC8-FC8EB50877D9}"/>
    <x v="8"/>
    <n v="387.78"/>
    <x v="443"/>
    <n v="264"/>
    <n v="44"/>
    <x v="1"/>
    <x v="3"/>
  </r>
  <r>
    <n v="48497"/>
    <x v="3"/>
    <s v="{D01E7C27-F355-47BA-8CC8-FC8EB50877D9}"/>
    <x v="1"/>
    <n v="1276.83"/>
    <x v="444"/>
    <n v="264"/>
    <n v="44"/>
    <x v="1"/>
    <x v="3"/>
  </r>
  <r>
    <n v="48497"/>
    <x v="3"/>
    <s v="{D12F6406-4C0C-4B46-9AE7-CCD4D33CA7C2}"/>
    <x v="7"/>
    <n v="194.88"/>
    <x v="445"/>
    <n v="192"/>
    <n v="64"/>
    <x v="1"/>
    <x v="3"/>
  </r>
  <r>
    <n v="48497"/>
    <x v="3"/>
    <s v="{D1E24D28-503A-4AE8-AC34-B29318145642}"/>
    <x v="2"/>
    <n v="429.27"/>
    <x v="338"/>
    <n v="150"/>
    <n v="30"/>
    <x v="1"/>
    <x v="3"/>
  </r>
  <r>
    <n v="48497"/>
    <x v="3"/>
    <s v="{D1E24D28-503A-4AE8-AC34-B29318145642}"/>
    <x v="3"/>
    <n v="429.27"/>
    <x v="338"/>
    <n v="150"/>
    <n v="30"/>
    <x v="1"/>
    <x v="3"/>
  </r>
  <r>
    <n v="48497"/>
    <x v="3"/>
    <s v="{D1E24D28-503A-4AE8-AC34-B29318145642}"/>
    <x v="8"/>
    <n v="429.27"/>
    <x v="338"/>
    <n v="150"/>
    <n v="30"/>
    <x v="1"/>
    <x v="3"/>
  </r>
  <r>
    <n v="48497"/>
    <x v="3"/>
    <s v="{D56092E0-3DBE-4DAD-BEBA-44D58CD5C7A1}"/>
    <x v="2"/>
    <n v="340.62"/>
    <x v="446"/>
    <n v="103"/>
    <n v="33"/>
    <x v="1"/>
    <x v="3"/>
  </r>
  <r>
    <n v="48497"/>
    <x v="3"/>
    <s v="{D56092E0-3DBE-4DAD-BEBA-44D58CD5C7A1}"/>
    <x v="3"/>
    <n v="363.95"/>
    <x v="447"/>
    <n v="103"/>
    <n v="33"/>
    <x v="1"/>
    <x v="3"/>
  </r>
  <r>
    <n v="48497"/>
    <x v="3"/>
    <s v="{D56092E0-3DBE-4DAD-BEBA-44D58CD5C7A1}"/>
    <x v="8"/>
    <n v="363.95"/>
    <x v="447"/>
    <n v="103"/>
    <n v="33"/>
    <x v="1"/>
    <x v="3"/>
  </r>
  <r>
    <n v="48497"/>
    <x v="3"/>
    <s v="{D56DFC09-0AF2-43F4-A3A5-30703AFFCB5F}"/>
    <x v="2"/>
    <n v="1591.11"/>
    <x v="448"/>
    <n v="172"/>
    <n v="63"/>
    <x v="1"/>
    <x v="3"/>
  </r>
  <r>
    <n v="48497"/>
    <x v="3"/>
    <s v="{D56DFC09-0AF2-43F4-A3A5-30703AFFCB5F}"/>
    <x v="3"/>
    <n v="648.57000000000005"/>
    <x v="449"/>
    <n v="172"/>
    <n v="63"/>
    <x v="1"/>
    <x v="3"/>
  </r>
  <r>
    <n v="48497"/>
    <x v="3"/>
    <s v="{D56DFC09-0AF2-43F4-A3A5-30703AFFCB5F}"/>
    <x v="8"/>
    <n v="1591.11"/>
    <x v="448"/>
    <n v="172"/>
    <n v="63"/>
    <x v="1"/>
    <x v="3"/>
  </r>
  <r>
    <n v="48497"/>
    <x v="3"/>
    <s v="{D59E4E06-B795-491A-B7F1-971A25C9B3B8}"/>
    <x v="3"/>
    <n v="2343.62"/>
    <x v="450"/>
    <n v="70"/>
    <n v="70"/>
    <x v="1"/>
    <x v="3"/>
  </r>
  <r>
    <n v="48497"/>
    <x v="3"/>
    <s v="{D6AB42BE-6FF7-434E-9433-42C26FE15AEB}"/>
    <x v="7"/>
    <n v="1329.55"/>
    <x v="451"/>
    <n v="124"/>
    <n v="49"/>
    <x v="1"/>
    <x v="3"/>
  </r>
  <r>
    <n v="48497"/>
    <x v="3"/>
    <s v="{D6AB42BE-6FF7-434E-9433-42C26FE15AEB}"/>
    <x v="3"/>
    <n v="1385.39"/>
    <x v="452"/>
    <n v="124"/>
    <n v="49"/>
    <x v="1"/>
    <x v="3"/>
  </r>
  <r>
    <n v="48497"/>
    <x v="3"/>
    <s v="{D6AB42BE-6FF7-434E-9433-42C26FE15AEB}"/>
    <x v="8"/>
    <n v="1406.12"/>
    <x v="248"/>
    <n v="124"/>
    <n v="49"/>
    <x v="1"/>
    <x v="3"/>
  </r>
  <r>
    <n v="48497"/>
    <x v="3"/>
    <s v="{D6E5E6CB-4B22-470B-A7E6-1464C46CA480}"/>
    <x v="8"/>
    <n v="368.86"/>
    <x v="453"/>
    <n v="464"/>
    <n v="41"/>
    <x v="1"/>
    <x v="3"/>
  </r>
  <r>
    <n v="48497"/>
    <x v="3"/>
    <s v="{D7EDC9FA-A253-4D44-A88D-45CA2DABF45E}"/>
    <x v="7"/>
    <n v="1407.74"/>
    <x v="454"/>
    <n v="228"/>
    <n v="34"/>
    <x v="1"/>
    <x v="3"/>
  </r>
  <r>
    <n v="48497"/>
    <x v="3"/>
    <s v="{D7EDC9FA-A253-4D44-A88D-45CA2DABF45E}"/>
    <x v="3"/>
    <n v="1466.87"/>
    <x v="455"/>
    <n v="228"/>
    <n v="34"/>
    <x v="1"/>
    <x v="3"/>
  </r>
  <r>
    <n v="48497"/>
    <x v="3"/>
    <s v="{D7EDC9FA-A253-4D44-A88D-45CA2DABF45E}"/>
    <x v="8"/>
    <n v="1393.8"/>
    <x v="456"/>
    <n v="228"/>
    <n v="34"/>
    <x v="1"/>
    <x v="3"/>
  </r>
  <r>
    <n v="48497"/>
    <x v="3"/>
    <s v="{D8F110B4-78E4-47C8-B407-F3EBA9B413C0}"/>
    <x v="7"/>
    <n v="4152.8"/>
    <x v="457"/>
    <n v="2740"/>
    <n v="214"/>
    <x v="1"/>
    <x v="3"/>
  </r>
  <r>
    <n v="48497"/>
    <x v="3"/>
    <s v="{D8F110B4-78E4-47C8-B407-F3EBA9B413C0}"/>
    <x v="2"/>
    <n v="4152.8"/>
    <x v="457"/>
    <n v="2740"/>
    <n v="214"/>
    <x v="1"/>
    <x v="3"/>
  </r>
  <r>
    <n v="48497"/>
    <x v="3"/>
    <s v="{D9899657-34F0-4457-AECA-E29B150E471E}"/>
    <x v="7"/>
    <n v="5032.8"/>
    <x v="458"/>
    <n v="363.2"/>
    <n v="121.7"/>
    <x v="1"/>
    <x v="3"/>
  </r>
  <r>
    <n v="48497"/>
    <x v="3"/>
    <s v="{DAFCC144-6CFE-4B6D-82B5-41203DD65EB5}"/>
    <x v="2"/>
    <n v="751.23"/>
    <x v="459"/>
    <n v="53"/>
    <n v="35"/>
    <x v="1"/>
    <x v="3"/>
  </r>
  <r>
    <n v="48497"/>
    <x v="3"/>
    <s v="{DAFCC144-6CFE-4B6D-82B5-41203DD65EB5}"/>
    <x v="3"/>
    <n v="760.56"/>
    <x v="460"/>
    <n v="53"/>
    <n v="35"/>
    <x v="1"/>
    <x v="3"/>
  </r>
  <r>
    <n v="48497"/>
    <x v="3"/>
    <s v="{DAFCC144-6CFE-4B6D-82B5-41203DD65EB5}"/>
    <x v="8"/>
    <n v="751.23"/>
    <x v="459"/>
    <n v="53"/>
    <n v="35"/>
    <x v="1"/>
    <x v="3"/>
  </r>
  <r>
    <n v="48497"/>
    <x v="3"/>
    <s v="{DBBBECD5-B4F7-443C-81A2-1E08DBCA5D88}"/>
    <x v="7"/>
    <n v="2088.3000000000002"/>
    <x v="461"/>
    <n v="160"/>
    <n v="40"/>
    <x v="1"/>
    <x v="3"/>
  </r>
  <r>
    <n v="48497"/>
    <x v="3"/>
    <s v="{DBBBECD5-B4F7-443C-81A2-1E08DBCA5D88}"/>
    <x v="2"/>
    <n v="2088.3000000000002"/>
    <x v="461"/>
    <n v="160"/>
    <n v="40"/>
    <x v="1"/>
    <x v="3"/>
  </r>
  <r>
    <n v="48497"/>
    <x v="3"/>
    <s v="{DBBBECD5-B4F7-443C-81A2-1E08DBCA5D88}"/>
    <x v="3"/>
    <n v="2176.0100000000002"/>
    <x v="462"/>
    <n v="160"/>
    <n v="40"/>
    <x v="1"/>
    <x v="3"/>
  </r>
  <r>
    <n v="48497"/>
    <x v="3"/>
    <s v="{DBBD542D-22D6-42AC-B858-B89E168E3BA0}"/>
    <x v="2"/>
    <n v="237.97"/>
    <x v="463"/>
    <n v="102.8"/>
    <n v="30.4"/>
    <x v="1"/>
    <x v="3"/>
  </r>
  <r>
    <n v="48497"/>
    <x v="3"/>
    <s v="{DBBD542D-22D6-42AC-B858-B89E168E3BA0}"/>
    <x v="3"/>
    <n v="237.97"/>
    <x v="463"/>
    <n v="102.8"/>
    <n v="30.4"/>
    <x v="1"/>
    <x v="3"/>
  </r>
  <r>
    <n v="48497"/>
    <x v="3"/>
    <s v="{DBBD542D-22D6-42AC-B858-B89E168E3BA0}"/>
    <x v="8"/>
    <n v="909.87"/>
    <x v="464"/>
    <n v="102.8"/>
    <n v="30.4"/>
    <x v="1"/>
    <x v="3"/>
  </r>
  <r>
    <n v="48497"/>
    <x v="3"/>
    <s v="{DCD34DE0-2CD0-4432-BA32-0A41FE3F8391}"/>
    <x v="2"/>
    <n v="261.3"/>
    <x v="465"/>
    <n v="76"/>
    <n v="38"/>
    <x v="1"/>
    <x v="3"/>
  </r>
  <r>
    <n v="48497"/>
    <x v="3"/>
    <s v="{DCD34DE0-2CD0-4432-BA32-0A41FE3F8391}"/>
    <x v="3"/>
    <n v="261.3"/>
    <x v="465"/>
    <n v="76"/>
    <n v="38"/>
    <x v="1"/>
    <x v="3"/>
  </r>
  <r>
    <n v="48497"/>
    <x v="3"/>
    <s v="{DCD34DE0-2CD0-4432-BA32-0A41FE3F8391}"/>
    <x v="8"/>
    <n v="555.25"/>
    <x v="466"/>
    <n v="76"/>
    <n v="38"/>
    <x v="1"/>
    <x v="3"/>
  </r>
  <r>
    <n v="48497"/>
    <x v="3"/>
    <s v="{DF9968B7-8D3D-4474-A3FD-FBFD408045FF}"/>
    <x v="2"/>
    <n v="933.2"/>
    <x v="467"/>
    <n v="236"/>
    <n v="59"/>
    <x v="1"/>
    <x v="3"/>
  </r>
  <r>
    <n v="48497"/>
    <x v="3"/>
    <s v="{DF9968B7-8D3D-4474-A3FD-FBFD408045FF}"/>
    <x v="8"/>
    <n v="933.2"/>
    <x v="467"/>
    <n v="236"/>
    <n v="59"/>
    <x v="1"/>
    <x v="3"/>
  </r>
  <r>
    <n v="48497"/>
    <x v="3"/>
    <s v="{DFF1494F-1BEA-4CD0-BEBF-9C0A92130F66}"/>
    <x v="7"/>
    <n v="160.1"/>
    <x v="468"/>
    <n v="894"/>
    <n v="125"/>
    <x v="1"/>
    <x v="3"/>
  </r>
  <r>
    <n v="48497"/>
    <x v="3"/>
    <s v="{DFF1494F-1BEA-4CD0-BEBF-9C0A92130F66}"/>
    <x v="2"/>
    <n v="160.1"/>
    <x v="468"/>
    <n v="894"/>
    <n v="125"/>
    <x v="1"/>
    <x v="3"/>
  </r>
  <r>
    <n v="48497"/>
    <x v="3"/>
    <s v="{E166B038-C0A3-4FB5-9624-63F585A43E9D}"/>
    <x v="7"/>
    <n v="222.75"/>
    <x v="339"/>
    <n v="179"/>
    <n v="41"/>
    <x v="1"/>
    <x v="3"/>
  </r>
  <r>
    <n v="48497"/>
    <x v="3"/>
    <s v="{E166B038-C0A3-4FB5-9624-63F585A43E9D}"/>
    <x v="2"/>
    <n v="264.52"/>
    <x v="469"/>
    <n v="179"/>
    <n v="41"/>
    <x v="1"/>
    <x v="3"/>
  </r>
  <r>
    <n v="48497"/>
    <x v="3"/>
    <s v="{E166B038-C0A3-4FB5-9624-63F585A43E9D}"/>
    <x v="3"/>
    <n v="456.96"/>
    <x v="470"/>
    <n v="179"/>
    <n v="41"/>
    <x v="1"/>
    <x v="3"/>
  </r>
  <r>
    <n v="48497"/>
    <x v="3"/>
    <s v="{E18386DD-3723-4CAD-BBF1-2D6135CCDC46}"/>
    <x v="8"/>
    <n v="865.41"/>
    <x v="471"/>
    <n v="1038"/>
    <n v="90"/>
    <x v="1"/>
    <x v="3"/>
  </r>
  <r>
    <n v="48497"/>
    <x v="3"/>
    <s v="{E18386DD-3723-4CAD-BBF1-2D6135CCDC46}"/>
    <x v="1"/>
    <n v="572.21"/>
    <x v="472"/>
    <n v="1038"/>
    <n v="90"/>
    <x v="1"/>
    <x v="3"/>
  </r>
  <r>
    <n v="48497"/>
    <x v="3"/>
    <s v="{E4B1FBCE-CECC-407C-A3DA-D19F69655C38}"/>
    <x v="7"/>
    <n v="661.3"/>
    <x v="473"/>
    <n v="210"/>
    <n v="70"/>
    <x v="1"/>
    <x v="3"/>
  </r>
  <r>
    <n v="48497"/>
    <x v="3"/>
    <s v="{E4B1FBCE-CECC-407C-A3DA-D19F69655C38}"/>
    <x v="2"/>
    <n v="661.3"/>
    <x v="473"/>
    <n v="210"/>
    <n v="70"/>
    <x v="1"/>
    <x v="3"/>
  </r>
  <r>
    <n v="48497"/>
    <x v="3"/>
    <s v="{E4B1FBCE-CECC-407C-A3DA-D19F69655C38}"/>
    <x v="3"/>
    <n v="420.7"/>
    <x v="474"/>
    <n v="210"/>
    <n v="70"/>
    <x v="1"/>
    <x v="3"/>
  </r>
  <r>
    <n v="48497"/>
    <x v="3"/>
    <s v="{E64A1BF9-AC30-42D9-B476-6EFDDBFF4AA7}"/>
    <x v="7"/>
    <n v="2575.5700000000002"/>
    <x v="475"/>
    <n v="590"/>
    <n v="46"/>
    <x v="1"/>
    <x v="3"/>
  </r>
  <r>
    <n v="48497"/>
    <x v="3"/>
    <s v="{E64A1BF9-AC30-42D9-B476-6EFDDBFF4AA7}"/>
    <x v="2"/>
    <n v="2575.5700000000002"/>
    <x v="475"/>
    <n v="590"/>
    <n v="46"/>
    <x v="1"/>
    <x v="3"/>
  </r>
  <r>
    <n v="48497"/>
    <x v="3"/>
    <s v="{E64A1BF9-AC30-42D9-B476-6EFDDBFF4AA7}"/>
    <x v="3"/>
    <n v="2778.03"/>
    <x v="476"/>
    <n v="590"/>
    <n v="46"/>
    <x v="1"/>
    <x v="3"/>
  </r>
  <r>
    <n v="48497"/>
    <x v="3"/>
    <s v="{E75ACABE-D804-4320-94D2-E299666DB374}"/>
    <x v="7"/>
    <n v="2206.64"/>
    <x v="477"/>
    <n v="2052.1999999999998"/>
    <n v="214.7"/>
    <x v="1"/>
    <x v="3"/>
  </r>
  <r>
    <n v="48497"/>
    <x v="3"/>
    <s v="{E75ACABE-D804-4320-94D2-E299666DB374}"/>
    <x v="2"/>
    <n v="2812.24"/>
    <x v="478"/>
    <n v="2052.1999999999998"/>
    <n v="214.7"/>
    <x v="1"/>
    <x v="3"/>
  </r>
  <r>
    <n v="48497"/>
    <x v="3"/>
    <s v="{E75ACABE-D804-4320-94D2-E299666DB374}"/>
    <x v="3"/>
    <n v="2299.3200000000002"/>
    <x v="479"/>
    <n v="2052.1999999999998"/>
    <n v="214.7"/>
    <x v="1"/>
    <x v="3"/>
  </r>
  <r>
    <n v="48497"/>
    <x v="3"/>
    <s v="{E75F36FA-D23F-4289-A20F-42977C42D3F9}"/>
    <x v="7"/>
    <n v="1468.77"/>
    <x v="480"/>
    <n v="287"/>
    <n v="64"/>
    <x v="1"/>
    <x v="3"/>
  </r>
  <r>
    <n v="48497"/>
    <x v="3"/>
    <s v="{E75F36FA-D23F-4289-A20F-42977C42D3F9}"/>
    <x v="2"/>
    <n v="1468.77"/>
    <x v="480"/>
    <n v="287"/>
    <n v="64"/>
    <x v="1"/>
    <x v="3"/>
  </r>
  <r>
    <n v="48497"/>
    <x v="3"/>
    <s v="{E9FCAC81-AA78-4C83-99C8-633E211EF9D8}"/>
    <x v="7"/>
    <n v="647.37"/>
    <x v="481"/>
    <n v="428.1"/>
    <n v="46.1"/>
    <x v="1"/>
    <x v="3"/>
  </r>
  <r>
    <n v="48497"/>
    <x v="3"/>
    <s v="{E9FCAC81-AA78-4C83-99C8-633E211EF9D8}"/>
    <x v="2"/>
    <n v="786.59"/>
    <x v="482"/>
    <n v="428.1"/>
    <n v="46.1"/>
    <x v="1"/>
    <x v="3"/>
  </r>
  <r>
    <n v="48497"/>
    <x v="3"/>
    <s v="{E9FCAC81-AA78-4C83-99C8-633E211EF9D8}"/>
    <x v="3"/>
    <n v="747.09"/>
    <x v="483"/>
    <n v="428.1"/>
    <n v="46.1"/>
    <x v="1"/>
    <x v="3"/>
  </r>
  <r>
    <n v="48497"/>
    <x v="3"/>
    <s v="{EA0D82D0-3104-40CB-9E80-EA3F9374CC6F}"/>
    <x v="7"/>
    <n v="1456.96"/>
    <x v="484"/>
    <n v="1156"/>
    <n v="116"/>
    <x v="1"/>
    <x v="3"/>
  </r>
  <r>
    <n v="48497"/>
    <x v="3"/>
    <s v="{EA0D82D0-3104-40CB-9E80-EA3F9374CC6F}"/>
    <x v="2"/>
    <n v="1456.96"/>
    <x v="484"/>
    <n v="1156"/>
    <n v="116"/>
    <x v="1"/>
    <x v="3"/>
  </r>
  <r>
    <n v="48497"/>
    <x v="3"/>
    <s v="{EA0D82D0-3104-40CB-9E80-EA3F9374CC6F}"/>
    <x v="3"/>
    <n v="1518.15"/>
    <x v="485"/>
    <n v="1156"/>
    <n v="116"/>
    <x v="1"/>
    <x v="3"/>
  </r>
  <r>
    <n v="48497"/>
    <x v="3"/>
    <s v="{EA2A9B02-199D-45BD-80A6-45D4B77C6F8D}"/>
    <x v="8"/>
    <n v="3726.45"/>
    <x v="486"/>
    <n v="5019"/>
    <n v="571"/>
    <x v="1"/>
    <x v="3"/>
  </r>
  <r>
    <n v="48497"/>
    <x v="3"/>
    <s v="{EA2A9B02-199D-45BD-80A6-45D4B77C6F8D}"/>
    <x v="1"/>
    <n v="3513.65"/>
    <x v="487"/>
    <n v="5019"/>
    <n v="571"/>
    <x v="1"/>
    <x v="3"/>
  </r>
  <r>
    <n v="48497"/>
    <x v="3"/>
    <s v="{EAC7CD23-3A31-4A3C-8BC8-CFD90A346E10}"/>
    <x v="7"/>
    <n v="563.84"/>
    <x v="209"/>
    <n v="92"/>
    <n v="23"/>
    <x v="1"/>
    <x v="3"/>
  </r>
  <r>
    <n v="48497"/>
    <x v="3"/>
    <s v="{EAC7CD23-3A31-4A3C-8BC8-CFD90A346E10}"/>
    <x v="2"/>
    <n v="563.84"/>
    <x v="209"/>
    <n v="92"/>
    <n v="23"/>
    <x v="1"/>
    <x v="3"/>
  </r>
  <r>
    <n v="48497"/>
    <x v="3"/>
    <s v="{EAC7CD23-3A31-4A3C-8BC8-CFD90A346E10}"/>
    <x v="3"/>
    <n v="747.09"/>
    <x v="483"/>
    <n v="92"/>
    <n v="23"/>
    <x v="1"/>
    <x v="3"/>
  </r>
  <r>
    <n v="48497"/>
    <x v="3"/>
    <s v="{EB0A98F9-9C1B-4730-8AD2-321F56EB2487}"/>
    <x v="7"/>
    <n v="1624"/>
    <x v="488"/>
    <n v="576"/>
    <n v="90"/>
    <x v="1"/>
    <x v="3"/>
  </r>
  <r>
    <n v="48497"/>
    <x v="3"/>
    <s v="{EB0A98F9-9C1B-4730-8AD2-321F56EB2487}"/>
    <x v="2"/>
    <n v="612.48"/>
    <x v="489"/>
    <n v="576"/>
    <n v="90"/>
    <x v="1"/>
    <x v="3"/>
  </r>
  <r>
    <n v="48497"/>
    <x v="3"/>
    <s v="{EB0A98F9-9C1B-4730-8AD2-321F56EB2487}"/>
    <x v="3"/>
    <n v="1692.21"/>
    <x v="490"/>
    <n v="576"/>
    <n v="90"/>
    <x v="1"/>
    <x v="3"/>
  </r>
  <r>
    <n v="48497"/>
    <x v="3"/>
    <s v="{EB5E4EAC-1221-42DE-A8AD-39A58FC673D3}"/>
    <x v="2"/>
    <n v="433.94"/>
    <x v="491"/>
    <n v="242"/>
    <n v="65"/>
    <x v="1"/>
    <x v="3"/>
  </r>
  <r>
    <n v="48497"/>
    <x v="3"/>
    <s v="{EB5E4EAC-1221-42DE-A8AD-39A58FC673D3}"/>
    <x v="3"/>
    <n v="522.59"/>
    <x v="492"/>
    <n v="242"/>
    <n v="65"/>
    <x v="1"/>
    <x v="3"/>
  </r>
  <r>
    <n v="48497"/>
    <x v="3"/>
    <s v="{EB5E4EAC-1221-42DE-A8AD-39A58FC673D3}"/>
    <x v="8"/>
    <n v="499.26"/>
    <x v="493"/>
    <n v="242"/>
    <n v="65"/>
    <x v="1"/>
    <x v="3"/>
  </r>
  <r>
    <n v="48497"/>
    <x v="3"/>
    <s v="{EB5E4EAC-1221-42DE-A8AD-39A58FC673D3}"/>
    <x v="1"/>
    <n v="158.63999999999999"/>
    <x v="494"/>
    <n v="242"/>
    <n v="65"/>
    <x v="1"/>
    <x v="3"/>
  </r>
  <r>
    <n v="48497"/>
    <x v="3"/>
    <s v="{EBE22E8C-23BF-4E9C-B2BF-26E0F4485C5C}"/>
    <x v="2"/>
    <n v="578.58000000000004"/>
    <x v="495"/>
    <n v="52"/>
    <n v="13"/>
    <x v="1"/>
    <x v="3"/>
  </r>
  <r>
    <n v="48497"/>
    <x v="3"/>
    <s v="{EC182693-1925-4900-9843-8CAAFD425C24}"/>
    <x v="3"/>
    <n v="349.95"/>
    <x v="496"/>
    <n v="25"/>
    <n v="13"/>
    <x v="1"/>
    <x v="3"/>
  </r>
  <r>
    <n v="48497"/>
    <x v="3"/>
    <s v="{EC182693-1925-4900-9843-8CAAFD425C24}"/>
    <x v="8"/>
    <n v="135.31"/>
    <x v="497"/>
    <n v="25"/>
    <n v="13"/>
    <x v="1"/>
    <x v="3"/>
  </r>
  <r>
    <n v="48497"/>
    <x v="3"/>
    <s v="{ED34BFA9-5296-4667-BED5-A5E8675F3763}"/>
    <x v="2"/>
    <n v="1049.8499999999999"/>
    <x v="498"/>
    <n v="102"/>
    <n v="51"/>
    <x v="1"/>
    <x v="3"/>
  </r>
  <r>
    <n v="48497"/>
    <x v="3"/>
    <s v="{EE9A8671-8BA6-40F6-B35E-985DACBF2953}"/>
    <x v="7"/>
    <n v="2575.5700000000002"/>
    <x v="475"/>
    <n v="1437.8"/>
    <n v="205.4"/>
    <x v="1"/>
    <x v="3"/>
  </r>
  <r>
    <n v="48497"/>
    <x v="3"/>
    <s v="{EE9A8671-8BA6-40F6-B35E-985DACBF2953}"/>
    <x v="2"/>
    <n v="2575.5700000000002"/>
    <x v="475"/>
    <n v="1437.8"/>
    <n v="205.4"/>
    <x v="1"/>
    <x v="3"/>
  </r>
  <r>
    <n v="48497"/>
    <x v="3"/>
    <s v="{EE9A8671-8BA6-40F6-B35E-985DACBF2953}"/>
    <x v="3"/>
    <n v="2683.74"/>
    <x v="499"/>
    <n v="1437.8"/>
    <n v="205.4"/>
    <x v="1"/>
    <x v="3"/>
  </r>
  <r>
    <n v="48497"/>
    <x v="3"/>
    <s v="{EF515057-67EE-425F-9BC6-724327A99C6B}"/>
    <x v="7"/>
    <n v="2812.24"/>
    <x v="478"/>
    <n v="791"/>
    <n v="82"/>
    <x v="1"/>
    <x v="3"/>
  </r>
  <r>
    <n v="48497"/>
    <x v="3"/>
    <s v="{EF515057-67EE-425F-9BC6-724327A99C6B}"/>
    <x v="3"/>
    <n v="1131.53"/>
    <x v="500"/>
    <n v="791"/>
    <n v="82"/>
    <x v="1"/>
    <x v="3"/>
  </r>
  <r>
    <n v="48497"/>
    <x v="3"/>
    <s v="{F007B691-4E2C-4B7F-804E-4CF98599101C}"/>
    <x v="7"/>
    <n v="3205.74"/>
    <x v="501"/>
    <n v="816"/>
    <n v="48"/>
    <x v="2"/>
    <x v="3"/>
  </r>
  <r>
    <n v="48497"/>
    <x v="3"/>
    <s v="{F007B691-4E2C-4B7F-804E-4CF98599101C}"/>
    <x v="3"/>
    <n v="3340.38"/>
    <x v="502"/>
    <n v="816"/>
    <n v="48"/>
    <x v="2"/>
    <x v="3"/>
  </r>
  <r>
    <n v="48497"/>
    <x v="3"/>
    <s v="{F010434C-E6D9-461C-895D-04C96187583F}"/>
    <x v="2"/>
    <n v="1698.42"/>
    <x v="203"/>
    <n v="249"/>
    <n v="83"/>
    <x v="1"/>
    <x v="3"/>
  </r>
  <r>
    <n v="48497"/>
    <x v="3"/>
    <s v="{F010434C-E6D9-461C-895D-04C96187583F}"/>
    <x v="3"/>
    <n v="1698.42"/>
    <x v="203"/>
    <n v="249"/>
    <n v="83"/>
    <x v="1"/>
    <x v="3"/>
  </r>
  <r>
    <n v="48497"/>
    <x v="3"/>
    <s v="{F010434C-E6D9-461C-895D-04C96187583F}"/>
    <x v="8"/>
    <n v="1698.42"/>
    <x v="203"/>
    <n v="249"/>
    <n v="83"/>
    <x v="1"/>
    <x v="3"/>
  </r>
  <r>
    <n v="48497"/>
    <x v="3"/>
    <s v="{F09BBC04-E939-48A6-AB06-8462D143240B}"/>
    <x v="8"/>
    <n v="165.52"/>
    <x v="503"/>
    <n v="56"/>
    <n v="28"/>
    <x v="1"/>
    <x v="3"/>
  </r>
  <r>
    <n v="48497"/>
    <x v="3"/>
    <s v="{F09BBC04-E939-48A6-AB06-8462D143240B}"/>
    <x v="1"/>
    <n v="165.52"/>
    <x v="503"/>
    <n v="56"/>
    <n v="28"/>
    <x v="1"/>
    <x v="3"/>
  </r>
  <r>
    <n v="48497"/>
    <x v="3"/>
    <s v="{F1D2C319-61D7-472F-86BD-AB925E9C16BB}"/>
    <x v="8"/>
    <n v="174.97"/>
    <x v="504"/>
    <n v="104"/>
    <n v="52"/>
    <x v="2"/>
    <x v="3"/>
  </r>
  <r>
    <n v="48497"/>
    <x v="3"/>
    <s v="{F1D2C319-61D7-472F-86BD-AB925E9C16BB}"/>
    <x v="1"/>
    <n v="170.24"/>
    <x v="505"/>
    <n v="104"/>
    <n v="52"/>
    <x v="2"/>
    <x v="3"/>
  </r>
  <r>
    <n v="48497"/>
    <x v="3"/>
    <s v="{F37EA37D-1677-458D-9A69-C0CACFC2D477}"/>
    <x v="8"/>
    <n v="1886.87"/>
    <x v="506"/>
    <n v="135"/>
    <n v="45"/>
    <x v="1"/>
    <x v="3"/>
  </r>
  <r>
    <n v="48497"/>
    <x v="3"/>
    <s v="{F37EA37D-1677-458D-9A69-C0CACFC2D477}"/>
    <x v="1"/>
    <n v="1886.87"/>
    <x v="506"/>
    <n v="135"/>
    <n v="45"/>
    <x v="1"/>
    <x v="3"/>
  </r>
  <r>
    <n v="48497"/>
    <x v="3"/>
    <s v="{F460CEC6-1978-476A-885C-2D4A255405CB}"/>
    <x v="7"/>
    <n v="90.49"/>
    <x v="507"/>
    <n v="157"/>
    <n v="37"/>
    <x v="1"/>
    <x v="3"/>
  </r>
  <r>
    <n v="48497"/>
    <x v="3"/>
    <s v="{F460CEC6-1978-476A-885C-2D4A255405CB}"/>
    <x v="2"/>
    <n v="90.49"/>
    <x v="507"/>
    <n v="157"/>
    <n v="37"/>
    <x v="1"/>
    <x v="3"/>
  </r>
  <r>
    <n v="48497"/>
    <x v="3"/>
    <s v="{F460CEC6-1978-476A-885C-2D4A255405CB}"/>
    <x v="3"/>
    <n v="348.16"/>
    <x v="508"/>
    <n v="157"/>
    <n v="37"/>
    <x v="1"/>
    <x v="3"/>
  </r>
  <r>
    <n v="48497"/>
    <x v="3"/>
    <s v="{F5F4E1AD-13A4-48DB-B2F0-EBBD406A8A43}"/>
    <x v="7"/>
    <n v="1802.9"/>
    <x v="509"/>
    <n v="368"/>
    <n v="37"/>
    <x v="1"/>
    <x v="3"/>
  </r>
  <r>
    <n v="48497"/>
    <x v="3"/>
    <s v="{F5F4E1AD-13A4-48DB-B2F0-EBBD406A8A43}"/>
    <x v="2"/>
    <n v="1969.96"/>
    <x v="510"/>
    <n v="368"/>
    <n v="37"/>
    <x v="1"/>
    <x v="3"/>
  </r>
  <r>
    <n v="48497"/>
    <x v="3"/>
    <s v="{F5F4E1AD-13A4-48DB-B2F0-EBBD406A8A43}"/>
    <x v="3"/>
    <n v="2052.6999999999998"/>
    <x v="511"/>
    <n v="368"/>
    <n v="37"/>
    <x v="1"/>
    <x v="3"/>
  </r>
  <r>
    <n v="48497"/>
    <x v="3"/>
    <s v="{F96C0C3D-4E35-43F0-8817-6D46CC2333A6}"/>
    <x v="7"/>
    <n v="577.76"/>
    <x v="512"/>
    <n v="83.1"/>
    <n v="27.7"/>
    <x v="1"/>
    <x v="3"/>
  </r>
  <r>
    <n v="48497"/>
    <x v="3"/>
    <s v="{F96C0C3D-4E35-43F0-8817-6D46CC2333A6}"/>
    <x v="2"/>
    <n v="577.76"/>
    <x v="512"/>
    <n v="83.1"/>
    <n v="27.7"/>
    <x v="1"/>
    <x v="3"/>
  </r>
  <r>
    <n v="48497"/>
    <x v="3"/>
    <s v="{F96C0C3D-4E35-43F0-8817-6D46CC2333A6}"/>
    <x v="3"/>
    <n v="602.03"/>
    <x v="513"/>
    <n v="83.1"/>
    <n v="27.7"/>
    <x v="1"/>
    <x v="3"/>
  </r>
  <r>
    <n v="48497"/>
    <x v="3"/>
    <s v="{F9EFC90B-D84B-412E-854B-BBC5CDCB0EC9}"/>
    <x v="8"/>
    <n v="1026.19"/>
    <x v="514"/>
    <n v="723"/>
    <n v="116"/>
    <x v="1"/>
    <x v="3"/>
  </r>
  <r>
    <n v="48497"/>
    <x v="3"/>
    <s v="{F9EFC90B-D84B-412E-854B-BBC5CDCB0EC9}"/>
    <x v="1"/>
    <n v="822.85"/>
    <x v="515"/>
    <n v="723"/>
    <n v="116"/>
    <x v="1"/>
    <x v="3"/>
  </r>
  <r>
    <n v="48497"/>
    <x v="3"/>
    <s v="{FB2CB76D-F13C-4C00-AE27-5CE62CFC64E5}"/>
    <x v="8"/>
    <n v="1201.17"/>
    <x v="516"/>
    <n v="342"/>
    <n v="114"/>
    <x v="1"/>
    <x v="3"/>
  </r>
  <r>
    <n v="48497"/>
    <x v="3"/>
    <s v="{FB2CB76D-F13C-4C00-AE27-5CE62CFC64E5}"/>
    <x v="1"/>
    <n v="737.72"/>
    <x v="517"/>
    <n v="342"/>
    <n v="114"/>
    <x v="1"/>
    <x v="3"/>
  </r>
  <r>
    <n v="48497"/>
    <x v="3"/>
    <s v="{FB5AC0B7-51FE-402B-A467-45E07A4604F5}"/>
    <x v="7"/>
    <n v="5624.49"/>
    <x v="518"/>
    <n v="6361"/>
    <n v="557"/>
    <x v="1"/>
    <x v="3"/>
  </r>
  <r>
    <n v="48497"/>
    <x v="3"/>
    <s v="{FB5AC0B7-51FE-402B-A467-45E07A4604F5}"/>
    <x v="2"/>
    <n v="5624.49"/>
    <x v="518"/>
    <n v="6361"/>
    <n v="557"/>
    <x v="1"/>
    <x v="3"/>
  </r>
  <r>
    <n v="48497"/>
    <x v="3"/>
    <s v="{FB5AC0B7-51FE-402B-A467-45E07A4604F5}"/>
    <x v="3"/>
    <n v="1733.55"/>
    <x v="519"/>
    <n v="6361"/>
    <n v="557"/>
    <x v="1"/>
    <x v="3"/>
  </r>
  <r>
    <n v="48497"/>
    <x v="3"/>
    <s v="{FBD43564-2F20-45F5-B6F4-03E6D3BF8F1F}"/>
    <x v="2"/>
    <n v="1399.8"/>
    <x v="520"/>
    <n v="396"/>
    <n v="44"/>
    <x v="1"/>
    <x v="3"/>
  </r>
  <r>
    <n v="48497"/>
    <x v="3"/>
    <s v="{FBD43564-2F20-45F5-B6F4-03E6D3BF8F1F}"/>
    <x v="3"/>
    <n v="1399.8"/>
    <x v="520"/>
    <n v="396"/>
    <n v="44"/>
    <x v="1"/>
    <x v="3"/>
  </r>
  <r>
    <n v="48497"/>
    <x v="3"/>
    <s v="{FBD43564-2F20-45F5-B6F4-03E6D3BF8F1F}"/>
    <x v="8"/>
    <n v="1399.8"/>
    <x v="520"/>
    <n v="396"/>
    <n v="44"/>
    <x v="1"/>
    <x v="3"/>
  </r>
  <r>
    <n v="48497"/>
    <x v="3"/>
    <s v="{FBE2FBCE-2014-44C5-9882-FA805126E669}"/>
    <x v="7"/>
    <n v="828.36"/>
    <x v="521"/>
    <n v="430"/>
    <n v="86"/>
    <x v="1"/>
    <x v="3"/>
  </r>
  <r>
    <n v="48497"/>
    <x v="3"/>
    <s v="{FBE2FBCE-2014-44C5-9882-FA805126E669}"/>
    <x v="2"/>
    <n v="828.36"/>
    <x v="521"/>
    <n v="430"/>
    <n v="86"/>
    <x v="1"/>
    <x v="3"/>
  </r>
  <r>
    <n v="48497"/>
    <x v="3"/>
    <s v="{FBE2FBCE-2014-44C5-9882-FA805126E669}"/>
    <x v="8"/>
    <n v="828.36"/>
    <x v="521"/>
    <n v="430"/>
    <n v="86"/>
    <x v="1"/>
    <x v="3"/>
  </r>
  <r>
    <n v="48497"/>
    <x v="3"/>
    <s v="{FC35BD34-DF96-4061-BDC2-1DC8AAD2B21D}"/>
    <x v="7"/>
    <n v="1308.67"/>
    <x v="522"/>
    <n v="537"/>
    <n v="97"/>
    <x v="1"/>
    <x v="3"/>
  </r>
  <r>
    <n v="48497"/>
    <x v="3"/>
    <s v="{FC35BD34-DF96-4061-BDC2-1DC8AAD2B21D}"/>
    <x v="2"/>
    <n v="1343.47"/>
    <x v="523"/>
    <n v="537"/>
    <n v="97"/>
    <x v="1"/>
    <x v="3"/>
  </r>
  <r>
    <n v="48497"/>
    <x v="3"/>
    <s v="{FC35BD34-DF96-4061-BDC2-1DC8AAD2B21D}"/>
    <x v="3"/>
    <n v="1610.24"/>
    <x v="524"/>
    <n v="537"/>
    <n v="97"/>
    <x v="1"/>
    <x v="3"/>
  </r>
  <r>
    <n v="48497"/>
    <x v="3"/>
    <s v="{FCCABBD3-2D59-4C88-BA5A-9FA15219639A}"/>
    <x v="7"/>
    <n v="696"/>
    <x v="525"/>
    <n v="144"/>
    <n v="36"/>
    <x v="1"/>
    <x v="3"/>
  </r>
  <r>
    <n v="48497"/>
    <x v="4"/>
    <s v="{09019DD3-883A-4B8D-9AB5-F555BABBA53D}"/>
    <x v="8"/>
    <n v="1816.32"/>
    <x v="526"/>
    <n v="735.2"/>
    <n v="183.8"/>
    <x v="1"/>
    <x v="4"/>
  </r>
  <r>
    <n v="48497"/>
    <x v="4"/>
    <s v="{1707AB90-E8AE-4E77-9A0F-630A1EDDA2D9}"/>
    <x v="5"/>
    <n v="1250"/>
    <x v="18"/>
    <n v="21"/>
    <n v="7"/>
    <x v="1"/>
    <x v="4"/>
  </r>
  <r>
    <n v="48497"/>
    <x v="4"/>
    <s v="{3031AE94-5173-46DC-B14A-46B546C21B8D}"/>
    <x v="5"/>
    <n v="250"/>
    <x v="527"/>
    <n v="203"/>
    <n v="47"/>
    <x v="1"/>
    <x v="4"/>
  </r>
  <r>
    <n v="48497"/>
    <x v="4"/>
    <s v="{33E40703-AC71-4109-8618-79732A3D651B}"/>
    <x v="5"/>
    <n v="750"/>
    <x v="528"/>
    <n v="348"/>
    <n v="76"/>
    <x v="1"/>
    <x v="4"/>
  </r>
  <r>
    <n v="48497"/>
    <x v="4"/>
    <s v="{3862DD00-F29B-4876-A32D-D4E9FF23E51C}"/>
    <x v="5"/>
    <n v="1500"/>
    <x v="20"/>
    <n v="98"/>
    <n v="14"/>
    <x v="1"/>
    <x v="4"/>
  </r>
  <r>
    <n v="48497"/>
    <x v="4"/>
    <s v="{61470713-91CB-4A22-9773-FB2C499BDA05}"/>
    <x v="5"/>
    <n v="5625"/>
    <x v="529"/>
    <n v="825"/>
    <n v="165"/>
    <x v="1"/>
    <x v="4"/>
  </r>
  <r>
    <n v="48497"/>
    <x v="4"/>
    <s v="{62C36D83-1F1F-43F1-8036-3A0FEA5EE21D}"/>
    <x v="9"/>
    <n v="262.5"/>
    <x v="530"/>
    <n v="240"/>
    <n v="77"/>
    <x v="1"/>
    <x v="4"/>
  </r>
  <r>
    <n v="48497"/>
    <x v="4"/>
    <s v="{792D40C5-A386-46DE-B259-583102BC2A6D}"/>
    <x v="0"/>
    <n v="112.5"/>
    <x v="531"/>
    <n v="184.8"/>
    <n v="26.4"/>
    <x v="1"/>
    <x v="4"/>
  </r>
  <r>
    <n v="48497"/>
    <x v="4"/>
    <s v="{7B823DFF-AD2C-4A2F-B9E9-A67E913F7F15}"/>
    <x v="9"/>
    <n v="65"/>
    <x v="532"/>
    <n v="564"/>
    <n v="94"/>
    <x v="1"/>
    <x v="4"/>
  </r>
  <r>
    <n v="48497"/>
    <x v="4"/>
    <s v="{7E8CC8F3-A244-478F-989B-FB028ACA22BB}"/>
    <x v="0"/>
    <n v="54"/>
    <x v="533"/>
    <n v="56"/>
    <n v="14"/>
    <x v="1"/>
    <x v="4"/>
  </r>
  <r>
    <n v="48497"/>
    <x v="4"/>
    <s v="{8D3F088A-4ADA-43F0-95FF-066EB3047AC9}"/>
    <x v="4"/>
    <n v="665"/>
    <x v="534"/>
    <n v="325"/>
    <n v="65"/>
    <x v="1"/>
    <x v="4"/>
  </r>
  <r>
    <n v="48497"/>
    <x v="4"/>
    <s v="{98B70265-FFF9-4FC1-ACC9-AFCD53C617DD}"/>
    <x v="5"/>
    <n v="37.5"/>
    <x v="535"/>
    <n v="392"/>
    <n v="98"/>
    <x v="1"/>
    <x v="4"/>
  </r>
  <r>
    <n v="48497"/>
    <x v="4"/>
    <s v="{98B70265-FFF9-4FC1-ACC9-AFCD53C617DD}"/>
    <x v="4"/>
    <n v="37.5"/>
    <x v="535"/>
    <n v="392"/>
    <n v="98"/>
    <x v="1"/>
    <x v="4"/>
  </r>
  <r>
    <n v="48497"/>
    <x v="4"/>
    <s v="{9B6F2E1F-093A-4A2D-A229-DF32B244830F}"/>
    <x v="5"/>
    <n v="2737.5"/>
    <x v="536"/>
    <n v="976"/>
    <n v="244"/>
    <x v="1"/>
    <x v="4"/>
  </r>
  <r>
    <n v="48497"/>
    <x v="4"/>
    <s v="{9DB4D073-5788-47B9-8D02-4FCA03C0E346}"/>
    <x v="7"/>
    <n v="45"/>
    <x v="537"/>
    <n v="159"/>
    <n v="53"/>
    <x v="1"/>
    <x v="4"/>
  </r>
  <r>
    <n v="48497"/>
    <x v="4"/>
    <s v="{9DC8CA31-9892-4CE0-8D64-1D417DB2EF17}"/>
    <x v="6"/>
    <n v="27.81"/>
    <x v="538"/>
    <n v="450"/>
    <n v="30"/>
    <x v="1"/>
    <x v="4"/>
  </r>
  <r>
    <n v="48497"/>
    <x v="4"/>
    <s v="{AB8DE2DF-6A27-4B8A-A7F8-59DF4BA890C6}"/>
    <x v="8"/>
    <n v="1018.81"/>
    <x v="539"/>
    <n v="171"/>
    <n v="57"/>
    <x v="1"/>
    <x v="4"/>
  </r>
  <r>
    <n v="48497"/>
    <x v="4"/>
    <s v="{B330A5D7-62A3-4217-896D-B8466EF66D70}"/>
    <x v="5"/>
    <n v="37.5"/>
    <x v="535"/>
    <n v="538.59918470000002"/>
    <n v="74"/>
    <x v="1"/>
    <x v="4"/>
  </r>
  <r>
    <n v="48497"/>
    <x v="4"/>
    <s v="{C2861279-56AA-47E5-924C-9891B1686A81}"/>
    <x v="0"/>
    <n v="39"/>
    <x v="540"/>
    <n v="322"/>
    <n v="80.5"/>
    <x v="1"/>
    <x v="4"/>
  </r>
  <r>
    <n v="48497"/>
    <x v="4"/>
    <s v="{D13E70C8-9947-4999-8625-D72495DB5682}"/>
    <x v="5"/>
    <n v="37.5"/>
    <x v="535"/>
    <n v="72"/>
    <n v="36"/>
    <x v="1"/>
    <x v="4"/>
  </r>
  <r>
    <n v="48497"/>
    <x v="4"/>
    <s v="{E567877E-5A6B-4097-AC4E-ADC5E320D276}"/>
    <x v="8"/>
    <n v="795.17"/>
    <x v="541"/>
    <n v="159.30000000000001"/>
    <n v="109.3"/>
    <x v="1"/>
    <x v="4"/>
  </r>
  <r>
    <n v="48497"/>
    <x v="4"/>
    <s v="{E6B662B9-56B8-46C0-89E0-9DD04AB34478}"/>
    <x v="6"/>
    <n v="108"/>
    <x v="542"/>
    <n v="80.2"/>
    <n v="32.1"/>
    <x v="1"/>
    <x v="4"/>
  </r>
  <r>
    <n v="48497"/>
    <x v="4"/>
    <s v="{F9856006-8204-4EB8-9F3C-15BDFF2D109B}"/>
    <x v="4"/>
    <n v="1225"/>
    <x v="543"/>
    <n v="45"/>
    <n v="15"/>
    <x v="1"/>
    <x v="4"/>
  </r>
  <r>
    <n v="48497"/>
    <x v="5"/>
    <s v="{7B823DFF-AD2C-4A2F-B9E9-A67E913F7F15}"/>
    <x v="4"/>
    <n v="128.1"/>
    <x v="544"/>
    <n v="564"/>
    <n v="94"/>
    <x v="0"/>
    <x v="5"/>
  </r>
  <r>
    <n v="48497"/>
    <x v="6"/>
    <s v="{1756977E-5E87-48A1-9BAE-05D504BA6472}"/>
    <x v="2"/>
    <n v="2208.8000000000002"/>
    <x v="545"/>
    <n v="50"/>
    <n v="25"/>
    <x v="0"/>
    <x v="6"/>
  </r>
  <r>
    <n v="48497"/>
    <x v="6"/>
    <s v="{2F455658-1E42-445C-B5E3-ED29AF1CA284}"/>
    <x v="7"/>
    <n v="2762.1"/>
    <x v="546"/>
    <n v="388.3"/>
    <n v="118"/>
    <x v="0"/>
    <x v="6"/>
  </r>
  <r>
    <n v="48497"/>
    <x v="6"/>
    <s v="{35951726-8387-45F8-83A0-331260202B82}"/>
    <x v="9"/>
    <n v="1553.09"/>
    <x v="547"/>
    <n v="785.86884339999995"/>
    <n v="55"/>
    <x v="0"/>
    <x v="6"/>
  </r>
  <r>
    <n v="48497"/>
    <x v="6"/>
    <s v="{39F0D2EF-D38A-412E-840B-261013B6D72F}"/>
    <x v="6"/>
    <n v="3007.98"/>
    <x v="548"/>
    <n v="720"/>
    <n v="80"/>
    <x v="0"/>
    <x v="6"/>
  </r>
  <r>
    <n v="48497"/>
    <x v="6"/>
    <s v="{4B095BB8-6640-495A-BB93-DFA292E61DC1}"/>
    <x v="10"/>
    <n v="3785.6"/>
    <x v="549"/>
    <n v="110"/>
    <n v="64"/>
    <x v="0"/>
    <x v="6"/>
  </r>
  <r>
    <n v="48497"/>
    <x v="6"/>
    <s v="{4F7D553D-B77A-4029-B16D-916766EE05C9}"/>
    <x v="2"/>
    <n v="4134.72"/>
    <x v="550"/>
    <n v="34"/>
    <n v="34"/>
    <x v="0"/>
    <x v="6"/>
  </r>
  <r>
    <n v="48497"/>
    <x v="6"/>
    <s v="{62C36D83-1F1F-43F1-8036-3A0FEA5EE21D}"/>
    <x v="5"/>
    <n v="1682.45"/>
    <x v="551"/>
    <n v="240"/>
    <n v="77"/>
    <x v="0"/>
    <x v="6"/>
  </r>
  <r>
    <n v="48497"/>
    <x v="6"/>
    <s v="{7D79EE0D-C3C9-4A53-8231-98CCA6864500}"/>
    <x v="1"/>
    <n v="2871"/>
    <x v="552"/>
    <n v="70"/>
    <n v="35"/>
    <x v="0"/>
    <x v="6"/>
  </r>
  <r>
    <n v="48497"/>
    <x v="6"/>
    <s v="{8B1600BC-45B5-45AA-9197-417492F07FF8}"/>
    <x v="1"/>
    <n v="3047.2"/>
    <x v="553"/>
    <n v="8"/>
    <n v="8"/>
    <x v="0"/>
    <x v="6"/>
  </r>
  <r>
    <n v="48497"/>
    <x v="6"/>
    <s v="{98B70265-FFF9-4FC1-ACC9-AFCD53C617DD}"/>
    <x v="5"/>
    <n v="2279.1999999999998"/>
    <x v="554"/>
    <n v="392"/>
    <n v="98"/>
    <x v="0"/>
    <x v="6"/>
  </r>
  <r>
    <n v="48497"/>
    <x v="6"/>
    <s v="{98B70265-FFF9-4FC1-ACC9-AFCD53C617DD}"/>
    <x v="4"/>
    <n v="2270.73"/>
    <x v="555"/>
    <n v="392"/>
    <n v="98"/>
    <x v="0"/>
    <x v="6"/>
  </r>
  <r>
    <n v="48497"/>
    <x v="6"/>
    <s v="{B37FD170-B1A1-4714-AC8B-7DF7D63DA26E}"/>
    <x v="6"/>
    <n v="2368.44"/>
    <x v="556"/>
    <n v="40"/>
    <n v="20"/>
    <x v="0"/>
    <x v="6"/>
  </r>
  <r>
    <n v="48497"/>
    <x v="6"/>
    <s v="{C3095774-C0A5-4F20-ADA7-453E346DAF2E}"/>
    <x v="8"/>
    <n v="3698.5"/>
    <x v="557"/>
    <n v="126.5"/>
    <n v="25.3"/>
    <x v="0"/>
    <x v="6"/>
  </r>
  <r>
    <n v="48497"/>
    <x v="6"/>
    <s v="{C5D87C8C-2FEF-49E1-A283-23BAF8BCBFB6}"/>
    <x v="4"/>
    <n v="3468.75"/>
    <x v="558"/>
    <n v="100"/>
    <n v="50"/>
    <x v="0"/>
    <x v="6"/>
  </r>
  <r>
    <n v="48497"/>
    <x v="6"/>
    <s v="{CBE55FA0-709E-44C1-8DE9-3FF30BBC2D50}"/>
    <x v="5"/>
    <n v="1925"/>
    <x v="559"/>
    <n v="50"/>
    <n v="25"/>
    <x v="0"/>
    <x v="6"/>
  </r>
  <r>
    <n v="48497"/>
    <x v="6"/>
    <s v="{D13E70C8-9947-4999-8625-D72495DB5682}"/>
    <x v="5"/>
    <n v="1697.08"/>
    <x v="560"/>
    <n v="72"/>
    <n v="36"/>
    <x v="0"/>
    <x v="6"/>
  </r>
  <r>
    <n v="48497"/>
    <x v="6"/>
    <s v="{EB5E4EAC-1221-42DE-A8AD-39A58FC673D3}"/>
    <x v="3"/>
    <n v="3188.97"/>
    <x v="561"/>
    <n v="242"/>
    <n v="65"/>
    <x v="0"/>
    <x v="6"/>
  </r>
  <r>
    <n v="48497"/>
    <x v="6"/>
    <s v="{F9856006-8204-4EB8-9F3C-15BDFF2D109B}"/>
    <x v="4"/>
    <n v="1925"/>
    <x v="559"/>
    <n v="45"/>
    <n v="15"/>
    <x v="0"/>
    <x v="6"/>
  </r>
  <r>
    <n v="48497"/>
    <x v="7"/>
    <s v="{0296CD46-A826-43B5-940A-4C0CFE707555}"/>
    <x v="9"/>
    <n v="2310"/>
    <x v="562"/>
    <n v="28"/>
    <n v="28"/>
    <x v="0"/>
    <x v="7"/>
  </r>
  <r>
    <n v="48497"/>
    <x v="7"/>
    <s v="{036E03A4-5B92-43D1-9DDB-1FBDE97F41E7}"/>
    <x v="3"/>
    <n v="582.4"/>
    <x v="563"/>
    <n v="307"/>
    <n v="142"/>
    <x v="0"/>
    <x v="7"/>
  </r>
  <r>
    <n v="48497"/>
    <x v="7"/>
    <s v="{0480A9BE-3507-42E5-B3D4-295C44572396}"/>
    <x v="4"/>
    <n v="1097"/>
    <x v="564"/>
    <n v="1302"/>
    <n v="186"/>
    <x v="0"/>
    <x v="7"/>
  </r>
  <r>
    <n v="48497"/>
    <x v="7"/>
    <s v="{0600A36A-7F09-403B-B210-3B43B69CEFC4}"/>
    <x v="7"/>
    <n v="4821.3"/>
    <x v="565"/>
    <n v="125"/>
    <n v="125"/>
    <x v="0"/>
    <x v="7"/>
  </r>
  <r>
    <n v="48497"/>
    <x v="7"/>
    <s v="{06A2ED86-CAF2-41D3-8685-C83575A5449B}"/>
    <x v="1"/>
    <n v="941.64"/>
    <x v="566"/>
    <n v="148"/>
    <n v="74"/>
    <x v="0"/>
    <x v="7"/>
  </r>
  <r>
    <n v="48497"/>
    <x v="7"/>
    <s v="{093DF9D1-AB9B-4FEB-8C4E-22D37073E58D}"/>
    <x v="0"/>
    <n v="1324.95"/>
    <x v="567"/>
    <n v="126"/>
    <n v="18"/>
    <x v="0"/>
    <x v="7"/>
  </r>
  <r>
    <n v="48497"/>
    <x v="7"/>
    <s v="{0F0999DD-F6BA-401F-A81C-74FFC6D7BDE9}"/>
    <x v="3"/>
    <n v="899.2"/>
    <x v="568"/>
    <n v="148"/>
    <n v="74"/>
    <x v="0"/>
    <x v="7"/>
  </r>
  <r>
    <n v="48497"/>
    <x v="7"/>
    <s v="{0F7EBD57-7F3C-417C-9E5D-1B6C3FD1BEFE}"/>
    <x v="7"/>
    <n v="1728.8"/>
    <x v="569"/>
    <n v="4547"/>
    <n v="423"/>
    <x v="0"/>
    <x v="7"/>
  </r>
  <r>
    <n v="48497"/>
    <x v="7"/>
    <s v="{11AAB00D-D2CB-4853-89D6-51E76DB3C2C9}"/>
    <x v="8"/>
    <n v="876.74"/>
    <x v="570"/>
    <n v="44"/>
    <n v="44"/>
    <x v="0"/>
    <x v="7"/>
  </r>
  <r>
    <n v="48497"/>
    <x v="7"/>
    <s v="{14996EEE-52C2-4624-8447-AEBBD0C97030}"/>
    <x v="3"/>
    <n v="2624.04"/>
    <x v="571"/>
    <n v="216"/>
    <n v="54"/>
    <x v="0"/>
    <x v="7"/>
  </r>
  <r>
    <n v="48497"/>
    <x v="7"/>
    <s v="{15128FE7-16A0-4E74-86B8-04E5BA6FB490}"/>
    <x v="9"/>
    <n v="991.6"/>
    <x v="572"/>
    <n v="246"/>
    <n v="41"/>
    <x v="0"/>
    <x v="7"/>
  </r>
  <r>
    <n v="48497"/>
    <x v="7"/>
    <s v="{16CBC83C-5989-468A-B15C-F3B9B680F9A3}"/>
    <x v="8"/>
    <n v="1144.3599999999999"/>
    <x v="573"/>
    <n v="30"/>
    <n v="30"/>
    <x v="0"/>
    <x v="7"/>
  </r>
  <r>
    <n v="48497"/>
    <x v="7"/>
    <s v="{16CBC83C-5989-468A-B15C-F3B9B680F9A3}"/>
    <x v="1"/>
    <n v="2474.16"/>
    <x v="574"/>
    <n v="30"/>
    <n v="30"/>
    <x v="0"/>
    <x v="7"/>
  </r>
  <r>
    <n v="48497"/>
    <x v="7"/>
    <s v="{1B7F77B2-7601-404A-AEA1-E892251E7CCD}"/>
    <x v="7"/>
    <n v="2317.3200000000002"/>
    <x v="575"/>
    <n v="68"/>
    <n v="17"/>
    <x v="0"/>
    <x v="7"/>
  </r>
  <r>
    <n v="48497"/>
    <x v="7"/>
    <s v="{1F38EDC9-62BD-475C-9D74-8A320411EDEE}"/>
    <x v="3"/>
    <n v="2011.78"/>
    <x v="576"/>
    <n v="15"/>
    <n v="15"/>
    <x v="0"/>
    <x v="7"/>
  </r>
  <r>
    <n v="48497"/>
    <x v="7"/>
    <s v="{2660D7A2-2311-4C17-B82C-533FA5997DBF}"/>
    <x v="6"/>
    <n v="4456.8599999999997"/>
    <x v="577"/>
    <n v="143"/>
    <n v="143"/>
    <x v="0"/>
    <x v="7"/>
  </r>
  <r>
    <n v="48497"/>
    <x v="7"/>
    <s v="{2DBAAD15-13DD-41CA-B864-E32E475DD563}"/>
    <x v="0"/>
    <n v="1819.95"/>
    <x v="578"/>
    <n v="132"/>
    <n v="33"/>
    <x v="0"/>
    <x v="7"/>
  </r>
  <r>
    <n v="48497"/>
    <x v="7"/>
    <s v="{2E2751B3-028A-4A0E-9424-8F732246B5E3}"/>
    <x v="5"/>
    <n v="1074"/>
    <x v="579"/>
    <n v="64"/>
    <n v="64"/>
    <x v="0"/>
    <x v="7"/>
  </r>
  <r>
    <n v="48497"/>
    <x v="7"/>
    <s v="{2FE8B684-56D9-406B-A04B-FF2AC2755CEE}"/>
    <x v="7"/>
    <n v="372.8"/>
    <x v="580"/>
    <n v="113"/>
    <n v="61"/>
    <x v="0"/>
    <x v="7"/>
  </r>
  <r>
    <n v="48497"/>
    <x v="7"/>
    <s v="{301EB706-59AD-4ACF-9AB8-7A7FB5A12B58}"/>
    <x v="5"/>
    <n v="1875"/>
    <x v="581"/>
    <n v="220"/>
    <n v="57"/>
    <x v="0"/>
    <x v="7"/>
  </r>
  <r>
    <n v="48497"/>
    <x v="7"/>
    <s v="{3186F040-0CA7-476A-8DC9-51ED909F6A18}"/>
    <x v="4"/>
    <n v="1033.04"/>
    <x v="582"/>
    <n v="211"/>
    <n v="52"/>
    <x v="0"/>
    <x v="7"/>
  </r>
  <r>
    <n v="48497"/>
    <x v="7"/>
    <s v="{32DE7732-92D8-4EE7-AEB4-35DFEADADA95}"/>
    <x v="6"/>
    <n v="1221.94"/>
    <x v="583"/>
    <n v="44"/>
    <n v="11"/>
    <x v="0"/>
    <x v="7"/>
  </r>
  <r>
    <n v="48497"/>
    <x v="7"/>
    <s v="{33181F68-6586-445A-9C4C-0FD676426659}"/>
    <x v="4"/>
    <n v="506"/>
    <x v="212"/>
    <n v="165"/>
    <n v="30"/>
    <x v="0"/>
    <x v="7"/>
  </r>
  <r>
    <n v="48497"/>
    <x v="7"/>
    <s v="{35951726-8387-45F8-83A0-331260202B82}"/>
    <x v="9"/>
    <n v="752"/>
    <x v="584"/>
    <n v="785.86884339999995"/>
    <n v="55"/>
    <x v="0"/>
    <x v="7"/>
  </r>
  <r>
    <n v="48497"/>
    <x v="7"/>
    <s v="{37536FBF-371C-42C0-80B2-315D8B09DD8E}"/>
    <x v="0"/>
    <n v="1046.8499999999999"/>
    <x v="585"/>
    <n v="60"/>
    <n v="15"/>
    <x v="0"/>
    <x v="7"/>
  </r>
  <r>
    <n v="48497"/>
    <x v="7"/>
    <s v="{38738472-2CAB-444A-B826-58D7E4225E23}"/>
    <x v="2"/>
    <n v="1584"/>
    <x v="586"/>
    <n v="48"/>
    <n v="36"/>
    <x v="0"/>
    <x v="7"/>
  </r>
  <r>
    <n v="48497"/>
    <x v="7"/>
    <s v="{3DA192DD-FC5B-4476-8AB5-39675463EA7F}"/>
    <x v="6"/>
    <n v="1089"/>
    <x v="587"/>
    <n v="189"/>
    <n v="39"/>
    <x v="0"/>
    <x v="7"/>
  </r>
  <r>
    <n v="48497"/>
    <x v="7"/>
    <s v="{41608A83-05D0-425D-88C7-47881DD91271}"/>
    <x v="4"/>
    <n v="2090"/>
    <x v="588"/>
    <n v="1608"/>
    <n v="268"/>
    <x v="0"/>
    <x v="7"/>
  </r>
  <r>
    <n v="48497"/>
    <x v="7"/>
    <s v="{41BD8ACC-D231-4BE3-B28A-F7D002B4A05B}"/>
    <x v="9"/>
    <n v="828.8"/>
    <x v="589"/>
    <n v="36"/>
    <n v="18"/>
    <x v="0"/>
    <x v="7"/>
  </r>
  <r>
    <n v="48497"/>
    <x v="7"/>
    <s v="{435055E6-0627-481B-8D1B-350EE357328F}"/>
    <x v="3"/>
    <n v="2028.86"/>
    <x v="590"/>
    <n v="290"/>
    <n v="58"/>
    <x v="0"/>
    <x v="7"/>
  </r>
  <r>
    <n v="48497"/>
    <x v="7"/>
    <s v="{456C1322-A8A5-4278-81CB-6C056D34CDB0}"/>
    <x v="0"/>
    <n v="1419.6"/>
    <x v="591"/>
    <n v="458"/>
    <n v="372"/>
    <x v="0"/>
    <x v="7"/>
  </r>
  <r>
    <n v="48497"/>
    <x v="7"/>
    <s v="{45FEEC91-9A54-45FD-A110-7670B6AF4AB4}"/>
    <x v="0"/>
    <n v="2804.6"/>
    <x v="592"/>
    <n v="49"/>
    <n v="13"/>
    <x v="0"/>
    <x v="7"/>
  </r>
  <r>
    <n v="48497"/>
    <x v="7"/>
    <s v="{460A1E36-B07D-46EC-A317-3E21BDA0B889}"/>
    <x v="2"/>
    <n v="1616"/>
    <x v="593"/>
    <n v="77.400000000000006"/>
    <n v="25.8"/>
    <x v="0"/>
    <x v="7"/>
  </r>
  <r>
    <n v="48497"/>
    <x v="7"/>
    <s v="{4D5DA014-AC66-4B2F-84D1-08ED1EC093E6}"/>
    <x v="5"/>
    <n v="601"/>
    <x v="594"/>
    <n v="736"/>
    <n v="37"/>
    <x v="0"/>
    <x v="7"/>
  </r>
  <r>
    <n v="48497"/>
    <x v="7"/>
    <s v="{4F05B5A8-F8B1-4DC7-8A5C-9F71098DA4E9}"/>
    <x v="7"/>
    <n v="1457.96"/>
    <x v="595"/>
    <n v="167"/>
    <n v="93"/>
    <x v="0"/>
    <x v="7"/>
  </r>
  <r>
    <n v="48497"/>
    <x v="7"/>
    <s v="{4FD4AC8A-ABA9-4E41-AC88-CAE54CE9358A}"/>
    <x v="1"/>
    <n v="1135.1600000000001"/>
    <x v="596"/>
    <n v="333"/>
    <n v="111"/>
    <x v="0"/>
    <x v="7"/>
  </r>
  <r>
    <n v="48497"/>
    <x v="7"/>
    <s v="{510BC71C-DC76-4747-A66C-B54FBD52005A}"/>
    <x v="3"/>
    <n v="1459.28"/>
    <x v="597"/>
    <n v="135"/>
    <n v="45"/>
    <x v="0"/>
    <x v="7"/>
  </r>
  <r>
    <n v="48497"/>
    <x v="7"/>
    <s v="{52F8F565-5E36-4B66-8917-634272928E6D}"/>
    <x v="6"/>
    <n v="3851.1"/>
    <x v="598"/>
    <n v="1012.1"/>
    <n v="183.1"/>
    <x v="0"/>
    <x v="7"/>
  </r>
  <r>
    <n v="48497"/>
    <x v="7"/>
    <s v="{52F8F565-5E36-4B66-8917-634272928E6D}"/>
    <x v="0"/>
    <n v="2587.1999999999998"/>
    <x v="599"/>
    <n v="1012.1"/>
    <n v="183.1"/>
    <x v="0"/>
    <x v="7"/>
  </r>
  <r>
    <n v="48497"/>
    <x v="7"/>
    <s v="{5653BA89-B5EF-4B81-8A75-9E2B8FFD3618}"/>
    <x v="5"/>
    <n v="700"/>
    <x v="600"/>
    <n v="1070"/>
    <n v="214"/>
    <x v="0"/>
    <x v="7"/>
  </r>
  <r>
    <n v="48497"/>
    <x v="7"/>
    <s v="{56BD0DE6-AE84-4024-8950-248073E930C2}"/>
    <x v="4"/>
    <n v="1142"/>
    <x v="601"/>
    <n v="105"/>
    <n v="15"/>
    <x v="0"/>
    <x v="7"/>
  </r>
  <r>
    <n v="48497"/>
    <x v="7"/>
    <s v="{5A394DD6-0003-4A0F-A8A5-380A14153566}"/>
    <x v="8"/>
    <n v="2379"/>
    <x v="602"/>
    <n v="350"/>
    <n v="50"/>
    <x v="2"/>
    <x v="7"/>
  </r>
  <r>
    <n v="48497"/>
    <x v="7"/>
    <s v="{5C8E7F8E-46B7-4B36-B175-412263CCEA0B}"/>
    <x v="3"/>
    <n v="1506.7"/>
    <x v="603"/>
    <n v="165"/>
    <n v="55"/>
    <x v="0"/>
    <x v="7"/>
  </r>
  <r>
    <n v="48497"/>
    <x v="7"/>
    <s v="{5CD8F897-1721-469A-B2F9-4A7178CBDA96}"/>
    <x v="7"/>
    <n v="2260"/>
    <x v="604"/>
    <n v="153"/>
    <n v="153"/>
    <x v="2"/>
    <x v="7"/>
  </r>
  <r>
    <n v="48497"/>
    <x v="7"/>
    <s v="{5E495FC2-C7EE-4062-97C3-E02D33C91343}"/>
    <x v="5"/>
    <n v="1026"/>
    <x v="605"/>
    <n v="113"/>
    <n v="49"/>
    <x v="0"/>
    <x v="7"/>
  </r>
  <r>
    <n v="48497"/>
    <x v="7"/>
    <s v="{5E495FC2-C7EE-4062-97C3-E02D33C91343}"/>
    <x v="4"/>
    <n v="1308"/>
    <x v="606"/>
    <n v="113"/>
    <n v="49"/>
    <x v="0"/>
    <x v="7"/>
  </r>
  <r>
    <n v="48497"/>
    <x v="7"/>
    <s v="{5E495FC2-C7EE-4062-97C3-E02D33C91343}"/>
    <x v="9"/>
    <n v="585"/>
    <x v="607"/>
    <n v="113"/>
    <n v="49"/>
    <x v="0"/>
    <x v="7"/>
  </r>
  <r>
    <n v="48497"/>
    <x v="7"/>
    <s v="{5F2C8764-7CE3-49DB-8F2A-91CEEFEF6652}"/>
    <x v="4"/>
    <n v="835"/>
    <x v="608"/>
    <n v="45"/>
    <n v="45"/>
    <x v="0"/>
    <x v="7"/>
  </r>
  <r>
    <n v="48497"/>
    <x v="7"/>
    <s v="{5FACF92A-B12F-47B8-8124-D7E592F551B8}"/>
    <x v="1"/>
    <n v="1280.6400000000001"/>
    <x v="609"/>
    <n v="59"/>
    <n v="42"/>
    <x v="0"/>
    <x v="7"/>
  </r>
  <r>
    <n v="48497"/>
    <x v="7"/>
    <s v="{5FFEA645-A3EC-4332-BA40-3E5696CC5F13}"/>
    <x v="0"/>
    <n v="1625.25"/>
    <x v="610"/>
    <n v="19.7"/>
    <n v="19.7"/>
    <x v="0"/>
    <x v="7"/>
  </r>
  <r>
    <n v="48497"/>
    <x v="7"/>
    <s v="{606E6904-C647-41EB-A8EC-40770F662822}"/>
    <x v="0"/>
    <n v="2545.9499999999998"/>
    <x v="611"/>
    <n v="76"/>
    <n v="44"/>
    <x v="0"/>
    <x v="7"/>
  </r>
  <r>
    <n v="48497"/>
    <x v="7"/>
    <s v="{606E6904-C647-41EB-A8EC-40770F662822}"/>
    <x v="7"/>
    <n v="2332.89"/>
    <x v="612"/>
    <n v="76"/>
    <n v="44"/>
    <x v="0"/>
    <x v="7"/>
  </r>
  <r>
    <n v="48497"/>
    <x v="7"/>
    <s v="{6269B299-DB6A-4999-B062-1518256331E7}"/>
    <x v="3"/>
    <n v="1891"/>
    <x v="613"/>
    <n v="142"/>
    <n v="109"/>
    <x v="0"/>
    <x v="7"/>
  </r>
  <r>
    <n v="48497"/>
    <x v="7"/>
    <s v="{658C1C15-65CA-4244-95AD-77C104C8A4E8}"/>
    <x v="9"/>
    <n v="1067.08"/>
    <x v="614"/>
    <n v="368"/>
    <n v="78"/>
    <x v="0"/>
    <x v="7"/>
  </r>
  <r>
    <n v="48497"/>
    <x v="7"/>
    <s v="{68779AA6-591E-433D-8DA0-C689688125F8}"/>
    <x v="7"/>
    <n v="685.6"/>
    <x v="615"/>
    <n v="51.2"/>
    <n v="23.9"/>
    <x v="0"/>
    <x v="7"/>
  </r>
  <r>
    <n v="48497"/>
    <x v="7"/>
    <s v="{6A868FF6-DAE3-408F-9DD2-ABFF3281351E}"/>
    <x v="9"/>
    <n v="949.12"/>
    <x v="616"/>
    <n v="80"/>
    <n v="20"/>
    <x v="0"/>
    <x v="7"/>
  </r>
  <r>
    <n v="48497"/>
    <x v="7"/>
    <s v="{6BBD06AB-5828-4387-942E-7A9354B9C2D4}"/>
    <x v="7"/>
    <n v="6797.92"/>
    <x v="617"/>
    <n v="5194"/>
    <n v="1175"/>
    <x v="0"/>
    <x v="7"/>
  </r>
  <r>
    <n v="48497"/>
    <x v="7"/>
    <s v="{6BBD06AB-5828-4387-942E-7A9354B9C2D4}"/>
    <x v="2"/>
    <n v="5364.62"/>
    <x v="618"/>
    <n v="5194"/>
    <n v="1175"/>
    <x v="0"/>
    <x v="7"/>
  </r>
  <r>
    <n v="48497"/>
    <x v="7"/>
    <s v="{6D22EFAB-978D-4EE6-B8C9-E0732160096C}"/>
    <x v="3"/>
    <n v="2031.3"/>
    <x v="619"/>
    <n v="872"/>
    <n v="339"/>
    <x v="0"/>
    <x v="7"/>
  </r>
  <r>
    <n v="48497"/>
    <x v="7"/>
    <s v="{6D22EFAB-978D-4EE6-B8C9-E0732160096C}"/>
    <x v="10"/>
    <n v="4135.8"/>
    <x v="620"/>
    <n v="872"/>
    <n v="339"/>
    <x v="0"/>
    <x v="7"/>
  </r>
  <r>
    <n v="48497"/>
    <x v="7"/>
    <s v="{6F75EC94-9A6C-4FBC-A2AC-FE95DF5FAA82}"/>
    <x v="1"/>
    <n v="2970.06"/>
    <x v="621"/>
    <n v="455"/>
    <n v="205"/>
    <x v="0"/>
    <x v="7"/>
  </r>
  <r>
    <n v="48497"/>
    <x v="7"/>
    <s v="{6FC7FDB5-C7E0-423A-93E7-8BBF1A0B902D}"/>
    <x v="8"/>
    <n v="1764.12"/>
    <x v="622"/>
    <n v="178"/>
    <n v="36"/>
    <x v="0"/>
    <x v="7"/>
  </r>
  <r>
    <n v="48497"/>
    <x v="7"/>
    <s v="{70F21FD6-6A6B-4604-BBE1-C444A288B406}"/>
    <x v="2"/>
    <n v="797.86"/>
    <x v="623"/>
    <n v="185"/>
    <n v="37"/>
    <x v="0"/>
    <x v="7"/>
  </r>
  <r>
    <n v="48497"/>
    <x v="7"/>
    <s v="{71706DF5-23BB-43CC-9CDE-D919FB8617A4}"/>
    <x v="8"/>
    <n v="1771.92"/>
    <x v="624"/>
    <n v="301"/>
    <n v="59"/>
    <x v="0"/>
    <x v="7"/>
  </r>
  <r>
    <n v="48497"/>
    <x v="7"/>
    <s v="{7269104D-7F21-4490-B3F0-B478BAC598CF}"/>
    <x v="0"/>
    <n v="1687.95"/>
    <x v="625"/>
    <n v="58"/>
    <n v="24"/>
    <x v="0"/>
    <x v="7"/>
  </r>
  <r>
    <n v="48497"/>
    <x v="7"/>
    <s v="{740028EE-7C0A-4AF5-A46B-3839C9D09278}"/>
    <x v="3"/>
    <n v="3916.08"/>
    <x v="626"/>
    <n v="825"/>
    <n v="165"/>
    <x v="0"/>
    <x v="7"/>
  </r>
  <r>
    <n v="48497"/>
    <x v="7"/>
    <s v="{7429B0B2-A687-4775-B090-319757B7D034}"/>
    <x v="0"/>
    <n v="2116.9499999999998"/>
    <x v="627"/>
    <n v="36"/>
    <n v="18"/>
    <x v="0"/>
    <x v="7"/>
  </r>
  <r>
    <n v="48497"/>
    <x v="7"/>
    <s v="{74407E97-BD07-403D-B410-747B4CC8774C}"/>
    <x v="8"/>
    <n v="1223.23"/>
    <x v="628"/>
    <n v="37"/>
    <n v="37"/>
    <x v="0"/>
    <x v="7"/>
  </r>
  <r>
    <n v="48497"/>
    <x v="7"/>
    <s v="{74738CB6-8D7B-40F4-9A8D-E43100572D86}"/>
    <x v="8"/>
    <n v="1478.54"/>
    <x v="629"/>
    <n v="438"/>
    <n v="219"/>
    <x v="0"/>
    <x v="7"/>
  </r>
  <r>
    <n v="48497"/>
    <x v="7"/>
    <s v="{762B45B3-733B-4937-BF75-40071CAD0BB9}"/>
    <x v="3"/>
    <n v="1037"/>
    <x v="630"/>
    <n v="248"/>
    <n v="62"/>
    <x v="0"/>
    <x v="7"/>
  </r>
  <r>
    <n v="48497"/>
    <x v="7"/>
    <s v="{77F00071-C315-432D-8D6A-5235F06DBF15}"/>
    <x v="8"/>
    <n v="2392"/>
    <x v="631"/>
    <n v="131"/>
    <n v="131"/>
    <x v="0"/>
    <x v="7"/>
  </r>
  <r>
    <n v="48497"/>
    <x v="7"/>
    <s v="{787B8586-8390-4026-985A-85D7EF86587B}"/>
    <x v="9"/>
    <n v="518.35"/>
    <x v="632"/>
    <n v="46"/>
    <n v="23"/>
    <x v="2"/>
    <x v="7"/>
  </r>
  <r>
    <n v="48497"/>
    <x v="7"/>
    <s v="{792D40C5-A386-46DE-B259-583102BC2A6D}"/>
    <x v="0"/>
    <n v="1263.6199999999999"/>
    <x v="633"/>
    <n v="184.8"/>
    <n v="26.4"/>
    <x v="0"/>
    <x v="7"/>
  </r>
  <r>
    <n v="48497"/>
    <x v="7"/>
    <s v="{7E7C5F6B-2D03-4C3F-9FDF-69CFE3B0359F}"/>
    <x v="0"/>
    <n v="711.76"/>
    <x v="634"/>
    <n v="207"/>
    <n v="23"/>
    <x v="0"/>
    <x v="7"/>
  </r>
  <r>
    <n v="48497"/>
    <x v="7"/>
    <s v="{7EE8E389-DE5E-4101-BC99-B841DBF87BDE}"/>
    <x v="1"/>
    <n v="978.44"/>
    <x v="635"/>
    <n v="81"/>
    <n v="27"/>
    <x v="0"/>
    <x v="7"/>
  </r>
  <r>
    <n v="48497"/>
    <x v="7"/>
    <s v="{7F035DFE-3B96-4E03-A88F-CB37BC5F4808}"/>
    <x v="7"/>
    <n v="362.44"/>
    <x v="636"/>
    <n v="242"/>
    <n v="66"/>
    <x v="0"/>
    <x v="7"/>
  </r>
  <r>
    <n v="48497"/>
    <x v="7"/>
    <s v="{826B2BFA-CEED-490F-9C15-27A4B3E2630E}"/>
    <x v="6"/>
    <n v="2184.4699999999998"/>
    <x v="637"/>
    <n v="373"/>
    <n v="105"/>
    <x v="0"/>
    <x v="7"/>
  </r>
  <r>
    <n v="48497"/>
    <x v="7"/>
    <s v="{84CA444E-C02C-4AC5-ADC4-0F4116B68AA5}"/>
    <x v="6"/>
    <n v="2498.1"/>
    <x v="638"/>
    <n v="78"/>
    <n v="26"/>
    <x v="0"/>
    <x v="7"/>
  </r>
  <r>
    <n v="48497"/>
    <x v="7"/>
    <s v="{858961AC-BCBA-4209-A99A-57EE1B81C8FB}"/>
    <x v="4"/>
    <n v="990"/>
    <x v="639"/>
    <n v="24.4"/>
    <n v="12.2"/>
    <x v="0"/>
    <x v="7"/>
  </r>
  <r>
    <n v="48497"/>
    <x v="7"/>
    <s v="{87836358-CB88-4545-AE4A-6D265DA0339F}"/>
    <x v="1"/>
    <n v="2869.76"/>
    <x v="640"/>
    <n v="237"/>
    <n v="79"/>
    <x v="0"/>
    <x v="7"/>
  </r>
  <r>
    <n v="48497"/>
    <x v="7"/>
    <s v="{87F5C855-20F3-4E16-9C43-67B7AE5BE360}"/>
    <x v="1"/>
    <n v="955.8"/>
    <x v="641"/>
    <n v="128"/>
    <n v="32"/>
    <x v="0"/>
    <x v="7"/>
  </r>
  <r>
    <n v="48497"/>
    <x v="7"/>
    <s v="{880C50FE-01B7-4A7A-B34A-285A868409E1}"/>
    <x v="4"/>
    <n v="10412.379999999999"/>
    <x v="642"/>
    <n v="1537"/>
    <n v="226"/>
    <x v="0"/>
    <x v="7"/>
  </r>
  <r>
    <n v="48497"/>
    <x v="7"/>
    <s v="{8AF7A1C6-62EB-416A-9FB8-66989E11A34D}"/>
    <x v="0"/>
    <n v="803.55"/>
    <x v="643"/>
    <n v="81"/>
    <n v="48.8"/>
    <x v="0"/>
    <x v="7"/>
  </r>
  <r>
    <n v="48497"/>
    <x v="7"/>
    <s v="{8F8E32C4-2FA2-4866-8469-C130C7384012}"/>
    <x v="3"/>
    <n v="2265.04"/>
    <x v="644"/>
    <n v="170"/>
    <n v="85"/>
    <x v="0"/>
    <x v="7"/>
  </r>
  <r>
    <n v="48497"/>
    <x v="7"/>
    <s v="{91125758-71AE-4D91-A063-8921E5BE5A54}"/>
    <x v="6"/>
    <n v="1656.6"/>
    <x v="645"/>
    <n v="87"/>
    <n v="56"/>
    <x v="0"/>
    <x v="7"/>
  </r>
  <r>
    <n v="48497"/>
    <x v="7"/>
    <s v="{92CA229C-0002-42D4-BFBB-EFF7EA2EF89F}"/>
    <x v="4"/>
    <n v="1817"/>
    <x v="646"/>
    <n v="253.5"/>
    <n v="84.5"/>
    <x v="0"/>
    <x v="7"/>
  </r>
  <r>
    <n v="48497"/>
    <x v="7"/>
    <s v="{92F934B5-322F-42C6-97C6-ED0E275EEE63}"/>
    <x v="2"/>
    <n v="2755.2"/>
    <x v="647"/>
    <n v="224.2"/>
    <n v="108"/>
    <x v="0"/>
    <x v="7"/>
  </r>
  <r>
    <n v="48497"/>
    <x v="7"/>
    <s v="{93377397-39DC-4413-815D-8D469F2A8AA3}"/>
    <x v="1"/>
    <n v="1882.32"/>
    <x v="648"/>
    <n v="80.7"/>
    <n v="32.1"/>
    <x v="0"/>
    <x v="7"/>
  </r>
  <r>
    <n v="48497"/>
    <x v="7"/>
    <s v="{95890FC7-E836-453E-B0B0-AFC58B1D47F1}"/>
    <x v="6"/>
    <n v="4036.31"/>
    <x v="649"/>
    <n v="60"/>
    <n v="30"/>
    <x v="0"/>
    <x v="7"/>
  </r>
  <r>
    <n v="48497"/>
    <x v="7"/>
    <s v="{97A54229-0004-4E24-B8FF-3923554C6F90}"/>
    <x v="3"/>
    <n v="1891"/>
    <x v="613"/>
    <n v="1088"/>
    <n v="112"/>
    <x v="2"/>
    <x v="7"/>
  </r>
  <r>
    <n v="48497"/>
    <x v="7"/>
    <s v="{9B051EFD-2CAC-4164-809D-57E413A92DA0}"/>
    <x v="2"/>
    <n v="391.2"/>
    <x v="650"/>
    <n v="11.1"/>
    <n v="11.1"/>
    <x v="0"/>
    <x v="7"/>
  </r>
  <r>
    <n v="48497"/>
    <x v="7"/>
    <s v="{A348697C-71B0-41D3-A044-0567B79C44C1}"/>
    <x v="8"/>
    <n v="2392"/>
    <x v="631"/>
    <n v="40"/>
    <n v="40"/>
    <x v="0"/>
    <x v="7"/>
  </r>
  <r>
    <n v="48497"/>
    <x v="7"/>
    <s v="{A4C78761-3A81-4C9E-B39E-CB159738E87E}"/>
    <x v="0"/>
    <n v="2640.4"/>
    <x v="651"/>
    <n v="2779"/>
    <n v="229"/>
    <x v="0"/>
    <x v="7"/>
  </r>
  <r>
    <n v="48497"/>
    <x v="7"/>
    <s v="{A4D8C722-7F33-4637-B499-45C37A6CE7F1}"/>
    <x v="2"/>
    <n v="2389.75"/>
    <x v="652"/>
    <n v="442.75"/>
    <n v="40.25"/>
    <x v="0"/>
    <x v="7"/>
  </r>
  <r>
    <n v="48497"/>
    <x v="7"/>
    <s v="{A54BA1AA-8722-4317-A763-EA87939D73FB}"/>
    <x v="4"/>
    <n v="1079"/>
    <x v="653"/>
    <n v="517.5"/>
    <n v="63"/>
    <x v="0"/>
    <x v="7"/>
  </r>
  <r>
    <n v="48497"/>
    <x v="7"/>
    <s v="{A54BA1AA-8722-4317-A763-EA87939D73FB}"/>
    <x v="6"/>
    <n v="914"/>
    <x v="654"/>
    <n v="517.5"/>
    <n v="63"/>
    <x v="0"/>
    <x v="7"/>
  </r>
  <r>
    <n v="48497"/>
    <x v="7"/>
    <s v="{A552F000-EBE3-48DC-B9B8-47FF5EBF8EF3}"/>
    <x v="0"/>
    <n v="2156.5500000000002"/>
    <x v="655"/>
    <n v="263"/>
    <n v="56"/>
    <x v="0"/>
    <x v="7"/>
  </r>
  <r>
    <n v="48497"/>
    <x v="7"/>
    <s v="{A741FB33-7E71-478E-9FF4-38263876C13D}"/>
    <x v="6"/>
    <n v="2171.4"/>
    <x v="656"/>
    <n v="80.3"/>
    <n v="46.3"/>
    <x v="0"/>
    <x v="7"/>
  </r>
  <r>
    <n v="48497"/>
    <x v="7"/>
    <s v="{A97F2DB3-7386-4EFD-AF73-9D0E096ECCFF}"/>
    <x v="9"/>
    <n v="2069.04"/>
    <x v="657"/>
    <n v="259"/>
    <n v="72"/>
    <x v="0"/>
    <x v="7"/>
  </r>
  <r>
    <n v="48497"/>
    <x v="7"/>
    <s v="{A9BCA6AC-DE7B-48D5-AF9C-EABDF7B0969E}"/>
    <x v="8"/>
    <n v="1518.66"/>
    <x v="658"/>
    <n v="248"/>
    <n v="62"/>
    <x v="2"/>
    <x v="7"/>
  </r>
  <r>
    <n v="48497"/>
    <x v="7"/>
    <s v="{AA4FD1A9-7888-4898-B941-3929D8CEDA4D}"/>
    <x v="6"/>
    <n v="1274.6300000000001"/>
    <x v="659"/>
    <n v="745"/>
    <n v="114"/>
    <x v="0"/>
    <x v="7"/>
  </r>
  <r>
    <n v="48497"/>
    <x v="7"/>
    <s v="{AB8DE2DF-6A27-4B8A-A7F8-59DF4BA890C6}"/>
    <x v="1"/>
    <n v="1625.04"/>
    <x v="660"/>
    <n v="171"/>
    <n v="57"/>
    <x v="0"/>
    <x v="7"/>
  </r>
  <r>
    <n v="48497"/>
    <x v="7"/>
    <s v="{AC84A927-6F94-4D0E-815C-1860BA65DDBB}"/>
    <x v="6"/>
    <n v="1735.8"/>
    <x v="661"/>
    <n v="354"/>
    <n v="30"/>
    <x v="0"/>
    <x v="7"/>
  </r>
  <r>
    <n v="48497"/>
    <x v="7"/>
    <s v="{AE4C991C-13F8-4893-B7A2-704BDFD7F49A}"/>
    <x v="6"/>
    <n v="2258.85"/>
    <x v="662"/>
    <n v="373"/>
    <n v="105"/>
    <x v="0"/>
    <x v="7"/>
  </r>
  <r>
    <n v="48497"/>
    <x v="7"/>
    <s v="{AEEA95C1-B296-4F38-AE9A-B8F92B3A57F6}"/>
    <x v="9"/>
    <n v="3135"/>
    <x v="663"/>
    <n v="132.1"/>
    <n v="24.1"/>
    <x v="0"/>
    <x v="7"/>
  </r>
  <r>
    <n v="48497"/>
    <x v="7"/>
    <s v="{B452BA92-8C17-4B6A-B692-A484B053C1CD}"/>
    <x v="8"/>
    <n v="466.22"/>
    <x v="664"/>
    <n v="784"/>
    <n v="112"/>
    <x v="0"/>
    <x v="7"/>
  </r>
  <r>
    <n v="48497"/>
    <x v="7"/>
    <s v="{B9573F9E-64DD-48EC-961C-CD25FDFED3ED}"/>
    <x v="2"/>
    <n v="3767.36"/>
    <x v="665"/>
    <n v="3428"/>
    <n v="289"/>
    <x v="0"/>
    <x v="7"/>
  </r>
  <r>
    <n v="48497"/>
    <x v="7"/>
    <s v="{B9573F9E-64DD-48EC-961C-CD25FDFED3ED}"/>
    <x v="3"/>
    <n v="1500.6"/>
    <x v="666"/>
    <n v="3428"/>
    <n v="289"/>
    <x v="0"/>
    <x v="7"/>
  </r>
  <r>
    <n v="48497"/>
    <x v="7"/>
    <s v="{BA460C9B-1141-46C1-B60D-C7FADAEA50C3}"/>
    <x v="7"/>
    <n v="2997.17"/>
    <x v="667"/>
    <n v="8.3000000000000007"/>
    <n v="8.3000000000000007"/>
    <x v="0"/>
    <x v="7"/>
  </r>
  <r>
    <n v="48497"/>
    <x v="7"/>
    <s v="{BC1716D2-DF10-4F04-B7F1-E2DF97046C94}"/>
    <x v="4"/>
    <n v="597"/>
    <x v="668"/>
    <n v="155"/>
    <n v="43"/>
    <x v="0"/>
    <x v="7"/>
  </r>
  <r>
    <n v="48497"/>
    <x v="7"/>
    <s v="{BC91E80B-7E67-4C90-9CB5-45295FB38E30}"/>
    <x v="2"/>
    <n v="2133.7600000000002"/>
    <x v="669"/>
    <n v="4187.7"/>
    <n v="380.7"/>
    <x v="0"/>
    <x v="7"/>
  </r>
  <r>
    <n v="48497"/>
    <x v="7"/>
    <s v="{C0A5A82E-FE60-454C-80C6-3D7472E2E4DB}"/>
    <x v="5"/>
    <n v="2870"/>
    <x v="670"/>
    <n v="1617"/>
    <n v="373"/>
    <x v="0"/>
    <x v="7"/>
  </r>
  <r>
    <n v="48497"/>
    <x v="7"/>
    <s v="{C0A5A82E-FE60-454C-80C6-3D7472E2E4DB}"/>
    <x v="6"/>
    <n v="3705"/>
    <x v="671"/>
    <n v="1617"/>
    <n v="373"/>
    <x v="0"/>
    <x v="7"/>
  </r>
  <r>
    <n v="48497"/>
    <x v="7"/>
    <s v="{C0F618B3-BA7F-4A6B-BAC5-7010FA5C7712}"/>
    <x v="1"/>
    <n v="745.76"/>
    <x v="672"/>
    <n v="14"/>
    <n v="14"/>
    <x v="0"/>
    <x v="7"/>
  </r>
  <r>
    <n v="48497"/>
    <x v="7"/>
    <s v="{C2AD38BE-42C5-4218-8690-B1E08ADAE650}"/>
    <x v="3"/>
    <n v="1952.42"/>
    <x v="673"/>
    <n v="93"/>
    <n v="31"/>
    <x v="0"/>
    <x v="7"/>
  </r>
  <r>
    <n v="48497"/>
    <x v="7"/>
    <s v="{C2F850CD-1F9D-455F-89F8-6E6A64C7AAE2}"/>
    <x v="4"/>
    <n v="1140"/>
    <x v="674"/>
    <n v="88"/>
    <n v="22"/>
    <x v="0"/>
    <x v="7"/>
  </r>
  <r>
    <n v="48497"/>
    <x v="7"/>
    <s v="{C5815B09-B984-4273-9F92-1BCEA7C5AD17}"/>
    <x v="6"/>
    <n v="1445.96"/>
    <x v="675"/>
    <n v="78"/>
    <n v="13"/>
    <x v="0"/>
    <x v="7"/>
  </r>
  <r>
    <n v="48497"/>
    <x v="7"/>
    <s v="{C695827C-9C0F-41CF-AB55-290EFDDFEBEE}"/>
    <x v="6"/>
    <n v="848.57"/>
    <x v="676"/>
    <n v="374"/>
    <n v="131"/>
    <x v="0"/>
    <x v="7"/>
  </r>
  <r>
    <n v="48497"/>
    <x v="7"/>
    <s v="{CA49F8C1-3A15-481E-A42E-A564017C2D05}"/>
    <x v="8"/>
    <n v="957.7"/>
    <x v="677"/>
    <n v="155"/>
    <n v="43"/>
    <x v="0"/>
    <x v="7"/>
  </r>
  <r>
    <n v="48497"/>
    <x v="7"/>
    <s v="{CBD91D1B-1D9E-4775-A017-FD81569386AD}"/>
    <x v="4"/>
    <n v="1338"/>
    <x v="678"/>
    <n v="44.6"/>
    <n v="22.3"/>
    <x v="0"/>
    <x v="7"/>
  </r>
  <r>
    <n v="48497"/>
    <x v="7"/>
    <s v="{CC5DDF43-471B-409D-B70D-3DE2DFED0E39}"/>
    <x v="3"/>
    <n v="1130.94"/>
    <x v="679"/>
    <n v="490"/>
    <n v="98"/>
    <x v="0"/>
    <x v="7"/>
  </r>
  <r>
    <n v="48497"/>
    <x v="7"/>
    <s v="{CE520F28-388B-4FF7-B814-A8AFADCC2C88}"/>
    <x v="0"/>
    <n v="1856.4"/>
    <x v="680"/>
    <n v="60"/>
    <n v="20"/>
    <x v="0"/>
    <x v="7"/>
  </r>
  <r>
    <n v="48497"/>
    <x v="7"/>
    <s v="{D3479994-A1FF-41CB-B131-12BD65709D8E}"/>
    <x v="0"/>
    <n v="563.34"/>
    <x v="681"/>
    <n v="46"/>
    <n v="23"/>
    <x v="0"/>
    <x v="7"/>
  </r>
  <r>
    <n v="48497"/>
    <x v="7"/>
    <s v="{D610D2AD-B62C-4E7E-81F9-435483B88625}"/>
    <x v="6"/>
    <n v="1224.3"/>
    <x v="682"/>
    <n v="168.6"/>
    <n v="46.2"/>
    <x v="0"/>
    <x v="7"/>
  </r>
  <r>
    <n v="48497"/>
    <x v="7"/>
    <s v="{D610D2AD-B62C-4E7E-81F9-435483B88625}"/>
    <x v="0"/>
    <n v="1560.9"/>
    <x v="683"/>
    <n v="168.6"/>
    <n v="46.2"/>
    <x v="0"/>
    <x v="7"/>
  </r>
  <r>
    <n v="48497"/>
    <x v="7"/>
    <s v="{D7EDC9FA-A253-4D44-A88D-45CA2DABF45E}"/>
    <x v="8"/>
    <n v="1162.4000000000001"/>
    <x v="684"/>
    <n v="228"/>
    <n v="34"/>
    <x v="0"/>
    <x v="7"/>
  </r>
  <r>
    <n v="48497"/>
    <x v="7"/>
    <s v="{DA151E54-AA94-423F-AC2F-FA5AC21E2E4A}"/>
    <x v="1"/>
    <n v="1057.28"/>
    <x v="685"/>
    <n v="135"/>
    <n v="56"/>
    <x v="0"/>
    <x v="7"/>
  </r>
  <r>
    <n v="48497"/>
    <x v="7"/>
    <s v="{DB287366-C732-4BBB-87E5-EA324893E0B7}"/>
    <x v="8"/>
    <n v="763.46"/>
    <x v="686"/>
    <n v="696"/>
    <n v="134"/>
    <x v="0"/>
    <x v="7"/>
  </r>
  <r>
    <n v="48497"/>
    <x v="7"/>
    <s v="{E12F1E33-1250-4E7E-A302-9CAF58451BC5}"/>
    <x v="4"/>
    <n v="990"/>
    <x v="639"/>
    <n v="6"/>
    <n v="6"/>
    <x v="2"/>
    <x v="7"/>
  </r>
  <r>
    <n v="48497"/>
    <x v="7"/>
    <s v="{E567877E-5A6B-4097-AC4E-ADC5E320D276}"/>
    <x v="8"/>
    <n v="1161.44"/>
    <x v="687"/>
    <n v="159.30000000000001"/>
    <n v="109.3"/>
    <x v="0"/>
    <x v="7"/>
  </r>
  <r>
    <n v="48497"/>
    <x v="7"/>
    <s v="{E5DC0075-E7B6-4034-96DD-6DDF6CFA8310}"/>
    <x v="0"/>
    <n v="969.15"/>
    <x v="688"/>
    <n v="64"/>
    <n v="32"/>
    <x v="0"/>
    <x v="7"/>
  </r>
  <r>
    <n v="48497"/>
    <x v="7"/>
    <s v="{E5EAD1AF-BEDD-4AB8-A373-978DCCDA0DBF}"/>
    <x v="5"/>
    <n v="661"/>
    <x v="689"/>
    <n v="17"/>
    <n v="17"/>
    <x v="0"/>
    <x v="7"/>
  </r>
  <r>
    <n v="48497"/>
    <x v="7"/>
    <s v="{E5FE1D79-1E42-4FE1-AC42-544EA5845983}"/>
    <x v="7"/>
    <n v="1227.54"/>
    <x v="690"/>
    <n v="721"/>
    <n v="139"/>
    <x v="0"/>
    <x v="7"/>
  </r>
  <r>
    <n v="48497"/>
    <x v="7"/>
    <s v="{E6B662B9-56B8-46C0-89E0-9DD04AB34478}"/>
    <x v="7"/>
    <n v="1128.5999999999999"/>
    <x v="691"/>
    <n v="80.2"/>
    <n v="32.1"/>
    <x v="0"/>
    <x v="7"/>
  </r>
  <r>
    <n v="48497"/>
    <x v="7"/>
    <s v="{EA40BF24-C0F6-4CAC-BFC4-92DE2588362D}"/>
    <x v="10"/>
    <n v="1296.82"/>
    <x v="692"/>
    <n v="32"/>
    <n v="32"/>
    <x v="2"/>
    <x v="7"/>
  </r>
  <r>
    <n v="48497"/>
    <x v="7"/>
    <s v="{EC182693-1925-4900-9843-8CAAFD425C24}"/>
    <x v="3"/>
    <n v="1317.6"/>
    <x v="693"/>
    <n v="25"/>
    <n v="13"/>
    <x v="0"/>
    <x v="7"/>
  </r>
  <r>
    <n v="48497"/>
    <x v="7"/>
    <s v="{ED71D616-9BC5-4728-A084-BB7F6124F255}"/>
    <x v="6"/>
    <n v="989.11"/>
    <x v="694"/>
    <n v="24"/>
    <n v="8"/>
    <x v="0"/>
    <x v="7"/>
  </r>
  <r>
    <n v="48497"/>
    <x v="7"/>
    <s v="{EFD92B09-F97C-4E1F-9300-459C6A7640C1}"/>
    <x v="6"/>
    <n v="1353"/>
    <x v="695"/>
    <n v="3"/>
    <n v="3"/>
    <x v="0"/>
    <x v="7"/>
  </r>
  <r>
    <n v="48497"/>
    <x v="7"/>
    <s v="{F0102042-3739-4AD6-8000-312B8911E180}"/>
    <x v="6"/>
    <n v="655.04999999999995"/>
    <x v="696"/>
    <n v="38.4"/>
    <n v="19.2"/>
    <x v="0"/>
    <x v="7"/>
  </r>
  <r>
    <n v="48497"/>
    <x v="7"/>
    <s v="{F2075B18-2292-4C90-BE20-2627C545228C}"/>
    <x v="4"/>
    <n v="1640"/>
    <x v="697"/>
    <n v="167"/>
    <n v="167"/>
    <x v="0"/>
    <x v="7"/>
  </r>
  <r>
    <n v="48497"/>
    <x v="7"/>
    <s v="{F2B00E91-569B-42C7-ACFD-38A5BB1216B3}"/>
    <x v="0"/>
    <n v="362.44"/>
    <x v="636"/>
    <n v="335"/>
    <n v="35"/>
    <x v="0"/>
    <x v="7"/>
  </r>
  <r>
    <n v="48497"/>
    <x v="7"/>
    <s v="{F5FFA379-D6CD-4BEA-9AAF-A482C64C5AD1}"/>
    <x v="7"/>
    <n v="950.4"/>
    <x v="698"/>
    <n v="297"/>
    <n v="94"/>
    <x v="0"/>
    <x v="7"/>
  </r>
  <r>
    <n v="48497"/>
    <x v="7"/>
    <s v="{F8AC94AD-DFDF-4CB1-A5E2-7A7704EC7FB3}"/>
    <x v="1"/>
    <n v="3924.09"/>
    <x v="699"/>
    <n v="365"/>
    <n v="230"/>
    <x v="2"/>
    <x v="7"/>
  </r>
  <r>
    <n v="48497"/>
    <x v="7"/>
    <s v="{FA6DA618-3536-4693-B84C-BB2010A02A56}"/>
    <x v="4"/>
    <n v="2366"/>
    <x v="700"/>
    <n v="40"/>
    <n v="20"/>
    <x v="0"/>
    <x v="7"/>
  </r>
  <r>
    <n v="48497"/>
    <x v="7"/>
    <s v="{FB09AC10-65C7-4786-A62D-AFEDBC4FD8C1}"/>
    <x v="7"/>
    <n v="3275.08"/>
    <x v="701"/>
    <n v="423.2"/>
    <n v="120.4"/>
    <x v="0"/>
    <x v="7"/>
  </r>
  <r>
    <n v="48497"/>
    <x v="7"/>
    <s v="{FB598664-1C75-462E-A118-E8859B88CE63}"/>
    <x v="2"/>
    <n v="1015"/>
    <x v="702"/>
    <n v="191.35453720000001"/>
    <n v="19.399999999999999"/>
    <x v="0"/>
    <x v="7"/>
  </r>
  <r>
    <n v="48497"/>
    <x v="7"/>
    <s v="{FB7A6D57-FC2B-4684-8C0D-C9DC283202E8}"/>
    <x v="7"/>
    <n v="499.38"/>
    <x v="703"/>
    <n v="479"/>
    <n v="170"/>
    <x v="0"/>
    <x v="7"/>
  </r>
  <r>
    <n v="48497"/>
    <x v="7"/>
    <s v="{FF23896C-8874-4715-994C-2EBD5C309040}"/>
    <x v="9"/>
    <n v="290"/>
    <x v="704"/>
    <n v="36"/>
    <n v="12"/>
    <x v="0"/>
    <x v="7"/>
  </r>
  <r>
    <n v="48497"/>
    <x v="8"/>
    <s v="{3B52390B-A8EF-4D80-A4FC-8080985E8BBB}"/>
    <x v="0"/>
    <n v="7694.16"/>
    <x v="705"/>
    <n v="225.4"/>
    <n v="32.200000000000003"/>
    <x v="0"/>
    <x v="8"/>
  </r>
  <r>
    <n v="48497"/>
    <x v="8"/>
    <s v="{40C70B1B-BF85-4185-9368-251BB0CCDA34}"/>
    <x v="1"/>
    <n v="7813"/>
    <x v="706"/>
    <n v="22"/>
    <n v="22"/>
    <x v="0"/>
    <x v="8"/>
  </r>
  <r>
    <n v="48497"/>
    <x v="8"/>
    <s v="{5FABF40C-0F6A-425B-9E46-CBF465CB6B3A}"/>
    <x v="3"/>
    <n v="1875.45"/>
    <x v="707"/>
    <n v="745"/>
    <n v="149"/>
    <x v="0"/>
    <x v="8"/>
  </r>
  <r>
    <n v="48497"/>
    <x v="8"/>
    <s v="{792D40C5-A386-46DE-B259-583102BC2A6D}"/>
    <x v="0"/>
    <n v="2789.85"/>
    <x v="708"/>
    <n v="184.8"/>
    <n v="26.4"/>
    <x v="0"/>
    <x v="8"/>
  </r>
  <r>
    <n v="48497"/>
    <x v="8"/>
    <s v="{7B823DFF-AD2C-4A2F-B9E9-A67E913F7F15}"/>
    <x v="4"/>
    <n v="5711.77"/>
    <x v="709"/>
    <n v="564"/>
    <n v="94"/>
    <x v="0"/>
    <x v="8"/>
  </r>
  <r>
    <n v="48497"/>
    <x v="8"/>
    <s v="{7E8CC8F3-A244-478F-989B-FB028ACA22BB}"/>
    <x v="0"/>
    <n v="6770.46"/>
    <x v="710"/>
    <n v="56"/>
    <n v="14"/>
    <x v="0"/>
    <x v="8"/>
  </r>
  <r>
    <n v="48497"/>
    <x v="8"/>
    <s v="{9DB4D073-5788-47B9-8D02-4FCA03C0E346}"/>
    <x v="7"/>
    <n v="10942.75"/>
    <x v="711"/>
    <n v="159"/>
    <n v="53"/>
    <x v="0"/>
    <x v="8"/>
  </r>
  <r>
    <n v="48497"/>
    <x v="8"/>
    <s v="{9DC8CA31-9892-4CE0-8D64-1D417DB2EF17}"/>
    <x v="9"/>
    <n v="2565"/>
    <x v="712"/>
    <n v="450"/>
    <n v="30"/>
    <x v="0"/>
    <x v="8"/>
  </r>
  <r>
    <n v="48497"/>
    <x v="8"/>
    <s v="{9FEA407A-5080-43B7-8419-2F9AACA05EDF}"/>
    <x v="0"/>
    <n v="2153.64"/>
    <x v="713"/>
    <n v="696"/>
    <n v="87"/>
    <x v="0"/>
    <x v="8"/>
  </r>
  <r>
    <n v="48497"/>
    <x v="8"/>
    <s v="{B330A5D7-62A3-4217-896D-B8466EF66D70}"/>
    <x v="5"/>
    <n v="2071.7199999999998"/>
    <x v="714"/>
    <n v="538.59918470000002"/>
    <n v="74"/>
    <x v="0"/>
    <x v="8"/>
  </r>
  <r>
    <n v="48497"/>
    <x v="8"/>
    <s v="{D2278912-ED12-4BBD-82FA-6C02A8C73061}"/>
    <x v="9"/>
    <n v="5622.96"/>
    <x v="715"/>
    <n v="925"/>
    <n v="185"/>
    <x v="0"/>
    <x v="8"/>
  </r>
  <r>
    <n v="48497"/>
    <x v="8"/>
    <s v="{D86CE557-4412-4981-969D-6BD6C66602A5}"/>
    <x v="1"/>
    <n v="4757.5"/>
    <x v="716"/>
    <n v="16"/>
    <n v="16"/>
    <x v="0"/>
    <x v="8"/>
  </r>
  <r>
    <n v="48497"/>
    <x v="8"/>
    <s v="{DDFBABEA-9C02-4F47-8A81-49E082F9368C}"/>
    <x v="0"/>
    <n v="1573.5"/>
    <x v="717"/>
    <n v="51.6"/>
    <n v="17.2"/>
    <x v="0"/>
    <x v="8"/>
  </r>
  <r>
    <n v="48497"/>
    <x v="8"/>
    <s v="{E48CE401-B00D-4A12-8D04-EE73828B4F5A}"/>
    <x v="1"/>
    <n v="5220.25"/>
    <x v="718"/>
    <n v="438"/>
    <n v="146"/>
    <x v="0"/>
    <x v="8"/>
  </r>
  <r>
    <n v="48497"/>
    <x v="8"/>
    <s v="{E7A0CCA2-A724-467D-B956-6F71EA5DAB43}"/>
    <x v="0"/>
    <n v="2397.35"/>
    <x v="719"/>
    <n v="4771"/>
    <n v="395"/>
    <x v="0"/>
    <x v="8"/>
  </r>
  <r>
    <n v="48497"/>
    <x v="8"/>
    <s v="{FE9C3B8F-7800-488E-98E1-B97CBB2C0575}"/>
    <x v="3"/>
    <n v="6115.56"/>
    <x v="720"/>
    <n v="28"/>
    <n v="14"/>
    <x v="0"/>
    <x v="8"/>
  </r>
  <r>
    <n v="48497"/>
    <x v="9"/>
    <s v="{00310B3C-B1EB-4EDC-862A-E55A1240B8B9}"/>
    <x v="1"/>
    <n v="1441.07"/>
    <x v="721"/>
    <n v="144"/>
    <n v="106"/>
    <x v="1"/>
    <x v="9"/>
  </r>
  <r>
    <n v="48497"/>
    <x v="9"/>
    <s v="{0158AD8F-6438-4D63-9ADC-6E2B40BE531B}"/>
    <x v="8"/>
    <n v="2672.68"/>
    <x v="722"/>
    <n v="62"/>
    <n v="26"/>
    <x v="1"/>
    <x v="9"/>
  </r>
  <r>
    <n v="48497"/>
    <x v="9"/>
    <s v="{02721A73-E3E2-43D0-9FBD-EE10D64F20DA}"/>
    <x v="6"/>
    <n v="1483.24"/>
    <x v="723"/>
    <n v="32"/>
    <n v="16"/>
    <x v="2"/>
    <x v="9"/>
  </r>
  <r>
    <n v="48497"/>
    <x v="9"/>
    <s v="{02A898E4-02B1-41F1-93F7-319849AEB274}"/>
    <x v="4"/>
    <n v="0"/>
    <x v="724"/>
    <n v="38"/>
    <n v="19"/>
    <x v="1"/>
    <x v="9"/>
  </r>
  <r>
    <n v="48497"/>
    <x v="9"/>
    <s v="{0340AD08-F98D-4149-8186-D17C5DCB4B83}"/>
    <x v="7"/>
    <n v="1216"/>
    <x v="725"/>
    <n v="189.2"/>
    <n v="63.7"/>
    <x v="1"/>
    <x v="9"/>
  </r>
  <r>
    <n v="48497"/>
    <x v="9"/>
    <s v="{0340AD08-F98D-4149-8186-D17C5DCB4B83}"/>
    <x v="2"/>
    <n v="320"/>
    <x v="726"/>
    <n v="189.2"/>
    <n v="63.7"/>
    <x v="1"/>
    <x v="9"/>
  </r>
  <r>
    <n v="48497"/>
    <x v="9"/>
    <s v="{036E03A4-5B92-43D1-9DDB-1FBDE97F41E7}"/>
    <x v="7"/>
    <n v="911.23"/>
    <x v="727"/>
    <n v="307"/>
    <n v="142"/>
    <x v="1"/>
    <x v="9"/>
  </r>
  <r>
    <n v="48497"/>
    <x v="9"/>
    <s v="{036E03A4-5B92-43D1-9DDB-1FBDE97F41E7}"/>
    <x v="2"/>
    <n v="3693.74"/>
    <x v="728"/>
    <n v="307"/>
    <n v="142"/>
    <x v="1"/>
    <x v="9"/>
  </r>
  <r>
    <n v="48497"/>
    <x v="9"/>
    <s v="{03B13DA3-EFA2-4BC1-BF3B-6EDD79D46EA8}"/>
    <x v="0"/>
    <n v="1712.13"/>
    <x v="729"/>
    <n v="1334"/>
    <n v="155"/>
    <x v="1"/>
    <x v="9"/>
  </r>
  <r>
    <n v="48497"/>
    <x v="9"/>
    <s v="{054C2919-1E04-4269-BCD2-EDFF0EFFC27B}"/>
    <x v="9"/>
    <n v="856.8"/>
    <x v="730"/>
    <n v="49.5"/>
    <n v="16.5"/>
    <x v="1"/>
    <x v="9"/>
  </r>
  <r>
    <n v="48497"/>
    <x v="9"/>
    <s v="{0742D0B3-9967-4692-B406-DE91F69B570F}"/>
    <x v="0"/>
    <n v="1653"/>
    <x v="731"/>
    <n v="144"/>
    <n v="24"/>
    <x v="2"/>
    <x v="9"/>
  </r>
  <r>
    <n v="48497"/>
    <x v="9"/>
    <s v="{07E3211D-6CA9-4426-897F-E20E7951F6F2}"/>
    <x v="3"/>
    <n v="5811.24"/>
    <x v="732"/>
    <n v="736"/>
    <n v="37"/>
    <x v="1"/>
    <x v="9"/>
  </r>
  <r>
    <n v="48497"/>
    <x v="9"/>
    <s v="{0845CAC6-7BCB-4CA3-9AC5-50EEEA498687}"/>
    <x v="3"/>
    <n v="1112.44"/>
    <x v="733"/>
    <n v="128"/>
    <n v="32"/>
    <x v="1"/>
    <x v="9"/>
  </r>
  <r>
    <n v="48497"/>
    <x v="9"/>
    <s v="{09019DD3-883A-4B8D-9AB5-F555BABBA53D}"/>
    <x v="8"/>
    <n v="1928"/>
    <x v="734"/>
    <n v="735.2"/>
    <n v="183.8"/>
    <x v="1"/>
    <x v="9"/>
  </r>
  <r>
    <n v="48497"/>
    <x v="9"/>
    <s v="{09019DD3-883A-4B8D-9AB5-F555BABBA53D}"/>
    <x v="1"/>
    <n v="2160"/>
    <x v="735"/>
    <n v="735.2"/>
    <n v="183.8"/>
    <x v="1"/>
    <x v="9"/>
  </r>
  <r>
    <n v="48497"/>
    <x v="9"/>
    <s v="{0989352B-6D39-4E9E-A3B6-6B5CA049E57E}"/>
    <x v="4"/>
    <n v="2950"/>
    <x v="736"/>
    <n v="177"/>
    <n v="59"/>
    <x v="1"/>
    <x v="9"/>
  </r>
  <r>
    <n v="48497"/>
    <x v="9"/>
    <s v="{0AAEBF52-0FED-4867-B3CA-DD11337EA69C}"/>
    <x v="8"/>
    <n v="8336.7999999999993"/>
    <x v="737"/>
    <n v="64"/>
    <n v="64"/>
    <x v="1"/>
    <x v="9"/>
  </r>
  <r>
    <n v="48497"/>
    <x v="9"/>
    <s v="{0B00758E-2F2F-432E-B56E-87B6E001EC65}"/>
    <x v="4"/>
    <n v="288.75"/>
    <x v="738"/>
    <n v="1410.7"/>
    <n v="161.80000000000001"/>
    <x v="1"/>
    <x v="9"/>
  </r>
  <r>
    <n v="48497"/>
    <x v="9"/>
    <s v="{0B00758E-2F2F-432E-B56E-87B6E001EC65}"/>
    <x v="9"/>
    <n v="770.21"/>
    <x v="739"/>
    <n v="1410.7"/>
    <n v="161.80000000000001"/>
    <x v="1"/>
    <x v="9"/>
  </r>
  <r>
    <n v="48497"/>
    <x v="9"/>
    <s v="{0B00758E-2F2F-432E-B56E-87B6E001EC65}"/>
    <x v="6"/>
    <n v="1754.55"/>
    <x v="740"/>
    <n v="1410.7"/>
    <n v="161.80000000000001"/>
    <x v="1"/>
    <x v="9"/>
  </r>
  <r>
    <n v="48497"/>
    <x v="9"/>
    <s v="{0B413D01-5417-49A2-ACB2-91B18ADE26E2}"/>
    <x v="4"/>
    <n v="1225"/>
    <x v="543"/>
    <n v="75"/>
    <n v="25"/>
    <x v="1"/>
    <x v="9"/>
  </r>
  <r>
    <n v="48497"/>
    <x v="9"/>
    <s v="{0CD2F6DC-C352-4A66-B042-CD619CA4E6A5}"/>
    <x v="9"/>
    <n v="669.6"/>
    <x v="741"/>
    <n v="102"/>
    <n v="17"/>
    <x v="1"/>
    <x v="9"/>
  </r>
  <r>
    <n v="48497"/>
    <x v="9"/>
    <s v="{0D6AC37A-4913-4022-B04E-35355C0C5E6E}"/>
    <x v="0"/>
    <n v="1216.51"/>
    <x v="742"/>
    <n v="81"/>
    <n v="27"/>
    <x v="1"/>
    <x v="9"/>
  </r>
  <r>
    <n v="48497"/>
    <x v="9"/>
    <s v="{0F9441BC-444E-4E3D-9F97-370DDEAED874}"/>
    <x v="3"/>
    <n v="328.8"/>
    <x v="743"/>
    <n v="35"/>
    <n v="7"/>
    <x v="1"/>
    <x v="9"/>
  </r>
  <r>
    <n v="48497"/>
    <x v="9"/>
    <s v="{1082B9D8-7E78-43D0-ABE1-4FD13519661D}"/>
    <x v="2"/>
    <n v="3923.2"/>
    <x v="744"/>
    <n v="368"/>
    <n v="154"/>
    <x v="1"/>
    <x v="9"/>
  </r>
  <r>
    <n v="48497"/>
    <x v="9"/>
    <s v="{1180E624-0B3B-4779-A35F-88438FBA5BC4}"/>
    <x v="7"/>
    <n v="831.97"/>
    <x v="745"/>
    <n v="25"/>
    <n v="25"/>
    <x v="1"/>
    <x v="9"/>
  </r>
  <r>
    <n v="48497"/>
    <x v="9"/>
    <s v="{11B059D8-37E8-4C9C-94FB-E4D9531C0F91}"/>
    <x v="3"/>
    <n v="4609.76"/>
    <x v="746"/>
    <n v="105"/>
    <n v="21"/>
    <x v="1"/>
    <x v="9"/>
  </r>
  <r>
    <n v="48497"/>
    <x v="9"/>
    <s v="{13F1B295-0C32-4696-8A49-3D93159F4C30}"/>
    <x v="2"/>
    <n v="1152.44"/>
    <x v="747"/>
    <n v="20"/>
    <n v="5"/>
    <x v="1"/>
    <x v="9"/>
  </r>
  <r>
    <n v="48497"/>
    <x v="9"/>
    <s v="{15128FE7-16A0-4E74-86B8-04E5BA6FB490}"/>
    <x v="9"/>
    <n v="901.25"/>
    <x v="748"/>
    <n v="246"/>
    <n v="41"/>
    <x v="1"/>
    <x v="9"/>
  </r>
  <r>
    <n v="48497"/>
    <x v="9"/>
    <s v="{159F76E7-973D-45E0-A63D-CE675EF20466}"/>
    <x v="2"/>
    <n v="708"/>
    <x v="749"/>
    <n v="27"/>
    <n v="27"/>
    <x v="1"/>
    <x v="9"/>
  </r>
  <r>
    <n v="48497"/>
    <x v="9"/>
    <s v="{166172F5-8468-4BAA-A8CD-E70744BF4EAC}"/>
    <x v="6"/>
    <n v="2574"/>
    <x v="750"/>
    <n v="99"/>
    <n v="33"/>
    <x v="1"/>
    <x v="9"/>
  </r>
  <r>
    <n v="48497"/>
    <x v="9"/>
    <s v="{16F2446C-DC29-4510-81C2-3A33130581E5}"/>
    <x v="9"/>
    <n v="765"/>
    <x v="751"/>
    <n v="105"/>
    <n v="21"/>
    <x v="1"/>
    <x v="9"/>
  </r>
  <r>
    <n v="48497"/>
    <x v="9"/>
    <s v="{173C649B-8DFE-4817-B9E4-88FEE0F00529}"/>
    <x v="9"/>
    <n v="265"/>
    <x v="752"/>
    <n v="168"/>
    <n v="42"/>
    <x v="1"/>
    <x v="9"/>
  </r>
  <r>
    <n v="48497"/>
    <x v="9"/>
    <s v="{17A89D99-28E3-4D4A-9AF0-32B5A9521990}"/>
    <x v="8"/>
    <n v="2658.52"/>
    <x v="753"/>
    <n v="232"/>
    <n v="116"/>
    <x v="1"/>
    <x v="9"/>
  </r>
  <r>
    <n v="48497"/>
    <x v="9"/>
    <s v="{18F001E8-863F-423B-BA37-C062DC26B150}"/>
    <x v="0"/>
    <n v="501.25"/>
    <x v="754"/>
    <n v="150"/>
    <n v="30"/>
    <x v="1"/>
    <x v="9"/>
  </r>
  <r>
    <n v="48497"/>
    <x v="9"/>
    <s v="{1A291E14-59D4-49C8-8227-601E9288EEBB}"/>
    <x v="4"/>
    <n v="187.5"/>
    <x v="755"/>
    <n v="102"/>
    <n v="24"/>
    <x v="1"/>
    <x v="9"/>
  </r>
  <r>
    <n v="48497"/>
    <x v="9"/>
    <s v="{1C72362B-A0F9-4FE4-83B8-F071405B0350}"/>
    <x v="2"/>
    <n v="441.36"/>
    <x v="756"/>
    <n v="68"/>
    <n v="37"/>
    <x v="1"/>
    <x v="9"/>
  </r>
  <r>
    <n v="48497"/>
    <x v="9"/>
    <s v="{1CA7C4A4-8600-44B6-98ED-9C6FDD25BD10}"/>
    <x v="7"/>
    <n v="1344"/>
    <x v="757"/>
    <n v="451.2"/>
    <n v="150.4"/>
    <x v="1"/>
    <x v="9"/>
  </r>
  <r>
    <n v="48497"/>
    <x v="9"/>
    <s v="{1CA7C4A4-8600-44B6-98ED-9C6FDD25BD10}"/>
    <x v="8"/>
    <n v="568"/>
    <x v="758"/>
    <n v="451.2"/>
    <n v="150.4"/>
    <x v="1"/>
    <x v="9"/>
  </r>
  <r>
    <n v="48497"/>
    <x v="9"/>
    <s v="{1CB1681C-55F8-4E70-A0E3-1C7194E71524}"/>
    <x v="4"/>
    <n v="750"/>
    <x v="528"/>
    <n v="186"/>
    <n v="62"/>
    <x v="1"/>
    <x v="9"/>
  </r>
  <r>
    <n v="48497"/>
    <x v="9"/>
    <s v="{1D74631C-43FF-43BC-9290-C7554B370C47}"/>
    <x v="1"/>
    <n v="12452.22"/>
    <x v="759"/>
    <n v="1489"/>
    <n v="237"/>
    <x v="1"/>
    <x v="9"/>
  </r>
  <r>
    <n v="48497"/>
    <x v="9"/>
    <s v="{1D838F79-15A1-4F18-8FA4-5F4547B22521}"/>
    <x v="5"/>
    <n v="1950"/>
    <x v="760"/>
    <n v="970"/>
    <n v="97"/>
    <x v="1"/>
    <x v="9"/>
  </r>
  <r>
    <n v="48497"/>
    <x v="9"/>
    <s v="{1D838F79-15A1-4F18-8FA4-5F4547B22521}"/>
    <x v="4"/>
    <n v="735"/>
    <x v="761"/>
    <n v="970"/>
    <n v="97"/>
    <x v="1"/>
    <x v="9"/>
  </r>
  <r>
    <n v="48497"/>
    <x v="9"/>
    <s v="{1FBFEDB3-8581-455C-9177-58E5C8563DBC}"/>
    <x v="8"/>
    <n v="826.16"/>
    <x v="762"/>
    <n v="71"/>
    <n v="29"/>
    <x v="2"/>
    <x v="9"/>
  </r>
  <r>
    <n v="48497"/>
    <x v="9"/>
    <s v="{1FC8E81B-43EA-4FB7-A81A-01E1986C281E}"/>
    <x v="3"/>
    <n v="975.44"/>
    <x v="763"/>
    <n v="784"/>
    <n v="112"/>
    <x v="1"/>
    <x v="9"/>
  </r>
  <r>
    <n v="48497"/>
    <x v="9"/>
    <s v="{1FE34BAC-510F-441D-A4C0-8DD079B5B97D}"/>
    <x v="3"/>
    <n v="1885.12"/>
    <x v="764"/>
    <n v="148"/>
    <n v="37"/>
    <x v="2"/>
    <x v="9"/>
  </r>
  <r>
    <n v="48497"/>
    <x v="9"/>
    <s v="{201BB749-6C62-421B-9340-7505111D781C}"/>
    <x v="7"/>
    <n v="463.75"/>
    <x v="765"/>
    <n v="214"/>
    <n v="71"/>
    <x v="1"/>
    <x v="9"/>
  </r>
  <r>
    <n v="48497"/>
    <x v="9"/>
    <s v="{23A2FD9B-E149-4316-964D-5668883F7041}"/>
    <x v="3"/>
    <n v="1656.4"/>
    <x v="766"/>
    <n v="406"/>
    <n v="58"/>
    <x v="1"/>
    <x v="9"/>
  </r>
  <r>
    <n v="48497"/>
    <x v="9"/>
    <s v="{24C57C65-B1AC-433A-B41D-57C016696EE8}"/>
    <x v="3"/>
    <n v="2038.56"/>
    <x v="767"/>
    <n v="288"/>
    <n v="72"/>
    <x v="2"/>
    <x v="9"/>
  </r>
  <r>
    <n v="48497"/>
    <x v="9"/>
    <s v="{25EF23E8-2321-4063-9C4E-5E2B12AADE71}"/>
    <x v="2"/>
    <n v="4340.04"/>
    <x v="768"/>
    <n v="160"/>
    <n v="80"/>
    <x v="1"/>
    <x v="9"/>
  </r>
  <r>
    <n v="48497"/>
    <x v="9"/>
    <s v="{27695E5D-C18D-4250-B562-41240A66C2BA}"/>
    <x v="8"/>
    <n v="604.59"/>
    <x v="769"/>
    <n v="16"/>
    <n v="8"/>
    <x v="1"/>
    <x v="9"/>
  </r>
  <r>
    <n v="48497"/>
    <x v="9"/>
    <s v="{2864A44A-901A-4DE7-BC51-89587B74CC68}"/>
    <x v="1"/>
    <n v="679.12"/>
    <x v="770"/>
    <n v="267"/>
    <n v="89"/>
    <x v="1"/>
    <x v="9"/>
  </r>
  <r>
    <n v="48497"/>
    <x v="9"/>
    <s v="{29921730-8CC0-4DCE-B180-07836398C008}"/>
    <x v="7"/>
    <n v="5670"/>
    <x v="771"/>
    <n v="4187.7"/>
    <n v="380.7"/>
    <x v="1"/>
    <x v="9"/>
  </r>
  <r>
    <n v="48497"/>
    <x v="9"/>
    <s v="{2A1A03B6-699F-4903-AE5D-36F0E2DDDFDE}"/>
    <x v="4"/>
    <n v="975"/>
    <x v="772"/>
    <n v="677"/>
    <n v="102"/>
    <x v="1"/>
    <x v="9"/>
  </r>
  <r>
    <n v="48497"/>
    <x v="9"/>
    <s v="{2B66EB3E-B42F-47B2-948D-08D3DDEC81D0}"/>
    <x v="7"/>
    <n v="6590.16"/>
    <x v="773"/>
    <n v="695"/>
    <n v="139"/>
    <x v="1"/>
    <x v="9"/>
  </r>
  <r>
    <n v="48497"/>
    <x v="9"/>
    <s v="{2B8B90A8-582C-407C-AB1B-9D3FBBBC91BF}"/>
    <x v="6"/>
    <n v="333.72"/>
    <x v="774"/>
    <n v="112"/>
    <n v="28"/>
    <x v="1"/>
    <x v="9"/>
  </r>
  <r>
    <n v="48497"/>
    <x v="9"/>
    <s v="{2C1163F6-A17F-41A6-BF9B-2040BD9C85CD}"/>
    <x v="2"/>
    <n v="439.3"/>
    <x v="775"/>
    <n v="56"/>
    <n v="28"/>
    <x v="1"/>
    <x v="9"/>
  </r>
  <r>
    <n v="48497"/>
    <x v="9"/>
    <s v="{2C233EF0-A05D-4721-92A3-EF746B4CB0EA}"/>
    <x v="3"/>
    <n v="2672.68"/>
    <x v="722"/>
    <n v="28"/>
    <n v="14"/>
    <x v="1"/>
    <x v="9"/>
  </r>
  <r>
    <n v="48497"/>
    <x v="9"/>
    <s v="{2EA25968-5F79-4F43-BC66-731C5FDB0F98}"/>
    <x v="2"/>
    <n v="3678"/>
    <x v="776"/>
    <n v="311"/>
    <n v="97"/>
    <x v="1"/>
    <x v="9"/>
  </r>
  <r>
    <n v="48497"/>
    <x v="9"/>
    <s v="{2F455658-1E42-445C-B5E3-ED29AF1CA284}"/>
    <x v="7"/>
    <n v="5093.1400000000003"/>
    <x v="777"/>
    <n v="388.3"/>
    <n v="118"/>
    <x v="1"/>
    <x v="9"/>
  </r>
  <r>
    <n v="48497"/>
    <x v="9"/>
    <s v="{301EB706-59AD-4ACF-9AB8-7A7FB5A12B58}"/>
    <x v="5"/>
    <n v="50"/>
    <x v="778"/>
    <n v="220"/>
    <n v="57"/>
    <x v="1"/>
    <x v="9"/>
  </r>
  <r>
    <n v="48497"/>
    <x v="9"/>
    <s v="{3031AE94-5173-46DC-B14A-46B546C21B8D}"/>
    <x v="5"/>
    <n v="1050"/>
    <x v="779"/>
    <n v="203"/>
    <n v="47"/>
    <x v="1"/>
    <x v="9"/>
  </r>
  <r>
    <n v="48497"/>
    <x v="9"/>
    <s v="{3072C89C-C5F8-47CD-9530-A3D91648BCFC}"/>
    <x v="8"/>
    <n v="3906.3"/>
    <x v="780"/>
    <n v="224"/>
    <n v="112"/>
    <x v="2"/>
    <x v="9"/>
  </r>
  <r>
    <n v="48497"/>
    <x v="9"/>
    <s v="{3186F040-0CA7-476A-8DC9-51ED909F6A18}"/>
    <x v="4"/>
    <n v="1627.5"/>
    <x v="781"/>
    <n v="211"/>
    <n v="52"/>
    <x v="1"/>
    <x v="9"/>
  </r>
  <r>
    <n v="48497"/>
    <x v="9"/>
    <s v="{3217580E-BB52-4D90-8946-E9C192F8FCFF}"/>
    <x v="3"/>
    <n v="3604.44"/>
    <x v="782"/>
    <n v="34"/>
    <n v="17"/>
    <x v="1"/>
    <x v="9"/>
  </r>
  <r>
    <n v="48497"/>
    <x v="9"/>
    <s v="{32A1FEE9-F1FB-448F-BDB6-1C46D2BD6BA7}"/>
    <x v="2"/>
    <n v="2501.04"/>
    <x v="783"/>
    <n v="28"/>
    <n v="14"/>
    <x v="1"/>
    <x v="9"/>
  </r>
  <r>
    <n v="48497"/>
    <x v="9"/>
    <s v="{33181F68-6586-445A-9C4C-0FD676426659}"/>
    <x v="5"/>
    <n v="337.5"/>
    <x v="784"/>
    <n v="165"/>
    <n v="30"/>
    <x v="1"/>
    <x v="9"/>
  </r>
  <r>
    <n v="48497"/>
    <x v="9"/>
    <s v="{33181F68-6586-445A-9C4C-0FD676426659}"/>
    <x v="4"/>
    <n v="288.75"/>
    <x v="738"/>
    <n v="165"/>
    <n v="30"/>
    <x v="1"/>
    <x v="9"/>
  </r>
  <r>
    <n v="48497"/>
    <x v="9"/>
    <s v="{342C0AF3-6477-4DD8-8CDE-289ED94E0F88}"/>
    <x v="9"/>
    <n v="999"/>
    <x v="785"/>
    <n v="40"/>
    <n v="20"/>
    <x v="1"/>
    <x v="9"/>
  </r>
  <r>
    <n v="48497"/>
    <x v="9"/>
    <s v="{345E095A-A2DD-46C2-999C-3006981D5C24}"/>
    <x v="5"/>
    <n v="577.5"/>
    <x v="786"/>
    <n v="54"/>
    <n v="18"/>
    <x v="1"/>
    <x v="9"/>
  </r>
  <r>
    <n v="48497"/>
    <x v="9"/>
    <s v="{3492F1F4-3033-4B61-BC05-6DBCF97199AA}"/>
    <x v="7"/>
    <n v="4539.8900000000003"/>
    <x v="787"/>
    <n v="86"/>
    <n v="43"/>
    <x v="1"/>
    <x v="9"/>
  </r>
  <r>
    <n v="48497"/>
    <x v="9"/>
    <s v="{37382D42-A143-4D8B-8B75-DC9E93214530}"/>
    <x v="6"/>
    <n v="139.05000000000001"/>
    <x v="788"/>
    <n v="86"/>
    <n v="43"/>
    <x v="1"/>
    <x v="9"/>
  </r>
  <r>
    <n v="48497"/>
    <x v="9"/>
    <s v="{3773F652-3169-4401-B612-6F9F7B4DDD4A}"/>
    <x v="1"/>
    <n v="1589.46"/>
    <x v="789"/>
    <n v="156"/>
    <n v="78"/>
    <x v="1"/>
    <x v="9"/>
  </r>
  <r>
    <n v="48497"/>
    <x v="9"/>
    <s v="{3985731E-F137-4542-A77D-A7AA09074943}"/>
    <x v="8"/>
    <n v="4340.04"/>
    <x v="768"/>
    <n v="202"/>
    <n v="37"/>
    <x v="1"/>
    <x v="9"/>
  </r>
  <r>
    <n v="48497"/>
    <x v="9"/>
    <s v="{39B5E013-5A1F-4E8D-83CD-15F2192419B3}"/>
    <x v="0"/>
    <n v="343.55"/>
    <x v="790"/>
    <n v="62"/>
    <n v="31"/>
    <x v="1"/>
    <x v="9"/>
  </r>
  <r>
    <n v="48497"/>
    <x v="9"/>
    <s v="{39F0D2EF-D38A-412E-840B-261013B6D72F}"/>
    <x v="9"/>
    <n v="4104"/>
    <x v="791"/>
    <n v="720"/>
    <n v="80"/>
    <x v="1"/>
    <x v="9"/>
  </r>
  <r>
    <n v="48497"/>
    <x v="9"/>
    <s v="{3A425731-19E7-483C-9C4E-8E0DE2B34AFE}"/>
    <x v="2"/>
    <n v="2664"/>
    <x v="792"/>
    <n v="128"/>
    <n v="32"/>
    <x v="1"/>
    <x v="9"/>
  </r>
  <r>
    <n v="48497"/>
    <x v="9"/>
    <s v="{3B87EC2C-C474-46AA-8034-9765A456B885}"/>
    <x v="7"/>
    <n v="349.18"/>
    <x v="793"/>
    <n v="35"/>
    <n v="7"/>
    <x v="2"/>
    <x v="9"/>
  </r>
  <r>
    <n v="48497"/>
    <x v="9"/>
    <s v="{3C2BC329-8DEC-4F93-A80B-27D3A3E11851}"/>
    <x v="5"/>
    <n v="375"/>
    <x v="794"/>
    <n v="144"/>
    <n v="48"/>
    <x v="1"/>
    <x v="9"/>
  </r>
  <r>
    <n v="48497"/>
    <x v="9"/>
    <s v="{3D72B83A-EEA7-4E79-BA6B-6174AE609479}"/>
    <x v="2"/>
    <n v="8532.9599999999991"/>
    <x v="795"/>
    <n v="80"/>
    <n v="40"/>
    <x v="1"/>
    <x v="9"/>
  </r>
  <r>
    <n v="48497"/>
    <x v="9"/>
    <s v="{3DA192DD-FC5B-4476-8AB5-39675463EA7F}"/>
    <x v="6"/>
    <n v="667.44"/>
    <x v="796"/>
    <n v="189"/>
    <n v="39"/>
    <x v="1"/>
    <x v="9"/>
  </r>
  <r>
    <n v="48497"/>
    <x v="9"/>
    <s v="{3F798CF8-0E1C-465E-80F9-91E6FAACE9FB}"/>
    <x v="7"/>
    <n v="534.6"/>
    <x v="797"/>
    <n v="1920"/>
    <n v="240"/>
    <x v="1"/>
    <x v="9"/>
  </r>
  <r>
    <n v="48497"/>
    <x v="9"/>
    <s v="{40552925-4214-4F8D-8B6F-49305FB9B440}"/>
    <x v="0"/>
    <n v="1166.4000000000001"/>
    <x v="798"/>
    <n v="260"/>
    <n v="52"/>
    <x v="1"/>
    <x v="9"/>
  </r>
  <r>
    <n v="48497"/>
    <x v="9"/>
    <s v="{40752946-18BF-4BFB-B683-DCAF72FE8537}"/>
    <x v="6"/>
    <n v="697.53"/>
    <x v="799"/>
    <n v="77"/>
    <n v="29"/>
    <x v="1"/>
    <x v="9"/>
  </r>
  <r>
    <n v="48497"/>
    <x v="9"/>
    <s v="{40A0EA21-CD93-4382-A775-D4E0AC58F2CA}"/>
    <x v="2"/>
    <n v="4510.1899999999996"/>
    <x v="800"/>
    <n v="50"/>
    <n v="25"/>
    <x v="1"/>
    <x v="9"/>
  </r>
  <r>
    <n v="48497"/>
    <x v="9"/>
    <s v="{41829E23-A6E0-4596-8F39-99CC7F0E5803}"/>
    <x v="8"/>
    <n v="1238.48"/>
    <x v="801"/>
    <n v="240"/>
    <n v="80"/>
    <x v="1"/>
    <x v="9"/>
  </r>
  <r>
    <n v="48497"/>
    <x v="9"/>
    <s v="{421CE3E9-3857-4B41-ACB4-51CCDF657EA0}"/>
    <x v="7"/>
    <n v="2733.7"/>
    <x v="802"/>
    <n v="46"/>
    <n v="23"/>
    <x v="1"/>
    <x v="9"/>
  </r>
  <r>
    <n v="48497"/>
    <x v="9"/>
    <s v="{4264CF32-73EB-44A2-AB41-552EFD2912CC}"/>
    <x v="7"/>
    <n v="326.66000000000003"/>
    <x v="803"/>
    <n v="2488"/>
    <n v="808"/>
    <x v="1"/>
    <x v="9"/>
  </r>
  <r>
    <n v="48497"/>
    <x v="9"/>
    <s v="{42AA1719-36EA-4450-9AC8-FCE5548451DB}"/>
    <x v="8"/>
    <n v="662"/>
    <x v="804"/>
    <n v="76"/>
    <n v="12"/>
    <x v="1"/>
    <x v="9"/>
  </r>
  <r>
    <n v="48497"/>
    <x v="9"/>
    <s v="{42E79933-69EB-446A-B7EF-1760C37B5AF6}"/>
    <x v="3"/>
    <n v="7644.2"/>
    <x v="805"/>
    <n v="315"/>
    <n v="105"/>
    <x v="1"/>
    <x v="9"/>
  </r>
  <r>
    <n v="48497"/>
    <x v="9"/>
    <s v="{44A18925-B859-4F22-BF0B-3D5C2FFB3261}"/>
    <x v="2"/>
    <n v="2880"/>
    <x v="806"/>
    <n v="280"/>
    <n v="56"/>
    <x v="1"/>
    <x v="9"/>
  </r>
  <r>
    <n v="48497"/>
    <x v="9"/>
    <s v="{44CC3B48-328A-4311-972C-1AD004F5DE14}"/>
    <x v="4"/>
    <n v="138.75"/>
    <x v="807"/>
    <n v="597"/>
    <n v="69"/>
    <x v="1"/>
    <x v="9"/>
  </r>
  <r>
    <n v="48497"/>
    <x v="9"/>
    <s v="{4516F155-C097-4900-807D-A8D4B9C0682E}"/>
    <x v="1"/>
    <n v="1279.6500000000001"/>
    <x v="808"/>
    <n v="44"/>
    <n v="22"/>
    <x v="1"/>
    <x v="9"/>
  </r>
  <r>
    <n v="48497"/>
    <x v="9"/>
    <s v="{45B31AE1-35E2-43AA-9762-D2A54DF339C3}"/>
    <x v="4"/>
    <n v="412.5"/>
    <x v="809"/>
    <n v="2152"/>
    <n v="538"/>
    <x v="1"/>
    <x v="9"/>
  </r>
  <r>
    <n v="48497"/>
    <x v="9"/>
    <s v="{46583726-D808-4AD4-8D7B-58E1FF4B7B74}"/>
    <x v="7"/>
    <n v="1562.11"/>
    <x v="810"/>
    <n v="56"/>
    <n v="28"/>
    <x v="1"/>
    <x v="9"/>
  </r>
  <r>
    <n v="48497"/>
    <x v="9"/>
    <s v="{472D0ACE-AD83-434B-8206-87D9394A063C}"/>
    <x v="7"/>
    <n v="1220.4000000000001"/>
    <x v="811"/>
    <n v="165"/>
    <n v="55"/>
    <x v="1"/>
    <x v="9"/>
  </r>
  <r>
    <n v="48497"/>
    <x v="9"/>
    <s v="{47919F0B-7CA0-4776-8368-D18BE505C234}"/>
    <x v="3"/>
    <n v="1578.24"/>
    <x v="812"/>
    <n v="222"/>
    <n v="74"/>
    <x v="1"/>
    <x v="9"/>
  </r>
  <r>
    <n v="48497"/>
    <x v="9"/>
    <s v="{49168622-2144-48BA-B4E3-CD3F0186A10A}"/>
    <x v="3"/>
    <n v="602.79999999999995"/>
    <x v="813"/>
    <n v="33"/>
    <n v="11"/>
    <x v="1"/>
    <x v="9"/>
  </r>
  <r>
    <n v="48497"/>
    <x v="9"/>
    <s v="{4A798D07-F05D-4242-8642-A182127F5BAD}"/>
    <x v="3"/>
    <n v="2707.12"/>
    <x v="814"/>
    <n v="171"/>
    <n v="57"/>
    <x v="1"/>
    <x v="9"/>
  </r>
  <r>
    <n v="48497"/>
    <x v="9"/>
    <s v="{4ACB8A95-02F7-456D-89A7-A365A07238E0}"/>
    <x v="1"/>
    <n v="4143.88"/>
    <x v="815"/>
    <n v="221"/>
    <n v="142"/>
    <x v="1"/>
    <x v="9"/>
  </r>
  <r>
    <n v="48497"/>
    <x v="9"/>
    <s v="{4B001AD6-AB94-43BF-88E4-2C941CAE23AA}"/>
    <x v="6"/>
    <n v="1669.8"/>
    <x v="816"/>
    <n v="116"/>
    <n v="29"/>
    <x v="1"/>
    <x v="9"/>
  </r>
  <r>
    <n v="48497"/>
    <x v="9"/>
    <s v="{4C3C9427-24C1-4459-944E-B825B0179FCA}"/>
    <x v="9"/>
    <n v="770"/>
    <x v="817"/>
    <n v="57"/>
    <n v="19"/>
    <x v="1"/>
    <x v="9"/>
  </r>
  <r>
    <n v="48497"/>
    <x v="9"/>
    <s v="{4CA3EEF8-BE70-4933-8720-41524BEA0C8C}"/>
    <x v="1"/>
    <n v="1408"/>
    <x v="818"/>
    <n v="231"/>
    <n v="47.9"/>
    <x v="1"/>
    <x v="9"/>
  </r>
  <r>
    <n v="48497"/>
    <x v="9"/>
    <s v="{4D5A1A38-E376-4773-BD61-61FD78C8E180}"/>
    <x v="4"/>
    <n v="250"/>
    <x v="527"/>
    <n v="1370.4"/>
    <n v="171.3"/>
    <x v="1"/>
    <x v="9"/>
  </r>
  <r>
    <n v="48497"/>
    <x v="9"/>
    <s v="{4E1312EA-FF37-414C-8B36-FB203E07EB19}"/>
    <x v="6"/>
    <n v="831.6"/>
    <x v="819"/>
    <n v="35.4"/>
    <n v="17.7"/>
    <x v="1"/>
    <x v="9"/>
  </r>
  <r>
    <n v="48497"/>
    <x v="9"/>
    <s v="{4E442ACD-BAD1-426A-944E-891ACD3E7077}"/>
    <x v="3"/>
    <n v="2182.2800000000002"/>
    <x v="820"/>
    <n v="35"/>
    <n v="24"/>
    <x v="1"/>
    <x v="9"/>
  </r>
  <r>
    <n v="48497"/>
    <x v="9"/>
    <s v="{4E442ACD-BAD1-426A-944E-891ACD3E7077}"/>
    <x v="8"/>
    <n v="2746.24"/>
    <x v="821"/>
    <n v="35"/>
    <n v="24"/>
    <x v="1"/>
    <x v="9"/>
  </r>
  <r>
    <n v="48497"/>
    <x v="9"/>
    <s v="{4FD4AC8A-ABA9-4E41-AC88-CAE54CE9358A}"/>
    <x v="1"/>
    <n v="1906.56"/>
    <x v="822"/>
    <n v="333"/>
    <n v="111"/>
    <x v="1"/>
    <x v="9"/>
  </r>
  <r>
    <n v="48497"/>
    <x v="9"/>
    <s v="{5023FA84-E12C-4467-8D25-100F46D57B31}"/>
    <x v="6"/>
    <n v="2072.4"/>
    <x v="823"/>
    <n v="146.80000000000001"/>
    <n v="59.4"/>
    <x v="1"/>
    <x v="9"/>
  </r>
  <r>
    <n v="48497"/>
    <x v="9"/>
    <s v="{5107C065-1CAA-451C-9BE4-6B7120501B60}"/>
    <x v="9"/>
    <n v="837"/>
    <x v="824"/>
    <n v="80"/>
    <n v="20"/>
    <x v="1"/>
    <x v="9"/>
  </r>
  <r>
    <n v="48497"/>
    <x v="9"/>
    <s v="{5203F36D-4D88-4B6F-B2CF-FA7DDBD260D0}"/>
    <x v="8"/>
    <n v="15006.24"/>
    <x v="825"/>
    <n v="210"/>
    <n v="70"/>
    <x v="2"/>
    <x v="9"/>
  </r>
  <r>
    <n v="48497"/>
    <x v="9"/>
    <s v="{55A25043-BFA9-42ED-8CD2-7129A5075960}"/>
    <x v="1"/>
    <n v="1589.46"/>
    <x v="789"/>
    <n v="28"/>
    <n v="14"/>
    <x v="1"/>
    <x v="9"/>
  </r>
  <r>
    <n v="48497"/>
    <x v="9"/>
    <s v="{57E80F4F-5B45-44D5-9879-2FDC7ED86AEE}"/>
    <x v="7"/>
    <n v="788.48"/>
    <x v="826"/>
    <n v="33"/>
    <n v="33"/>
    <x v="1"/>
    <x v="9"/>
  </r>
  <r>
    <n v="48497"/>
    <x v="9"/>
    <s v="{584F060A-EBB5-41F7-AB03-A3D117F3AD9D}"/>
    <x v="6"/>
    <n v="283.66000000000003"/>
    <x v="827"/>
    <n v="79"/>
    <n v="21"/>
    <x v="1"/>
    <x v="9"/>
  </r>
  <r>
    <n v="48497"/>
    <x v="9"/>
    <s v="{58C2963D-CB46-48EB-90D8-09F77D27E378}"/>
    <x v="1"/>
    <n v="1320.06"/>
    <x v="828"/>
    <n v="83"/>
    <n v="34"/>
    <x v="1"/>
    <x v="9"/>
  </r>
  <r>
    <n v="48497"/>
    <x v="9"/>
    <s v="{590E5CF2-CA77-4292-A4D9-6A15CC0E1676}"/>
    <x v="3"/>
    <n v="10788.8"/>
    <x v="829"/>
    <n v="168"/>
    <n v="129"/>
    <x v="1"/>
    <x v="9"/>
  </r>
  <r>
    <n v="48497"/>
    <x v="9"/>
    <s v="{599DEC77-7221-47DD-820C-8F55FA3D9500}"/>
    <x v="3"/>
    <n v="907.24"/>
    <x v="830"/>
    <n v="36"/>
    <n v="18"/>
    <x v="1"/>
    <x v="9"/>
  </r>
  <r>
    <n v="48497"/>
    <x v="9"/>
    <s v="{5A394DD6-0003-4A0F-A8A5-380A14153566}"/>
    <x v="8"/>
    <n v="2832.44"/>
    <x v="831"/>
    <n v="350"/>
    <n v="50"/>
    <x v="2"/>
    <x v="9"/>
  </r>
  <r>
    <n v="48497"/>
    <x v="9"/>
    <s v="{5A51CCE5-A68E-4268-8F62-777F4BBFE00A}"/>
    <x v="2"/>
    <n v="19027.52"/>
    <x v="832"/>
    <n v="552"/>
    <n v="92"/>
    <x v="1"/>
    <x v="9"/>
  </r>
  <r>
    <n v="48497"/>
    <x v="9"/>
    <s v="{5B43CF08-166A-4A79-84C3-3AEBFD191238}"/>
    <x v="8"/>
    <n v="1635.14"/>
    <x v="833"/>
    <n v="58"/>
    <n v="29"/>
    <x v="2"/>
    <x v="9"/>
  </r>
  <r>
    <n v="48497"/>
    <x v="9"/>
    <s v="{5BE42616-8615-422D-BEBB-93DEDF6087B1}"/>
    <x v="7"/>
    <n v="1674.89"/>
    <x v="834"/>
    <n v="120"/>
    <n v="20"/>
    <x v="1"/>
    <x v="9"/>
  </r>
  <r>
    <n v="48497"/>
    <x v="9"/>
    <s v="{5C781E63-039B-48A7-8DF5-E4C3D0B1D24B}"/>
    <x v="4"/>
    <n v="1430"/>
    <x v="835"/>
    <n v="608"/>
    <n v="152"/>
    <x v="1"/>
    <x v="9"/>
  </r>
  <r>
    <n v="48497"/>
    <x v="9"/>
    <s v="{5CEE4A28-E179-40A8-ACB5-7D687E2B8F5A}"/>
    <x v="8"/>
    <n v="1859.4"/>
    <x v="836"/>
    <n v="54"/>
    <n v="18"/>
    <x v="1"/>
    <x v="9"/>
  </r>
  <r>
    <n v="48497"/>
    <x v="9"/>
    <s v="{5D844C13-3BFA-47F2-9909-C69FB2B67784}"/>
    <x v="2"/>
    <n v="2304.88"/>
    <x v="837"/>
    <n v="425"/>
    <n v="187"/>
    <x v="1"/>
    <x v="9"/>
  </r>
  <r>
    <n v="48497"/>
    <x v="9"/>
    <s v="{5E495FC2-C7EE-4062-97C3-E02D33C91343}"/>
    <x v="4"/>
    <n v="60"/>
    <x v="838"/>
    <n v="113"/>
    <n v="49"/>
    <x v="1"/>
    <x v="9"/>
  </r>
  <r>
    <n v="48497"/>
    <x v="9"/>
    <s v="{5E495FC2-C7EE-4062-97C3-E02D33C91343}"/>
    <x v="9"/>
    <n v="125"/>
    <x v="839"/>
    <n v="113"/>
    <n v="49"/>
    <x v="1"/>
    <x v="9"/>
  </r>
  <r>
    <n v="48497"/>
    <x v="9"/>
    <s v="{5ECB7FB8-9D4C-4663-8FBA-C21D7AB54A7B}"/>
    <x v="7"/>
    <n v="3026.59"/>
    <x v="840"/>
    <n v="64"/>
    <n v="16"/>
    <x v="1"/>
    <x v="9"/>
  </r>
  <r>
    <n v="48497"/>
    <x v="9"/>
    <s v="{5FACF92A-B12F-47B8-8124-D7E592F551B8}"/>
    <x v="1"/>
    <n v="3055.29"/>
    <x v="841"/>
    <n v="59"/>
    <n v="42"/>
    <x v="1"/>
    <x v="9"/>
  </r>
  <r>
    <n v="48497"/>
    <x v="9"/>
    <s v="{6054D284-F011-4D90-AC0F-512ED0787FD8}"/>
    <x v="2"/>
    <n v="7208.88"/>
    <x v="842"/>
    <n v="536"/>
    <n v="134"/>
    <x v="1"/>
    <x v="9"/>
  </r>
  <r>
    <n v="48497"/>
    <x v="9"/>
    <s v="{606E6904-C647-41EB-A8EC-40770F662822}"/>
    <x v="0"/>
    <n v="930.6"/>
    <x v="843"/>
    <n v="76"/>
    <n v="44"/>
    <x v="1"/>
    <x v="9"/>
  </r>
  <r>
    <n v="48497"/>
    <x v="9"/>
    <s v="{60C0B7AD-C499-4D67-A3CD-4CFA0711AF0D}"/>
    <x v="8"/>
    <n v="712.4"/>
    <x v="844"/>
    <n v="262"/>
    <n v="131"/>
    <x v="1"/>
    <x v="9"/>
  </r>
  <r>
    <n v="48497"/>
    <x v="9"/>
    <s v="{610C71AD-39DF-46CF-9F5D-9AEBAA635BF1}"/>
    <x v="3"/>
    <n v="887.76"/>
    <x v="845"/>
    <n v="36"/>
    <n v="18"/>
    <x v="1"/>
    <x v="9"/>
  </r>
  <r>
    <n v="48497"/>
    <x v="9"/>
    <s v="{6269B299-DB6A-4999-B062-1518256331E7}"/>
    <x v="8"/>
    <n v="3457.32"/>
    <x v="846"/>
    <n v="142"/>
    <n v="109"/>
    <x v="1"/>
    <x v="9"/>
  </r>
  <r>
    <n v="48497"/>
    <x v="9"/>
    <s v="{62C36D83-1F1F-43F1-8036-3A0FEA5EE21D}"/>
    <x v="5"/>
    <n v="161.25"/>
    <x v="847"/>
    <n v="240"/>
    <n v="77"/>
    <x v="1"/>
    <x v="9"/>
  </r>
  <r>
    <n v="48497"/>
    <x v="9"/>
    <s v="{64F48BDC-3C64-44E4-A57C-287EEA01A96E}"/>
    <x v="2"/>
    <n v="5240"/>
    <x v="848"/>
    <n v="438"/>
    <n v="146"/>
    <x v="1"/>
    <x v="9"/>
  </r>
  <r>
    <n v="48497"/>
    <x v="9"/>
    <s v="{654EB6A7-884D-4A27-8109-831FE839769B}"/>
    <x v="1"/>
    <n v="3408.28"/>
    <x v="849"/>
    <n v="158"/>
    <n v="113"/>
    <x v="1"/>
    <x v="9"/>
  </r>
  <r>
    <n v="48497"/>
    <x v="9"/>
    <s v="{65AB89B5-32DB-4660-A6E8-6870A5DBDEFC}"/>
    <x v="5"/>
    <n v="1725"/>
    <x v="850"/>
    <n v="184"/>
    <n v="46"/>
    <x v="1"/>
    <x v="9"/>
  </r>
  <r>
    <n v="48497"/>
    <x v="9"/>
    <s v="{675A8B2D-3349-491B-9AE3-CD16E7B84F76}"/>
    <x v="1"/>
    <n v="1366.53"/>
    <x v="851"/>
    <n v="188"/>
    <n v="64"/>
    <x v="1"/>
    <x v="9"/>
  </r>
  <r>
    <n v="48497"/>
    <x v="9"/>
    <s v="{6773A20E-0C85-4453-A7D0-3F443A0E6757}"/>
    <x v="3"/>
    <n v="4585.24"/>
    <x v="852"/>
    <n v="178"/>
    <n v="89"/>
    <x v="1"/>
    <x v="9"/>
  </r>
  <r>
    <n v="48497"/>
    <x v="9"/>
    <s v="{68779AA6-591E-433D-8DA0-C689688125F8}"/>
    <x v="8"/>
    <n v="136"/>
    <x v="853"/>
    <n v="51.2"/>
    <n v="23.9"/>
    <x v="1"/>
    <x v="9"/>
  </r>
  <r>
    <n v="48497"/>
    <x v="9"/>
    <s v="{69A3A959-2536-42B4-931D-32812DD0E66B}"/>
    <x v="0"/>
    <n v="1070.08"/>
    <x v="854"/>
    <n v="65.599999999999994"/>
    <n v="32.799999999999997"/>
    <x v="1"/>
    <x v="9"/>
  </r>
  <r>
    <n v="48497"/>
    <x v="9"/>
    <s v="{69C079CF-5ACD-4182-A0C6-7930BC3A559C}"/>
    <x v="6"/>
    <n v="1750"/>
    <x v="855"/>
    <n v="180"/>
    <n v="60"/>
    <x v="1"/>
    <x v="9"/>
  </r>
  <r>
    <n v="48497"/>
    <x v="9"/>
    <s v="{69F1F897-502B-44E1-B436-A989C78C973C}"/>
    <x v="0"/>
    <n v="6283.2"/>
    <x v="856"/>
    <n v="475"/>
    <n v="95"/>
    <x v="2"/>
    <x v="9"/>
  </r>
  <r>
    <n v="48497"/>
    <x v="9"/>
    <s v="{6D22EFAB-978D-4EE6-B8C9-E0732160096C}"/>
    <x v="8"/>
    <n v="4879.4799999999996"/>
    <x v="857"/>
    <n v="872"/>
    <n v="339"/>
    <x v="1"/>
    <x v="9"/>
  </r>
  <r>
    <n v="48497"/>
    <x v="9"/>
    <s v="{6D6370DB-E9F9-4D5C-B246-25ACEA05281E}"/>
    <x v="2"/>
    <n v="1220.4000000000001"/>
    <x v="811"/>
    <n v="1120"/>
    <n v="120"/>
    <x v="1"/>
    <x v="9"/>
  </r>
  <r>
    <n v="48497"/>
    <x v="9"/>
    <s v="{6DA41318-AB6F-4543-93D3-3FCACFCF8A95}"/>
    <x v="7"/>
    <n v="888"/>
    <x v="858"/>
    <n v="240"/>
    <n v="63"/>
    <x v="1"/>
    <x v="9"/>
  </r>
  <r>
    <n v="48497"/>
    <x v="9"/>
    <s v="{6E342E9F-7A5F-49F4-92DB-9B40044CAD53}"/>
    <x v="9"/>
    <n v="1103.2"/>
    <x v="859"/>
    <n v="1358"/>
    <n v="266"/>
    <x v="1"/>
    <x v="9"/>
  </r>
  <r>
    <n v="48497"/>
    <x v="9"/>
    <s v="{6F454A72-B515-42B1-9BE5-C5F2A10F4CF3}"/>
    <x v="6"/>
    <n v="1042.8"/>
    <x v="860"/>
    <n v="94"/>
    <n v="47"/>
    <x v="1"/>
    <x v="9"/>
  </r>
  <r>
    <n v="48497"/>
    <x v="9"/>
    <s v="{6F687FE0-70C2-4D87-81EF-4B24B80B5AFA}"/>
    <x v="5"/>
    <n v="600"/>
    <x v="861"/>
    <n v="111"/>
    <n v="31"/>
    <x v="1"/>
    <x v="9"/>
  </r>
  <r>
    <n v="48497"/>
    <x v="9"/>
    <s v="{6F687FE0-70C2-4D87-81EF-4B24B80B5AFA}"/>
    <x v="9"/>
    <n v="575"/>
    <x v="862"/>
    <n v="111"/>
    <n v="31"/>
    <x v="1"/>
    <x v="9"/>
  </r>
  <r>
    <n v="48497"/>
    <x v="9"/>
    <s v="{6FC7FDB5-C7E0-423A-93E7-8BBF1A0B902D}"/>
    <x v="2"/>
    <n v="442.06"/>
    <x v="863"/>
    <n v="178"/>
    <n v="36"/>
    <x v="1"/>
    <x v="9"/>
  </r>
  <r>
    <n v="48497"/>
    <x v="9"/>
    <s v="{70F21FD6-6A6B-4604-BBE1-C444A288B406}"/>
    <x v="7"/>
    <n v="394.24"/>
    <x v="864"/>
    <n v="185"/>
    <n v="37"/>
    <x v="1"/>
    <x v="9"/>
  </r>
  <r>
    <n v="48497"/>
    <x v="9"/>
    <s v="{714B9364-1B26-474C-8904-E199FF2B739C}"/>
    <x v="9"/>
    <n v="535.1"/>
    <x v="865"/>
    <n v="150"/>
    <n v="44"/>
    <x v="1"/>
    <x v="9"/>
  </r>
  <r>
    <n v="48497"/>
    <x v="9"/>
    <s v="{71706DF5-23BB-43CC-9CDE-D919FB8617A4}"/>
    <x v="8"/>
    <n v="330.56"/>
    <x v="866"/>
    <n v="301"/>
    <n v="59"/>
    <x v="1"/>
    <x v="9"/>
  </r>
  <r>
    <n v="48497"/>
    <x v="9"/>
    <s v="{71706DF5-23BB-43CC-9CDE-D919FB8617A4}"/>
    <x v="1"/>
    <n v="1986.5"/>
    <x v="867"/>
    <n v="301"/>
    <n v="59"/>
    <x v="1"/>
    <x v="9"/>
  </r>
  <r>
    <n v="48497"/>
    <x v="9"/>
    <s v="{72321E1A-92DF-46BC-ACBE-E3478B15B9E1}"/>
    <x v="2"/>
    <n v="1073.95"/>
    <x v="868"/>
    <n v="130"/>
    <n v="65"/>
    <x v="1"/>
    <x v="9"/>
  </r>
  <r>
    <n v="48497"/>
    <x v="9"/>
    <s v="{7269104D-7F21-4490-B3F0-B478BAC598CF}"/>
    <x v="7"/>
    <n v="550.79999999999995"/>
    <x v="869"/>
    <n v="58"/>
    <n v="24"/>
    <x v="1"/>
    <x v="9"/>
  </r>
  <r>
    <n v="48497"/>
    <x v="9"/>
    <s v="{726DEB50-85AF-4B0A-81CC-8CBF028ADADF}"/>
    <x v="3"/>
    <n v="3457.32"/>
    <x v="846"/>
    <n v="144"/>
    <n v="72"/>
    <x v="1"/>
    <x v="9"/>
  </r>
  <r>
    <n v="48497"/>
    <x v="9"/>
    <s v="{72D64CDB-B615-442F-8D1C-DAABA383A3DA}"/>
    <x v="4"/>
    <n v="697.5"/>
    <x v="870"/>
    <n v="21"/>
    <n v="21"/>
    <x v="1"/>
    <x v="9"/>
  </r>
  <r>
    <n v="48497"/>
    <x v="9"/>
    <s v="{72F8F9D0-41A3-44A9-884B-FB0D2CA7A8E1}"/>
    <x v="5"/>
    <n v="390"/>
    <x v="871"/>
    <n v="342"/>
    <n v="114"/>
    <x v="1"/>
    <x v="9"/>
  </r>
  <r>
    <n v="48497"/>
    <x v="9"/>
    <s v="{73FF7657-1248-483E-A896-A4EF683A8DF4}"/>
    <x v="4"/>
    <n v="138.75"/>
    <x v="807"/>
    <n v="146"/>
    <n v="46"/>
    <x v="1"/>
    <x v="9"/>
  </r>
  <r>
    <n v="48497"/>
    <x v="9"/>
    <s v="{74738CB6-8D7B-40F4-9A8D-E43100572D86}"/>
    <x v="8"/>
    <n v="1930.7"/>
    <x v="872"/>
    <n v="438"/>
    <n v="219"/>
    <x v="1"/>
    <x v="9"/>
  </r>
  <r>
    <n v="48497"/>
    <x v="9"/>
    <s v="{74EECBAE-DA56-4BB3-9A6F-384347A37ADC}"/>
    <x v="1"/>
    <n v="2255.84"/>
    <x v="873"/>
    <n v="23"/>
    <n v="23"/>
    <x v="1"/>
    <x v="9"/>
  </r>
  <r>
    <n v="48497"/>
    <x v="9"/>
    <s v="{7557934F-63B0-4790-A139-09A6199D498B}"/>
    <x v="9"/>
    <n v="1680"/>
    <x v="874"/>
    <n v="80"/>
    <n v="20"/>
    <x v="1"/>
    <x v="9"/>
  </r>
  <r>
    <n v="48497"/>
    <x v="9"/>
    <s v="{78238821-F05F-4EA7-AFE8-F8B9E558711B}"/>
    <x v="2"/>
    <n v="5517"/>
    <x v="875"/>
    <n v="490"/>
    <n v="98"/>
    <x v="1"/>
    <x v="9"/>
  </r>
  <r>
    <n v="48497"/>
    <x v="9"/>
    <s v="{7884979B-1BAB-4B68-A2A2-CE083FD23EB8}"/>
    <x v="8"/>
    <n v="1149.44"/>
    <x v="876"/>
    <n v="30"/>
    <n v="15"/>
    <x v="1"/>
    <x v="9"/>
  </r>
  <r>
    <n v="48497"/>
    <x v="9"/>
    <s v="{78E37F33-77D3-4A64-8280-C3E954BF1DD1}"/>
    <x v="8"/>
    <n v="2648"/>
    <x v="877"/>
    <n v="220"/>
    <n v="55"/>
    <x v="1"/>
    <x v="9"/>
  </r>
  <r>
    <n v="48497"/>
    <x v="9"/>
    <s v="{791B5CF0-ED28-4D1A-802C-B0FD63037280}"/>
    <x v="3"/>
    <n v="9317.6"/>
    <x v="878"/>
    <n v="122"/>
    <n v="61"/>
    <x v="1"/>
    <x v="9"/>
  </r>
  <r>
    <n v="48497"/>
    <x v="9"/>
    <s v="{7B69B1AA-F01A-4C61-A338-D937B4068749}"/>
    <x v="1"/>
    <n v="2608.83"/>
    <x v="879"/>
    <n v="165"/>
    <n v="33"/>
    <x v="2"/>
    <x v="9"/>
  </r>
  <r>
    <n v="48497"/>
    <x v="9"/>
    <s v="{7E37B355-D1F7-45A1-B653-B929C5C4383B}"/>
    <x v="8"/>
    <n v="1667.36"/>
    <x v="880"/>
    <n v="50"/>
    <n v="25"/>
    <x v="1"/>
    <x v="9"/>
  </r>
  <r>
    <n v="48497"/>
    <x v="9"/>
    <s v="{7EF1CF23-36B5-4EDE-88EA-8A2C5CCE082F}"/>
    <x v="2"/>
    <n v="1127.92"/>
    <x v="881"/>
    <n v="165"/>
    <n v="55"/>
    <x v="1"/>
    <x v="9"/>
  </r>
  <r>
    <n v="48497"/>
    <x v="9"/>
    <s v="{7F035DFE-3B96-4E03-A88F-CB37BC5F4808}"/>
    <x v="7"/>
    <n v="1587.32"/>
    <x v="882"/>
    <n v="242"/>
    <n v="66"/>
    <x v="1"/>
    <x v="9"/>
  </r>
  <r>
    <n v="48497"/>
    <x v="9"/>
    <s v="{7F136335-6B9D-4214-B7E8-5392126D5A6A}"/>
    <x v="7"/>
    <n v="2838.16"/>
    <x v="883"/>
    <n v="272"/>
    <n v="68"/>
    <x v="1"/>
    <x v="9"/>
  </r>
  <r>
    <n v="48497"/>
    <x v="9"/>
    <s v="{7FD79F12-B35C-4A32-9FB1-F31A16F33943}"/>
    <x v="0"/>
    <n v="805.2"/>
    <x v="884"/>
    <n v="144"/>
    <n v="18"/>
    <x v="2"/>
    <x v="9"/>
  </r>
  <r>
    <n v="48497"/>
    <x v="9"/>
    <s v="{83BB67D5-AB3D-463E-8937-8F7BA590F63C}"/>
    <x v="6"/>
    <n v="278.10000000000002"/>
    <x v="885"/>
    <n v="784"/>
    <n v="112"/>
    <x v="1"/>
    <x v="9"/>
  </r>
  <r>
    <n v="48497"/>
    <x v="9"/>
    <s v="{884E9D0A-AD30-46B6-80A6-C9188E2CFE32}"/>
    <x v="8"/>
    <n v="1050.6600000000001"/>
    <x v="886"/>
    <n v="26"/>
    <n v="13"/>
    <x v="1"/>
    <x v="9"/>
  </r>
  <r>
    <n v="48497"/>
    <x v="9"/>
    <s v="{888CF54D-397E-42D5-8DAF-2869B89CCC8B}"/>
    <x v="1"/>
    <n v="6655.25"/>
    <x v="887"/>
    <n v="97.8"/>
    <n v="48.9"/>
    <x v="1"/>
    <x v="9"/>
  </r>
  <r>
    <n v="48497"/>
    <x v="9"/>
    <s v="{894A963A-F42D-4564-8EDC-98884C49E88C}"/>
    <x v="9"/>
    <n v="1350"/>
    <x v="888"/>
    <n v="266"/>
    <n v="38"/>
    <x v="2"/>
    <x v="9"/>
  </r>
  <r>
    <n v="48497"/>
    <x v="9"/>
    <s v="{89F40897-05CB-4075-B010-F96118105280}"/>
    <x v="8"/>
    <n v="579.74"/>
    <x v="889"/>
    <n v="119.1"/>
    <n v="39.700000000000003"/>
    <x v="1"/>
    <x v="9"/>
  </r>
  <r>
    <n v="48497"/>
    <x v="9"/>
    <s v="{8A1F5CBD-4069-424D-A4A3-59974E4136B0}"/>
    <x v="9"/>
    <n v="1416.8"/>
    <x v="890"/>
    <n v="54"/>
    <n v="18"/>
    <x v="1"/>
    <x v="9"/>
  </r>
  <r>
    <n v="48497"/>
    <x v="9"/>
    <s v="{8BC30CB2-B19C-41EA-A82F-D52193203285}"/>
    <x v="1"/>
    <n v="2410.06"/>
    <x v="891"/>
    <n v="695"/>
    <n v="139"/>
    <x v="1"/>
    <x v="9"/>
  </r>
  <r>
    <n v="48497"/>
    <x v="9"/>
    <s v="{8BFF2FE0-F812-475A-8D74-05A4890D7C1B}"/>
    <x v="7"/>
    <n v="6480"/>
    <x v="892"/>
    <n v="494"/>
    <n v="77"/>
    <x v="2"/>
    <x v="9"/>
  </r>
  <r>
    <n v="48497"/>
    <x v="9"/>
    <s v="{8C29E142-F2CD-4C81-9DC6-CA18B078B2B9}"/>
    <x v="6"/>
    <n v="1914"/>
    <x v="893"/>
    <n v="228.4"/>
    <n v="65.8"/>
    <x v="1"/>
    <x v="9"/>
  </r>
  <r>
    <n v="48497"/>
    <x v="9"/>
    <s v="{8D356831-E8F8-41DA-9514-949E46A224D2}"/>
    <x v="4"/>
    <n v="378.75"/>
    <x v="894"/>
    <n v="210"/>
    <n v="62"/>
    <x v="1"/>
    <x v="9"/>
  </r>
  <r>
    <n v="48497"/>
    <x v="9"/>
    <s v="{8D3F088A-4ADA-43F0-95FF-066EB3047AC9}"/>
    <x v="4"/>
    <n v="682.5"/>
    <x v="895"/>
    <n v="325"/>
    <n v="65"/>
    <x v="1"/>
    <x v="9"/>
  </r>
  <r>
    <n v="48497"/>
    <x v="9"/>
    <s v="{8DD0EE07-2532-4E9D-8AA7-D9EA9EF2C6F7}"/>
    <x v="6"/>
    <n v="1395"/>
    <x v="896"/>
    <n v="64"/>
    <n v="16"/>
    <x v="1"/>
    <x v="9"/>
  </r>
  <r>
    <n v="48497"/>
    <x v="9"/>
    <s v="{90AB8430-ED71-4ECE-B823-84C58F42A9E5}"/>
    <x v="3"/>
    <n v="11622.48"/>
    <x v="897"/>
    <n v="1412.8"/>
    <n v="394.8"/>
    <x v="1"/>
    <x v="9"/>
  </r>
  <r>
    <n v="48497"/>
    <x v="9"/>
    <s v="{90E8B767-667E-4D0F-ACE6-408C42A99FE1}"/>
    <x v="8"/>
    <n v="977.28"/>
    <x v="898"/>
    <n v="354"/>
    <n v="49"/>
    <x v="1"/>
    <x v="9"/>
  </r>
  <r>
    <n v="48497"/>
    <x v="9"/>
    <s v="{91125758-71AE-4D91-A063-8921E5BE5A54}"/>
    <x v="6"/>
    <n v="1980"/>
    <x v="899"/>
    <n v="87"/>
    <n v="56"/>
    <x v="1"/>
    <x v="9"/>
  </r>
  <r>
    <n v="48497"/>
    <x v="9"/>
    <s v="{933F1836-075B-4D03-BCAB-1B1B16DBD03D}"/>
    <x v="4"/>
    <n v="1147.5"/>
    <x v="900"/>
    <n v="172.7"/>
    <n v="35"/>
    <x v="1"/>
    <x v="9"/>
  </r>
  <r>
    <n v="48497"/>
    <x v="9"/>
    <s v="{93D61E16-46AB-4E5C-AADC-649545350B97}"/>
    <x v="1"/>
    <n v="1939.68"/>
    <x v="901"/>
    <n v="317"/>
    <n v="127"/>
    <x v="1"/>
    <x v="9"/>
  </r>
  <r>
    <n v="48497"/>
    <x v="9"/>
    <s v="{953B8719-EA48-43ED-A1C7-942B496DAC2B}"/>
    <x v="8"/>
    <n v="2697.2"/>
    <x v="902"/>
    <n v="13"/>
    <n v="13"/>
    <x v="1"/>
    <x v="9"/>
  </r>
  <r>
    <n v="48497"/>
    <x v="9"/>
    <s v="{96F89A64-F811-44D7-AC00-2F811E49B3A0}"/>
    <x v="0"/>
    <n v="1174.8"/>
    <x v="903"/>
    <n v="108"/>
    <n v="18"/>
    <x v="2"/>
    <x v="9"/>
  </r>
  <r>
    <n v="48497"/>
    <x v="9"/>
    <s v="{96FA0435-D64E-43FE-A565-D604D1572D7A}"/>
    <x v="5"/>
    <n v="200"/>
    <x v="904"/>
    <n v="163"/>
    <n v="42"/>
    <x v="1"/>
    <x v="9"/>
  </r>
  <r>
    <n v="48497"/>
    <x v="9"/>
    <s v="{9715D9D2-C8CC-4450-8595-CEB3285D50DD}"/>
    <x v="1"/>
    <n v="368.18"/>
    <x v="905"/>
    <n v="44"/>
    <n v="22"/>
    <x v="1"/>
    <x v="9"/>
  </r>
  <r>
    <n v="48497"/>
    <x v="9"/>
    <s v="{9815AB83-9843-4312-AAAF-19667AC4C369}"/>
    <x v="1"/>
    <n v="4655.68"/>
    <x v="906"/>
    <n v="34"/>
    <n v="17"/>
    <x v="1"/>
    <x v="9"/>
  </r>
  <r>
    <n v="48497"/>
    <x v="9"/>
    <s v="{9815F76E-1946-49F2-9254-09EDB4206F7E}"/>
    <x v="3"/>
    <n v="1618.32"/>
    <x v="907"/>
    <n v="12"/>
    <n v="12"/>
    <x v="1"/>
    <x v="9"/>
  </r>
  <r>
    <n v="48497"/>
    <x v="9"/>
    <s v="{98764E8C-E248-4E4C-85F9-BFA1CDB04BFA}"/>
    <x v="7"/>
    <n v="1512.19"/>
    <x v="908"/>
    <n v="1491"/>
    <n v="189"/>
    <x v="1"/>
    <x v="9"/>
  </r>
  <r>
    <n v="48497"/>
    <x v="9"/>
    <s v="{99C20010-2C3E-4A69-BD3F-D671CA1C0D3F}"/>
    <x v="2"/>
    <n v="1848"/>
    <x v="909"/>
    <n v="1356.5"/>
    <n v="271.3"/>
    <x v="1"/>
    <x v="9"/>
  </r>
  <r>
    <n v="48497"/>
    <x v="9"/>
    <s v="{9B0775B6-687A-4110-8F25-509FCDB9B73F}"/>
    <x v="0"/>
    <n v="2904"/>
    <x v="910"/>
    <n v="106"/>
    <n v="53"/>
    <x v="1"/>
    <x v="9"/>
  </r>
  <r>
    <n v="48497"/>
    <x v="9"/>
    <s v="{9C2D33FC-85A7-4897-A412-1D1B3B66CC13}"/>
    <x v="9"/>
    <n v="2568.7199999999998"/>
    <x v="911"/>
    <n v="1476.1"/>
    <n v="237.5"/>
    <x v="1"/>
    <x v="9"/>
  </r>
  <r>
    <n v="48497"/>
    <x v="9"/>
    <s v="{9CD5827E-2860-4700-9308-0231D14C3C6D}"/>
    <x v="0"/>
    <n v="1875.46"/>
    <x v="912"/>
    <n v="72"/>
    <n v="36"/>
    <x v="1"/>
    <x v="9"/>
  </r>
  <r>
    <n v="48497"/>
    <x v="9"/>
    <s v="{9D5AEE81-AC19-498E-8B03-D5B72D25BE5D}"/>
    <x v="1"/>
    <n v="2038.46"/>
    <x v="913"/>
    <n v="62"/>
    <n v="31"/>
    <x v="2"/>
    <x v="9"/>
  </r>
  <r>
    <n v="48497"/>
    <x v="9"/>
    <s v="{9DD8779C-6929-4E70-A2CD-3E1F428DF74F}"/>
    <x v="0"/>
    <n v="3130.84"/>
    <x v="914"/>
    <n v="132"/>
    <n v="33"/>
    <x v="1"/>
    <x v="9"/>
  </r>
  <r>
    <n v="48497"/>
    <x v="9"/>
    <s v="{9EBF7DB8-2B47-4909-859E-ED58CE2EDBD1}"/>
    <x v="2"/>
    <n v="5075.6400000000003"/>
    <x v="915"/>
    <n v="156.30000000000001"/>
    <n v="52.1"/>
    <x v="1"/>
    <x v="9"/>
  </r>
  <r>
    <n v="48497"/>
    <x v="9"/>
    <s v="{9EDF5FA2-2A28-449A-B6F6-22CC5918CBD1}"/>
    <x v="8"/>
    <n v="2534.29"/>
    <x v="916"/>
    <n v="232"/>
    <n v="232"/>
    <x v="1"/>
    <x v="9"/>
  </r>
  <r>
    <n v="48497"/>
    <x v="9"/>
    <s v="{9FCA7944-6287-4427-865C-99D9575CF628}"/>
    <x v="6"/>
    <n v="1386"/>
    <x v="917"/>
    <n v="858"/>
    <n v="129"/>
    <x v="2"/>
    <x v="9"/>
  </r>
  <r>
    <n v="48497"/>
    <x v="9"/>
    <s v="{A107362C-9433-459D-BDA9-C90223768012}"/>
    <x v="2"/>
    <n v="3864"/>
    <x v="918"/>
    <n v="44"/>
    <n v="44"/>
    <x v="1"/>
    <x v="9"/>
  </r>
  <r>
    <n v="48497"/>
    <x v="9"/>
    <s v="{A1B9026B-A86A-4B47-8D32-D86640BC03FA}"/>
    <x v="6"/>
    <n v="1044"/>
    <x v="919"/>
    <n v="10"/>
    <n v="5"/>
    <x v="1"/>
    <x v="9"/>
  </r>
  <r>
    <n v="48497"/>
    <x v="9"/>
    <s v="{A1FC5EA9-6186-44DA-BB4E-F405E2B34E6B}"/>
    <x v="2"/>
    <n v="5664.12"/>
    <x v="920"/>
    <n v="27"/>
    <n v="27"/>
    <x v="1"/>
    <x v="9"/>
  </r>
  <r>
    <n v="48497"/>
    <x v="9"/>
    <s v="{A1FC5EA9-6186-44DA-BB4E-F405E2B34E6B}"/>
    <x v="1"/>
    <n v="4462.6400000000003"/>
    <x v="921"/>
    <n v="27"/>
    <n v="27"/>
    <x v="1"/>
    <x v="9"/>
  </r>
  <r>
    <n v="48497"/>
    <x v="9"/>
    <s v="{A3AB47F0-5A67-4CF8-B7C5-CBE132147ED3}"/>
    <x v="7"/>
    <n v="2320"/>
    <x v="922"/>
    <n v="92"/>
    <n v="46"/>
    <x v="1"/>
    <x v="9"/>
  </r>
  <r>
    <n v="48497"/>
    <x v="9"/>
    <s v="{A4A5D736-CF38-42F2-9847-0DD62CF48DC6}"/>
    <x v="3"/>
    <n v="3089.52"/>
    <x v="923"/>
    <n v="60"/>
    <n v="30"/>
    <x v="1"/>
    <x v="9"/>
  </r>
  <r>
    <n v="48497"/>
    <x v="9"/>
    <s v="{A52AB5A7-3C90-48BF-B947-65DCC719D1BB}"/>
    <x v="7"/>
    <n v="1587.32"/>
    <x v="882"/>
    <n v="48"/>
    <n v="24"/>
    <x v="1"/>
    <x v="9"/>
  </r>
  <r>
    <n v="48497"/>
    <x v="9"/>
    <s v="{A648EA55-D5B0-4590-BD07-7FE937E1D32E}"/>
    <x v="7"/>
    <n v="2196.7199999999998"/>
    <x v="924"/>
    <n v="140"/>
    <n v="20"/>
    <x v="1"/>
    <x v="9"/>
  </r>
  <r>
    <n v="48497"/>
    <x v="9"/>
    <s v="{A741FB33-7E71-478E-9FF4-38263876C13D}"/>
    <x v="6"/>
    <n v="723.6"/>
    <x v="925"/>
    <n v="80.3"/>
    <n v="46.3"/>
    <x v="1"/>
    <x v="9"/>
  </r>
  <r>
    <n v="48497"/>
    <x v="9"/>
    <s v="{A7969822-B001-41B4-9AB3-F38E54208A9C}"/>
    <x v="8"/>
    <n v="4770.43"/>
    <x v="926"/>
    <n v="148"/>
    <n v="74"/>
    <x v="1"/>
    <x v="9"/>
  </r>
  <r>
    <n v="48497"/>
    <x v="9"/>
    <s v="{A97F2DB3-7386-4EFD-AF73-9D0E096ECCFF}"/>
    <x v="9"/>
    <n v="630"/>
    <x v="927"/>
    <n v="259"/>
    <n v="72"/>
    <x v="1"/>
    <x v="9"/>
  </r>
  <r>
    <n v="48497"/>
    <x v="9"/>
    <s v="{A9BCA6AC-DE7B-48D5-AF9C-EABDF7B0969E}"/>
    <x v="8"/>
    <n v="787.78"/>
    <x v="928"/>
    <n v="248"/>
    <n v="62"/>
    <x v="2"/>
    <x v="9"/>
  </r>
  <r>
    <n v="48497"/>
    <x v="9"/>
    <s v="{A9BCA6AC-DE7B-48D5-AF9C-EABDF7B0969E}"/>
    <x v="1"/>
    <n v="853.98"/>
    <x v="929"/>
    <n v="248"/>
    <n v="62"/>
    <x v="2"/>
    <x v="9"/>
  </r>
  <r>
    <n v="48497"/>
    <x v="9"/>
    <s v="{AA5F35D7-900C-4248-8D4F-DFF2E089E861}"/>
    <x v="8"/>
    <n v="1937.08"/>
    <x v="930"/>
    <n v="1430"/>
    <n v="102"/>
    <x v="1"/>
    <x v="9"/>
  </r>
  <r>
    <n v="48497"/>
    <x v="9"/>
    <s v="{AB8DE2DF-6A27-4B8A-A7F8-59DF4BA890C6}"/>
    <x v="8"/>
    <n v="5222.76"/>
    <x v="931"/>
    <n v="171"/>
    <n v="57"/>
    <x v="1"/>
    <x v="9"/>
  </r>
  <r>
    <n v="48497"/>
    <x v="9"/>
    <s v="{ADB20A47-2367-44FF-9F83-CF8B0145B43C}"/>
    <x v="1"/>
    <n v="4298.3599999999997"/>
    <x v="932"/>
    <n v="228"/>
    <n v="76"/>
    <x v="1"/>
    <x v="9"/>
  </r>
  <r>
    <n v="48497"/>
    <x v="9"/>
    <s v="{ADDCB85A-DC65-42D7-89A2-D8FAC2290ABB}"/>
    <x v="1"/>
    <n v="2599.12"/>
    <x v="933"/>
    <n v="29"/>
    <n v="29"/>
    <x v="2"/>
    <x v="9"/>
  </r>
  <r>
    <n v="48497"/>
    <x v="9"/>
    <s v="{AE57E35D-1570-4EDC-AA5E-1F65F943D2E3}"/>
    <x v="8"/>
    <n v="7797.36"/>
    <x v="934"/>
    <n v="266"/>
    <n v="38"/>
    <x v="2"/>
    <x v="9"/>
  </r>
  <r>
    <n v="48497"/>
    <x v="9"/>
    <s v="{AEEA95C1-B296-4F38-AE9A-B8F92B3A57F6}"/>
    <x v="6"/>
    <n v="489.46"/>
    <x v="935"/>
    <n v="132.1"/>
    <n v="24.1"/>
    <x v="1"/>
    <x v="9"/>
  </r>
  <r>
    <n v="48497"/>
    <x v="9"/>
    <s v="{B05D9529-E8FA-4E09-B47C-1690D0D9746B}"/>
    <x v="2"/>
    <n v="3368.3"/>
    <x v="936"/>
    <n v="320"/>
    <n v="64"/>
    <x v="1"/>
    <x v="9"/>
  </r>
  <r>
    <n v="48497"/>
    <x v="9"/>
    <s v="{B2FB8503-87AF-4CA1-8526-DE25A4758BA0}"/>
    <x v="2"/>
    <n v="1480"/>
    <x v="937"/>
    <n v="1987.3"/>
    <n v="457.8"/>
    <x v="1"/>
    <x v="9"/>
  </r>
  <r>
    <n v="48497"/>
    <x v="9"/>
    <s v="{B338B6DF-FFBA-4FCA-BEC3-865440817A96}"/>
    <x v="8"/>
    <n v="2010.64"/>
    <x v="938"/>
    <n v="20"/>
    <n v="10"/>
    <x v="1"/>
    <x v="9"/>
  </r>
  <r>
    <n v="48497"/>
    <x v="9"/>
    <s v="{B3E4AE72-6BEE-43E8-A12F-A0268D037A7C}"/>
    <x v="8"/>
    <n v="745.28"/>
    <x v="939"/>
    <n v="182"/>
    <n v="108"/>
    <x v="1"/>
    <x v="9"/>
  </r>
  <r>
    <n v="48497"/>
    <x v="9"/>
    <s v="{B452BA92-8C17-4B6A-B692-A484B053C1CD}"/>
    <x v="1"/>
    <n v="484.92"/>
    <x v="940"/>
    <n v="784"/>
    <n v="112"/>
    <x v="1"/>
    <x v="9"/>
  </r>
  <r>
    <n v="48497"/>
    <x v="9"/>
    <s v="{B4751A2F-BB52-4592-8667-E28D703361E8}"/>
    <x v="5"/>
    <n v="1200"/>
    <x v="941"/>
    <n v="592"/>
    <n v="148"/>
    <x v="1"/>
    <x v="9"/>
  </r>
  <r>
    <n v="48497"/>
    <x v="9"/>
    <s v="{B5885460-4C1F-44AE-9517-CD54E8D991B0}"/>
    <x v="6"/>
    <n v="1587.47"/>
    <x v="942"/>
    <n v="76"/>
    <n v="38"/>
    <x v="1"/>
    <x v="9"/>
  </r>
  <r>
    <n v="48497"/>
    <x v="9"/>
    <s v="{B638D0B2-85AD-4C5B-8D86-C982AE8FA99C}"/>
    <x v="6"/>
    <n v="2125.1999999999998"/>
    <x v="943"/>
    <n v="129"/>
    <n v="43"/>
    <x v="1"/>
    <x v="9"/>
  </r>
  <r>
    <n v="48497"/>
    <x v="9"/>
    <s v="{B72B68F0-1967-41FC-9E30-AC40A0A1EA02}"/>
    <x v="0"/>
    <n v="924"/>
    <x v="944"/>
    <n v="365"/>
    <n v="136.5"/>
    <x v="1"/>
    <x v="9"/>
  </r>
  <r>
    <n v="48497"/>
    <x v="9"/>
    <s v="{B76F0AA3-A8B9-4F72-BA94-4A765C362964}"/>
    <x v="8"/>
    <n v="11401.8"/>
    <x v="945"/>
    <n v="361"/>
    <n v="263.3"/>
    <x v="1"/>
    <x v="9"/>
  </r>
  <r>
    <n v="48497"/>
    <x v="9"/>
    <s v="{B87D54A9-5D91-4189-9D4A-9D4154F92815}"/>
    <x v="1"/>
    <n v="2531.5300000000002"/>
    <x v="946"/>
    <n v="42.1"/>
    <n v="22.5"/>
    <x v="1"/>
    <x v="9"/>
  </r>
  <r>
    <n v="48497"/>
    <x v="9"/>
    <s v="{B8A48C7F-987D-4B65-A18D-76A4003445F1}"/>
    <x v="3"/>
    <n v="1076.6600000000001"/>
    <x v="947"/>
    <n v="81"/>
    <n v="27"/>
    <x v="1"/>
    <x v="9"/>
  </r>
  <r>
    <n v="48497"/>
    <x v="9"/>
    <s v="{BACAA6F0-E58C-4FE2-9596-CF0E10663917}"/>
    <x v="0"/>
    <n v="1098.24"/>
    <x v="948"/>
    <n v="69"/>
    <n v="23"/>
    <x v="1"/>
    <x v="9"/>
  </r>
  <r>
    <n v="48497"/>
    <x v="9"/>
    <s v="{BB24151B-8DBA-4B21-88AD-73FC53F58518}"/>
    <x v="6"/>
    <n v="3201"/>
    <x v="949"/>
    <n v="272"/>
    <n v="68"/>
    <x v="1"/>
    <x v="9"/>
  </r>
  <r>
    <n v="48497"/>
    <x v="9"/>
    <s v="{BB7B49DD-7175-4F8F-A238-264DEA466183}"/>
    <x v="6"/>
    <n v="801.75"/>
    <x v="950"/>
    <n v="39"/>
    <n v="13"/>
    <x v="2"/>
    <x v="9"/>
  </r>
  <r>
    <n v="48497"/>
    <x v="9"/>
    <s v="{BC91E80B-7E67-4C90-9CB5-45295FB38E30}"/>
    <x v="2"/>
    <n v="2896"/>
    <x v="951"/>
    <n v="4187.7"/>
    <n v="380.7"/>
    <x v="1"/>
    <x v="9"/>
  </r>
  <r>
    <n v="48497"/>
    <x v="9"/>
    <s v="{BDFCF636-FF4D-479A-AC94-42B0C803E3FC}"/>
    <x v="10"/>
    <n v="6891"/>
    <x v="952"/>
    <n v="116"/>
    <n v="29"/>
    <x v="1"/>
    <x v="9"/>
  </r>
  <r>
    <n v="48497"/>
    <x v="9"/>
    <s v="{BEE9B8A6-238E-4251-8B1C-DAA762848BEC}"/>
    <x v="5"/>
    <n v="675"/>
    <x v="953"/>
    <n v="923"/>
    <n v="183"/>
    <x v="1"/>
    <x v="9"/>
  </r>
  <r>
    <n v="48497"/>
    <x v="9"/>
    <s v="{BEE9B8A6-238E-4251-8B1C-DAA762848BEC}"/>
    <x v="6"/>
    <n v="566.25"/>
    <x v="954"/>
    <n v="923"/>
    <n v="183"/>
    <x v="1"/>
    <x v="9"/>
  </r>
  <r>
    <n v="48497"/>
    <x v="9"/>
    <s v="{BFAA51A2-5895-480E-AC57-221799909F6F}"/>
    <x v="5"/>
    <n v="1950"/>
    <x v="760"/>
    <n v="936"/>
    <n v="312"/>
    <x v="1"/>
    <x v="9"/>
  </r>
  <r>
    <n v="48497"/>
    <x v="9"/>
    <s v="{BFB17D1F-B1CF-4EB6-AC17-76102C76FC64}"/>
    <x v="8"/>
    <n v="1156.28"/>
    <x v="955"/>
    <n v="36"/>
    <n v="36"/>
    <x v="1"/>
    <x v="9"/>
  </r>
  <r>
    <n v="48497"/>
    <x v="9"/>
    <s v="{C04AAA33-9528-4849-9CBE-7596E62B6703}"/>
    <x v="0"/>
    <n v="484.35"/>
    <x v="956"/>
    <n v="22"/>
    <n v="11"/>
    <x v="2"/>
    <x v="9"/>
  </r>
  <r>
    <n v="48497"/>
    <x v="9"/>
    <s v="{C27F4EE5-CA3A-4E2B-81CD-AB3D1A304660}"/>
    <x v="3"/>
    <n v="5982.88"/>
    <x v="957"/>
    <n v="61"/>
    <n v="61"/>
    <x v="1"/>
    <x v="9"/>
  </r>
  <r>
    <n v="48497"/>
    <x v="9"/>
    <s v="{C2861279-56AA-47E5-924C-9891B1686A81}"/>
    <x v="0"/>
    <n v="5079.41"/>
    <x v="958"/>
    <n v="322"/>
    <n v="80.5"/>
    <x v="1"/>
    <x v="9"/>
  </r>
  <r>
    <n v="48497"/>
    <x v="9"/>
    <s v="{C43CE2AA-B3E6-489E-B366-46529555F157}"/>
    <x v="6"/>
    <n v="436.8"/>
    <x v="959"/>
    <n v="320"/>
    <n v="64"/>
    <x v="1"/>
    <x v="9"/>
  </r>
  <r>
    <n v="48497"/>
    <x v="9"/>
    <s v="{C55C816D-39C1-495F-8A31-9BBADEA6A937}"/>
    <x v="4"/>
    <n v="157.5"/>
    <x v="960"/>
    <n v="24"/>
    <n v="6"/>
    <x v="1"/>
    <x v="9"/>
  </r>
  <r>
    <n v="48497"/>
    <x v="9"/>
    <s v="{C5762B14-9256-4115-B6B8-D1A0AEC563DC}"/>
    <x v="6"/>
    <n v="2209.35"/>
    <x v="961"/>
    <n v="159"/>
    <n v="30"/>
    <x v="1"/>
    <x v="9"/>
  </r>
  <r>
    <n v="48497"/>
    <x v="9"/>
    <s v="{C5815B09-B984-4273-9F92-1BCEA7C5AD17}"/>
    <x v="9"/>
    <n v="1330"/>
    <x v="962"/>
    <n v="78"/>
    <n v="13"/>
    <x v="1"/>
    <x v="9"/>
  </r>
  <r>
    <n v="48497"/>
    <x v="9"/>
    <s v="{C662FED1-BF28-45BF-8E43-C6A0F2B69681}"/>
    <x v="7"/>
    <n v="934.91"/>
    <x v="963"/>
    <n v="438"/>
    <n v="146"/>
    <x v="1"/>
    <x v="9"/>
  </r>
  <r>
    <n v="48497"/>
    <x v="9"/>
    <s v="{C67D31A3-94AD-4A85-ABA6-14B23B28C852}"/>
    <x v="2"/>
    <n v="1103.4000000000001"/>
    <x v="964"/>
    <n v="56"/>
    <n v="28"/>
    <x v="1"/>
    <x v="9"/>
  </r>
  <r>
    <n v="48497"/>
    <x v="9"/>
    <s v="{C757A1DE-24AA-4B91-97B8-BF5A0FF554EF}"/>
    <x v="3"/>
    <n v="564.44000000000005"/>
    <x v="965"/>
    <n v="511"/>
    <n v="113"/>
    <x v="1"/>
    <x v="9"/>
  </r>
  <r>
    <n v="48497"/>
    <x v="9"/>
    <s v="{C75D8BD5-C508-46B1-8A74-284D3472B0C5}"/>
    <x v="6"/>
    <n v="615.6"/>
    <x v="966"/>
    <n v="109"/>
    <n v="31"/>
    <x v="1"/>
    <x v="9"/>
  </r>
  <r>
    <n v="48497"/>
    <x v="9"/>
    <s v="{C8186D75-3C3F-4FF6-BE99-A9FB99418A1D}"/>
    <x v="0"/>
    <n v="726.53"/>
    <x v="967"/>
    <n v="18"/>
    <n v="18"/>
    <x v="1"/>
    <x v="9"/>
  </r>
  <r>
    <n v="48497"/>
    <x v="9"/>
    <s v="{C9122D7F-8693-45F2-8E75-A8CD0B6C2788}"/>
    <x v="8"/>
    <n v="571.46"/>
    <x v="968"/>
    <n v="226"/>
    <n v="84"/>
    <x v="1"/>
    <x v="9"/>
  </r>
  <r>
    <n v="48497"/>
    <x v="9"/>
    <s v="{C9D97874-F717-4C96-BC21-187F8D804AE6}"/>
    <x v="8"/>
    <n v="741.44"/>
    <x v="969"/>
    <n v="266"/>
    <n v="60"/>
    <x v="1"/>
    <x v="9"/>
  </r>
  <r>
    <n v="48497"/>
    <x v="9"/>
    <s v="{CA49F8C1-3A15-481E-A42E-A564017C2D05}"/>
    <x v="8"/>
    <n v="542.52"/>
    <x v="970"/>
    <n v="155"/>
    <n v="43"/>
    <x v="1"/>
    <x v="9"/>
  </r>
  <r>
    <n v="48497"/>
    <x v="9"/>
    <s v="{CBFCC9CB-946F-4FA8-A354-539475A448A2}"/>
    <x v="6"/>
    <n v="951.72"/>
    <x v="971"/>
    <n v="240"/>
    <n v="63"/>
    <x v="1"/>
    <x v="9"/>
  </r>
  <r>
    <n v="48497"/>
    <x v="9"/>
    <s v="{D03837CD-D999-480B-8C78-2ACA17A10822}"/>
    <x v="9"/>
    <n v="2805"/>
    <x v="972"/>
    <n v="456"/>
    <n v="76"/>
    <x v="1"/>
    <x v="9"/>
  </r>
  <r>
    <n v="48497"/>
    <x v="9"/>
    <s v="{D0D977F8-D44E-4AA1-9487-23CAD74539F7}"/>
    <x v="1"/>
    <n v="1557.02"/>
    <x v="973"/>
    <n v="20"/>
    <n v="20"/>
    <x v="1"/>
    <x v="9"/>
  </r>
  <r>
    <n v="48497"/>
    <x v="9"/>
    <s v="{D216CAAF-A83A-4DDF-90E0-DF8E1972AC7E}"/>
    <x v="2"/>
    <n v="707.83"/>
    <x v="974"/>
    <n v="26"/>
    <n v="26"/>
    <x v="1"/>
    <x v="9"/>
  </r>
  <r>
    <n v="48497"/>
    <x v="9"/>
    <s v="{D235C910-6B6A-4055-AA7F-1FA17D5223B7}"/>
    <x v="3"/>
    <n v="2280.36"/>
    <x v="975"/>
    <n v="936"/>
    <n v="104"/>
    <x v="1"/>
    <x v="9"/>
  </r>
  <r>
    <n v="48497"/>
    <x v="9"/>
    <s v="{D2A3FADC-FC2A-4B9D-B8C9-CB30B8F30C3A}"/>
    <x v="3"/>
    <n v="7751.95"/>
    <x v="976"/>
    <n v="447"/>
    <n v="149"/>
    <x v="1"/>
    <x v="9"/>
  </r>
  <r>
    <n v="48497"/>
    <x v="9"/>
    <s v="{D385EE72-3327-4B48-AC04-5981B7146D6C}"/>
    <x v="6"/>
    <n v="481.05"/>
    <x v="977"/>
    <n v="12"/>
    <n v="6"/>
    <x v="1"/>
    <x v="9"/>
  </r>
  <r>
    <n v="48497"/>
    <x v="9"/>
    <s v="{D3C50BCF-A95C-4DDA-9431-2BEF753905B6}"/>
    <x v="2"/>
    <n v="1569.28"/>
    <x v="978"/>
    <n v="214"/>
    <n v="71"/>
    <x v="1"/>
    <x v="9"/>
  </r>
  <r>
    <n v="48497"/>
    <x v="9"/>
    <s v="{D4337BEC-E7A7-4CBD-BF94-53712CAD8584}"/>
    <x v="2"/>
    <n v="2770.76"/>
    <x v="979"/>
    <n v="32"/>
    <n v="32"/>
    <x v="1"/>
    <x v="9"/>
  </r>
  <r>
    <n v="48497"/>
    <x v="9"/>
    <s v="{D610D2AD-B62C-4E7E-81F9-435483B88625}"/>
    <x v="6"/>
    <n v="648"/>
    <x v="980"/>
    <n v="168.6"/>
    <n v="46.2"/>
    <x v="1"/>
    <x v="9"/>
  </r>
  <r>
    <n v="48497"/>
    <x v="9"/>
    <s v="{D741BE23-41C2-4404-BE0C-74AD7E062E8B}"/>
    <x v="5"/>
    <n v="450"/>
    <x v="981"/>
    <n v="463.2"/>
    <n v="115.8"/>
    <x v="1"/>
    <x v="9"/>
  </r>
  <r>
    <n v="48497"/>
    <x v="9"/>
    <s v="{D778E985-96D6-4A9A-8F1E-7B065E4FCAD4}"/>
    <x v="3"/>
    <n v="1373.89"/>
    <x v="982"/>
    <n v="68"/>
    <n v="36"/>
    <x v="1"/>
    <x v="9"/>
  </r>
  <r>
    <n v="48497"/>
    <x v="9"/>
    <s v="{D7FE9F0D-95E0-4F8D-BF06-9B58673DDB52}"/>
    <x v="7"/>
    <n v="2062.4749999999999"/>
    <x v="983"/>
    <n v="442.75"/>
    <n v="40.25"/>
    <x v="1"/>
    <x v="9"/>
  </r>
  <r>
    <n v="48497"/>
    <x v="9"/>
    <s v="{D7FE9F0D-95E0-4F8D-BF06-9B58673DDB52}"/>
    <x v="2"/>
    <n v="2636.01"/>
    <x v="984"/>
    <n v="442.75"/>
    <n v="40.25"/>
    <x v="1"/>
    <x v="9"/>
  </r>
  <r>
    <n v="48497"/>
    <x v="9"/>
    <s v="{D94E6871-A3AC-48D8-A8EB-818A40A09F74}"/>
    <x v="8"/>
    <n v="4217.4399999999996"/>
    <x v="985"/>
    <n v="196"/>
    <n v="52"/>
    <x v="1"/>
    <x v="9"/>
  </r>
  <r>
    <n v="48497"/>
    <x v="9"/>
    <s v="{D9899657-34F0-4457-AECA-E29B150E471E}"/>
    <x v="7"/>
    <n v="8323.1299999999992"/>
    <x v="986"/>
    <n v="363.2"/>
    <n v="121.7"/>
    <x v="1"/>
    <x v="9"/>
  </r>
  <r>
    <n v="48497"/>
    <x v="9"/>
    <s v="{DB287366-C732-4BBB-87E5-EA324893E0B7}"/>
    <x v="8"/>
    <n v="1290.9000000000001"/>
    <x v="987"/>
    <n v="696"/>
    <n v="134"/>
    <x v="1"/>
    <x v="9"/>
  </r>
  <r>
    <n v="48497"/>
    <x v="9"/>
    <s v="{DB310F6D-522F-4ADB-BA90-3DBCD8DFC72D}"/>
    <x v="3"/>
    <n v="1621.81"/>
    <x v="988"/>
    <n v="223"/>
    <n v="67"/>
    <x v="1"/>
    <x v="9"/>
  </r>
  <r>
    <n v="48497"/>
    <x v="9"/>
    <s v="{DB310F6D-522F-4ADB-BA90-3DBCD8DFC72D}"/>
    <x v="1"/>
    <n v="805.74"/>
    <x v="989"/>
    <n v="223"/>
    <n v="67"/>
    <x v="1"/>
    <x v="9"/>
  </r>
  <r>
    <n v="48497"/>
    <x v="9"/>
    <s v="{DB93D6AB-E441-45D2-BCD8-767418A20D60}"/>
    <x v="1"/>
    <n v="3678"/>
    <x v="776"/>
    <n v="18"/>
    <n v="18"/>
    <x v="1"/>
    <x v="9"/>
  </r>
  <r>
    <n v="48497"/>
    <x v="9"/>
    <s v="{DBBD542D-22D6-42AC-B858-B89E168E3BA0}"/>
    <x v="1"/>
    <n v="3782.74"/>
    <x v="990"/>
    <n v="102.8"/>
    <n v="30.4"/>
    <x v="1"/>
    <x v="9"/>
  </r>
  <r>
    <n v="48497"/>
    <x v="9"/>
    <s v="{DC089BB9-17FC-4C87-AC47-6459BBB01537}"/>
    <x v="2"/>
    <n v="6669.44"/>
    <x v="991"/>
    <n v="28"/>
    <n v="28"/>
    <x v="1"/>
    <x v="9"/>
  </r>
  <r>
    <n v="48497"/>
    <x v="9"/>
    <s v="{DCC4CA90-EBAA-47F5-929A-9307A877366C}"/>
    <x v="6"/>
    <n v="1320"/>
    <x v="992"/>
    <n v="60"/>
    <n v="20"/>
    <x v="1"/>
    <x v="9"/>
  </r>
  <r>
    <n v="48497"/>
    <x v="9"/>
    <s v="{DD31387E-E939-4CB6-879C-07D80871FF1B}"/>
    <x v="2"/>
    <n v="6424.24"/>
    <x v="993"/>
    <n v="31"/>
    <n v="31"/>
    <x v="1"/>
    <x v="9"/>
  </r>
  <r>
    <n v="48497"/>
    <x v="9"/>
    <s v="{DED48D5D-AD9B-4854-AA7C-CF4CBBEFAE96}"/>
    <x v="7"/>
    <n v="6590.16"/>
    <x v="773"/>
    <n v="192"/>
    <n v="32"/>
    <x v="1"/>
    <x v="9"/>
  </r>
  <r>
    <n v="48497"/>
    <x v="9"/>
    <s v="{DF85B79A-093D-49D4-8D76-DCECF45D4038}"/>
    <x v="8"/>
    <n v="438.4"/>
    <x v="994"/>
    <n v="165"/>
    <n v="55"/>
    <x v="1"/>
    <x v="9"/>
  </r>
  <r>
    <n v="48497"/>
    <x v="9"/>
    <s v="{DF9968B7-8D3D-4474-A3FD-FBFD408045FF}"/>
    <x v="8"/>
    <n v="5222.76"/>
    <x v="931"/>
    <n v="236"/>
    <n v="59"/>
    <x v="1"/>
    <x v="9"/>
  </r>
  <r>
    <n v="48497"/>
    <x v="9"/>
    <s v="{E28CB261-E5BF-496B-B563-71D7376205AE}"/>
    <x v="9"/>
    <n v="1712.48"/>
    <x v="995"/>
    <n v="460"/>
    <n v="48"/>
    <x v="1"/>
    <x v="9"/>
  </r>
  <r>
    <n v="48497"/>
    <x v="9"/>
    <s v="{E3F45D5C-0894-4A45-9121-2364BEA6F50B}"/>
    <x v="2"/>
    <n v="1552"/>
    <x v="996"/>
    <n v="207"/>
    <n v="23"/>
    <x v="1"/>
    <x v="9"/>
  </r>
  <r>
    <n v="48497"/>
    <x v="9"/>
    <s v="{E567877E-5A6B-4097-AC4E-ADC5E320D276}"/>
    <x v="8"/>
    <n v="3481.84"/>
    <x v="997"/>
    <n v="159.30000000000001"/>
    <n v="109.3"/>
    <x v="1"/>
    <x v="9"/>
  </r>
  <r>
    <n v="48497"/>
    <x v="9"/>
    <s v="{E8024E53-578F-498D-846B-A92A1B4451BC}"/>
    <x v="4"/>
    <n v="2167.5"/>
    <x v="998"/>
    <n v="480"/>
    <n v="60"/>
    <x v="1"/>
    <x v="9"/>
  </r>
  <r>
    <n v="48497"/>
    <x v="9"/>
    <s v="{EA2A9B02-199D-45BD-80A6-45D4B77C6F8D}"/>
    <x v="8"/>
    <n v="7516.26"/>
    <x v="999"/>
    <n v="5019"/>
    <n v="571"/>
    <x v="1"/>
    <x v="9"/>
  </r>
  <r>
    <n v="48497"/>
    <x v="9"/>
    <s v="{EA40BF24-C0F6-4CAC-BFC4-92DE2588362D}"/>
    <x v="1"/>
    <n v="2720.94"/>
    <x v="1000"/>
    <n v="32"/>
    <n v="32"/>
    <x v="2"/>
    <x v="9"/>
  </r>
  <r>
    <n v="48497"/>
    <x v="9"/>
    <s v="{EC182693-1925-4900-9843-8CAAFD425C24}"/>
    <x v="10"/>
    <n v="981"/>
    <x v="1001"/>
    <n v="25"/>
    <n v="13"/>
    <x v="1"/>
    <x v="9"/>
  </r>
  <r>
    <n v="48497"/>
    <x v="9"/>
    <s v="{ED71D616-9BC5-4728-A084-BB7F6124F255}"/>
    <x v="6"/>
    <n v="383.78"/>
    <x v="1002"/>
    <n v="24"/>
    <n v="8"/>
    <x v="1"/>
    <x v="9"/>
  </r>
  <r>
    <n v="48497"/>
    <x v="9"/>
    <s v="{F0E277F3-B6F6-4DC4-B190-5BDCD34BA001}"/>
    <x v="7"/>
    <n v="2367.58"/>
    <x v="1003"/>
    <n v="39"/>
    <n v="13"/>
    <x v="1"/>
    <x v="9"/>
  </r>
  <r>
    <n v="48497"/>
    <x v="9"/>
    <s v="{F0FD970C-1F35-4AA3-8E6C-C10E1C4DE7B2}"/>
    <x v="6"/>
    <n v="250.8"/>
    <x v="1004"/>
    <n v="115"/>
    <n v="23"/>
    <x v="1"/>
    <x v="9"/>
  </r>
  <r>
    <n v="48497"/>
    <x v="9"/>
    <s v="{F0FD970C-1F35-4AA3-8E6C-C10E1C4DE7B2}"/>
    <x v="0"/>
    <n v="429"/>
    <x v="1005"/>
    <n v="115"/>
    <n v="23"/>
    <x v="1"/>
    <x v="9"/>
  </r>
  <r>
    <n v="48497"/>
    <x v="9"/>
    <s v="{F33A5882-540F-4883-85C4-C2E7F7339691}"/>
    <x v="0"/>
    <n v="818.36"/>
    <x v="1006"/>
    <n v="254"/>
    <n v="182"/>
    <x v="1"/>
    <x v="9"/>
  </r>
  <r>
    <n v="48497"/>
    <x v="9"/>
    <s v="{F60A5D88-147E-4D05-B929-B095174CC876}"/>
    <x v="5"/>
    <n v="650"/>
    <x v="1007"/>
    <n v="115"/>
    <n v="23"/>
    <x v="1"/>
    <x v="9"/>
  </r>
  <r>
    <n v="48497"/>
    <x v="9"/>
    <s v="{F6D1C9BA-3911-404C-9CCC-DEC785AFF004}"/>
    <x v="0"/>
    <n v="844.8"/>
    <x v="1008"/>
    <n v="92.8"/>
    <n v="25.4"/>
    <x v="1"/>
    <x v="9"/>
  </r>
  <r>
    <n v="48497"/>
    <x v="9"/>
    <s v="{FB09AC10-65C7-4786-A62D-AFEDBC4FD8C1}"/>
    <x v="7"/>
    <n v="1661.44"/>
    <x v="1009"/>
    <n v="423.2"/>
    <n v="120.4"/>
    <x v="1"/>
    <x v="9"/>
  </r>
  <r>
    <n v="48497"/>
    <x v="9"/>
    <s v="{FB598664-1C75-462E-A118-E8859B88CE63}"/>
    <x v="5"/>
    <n v="187.5"/>
    <x v="755"/>
    <n v="191.35453720000001"/>
    <n v="19.399999999999999"/>
    <x v="1"/>
    <x v="9"/>
  </r>
  <r>
    <n v="48497"/>
    <x v="9"/>
    <s v="{FC35BD34-DF96-4061-BDC2-1DC8AAD2B21D}"/>
    <x v="7"/>
    <n v="1224"/>
    <x v="1010"/>
    <n v="537"/>
    <n v="97"/>
    <x v="1"/>
    <x v="9"/>
  </r>
  <r>
    <n v="48497"/>
    <x v="9"/>
    <s v="{FE6D9A58-2551-4C23-9EA2-FFDA0690A991}"/>
    <x v="7"/>
    <n v="1272"/>
    <x v="28"/>
    <n v="184.6"/>
    <n v="92.3"/>
    <x v="1"/>
    <x v="9"/>
  </r>
  <r>
    <n v="48497"/>
    <x v="9"/>
    <s v="{FF1F78E6-E1C9-42C6-9481-A4CC979F54F8}"/>
    <x v="7"/>
    <n v="492.62"/>
    <x v="1011"/>
    <n v="24"/>
    <n v="12"/>
    <x v="1"/>
    <x v="9"/>
  </r>
  <r>
    <n v="48497"/>
    <x v="9"/>
    <s v="{FF6A7E2E-18C6-4B99-9C3E-FB14074DC1D2}"/>
    <x v="6"/>
    <n v="1563.42"/>
    <x v="1012"/>
    <n v="39"/>
    <n v="19.5"/>
    <x v="2"/>
    <x v="9"/>
  </r>
  <r>
    <n v="48497"/>
    <x v="10"/>
    <s v="{04FA9E47-0FE1-4C23-A4D3-D242388ACB09}"/>
    <x v="6"/>
    <n v="107.68"/>
    <x v="1013"/>
    <n v="81"/>
    <n v="18"/>
    <x v="0"/>
    <x v="10"/>
  </r>
  <r>
    <n v="48497"/>
    <x v="10"/>
    <s v="{70F21FD6-6A6B-4604-BBE1-C444A288B406}"/>
    <x v="3"/>
    <n v="172.8"/>
    <x v="1014"/>
    <n v="185"/>
    <n v="37"/>
    <x v="0"/>
    <x v="10"/>
  </r>
  <r>
    <n v="48497"/>
    <x v="10"/>
    <s v="{9313071A-0D74-433F-A96A-53C2EFC2AAC7}"/>
    <x v="6"/>
    <n v="581.64"/>
    <x v="1015"/>
    <n v="1156"/>
    <n v="139"/>
    <x v="0"/>
    <x v="10"/>
  </r>
  <r>
    <n v="48497"/>
    <x v="10"/>
    <s v="{A4D8C722-7F33-4637-B499-45C37A6CE7F1}"/>
    <x v="2"/>
    <n v="1310.0999999999999"/>
    <x v="1016"/>
    <n v="442.75"/>
    <n v="40.25"/>
    <x v="0"/>
    <x v="10"/>
  </r>
  <r>
    <n v="48497"/>
    <x v="10"/>
    <s v="{A7A8F8A8-893E-447F-A0D2-BC4C82B9E75F}"/>
    <x v="6"/>
    <n v="740.71"/>
    <x v="1017"/>
    <n v="1624"/>
    <n v="220"/>
    <x v="0"/>
    <x v="10"/>
  </r>
  <r>
    <n v="48497"/>
    <x v="10"/>
    <s v="{AA4FD1A9-7888-4898-B941-3929D8CEDA4D}"/>
    <x v="6"/>
    <n v="1095.3900000000001"/>
    <x v="1018"/>
    <n v="745"/>
    <n v="114"/>
    <x v="0"/>
    <x v="10"/>
  </r>
  <r>
    <n v="48497"/>
    <x v="10"/>
    <s v="{AC84A927-6F94-4D0E-815C-1860BA65DDBB}"/>
    <x v="6"/>
    <n v="339.7"/>
    <x v="1019"/>
    <n v="354"/>
    <n v="30"/>
    <x v="0"/>
    <x v="10"/>
  </r>
  <r>
    <n v="48497"/>
    <x v="10"/>
    <s v="{C10CAB21-1EE0-463B-8497-78453A663CC9}"/>
    <x v="9"/>
    <n v="1575.01"/>
    <x v="1020"/>
    <n v="720"/>
    <n v="65"/>
    <x v="0"/>
    <x v="10"/>
  </r>
  <r>
    <n v="48497"/>
    <x v="10"/>
    <s v="{C1D88C83-F93D-4063-B0B8-5818C86FC5B3}"/>
    <x v="4"/>
    <n v="1572.28"/>
    <x v="1021"/>
    <n v="12"/>
    <n v="12"/>
    <x v="0"/>
    <x v="10"/>
  </r>
  <r>
    <n v="48497"/>
    <x v="10"/>
    <s v="{C92E7781-E20F-41D9-81B0-F93DD6887A0E}"/>
    <x v="8"/>
    <n v="1989"/>
    <x v="1022"/>
    <n v="76"/>
    <n v="38"/>
    <x v="0"/>
    <x v="10"/>
  </r>
  <r>
    <n v="48497"/>
    <x v="10"/>
    <s v="{D74167E3-138F-4661-845B-32F1F203207F}"/>
    <x v="3"/>
    <n v="1678.95"/>
    <x v="1023"/>
    <n v="66"/>
    <n v="22"/>
    <x v="0"/>
    <x v="10"/>
  </r>
  <r>
    <n v="48497"/>
    <x v="10"/>
    <s v="{E29A8240-B74C-4CA8-AF6A-E0DD1177FC91}"/>
    <x v="6"/>
    <n v="1235.07"/>
    <x v="1024"/>
    <n v="878"/>
    <n v="70"/>
    <x v="0"/>
    <x v="10"/>
  </r>
  <r>
    <n v="48497"/>
    <x v="10"/>
    <s v="{E5DC0075-E7B6-4034-96DD-6DDF6CFA8310}"/>
    <x v="0"/>
    <n v="1825.32"/>
    <x v="1025"/>
    <n v="64"/>
    <n v="32"/>
    <x v="0"/>
    <x v="10"/>
  </r>
  <r>
    <n v="48497"/>
    <x v="10"/>
    <s v="{E5FE1D79-1E42-4FE1-AC42-544EA5845983}"/>
    <x v="7"/>
    <n v="377.1"/>
    <x v="1026"/>
    <n v="721"/>
    <n v="139"/>
    <x v="0"/>
    <x v="10"/>
  </r>
  <r>
    <n v="48497"/>
    <x v="10"/>
    <s v="{F2075B18-2292-4C90-BE20-2627C545228C}"/>
    <x v="4"/>
    <n v="715.5"/>
    <x v="1027"/>
    <n v="167"/>
    <n v="167"/>
    <x v="0"/>
    <x v="10"/>
  </r>
  <r>
    <n v="48497"/>
    <x v="11"/>
    <s v="{00310B3C-B1EB-4EDC-862A-E55A1240B8B9}"/>
    <x v="1"/>
    <n v="123.88"/>
    <x v="1028"/>
    <n v="144"/>
    <n v="106"/>
    <x v="1"/>
    <x v="11"/>
  </r>
  <r>
    <n v="48497"/>
    <x v="11"/>
    <s v="{0845CAC6-7BCB-4CA3-9AC5-50EEEA498687}"/>
    <x v="8"/>
    <n v="73"/>
    <x v="1029"/>
    <n v="128"/>
    <n v="32"/>
    <x v="1"/>
    <x v="11"/>
  </r>
  <r>
    <n v="48497"/>
    <x v="11"/>
    <s v="{0845CAC6-7BCB-4CA3-9AC5-50EEEA498687}"/>
    <x v="1"/>
    <n v="73"/>
    <x v="1029"/>
    <n v="128"/>
    <n v="32"/>
    <x v="1"/>
    <x v="11"/>
  </r>
  <r>
    <n v="48497"/>
    <x v="11"/>
    <s v="{0F9441BC-444E-4E3D-9F97-370DDEAED874}"/>
    <x v="8"/>
    <n v="20.440000000000001"/>
    <x v="1030"/>
    <n v="35"/>
    <n v="7"/>
    <x v="1"/>
    <x v="11"/>
  </r>
  <r>
    <n v="48497"/>
    <x v="11"/>
    <s v="{0F9441BC-444E-4E3D-9F97-370DDEAED874}"/>
    <x v="1"/>
    <n v="20.440000000000001"/>
    <x v="1030"/>
    <n v="35"/>
    <n v="7"/>
    <x v="1"/>
    <x v="11"/>
  </r>
  <r>
    <n v="48497"/>
    <x v="11"/>
    <s v="{16CBC83C-5989-468A-B15C-F3B9B680F9A3}"/>
    <x v="8"/>
    <n v="87.6"/>
    <x v="1031"/>
    <n v="30"/>
    <n v="30"/>
    <x v="1"/>
    <x v="11"/>
  </r>
  <r>
    <n v="48497"/>
    <x v="11"/>
    <s v="{16CBC83C-5989-468A-B15C-F3B9B680F9A3}"/>
    <x v="1"/>
    <n v="87.6"/>
    <x v="1031"/>
    <n v="30"/>
    <n v="30"/>
    <x v="1"/>
    <x v="11"/>
  </r>
  <r>
    <n v="48497"/>
    <x v="11"/>
    <s v="{17A89D99-28E3-4D4A-9AF0-32B5A9521990}"/>
    <x v="8"/>
    <n v="87.6"/>
    <x v="1031"/>
    <n v="232"/>
    <n v="116"/>
    <x v="1"/>
    <x v="11"/>
  </r>
  <r>
    <n v="48497"/>
    <x v="11"/>
    <s v="{1FC8E81B-43EA-4FB7-A81A-01E1986C281E}"/>
    <x v="3"/>
    <n v="55.48"/>
    <x v="1032"/>
    <n v="784"/>
    <n v="112"/>
    <x v="0"/>
    <x v="11"/>
  </r>
  <r>
    <n v="48497"/>
    <x v="11"/>
    <s v="{1FE34BAC-510F-441D-A4C0-8DD079B5B97D}"/>
    <x v="8"/>
    <n v="108.04"/>
    <x v="1033"/>
    <n v="148"/>
    <n v="37"/>
    <x v="2"/>
    <x v="11"/>
  </r>
  <r>
    <n v="48497"/>
    <x v="11"/>
    <s v="{23A2FD9B-E149-4316-964D-5668883F7041}"/>
    <x v="3"/>
    <n v="102.2"/>
    <x v="1034"/>
    <n v="406"/>
    <n v="58"/>
    <x v="0"/>
    <x v="11"/>
  </r>
  <r>
    <n v="48497"/>
    <x v="11"/>
    <s v="{24C57C65-B1AC-433A-B41D-57C016696EE8}"/>
    <x v="8"/>
    <n v="125.56"/>
    <x v="1035"/>
    <n v="288"/>
    <n v="72"/>
    <x v="2"/>
    <x v="11"/>
  </r>
  <r>
    <n v="48497"/>
    <x v="11"/>
    <s v="{27695E5D-C18D-4250-B562-41240A66C2BA}"/>
    <x v="8"/>
    <n v="23.36"/>
    <x v="1036"/>
    <n v="16"/>
    <n v="8"/>
    <x v="1"/>
    <x v="11"/>
  </r>
  <r>
    <n v="48497"/>
    <x v="11"/>
    <s v="{2864A44A-901A-4DE7-BC51-89587B74CC68}"/>
    <x v="1"/>
    <n v="23.94"/>
    <x v="1037"/>
    <n v="267"/>
    <n v="89"/>
    <x v="1"/>
    <x v="11"/>
  </r>
  <r>
    <n v="48497"/>
    <x v="11"/>
    <s v="{41829E23-A6E0-4596-8F39-99CC7F0E5803}"/>
    <x v="8"/>
    <n v="87.6"/>
    <x v="1031"/>
    <n v="240"/>
    <n v="80"/>
    <x v="1"/>
    <x v="11"/>
  </r>
  <r>
    <n v="48497"/>
    <x v="11"/>
    <s v="{41829E23-A6E0-4596-8F39-99CC7F0E5803}"/>
    <x v="1"/>
    <n v="87.6"/>
    <x v="1031"/>
    <n v="240"/>
    <n v="80"/>
    <x v="1"/>
    <x v="11"/>
  </r>
  <r>
    <n v="48497"/>
    <x v="11"/>
    <s v="{42E79933-69EB-446A-B7EF-1760C37B5AF6}"/>
    <x v="3"/>
    <n v="246.4"/>
    <x v="1038"/>
    <n v="315"/>
    <n v="105"/>
    <x v="0"/>
    <x v="11"/>
  </r>
  <r>
    <n v="48497"/>
    <x v="11"/>
    <s v="{435055E6-0627-481B-8D1B-350EE357328F}"/>
    <x v="3"/>
    <n v="116.8"/>
    <x v="1039"/>
    <n v="290"/>
    <n v="58"/>
    <x v="1"/>
    <x v="11"/>
  </r>
  <r>
    <n v="48497"/>
    <x v="11"/>
    <s v="{47919F0B-7CA0-4776-8368-D18BE505C234}"/>
    <x v="8"/>
    <n v="84.1"/>
    <x v="1040"/>
    <n v="222"/>
    <n v="74"/>
    <x v="1"/>
    <x v="11"/>
  </r>
  <r>
    <n v="48497"/>
    <x v="11"/>
    <s v="{49168622-2144-48BA-B4E3-CD3F0186A10A}"/>
    <x v="8"/>
    <n v="32.119999999999997"/>
    <x v="1041"/>
    <n v="33"/>
    <n v="11"/>
    <x v="1"/>
    <x v="11"/>
  </r>
  <r>
    <n v="48497"/>
    <x v="11"/>
    <s v="{49168622-2144-48BA-B4E3-CD3F0186A10A}"/>
    <x v="1"/>
    <n v="32.119999999999997"/>
    <x v="1041"/>
    <n v="33"/>
    <n v="11"/>
    <x v="1"/>
    <x v="11"/>
  </r>
  <r>
    <n v="48497"/>
    <x v="11"/>
    <s v="{4A798D07-F05D-4242-8642-A182127F5BAD}"/>
    <x v="3"/>
    <n v="166.44"/>
    <x v="1042"/>
    <n v="171"/>
    <n v="57"/>
    <x v="1"/>
    <x v="11"/>
  </r>
  <r>
    <n v="48497"/>
    <x v="11"/>
    <s v="{510BC71C-DC76-4747-A66C-B54FBD52005A}"/>
    <x v="3"/>
    <n v="131.4"/>
    <x v="1043"/>
    <n v="135"/>
    <n v="45"/>
    <x v="1"/>
    <x v="11"/>
  </r>
  <r>
    <n v="48497"/>
    <x v="11"/>
    <s v="{5A394DD6-0003-4A0F-A8A5-380A14153566}"/>
    <x v="8"/>
    <n v="102.2"/>
    <x v="1034"/>
    <n v="350"/>
    <n v="50"/>
    <x v="2"/>
    <x v="11"/>
  </r>
  <r>
    <n v="48497"/>
    <x v="11"/>
    <s v="{5CEE4A28-E179-40A8-ACB5-7D687E2B8F5A}"/>
    <x v="8"/>
    <n v="49.28"/>
    <x v="1044"/>
    <n v="54"/>
    <n v="18"/>
    <x v="1"/>
    <x v="11"/>
  </r>
  <r>
    <n v="48497"/>
    <x v="11"/>
    <s v="{5CEE4A28-E179-40A8-ACB5-7D687E2B8F5A}"/>
    <x v="1"/>
    <n v="49.28"/>
    <x v="1044"/>
    <n v="54"/>
    <n v="18"/>
    <x v="1"/>
    <x v="11"/>
  </r>
  <r>
    <n v="48497"/>
    <x v="11"/>
    <s v="{60C0B7AD-C499-4D67-A3CD-4CFA0711AF0D}"/>
    <x v="8"/>
    <n v="189.8"/>
    <x v="1045"/>
    <n v="262"/>
    <n v="131"/>
    <x v="1"/>
    <x v="11"/>
  </r>
  <r>
    <n v="48497"/>
    <x v="11"/>
    <s v="{610C71AD-39DF-46CF-9F5D-9AEBAA635BF1}"/>
    <x v="8"/>
    <n v="47.3"/>
    <x v="1046"/>
    <n v="36"/>
    <n v="18"/>
    <x v="1"/>
    <x v="11"/>
  </r>
  <r>
    <n v="48497"/>
    <x v="11"/>
    <s v="{675A8B2D-3349-491B-9AE3-CD16E7B84F76}"/>
    <x v="1"/>
    <n v="48.18"/>
    <x v="1047"/>
    <n v="188"/>
    <n v="64"/>
    <x v="1"/>
    <x v="11"/>
  </r>
  <r>
    <n v="48497"/>
    <x v="11"/>
    <s v="{71706DF5-23BB-43CC-9CDE-D919FB8617A4}"/>
    <x v="8"/>
    <n v="40.04"/>
    <x v="1048"/>
    <n v="301"/>
    <n v="59"/>
    <x v="0"/>
    <x v="11"/>
  </r>
  <r>
    <n v="48497"/>
    <x v="11"/>
    <s v="{71706DF5-23BB-43CC-9CDE-D919FB8617A4}"/>
    <x v="1"/>
    <n v="89.32"/>
    <x v="1049"/>
    <n v="301"/>
    <n v="59"/>
    <x v="0"/>
    <x v="11"/>
  </r>
  <r>
    <n v="48497"/>
    <x v="11"/>
    <s v="{77F00071-C315-432D-8D6A-5235F06DBF15}"/>
    <x v="1"/>
    <n v="403.48"/>
    <x v="1050"/>
    <n v="131"/>
    <n v="131"/>
    <x v="1"/>
    <x v="11"/>
  </r>
  <r>
    <n v="48497"/>
    <x v="11"/>
    <s v="{7B69B1AA-F01A-4C61-A338-D937B4068749}"/>
    <x v="1"/>
    <n v="91.98"/>
    <x v="1051"/>
    <n v="165"/>
    <n v="33"/>
    <x v="2"/>
    <x v="11"/>
  </r>
  <r>
    <n v="48497"/>
    <x v="11"/>
    <s v="{802657E4-7481-482E-890C-5007D7D4D717}"/>
    <x v="1"/>
    <n v="160.6"/>
    <x v="1052"/>
    <n v="110"/>
    <n v="55"/>
    <x v="1"/>
    <x v="11"/>
  </r>
  <r>
    <n v="48497"/>
    <x v="11"/>
    <s v="{89F40897-05CB-4075-B010-F96118105280}"/>
    <x v="8"/>
    <n v="20.440000000000001"/>
    <x v="1030"/>
    <n v="119.1"/>
    <n v="39.700000000000003"/>
    <x v="1"/>
    <x v="11"/>
  </r>
  <r>
    <n v="48497"/>
    <x v="11"/>
    <s v="{8BC30CB2-B19C-41EA-A82F-D52193203285}"/>
    <x v="1"/>
    <n v="84.97"/>
    <x v="1053"/>
    <n v="695"/>
    <n v="139"/>
    <x v="0"/>
    <x v="11"/>
  </r>
  <r>
    <n v="48497"/>
    <x v="11"/>
    <s v="{90E8B767-667E-4D0F-ACE6-408C42A99FE1}"/>
    <x v="8"/>
    <n v="17.52"/>
    <x v="1054"/>
    <n v="354"/>
    <n v="49"/>
    <x v="0"/>
    <x v="11"/>
  </r>
  <r>
    <n v="48497"/>
    <x v="11"/>
    <s v="{9EDF5FA2-2A28-449A-B6F6-22CC5918CBD1}"/>
    <x v="8"/>
    <n v="116.8"/>
    <x v="1039"/>
    <n v="232"/>
    <n v="232"/>
    <x v="1"/>
    <x v="11"/>
  </r>
  <r>
    <n v="48497"/>
    <x v="11"/>
    <s v="{9EDF5FA2-2A28-449A-B6F6-22CC5918CBD1}"/>
    <x v="1"/>
    <n v="89.35"/>
    <x v="1055"/>
    <n v="232"/>
    <n v="232"/>
    <x v="1"/>
    <x v="11"/>
  </r>
  <r>
    <n v="48497"/>
    <x v="11"/>
    <s v="{A348697C-71B0-41D3-A044-0567B79C44C1}"/>
    <x v="1"/>
    <n v="123.2"/>
    <x v="1056"/>
    <n v="40"/>
    <n v="40"/>
    <x v="1"/>
    <x v="11"/>
  </r>
  <r>
    <n v="48497"/>
    <x v="11"/>
    <s v="{A7969822-B001-41B4-9AB3-F38E54208A9C}"/>
    <x v="8"/>
    <n v="175.2"/>
    <x v="1057"/>
    <n v="148"/>
    <n v="74"/>
    <x v="1"/>
    <x v="11"/>
  </r>
  <r>
    <n v="48497"/>
    <x v="11"/>
    <s v="{ADB20A47-2367-44FF-9F83-CF8B0145B43C}"/>
    <x v="1"/>
    <n v="221.92"/>
    <x v="1058"/>
    <n v="228"/>
    <n v="76"/>
    <x v="1"/>
    <x v="11"/>
  </r>
  <r>
    <n v="48497"/>
    <x v="11"/>
    <s v="{B3E4AE72-6BEE-43E8-A12F-A0268D037A7C}"/>
    <x v="8"/>
    <n v="39.71"/>
    <x v="1059"/>
    <n v="182"/>
    <n v="108"/>
    <x v="1"/>
    <x v="11"/>
  </r>
  <r>
    <n v="48497"/>
    <x v="11"/>
    <s v="{B8A48C7F-987D-4B65-A18D-76A4003445F1}"/>
    <x v="3"/>
    <n v="29.2"/>
    <x v="1060"/>
    <n v="81"/>
    <n v="27"/>
    <x v="1"/>
    <x v="11"/>
  </r>
  <r>
    <n v="48497"/>
    <x v="11"/>
    <s v="{BFB17D1F-B1CF-4EB6-AC17-76102C76FC64}"/>
    <x v="8"/>
    <n v="64.239999999999995"/>
    <x v="1061"/>
    <n v="36"/>
    <n v="36"/>
    <x v="1"/>
    <x v="11"/>
  </r>
  <r>
    <n v="48497"/>
    <x v="11"/>
    <s v="{C757A1DE-24AA-4B91-97B8-BF5A0FF554EF}"/>
    <x v="3"/>
    <n v="186.88"/>
    <x v="1062"/>
    <n v="511"/>
    <n v="113"/>
    <x v="0"/>
    <x v="11"/>
  </r>
  <r>
    <n v="48497"/>
    <x v="11"/>
    <s v="{CA49F8C1-3A15-481E-A42E-A564017C2D05}"/>
    <x v="8"/>
    <n v="32.119999999999997"/>
    <x v="1041"/>
    <n v="155"/>
    <n v="43"/>
    <x v="1"/>
    <x v="11"/>
  </r>
  <r>
    <n v="48497"/>
    <x v="11"/>
    <s v="{CA49F8C1-3A15-481E-A42E-A564017C2D05}"/>
    <x v="1"/>
    <n v="58.4"/>
    <x v="1063"/>
    <n v="155"/>
    <n v="43"/>
    <x v="1"/>
    <x v="11"/>
  </r>
  <r>
    <n v="48497"/>
    <x v="11"/>
    <s v="{CC5DDF43-471B-409D-B70D-3DE2DFED0E39}"/>
    <x v="3"/>
    <n v="283.24"/>
    <x v="1064"/>
    <n v="490"/>
    <n v="98"/>
    <x v="0"/>
    <x v="11"/>
  </r>
  <r>
    <n v="48497"/>
    <x v="11"/>
    <s v="{D0D977F8-D44E-4AA1-9487-23CAD74539F7}"/>
    <x v="1"/>
    <n v="54.9"/>
    <x v="1065"/>
    <n v="20"/>
    <n v="20"/>
    <x v="1"/>
    <x v="11"/>
  </r>
  <r>
    <n v="48497"/>
    <x v="11"/>
    <s v="{D2A3FADC-FC2A-4B9D-B8C9-CB30B8F30C3A}"/>
    <x v="3"/>
    <n v="277.39999999999998"/>
    <x v="1066"/>
    <n v="447"/>
    <n v="149"/>
    <x v="0"/>
    <x v="11"/>
  </r>
  <r>
    <n v="48497"/>
    <x v="11"/>
    <s v="{D778E985-96D6-4A9A-8F1E-7B065E4FCAD4}"/>
    <x v="8"/>
    <n v="32.65"/>
    <x v="1067"/>
    <n v="68"/>
    <n v="36"/>
    <x v="1"/>
    <x v="11"/>
  </r>
  <r>
    <n v="48497"/>
    <x v="11"/>
    <s v="{DB310F6D-522F-4ADB-BA90-3DBCD8DFC72D}"/>
    <x v="8"/>
    <n v="11.7"/>
    <x v="1068"/>
    <n v="223"/>
    <n v="67"/>
    <x v="1"/>
    <x v="11"/>
  </r>
  <r>
    <n v="48497"/>
    <x v="11"/>
    <s v="{DB310F6D-522F-4ADB-BA90-3DBCD8DFC72D}"/>
    <x v="1"/>
    <n v="24.02"/>
    <x v="1069"/>
    <n v="223"/>
    <n v="67"/>
    <x v="1"/>
    <x v="11"/>
  </r>
  <r>
    <n v="48497"/>
    <x v="11"/>
    <s v="{DF85B79A-093D-49D4-8D76-DCECF45D4038}"/>
    <x v="8"/>
    <n v="17.52"/>
    <x v="1054"/>
    <n v="165"/>
    <n v="55"/>
    <x v="1"/>
    <x v="11"/>
  </r>
  <r>
    <n v="48497"/>
    <x v="12"/>
    <s v="{054244CA-1916-403A-889B-B37459D8950B}"/>
    <x v="6"/>
    <n v="7514.4"/>
    <x v="1070"/>
    <n v="1005"/>
    <n v="201"/>
    <x v="0"/>
    <x v="12"/>
  </r>
  <r>
    <n v="48497"/>
    <x v="12"/>
    <s v="{0C9CFBC8-FD4F-41CB-8F22-469880E3FED7}"/>
    <x v="6"/>
    <n v="1020"/>
    <x v="1071"/>
    <n v="207"/>
    <n v="23"/>
    <x v="1"/>
    <x v="12"/>
  </r>
  <r>
    <n v="48497"/>
    <x v="12"/>
    <s v="{0CF134DB-2B24-43E4-992C-09696DAE7855}"/>
    <x v="2"/>
    <n v="660.32"/>
    <x v="1072"/>
    <n v="126"/>
    <n v="42"/>
    <x v="1"/>
    <x v="12"/>
  </r>
  <r>
    <n v="48497"/>
    <x v="12"/>
    <s v="{1340C4BD-F08D-414A-8676-C2A39F35D5A4}"/>
    <x v="3"/>
    <n v="660.32"/>
    <x v="1072"/>
    <n v="114"/>
    <n v="56"/>
    <x v="1"/>
    <x v="12"/>
  </r>
  <r>
    <n v="48497"/>
    <x v="12"/>
    <s v="{1591DDC4-06D6-4152-AF61-5F2A3150BE46}"/>
    <x v="7"/>
    <n v="1068.29"/>
    <x v="1073"/>
    <n v="1880"/>
    <n v="470"/>
    <x v="0"/>
    <x v="12"/>
  </r>
  <r>
    <n v="48497"/>
    <x v="12"/>
    <s v="{1DBD1091-5978-49F1-AB6F-7AE9B8DF0E29}"/>
    <x v="6"/>
    <n v="1920"/>
    <x v="1074"/>
    <n v="14"/>
    <n v="7"/>
    <x v="1"/>
    <x v="12"/>
  </r>
  <r>
    <n v="48497"/>
    <x v="12"/>
    <s v="{1E35294B-1D07-4151-A716-DF3F781C2A51}"/>
    <x v="7"/>
    <n v="2281"/>
    <x v="1075"/>
    <n v="23"/>
    <n v="23"/>
    <x v="1"/>
    <x v="12"/>
  </r>
  <r>
    <n v="48497"/>
    <x v="12"/>
    <s v="{1EA48F98-5FE1-4D00-A599-D7F461914E50}"/>
    <x v="1"/>
    <n v="3609.34"/>
    <x v="1076"/>
    <n v="38"/>
    <n v="19"/>
    <x v="1"/>
    <x v="12"/>
  </r>
  <r>
    <n v="48497"/>
    <x v="12"/>
    <s v="{1F38EDC9-62BD-475C-9D74-8A320411EDEE}"/>
    <x v="10"/>
    <n v="3582.8"/>
    <x v="1077"/>
    <n v="15"/>
    <n v="15"/>
    <x v="1"/>
    <x v="12"/>
  </r>
  <r>
    <n v="48497"/>
    <x v="12"/>
    <s v="{234A5C54-F41A-4B61-8C36-CC7B306450FB}"/>
    <x v="7"/>
    <n v="1068.29"/>
    <x v="1073"/>
    <n v="86"/>
    <n v="43"/>
    <x v="1"/>
    <x v="12"/>
  </r>
  <r>
    <n v="48497"/>
    <x v="12"/>
    <s v="{260012E2-9644-48AD-BC72-943985F3DB7C}"/>
    <x v="1"/>
    <n v="1055.8800000000001"/>
    <x v="1078"/>
    <n v="88"/>
    <n v="44"/>
    <x v="1"/>
    <x v="12"/>
  </r>
  <r>
    <n v="48497"/>
    <x v="12"/>
    <s v="{2730048C-F594-46EF-9995-0279000EEFA0}"/>
    <x v="3"/>
    <n v="2185.85"/>
    <x v="1079"/>
    <n v="33"/>
    <n v="11"/>
    <x v="1"/>
    <x v="12"/>
  </r>
  <r>
    <n v="48497"/>
    <x v="12"/>
    <s v="{27780466-437B-47D0-9E9E-1E81A66F38D9}"/>
    <x v="8"/>
    <n v="703.92"/>
    <x v="1080"/>
    <n v="50"/>
    <n v="25"/>
    <x v="1"/>
    <x v="12"/>
  </r>
  <r>
    <n v="48497"/>
    <x v="12"/>
    <s v="{28720AB1-6DF8-4B7F-8AD5-8A2E1A597E2C}"/>
    <x v="7"/>
    <n v="3193.4"/>
    <x v="1081"/>
    <n v="32"/>
    <n v="16"/>
    <x v="1"/>
    <x v="12"/>
  </r>
  <r>
    <n v="48497"/>
    <x v="12"/>
    <s v="{2E953E19-915D-42E5-9271-92A0807BFCBE}"/>
    <x v="9"/>
    <n v="2449.8000000000002"/>
    <x v="1082"/>
    <n v="141"/>
    <n v="47"/>
    <x v="1"/>
    <x v="12"/>
  </r>
  <r>
    <n v="48497"/>
    <x v="12"/>
    <s v="{2F38F59E-BE5B-4C24-BC6C-0D718EE82977}"/>
    <x v="2"/>
    <n v="660.32"/>
    <x v="1072"/>
    <n v="64"/>
    <n v="32"/>
    <x v="1"/>
    <x v="12"/>
  </r>
  <r>
    <n v="48497"/>
    <x v="12"/>
    <s v="{324BEFB4-2497-4B5E-8653-8C41AE7C138B}"/>
    <x v="0"/>
    <n v="2281"/>
    <x v="1075"/>
    <n v="52"/>
    <n v="13"/>
    <x v="1"/>
    <x v="12"/>
  </r>
  <r>
    <n v="48497"/>
    <x v="12"/>
    <s v="{38738472-2CAB-444A-B826-58D7E4225E23}"/>
    <x v="2"/>
    <n v="1020"/>
    <x v="1071"/>
    <n v="48"/>
    <n v="36"/>
    <x v="1"/>
    <x v="12"/>
  </r>
  <r>
    <n v="48497"/>
    <x v="12"/>
    <s v="{396AD61C-4EB5-4341-B96E-77996FCC5433}"/>
    <x v="2"/>
    <n v="1068.29"/>
    <x v="1073"/>
    <n v="176.2"/>
    <n v="88.1"/>
    <x v="1"/>
    <x v="12"/>
  </r>
  <r>
    <n v="48497"/>
    <x v="12"/>
    <s v="{3A1F4477-C921-44AC-9430-22BAD906DCBA}"/>
    <x v="7"/>
    <n v="1068.29"/>
    <x v="1073"/>
    <n v="236"/>
    <n v="118"/>
    <x v="1"/>
    <x v="12"/>
  </r>
  <r>
    <n v="48497"/>
    <x v="12"/>
    <s v="{3A3560B2-3FA4-4278-94A7-D13B5E716499}"/>
    <x v="1"/>
    <n v="3399.17"/>
    <x v="1083"/>
    <n v="132"/>
    <n v="66"/>
    <x v="1"/>
    <x v="12"/>
  </r>
  <r>
    <n v="48497"/>
    <x v="12"/>
    <s v="{3AF73797-D519-4ECB-8135-D6BE7658D7DB}"/>
    <x v="7"/>
    <n v="4620"/>
    <x v="1084"/>
    <n v="607"/>
    <n v="203"/>
    <x v="1"/>
    <x v="12"/>
  </r>
  <r>
    <n v="48497"/>
    <x v="12"/>
    <s v="{3B1A63AE-E687-42A2-9F5C-6C438BD4BB01}"/>
    <x v="0"/>
    <n v="1020"/>
    <x v="1071"/>
    <n v="112"/>
    <n v="28"/>
    <x v="1"/>
    <x v="12"/>
  </r>
  <r>
    <n v="48497"/>
    <x v="12"/>
    <s v="{3E0B646C-4262-46B6-BBB0-ED186C46C384}"/>
    <x v="6"/>
    <n v="1171.1099999999999"/>
    <x v="1085"/>
    <n v="80"/>
    <n v="10"/>
    <x v="1"/>
    <x v="12"/>
  </r>
  <r>
    <n v="48497"/>
    <x v="12"/>
    <s v="{3E6B53FE-A5A6-4440-B57A-280C4B7827B5}"/>
    <x v="7"/>
    <n v="407.92"/>
    <x v="1086"/>
    <n v="100"/>
    <n v="50"/>
    <x v="1"/>
    <x v="12"/>
  </r>
  <r>
    <n v="48497"/>
    <x v="12"/>
    <s v="{42BC807A-AA20-4AE5-A46C-961BCB9D049E}"/>
    <x v="3"/>
    <n v="1014.81"/>
    <x v="1087"/>
    <n v="56"/>
    <n v="14"/>
    <x v="1"/>
    <x v="12"/>
  </r>
  <r>
    <n v="48497"/>
    <x v="12"/>
    <s v="{435055E6-0627-481B-8D1B-350EE357328F}"/>
    <x v="3"/>
    <n v="3399.17"/>
    <x v="1083"/>
    <n v="290"/>
    <n v="58"/>
    <x v="1"/>
    <x v="12"/>
  </r>
  <r>
    <n v="48497"/>
    <x v="12"/>
    <s v="{4483F164-27F1-4E1C-8B70-681934554DE2}"/>
    <x v="2"/>
    <n v="660.32"/>
    <x v="1072"/>
    <n v="33"/>
    <n v="11"/>
    <x v="1"/>
    <x v="12"/>
  </r>
  <r>
    <n v="48497"/>
    <x v="12"/>
    <s v="{4581EFBB-41DA-43D4-A34B-260B98CA56CA}"/>
    <x v="6"/>
    <n v="1020"/>
    <x v="1071"/>
    <n v="76"/>
    <n v="19"/>
    <x v="1"/>
    <x v="12"/>
  </r>
  <r>
    <n v="48497"/>
    <x v="12"/>
    <s v="{45FD317E-BB0C-4170-95B9-4538002F2B0F}"/>
    <x v="0"/>
    <n v="1068.29"/>
    <x v="1073"/>
    <n v="18"/>
    <n v="9"/>
    <x v="1"/>
    <x v="12"/>
  </r>
  <r>
    <n v="48497"/>
    <x v="12"/>
    <s v="{4AE0F8ED-B8A6-4CD7-82C8-193127FB3BEE}"/>
    <x v="6"/>
    <n v="1171.1099999999999"/>
    <x v="1085"/>
    <n v="36"/>
    <n v="18"/>
    <x v="1"/>
    <x v="12"/>
  </r>
  <r>
    <n v="48497"/>
    <x v="12"/>
    <s v="{4B095BB8-6640-495A-BB93-DFA292E61DC1}"/>
    <x v="1"/>
    <n v="3609.34"/>
    <x v="1076"/>
    <n v="110"/>
    <n v="64"/>
    <x v="1"/>
    <x v="12"/>
  </r>
  <r>
    <n v="48497"/>
    <x v="12"/>
    <s v="{4CA3EEF8-BE70-4933-8720-41524BEA0C8C}"/>
    <x v="7"/>
    <n v="407.92"/>
    <x v="1086"/>
    <n v="231"/>
    <n v="47.9"/>
    <x v="1"/>
    <x v="12"/>
  </r>
  <r>
    <n v="48497"/>
    <x v="12"/>
    <s v="{4DEBF3B3-5401-4F7F-9867-428A5F378021}"/>
    <x v="8"/>
    <n v="351.96"/>
    <x v="1088"/>
    <n v="24"/>
    <n v="12"/>
    <x v="1"/>
    <x v="12"/>
  </r>
  <r>
    <n v="48497"/>
    <x v="12"/>
    <s v="{4E7ED87A-AFEC-4609-8468-57E2C4E94ADE}"/>
    <x v="1"/>
    <n v="5364.53"/>
    <x v="1089"/>
    <n v="216"/>
    <n v="54"/>
    <x v="1"/>
    <x v="12"/>
  </r>
  <r>
    <n v="48497"/>
    <x v="12"/>
    <s v="{54FE5B6A-1CD1-426A-8627-AF375D4D1848}"/>
    <x v="6"/>
    <n v="1020"/>
    <x v="1071"/>
    <n v="63"/>
    <n v="21"/>
    <x v="1"/>
    <x v="12"/>
  </r>
  <r>
    <n v="48497"/>
    <x v="12"/>
    <s v="{5AA77B2E-ED5F-411A-8EF3-9881DC5210A9}"/>
    <x v="2"/>
    <n v="1068.29"/>
    <x v="1073"/>
    <n v="50"/>
    <n v="25"/>
    <x v="1"/>
    <x v="12"/>
  </r>
  <r>
    <n v="48497"/>
    <x v="12"/>
    <s v="{5C5D5D74-ACB0-447D-8658-2561CA7B4E48}"/>
    <x v="3"/>
    <n v="660.32"/>
    <x v="1072"/>
    <n v="236"/>
    <n v="118"/>
    <x v="1"/>
    <x v="12"/>
  </r>
  <r>
    <n v="48497"/>
    <x v="12"/>
    <s v="{5C8E7F8E-46B7-4B36-B175-412263CCEA0B}"/>
    <x v="3"/>
    <n v="2439.0500000000002"/>
    <x v="1090"/>
    <n v="165"/>
    <n v="55"/>
    <x v="1"/>
    <x v="12"/>
  </r>
  <r>
    <n v="48497"/>
    <x v="12"/>
    <s v="{5CEE4A28-E179-40A8-ACB5-7D687E2B8F5A}"/>
    <x v="8"/>
    <n v="3278.77"/>
    <x v="1091"/>
    <n v="54"/>
    <n v="18"/>
    <x v="1"/>
    <x v="12"/>
  </r>
  <r>
    <n v="48497"/>
    <x v="12"/>
    <s v="{5DE4A2FB-24E0-44D9-9B0D-B23A8160B899}"/>
    <x v="3"/>
    <n v="330.16"/>
    <x v="1092"/>
    <n v="58"/>
    <n v="29"/>
    <x v="1"/>
    <x v="12"/>
  </r>
  <r>
    <n v="48497"/>
    <x v="12"/>
    <s v="{67391955-33A4-48CA-AE00-AD0BFEBF380F}"/>
    <x v="7"/>
    <n v="2155.35"/>
    <x v="1093"/>
    <n v="28"/>
    <n v="14"/>
    <x v="1"/>
    <x v="12"/>
  </r>
  <r>
    <n v="48497"/>
    <x v="12"/>
    <s v="{6A8862B5-6CCF-499D-8261-B4E294705538}"/>
    <x v="7"/>
    <n v="407.92"/>
    <x v="1086"/>
    <n v="42"/>
    <n v="21"/>
    <x v="1"/>
    <x v="12"/>
  </r>
  <r>
    <n v="48497"/>
    <x v="12"/>
    <s v="{6DB854FB-2DBC-4A0C-8492-0E627B7B382B}"/>
    <x v="7"/>
    <n v="2155.35"/>
    <x v="1093"/>
    <n v="118.4"/>
    <n v="29.6"/>
    <x v="1"/>
    <x v="12"/>
  </r>
  <r>
    <n v="48497"/>
    <x v="12"/>
    <s v="{70E2D928-608B-4194-A840-85C6CBA212F7}"/>
    <x v="8"/>
    <n v="495.24"/>
    <x v="1094"/>
    <n v="30"/>
    <n v="15"/>
    <x v="1"/>
    <x v="12"/>
  </r>
  <r>
    <n v="48497"/>
    <x v="12"/>
    <s v="{70F21FD6-6A6B-4604-BBE1-C444A288B406}"/>
    <x v="3"/>
    <n v="2737.2"/>
    <x v="1095"/>
    <n v="185"/>
    <n v="37"/>
    <x v="1"/>
    <x v="12"/>
  </r>
  <r>
    <n v="48497"/>
    <x v="12"/>
    <s v="{711D3C31-C847-429F-A716-3B84F50D0B0B}"/>
    <x v="0"/>
    <n v="1020"/>
    <x v="1071"/>
    <n v="58"/>
    <n v="29"/>
    <x v="1"/>
    <x v="12"/>
  </r>
  <r>
    <n v="48497"/>
    <x v="12"/>
    <s v="{77775A34-1D2F-4047-886E-B1359AD47EA9}"/>
    <x v="6"/>
    <n v="1020"/>
    <x v="1071"/>
    <n v="110"/>
    <n v="22"/>
    <x v="1"/>
    <x v="12"/>
  </r>
  <r>
    <n v="48497"/>
    <x v="12"/>
    <s v="{7D2AD189-A59B-41EF-B85F-777F46D26D98}"/>
    <x v="6"/>
    <n v="1171.1099999999999"/>
    <x v="1085"/>
    <n v="759"/>
    <n v="90"/>
    <x v="1"/>
    <x v="12"/>
  </r>
  <r>
    <n v="48497"/>
    <x v="12"/>
    <s v="{7DE74E51-7E0B-4E19-8178-9F1ECAB53CCA}"/>
    <x v="0"/>
    <n v="1068.29"/>
    <x v="1073"/>
    <n v="56"/>
    <n v="28"/>
    <x v="1"/>
    <x v="12"/>
  </r>
  <r>
    <n v="48497"/>
    <x v="12"/>
    <s v="{7F035DFE-3B96-4E03-A88F-CB37BC5F4808}"/>
    <x v="0"/>
    <n v="3193.4"/>
    <x v="1081"/>
    <n v="242"/>
    <n v="66"/>
    <x v="1"/>
    <x v="12"/>
  </r>
  <r>
    <n v="48497"/>
    <x v="12"/>
    <s v="{7F2F5524-67FD-41F0-9415-2FA6BAA02F4D}"/>
    <x v="2"/>
    <n v="660.32"/>
    <x v="1072"/>
    <n v="39"/>
    <n v="13"/>
    <x v="1"/>
    <x v="12"/>
  </r>
  <r>
    <n v="48497"/>
    <x v="12"/>
    <s v="{82CA59D4-705F-48F4-89D2-A17ADAA591D0}"/>
    <x v="0"/>
    <n v="1068.29"/>
    <x v="1073"/>
    <n v="7"/>
    <n v="3.5"/>
    <x v="1"/>
    <x v="12"/>
  </r>
  <r>
    <n v="48497"/>
    <x v="12"/>
    <s v="{8605A9FE-CE47-4632-8F6C-D1560DB142E7}"/>
    <x v="2"/>
    <n v="611.88"/>
    <x v="1096"/>
    <n v="98"/>
    <n v="49"/>
    <x v="1"/>
    <x v="12"/>
  </r>
  <r>
    <n v="48497"/>
    <x v="12"/>
    <s v="{8699D410-4852-4C24-81AD-347BDD982538}"/>
    <x v="0"/>
    <n v="2052.9"/>
    <x v="1097"/>
    <n v="105"/>
    <n v="35"/>
    <x v="2"/>
    <x v="12"/>
  </r>
  <r>
    <n v="48497"/>
    <x v="12"/>
    <s v="{87836358-CB88-4545-AE4A-6D265DA0339F}"/>
    <x v="1"/>
    <n v="351.96"/>
    <x v="1088"/>
    <n v="237"/>
    <n v="79"/>
    <x v="1"/>
    <x v="12"/>
  </r>
  <r>
    <n v="48497"/>
    <x v="12"/>
    <s v="{88AA73D4-420D-4C0A-B3E1-23744A556669}"/>
    <x v="8"/>
    <n v="703.92"/>
    <x v="1080"/>
    <n v="46"/>
    <n v="23"/>
    <x v="1"/>
    <x v="12"/>
  </r>
  <r>
    <n v="48497"/>
    <x v="12"/>
    <s v="{8A361006-2C4F-4994-A533-D02A93F19605}"/>
    <x v="8"/>
    <n v="3399.17"/>
    <x v="1083"/>
    <n v="196"/>
    <n v="98"/>
    <x v="1"/>
    <x v="12"/>
  </r>
  <r>
    <n v="48497"/>
    <x v="12"/>
    <s v="{8C80DFC9-2603-46D1-84F1-548D383435A3}"/>
    <x v="1"/>
    <n v="330.16"/>
    <x v="1092"/>
    <n v="56"/>
    <n v="28"/>
    <x v="1"/>
    <x v="12"/>
  </r>
  <r>
    <n v="48497"/>
    <x v="12"/>
    <s v="{8EAC5C12-24C6-495E-A547-8AD12ED4E342}"/>
    <x v="7"/>
    <n v="1068.29"/>
    <x v="1073"/>
    <n v="1030"/>
    <n v="103"/>
    <x v="0"/>
    <x v="12"/>
  </r>
  <r>
    <n v="48497"/>
    <x v="12"/>
    <s v="{93377397-39DC-4413-815D-8D469F2A8AA3}"/>
    <x v="2"/>
    <n v="990.47"/>
    <x v="1098"/>
    <n v="80.7"/>
    <n v="32.1"/>
    <x v="1"/>
    <x v="12"/>
  </r>
  <r>
    <n v="48497"/>
    <x v="12"/>
    <s v="{93431976-B879-4CE5-B315-AC55640E35E2}"/>
    <x v="3"/>
    <n v="660.32"/>
    <x v="1072"/>
    <n v="72"/>
    <n v="24"/>
    <x v="1"/>
    <x v="12"/>
  </r>
  <r>
    <n v="48497"/>
    <x v="12"/>
    <s v="{96B82241-0709-4AC3-B0ED-8215B0208694}"/>
    <x v="2"/>
    <n v="407.92"/>
    <x v="1086"/>
    <n v="54"/>
    <n v="18"/>
    <x v="1"/>
    <x v="12"/>
  </r>
  <r>
    <n v="48497"/>
    <x v="12"/>
    <s v="{9715D9D2-C8CC-4450-8595-CEB3285D50DD}"/>
    <x v="10"/>
    <n v="527.94000000000005"/>
    <x v="1099"/>
    <n v="44"/>
    <n v="22"/>
    <x v="1"/>
    <x v="12"/>
  </r>
  <r>
    <n v="48497"/>
    <x v="12"/>
    <s v="{9815AB83-9843-4312-AAAF-19667AC4C369}"/>
    <x v="3"/>
    <n v="990.47"/>
    <x v="1098"/>
    <n v="34"/>
    <n v="17"/>
    <x v="1"/>
    <x v="12"/>
  </r>
  <r>
    <n v="48497"/>
    <x v="12"/>
    <s v="{9C4D599A-D348-4532-B375-E9B19692A8C2}"/>
    <x v="2"/>
    <n v="660.32"/>
    <x v="1072"/>
    <n v="200"/>
    <n v="40"/>
    <x v="1"/>
    <x v="12"/>
  </r>
  <r>
    <n v="48497"/>
    <x v="12"/>
    <s v="{A1273AF1-3FFE-4C32-980B-5CBD05FEE106}"/>
    <x v="8"/>
    <n v="407.92"/>
    <x v="1086"/>
    <n v="12"/>
    <n v="6"/>
    <x v="1"/>
    <x v="12"/>
  </r>
  <r>
    <n v="48497"/>
    <x v="12"/>
    <s v="{A1D80EC7-280F-484B-9FD3-350AFDB64280}"/>
    <x v="7"/>
    <n v="3488.8"/>
    <x v="1100"/>
    <n v="215.6"/>
    <n v="57"/>
    <x v="1"/>
    <x v="12"/>
  </r>
  <r>
    <n v="48497"/>
    <x v="12"/>
    <s v="{A2E1DB3A-FA26-4521-84A3-00AECF276EE8}"/>
    <x v="7"/>
    <n v="3307.45"/>
    <x v="1101"/>
    <n v="28.4"/>
    <n v="14.2"/>
    <x v="1"/>
    <x v="12"/>
  </r>
  <r>
    <n v="48497"/>
    <x v="12"/>
    <s v="{A348697C-71B0-41D3-A044-0567B79C44C1}"/>
    <x v="8"/>
    <n v="5099"/>
    <x v="1102"/>
    <n v="40"/>
    <n v="40"/>
    <x v="1"/>
    <x v="12"/>
  </r>
  <r>
    <n v="48497"/>
    <x v="12"/>
    <s v="{A3676EAE-A3EC-4E0E-AEF6-AF3613C28755}"/>
    <x v="6"/>
    <n v="1020"/>
    <x v="1071"/>
    <n v="36"/>
    <n v="18"/>
    <x v="1"/>
    <x v="12"/>
  </r>
  <r>
    <n v="48497"/>
    <x v="12"/>
    <s v="{A4D8C722-7F33-4637-B499-45C37A6CE7F1}"/>
    <x v="7"/>
    <n v="305.94"/>
    <x v="1103"/>
    <n v="442.75"/>
    <n v="40.25"/>
    <x v="1"/>
    <x v="12"/>
  </r>
  <r>
    <n v="48497"/>
    <x v="12"/>
    <s v="{A648EA55-D5B0-4590-BD07-7FE937E1D32E}"/>
    <x v="7"/>
    <n v="2155.35"/>
    <x v="1093"/>
    <n v="140"/>
    <n v="20"/>
    <x v="1"/>
    <x v="12"/>
  </r>
  <r>
    <n v="48497"/>
    <x v="12"/>
    <s v="{A7AA8363-C2BF-4A95-B095-D453065F462E}"/>
    <x v="0"/>
    <n v="1068.29"/>
    <x v="1073"/>
    <n v="10"/>
    <n v="5"/>
    <x v="1"/>
    <x v="12"/>
  </r>
  <r>
    <n v="48497"/>
    <x v="12"/>
    <s v="{A7CC747B-A6BE-4E14-993E-D56B063E6AC1}"/>
    <x v="3"/>
    <n v="676.54"/>
    <x v="1104"/>
    <n v="44"/>
    <n v="22"/>
    <x v="1"/>
    <x v="12"/>
  </r>
  <r>
    <n v="48497"/>
    <x v="12"/>
    <s v="{AA4FD1A9-7888-4898-B941-3929D8CEDA4D}"/>
    <x v="6"/>
    <n v="1171.1099999999999"/>
    <x v="1085"/>
    <n v="745"/>
    <n v="114"/>
    <x v="1"/>
    <x v="12"/>
  </r>
  <r>
    <n v="48497"/>
    <x v="12"/>
    <s v="{AD5D47A8-A978-4E38-8E34-3BFCD9E7E8C5}"/>
    <x v="8"/>
    <n v="351.96"/>
    <x v="1088"/>
    <n v="112"/>
    <n v="56"/>
    <x v="1"/>
    <x v="12"/>
  </r>
  <r>
    <n v="48497"/>
    <x v="12"/>
    <s v="{B17BBED6-D3A9-4F78-B8D0-3726C4417A24}"/>
    <x v="2"/>
    <n v="1625.98"/>
    <x v="1105"/>
    <n v="126"/>
    <n v="63"/>
    <x v="1"/>
    <x v="12"/>
  </r>
  <r>
    <n v="48497"/>
    <x v="12"/>
    <s v="{B7DA60EE-4540-4B8A-85AB-D8FC5FAEE905}"/>
    <x v="7"/>
    <n v="1068.29"/>
    <x v="1073"/>
    <n v="258"/>
    <n v="86"/>
    <x v="1"/>
    <x v="12"/>
  </r>
  <r>
    <n v="48497"/>
    <x v="12"/>
    <s v="{B853FAAF-C415-414F-BA28-37ABBE4A6BF1}"/>
    <x v="8"/>
    <n v="2185.85"/>
    <x v="1079"/>
    <n v="455"/>
    <n v="35"/>
    <x v="2"/>
    <x v="12"/>
  </r>
  <r>
    <n v="48497"/>
    <x v="12"/>
    <s v="{B9573F9E-64DD-48EC-961C-CD25FDFED3ED}"/>
    <x v="3"/>
    <n v="660.32"/>
    <x v="1072"/>
    <n v="3428"/>
    <n v="289"/>
    <x v="0"/>
    <x v="12"/>
  </r>
  <r>
    <n v="48497"/>
    <x v="12"/>
    <s v="{BAFB7D29-CE91-49C5-9FCA-DC23240C17E5}"/>
    <x v="8"/>
    <n v="3609.34"/>
    <x v="1076"/>
    <n v="54"/>
    <n v="27"/>
    <x v="1"/>
    <x v="12"/>
  </r>
  <r>
    <n v="48497"/>
    <x v="12"/>
    <s v="{BC61C158-79EF-4635-99CE-F091FB66E862}"/>
    <x v="8"/>
    <n v="507.41"/>
    <x v="1106"/>
    <n v="198"/>
    <n v="66"/>
    <x v="1"/>
    <x v="12"/>
  </r>
  <r>
    <n v="48497"/>
    <x v="12"/>
    <s v="{BD70B885-2E95-4B85-91D5-28DDAE4E6E53}"/>
    <x v="2"/>
    <n v="660.32"/>
    <x v="1072"/>
    <n v="134"/>
    <n v="67"/>
    <x v="1"/>
    <x v="12"/>
  </r>
  <r>
    <n v="48497"/>
    <x v="12"/>
    <s v="{BE76B0C6-1134-47B1-8DF4-93F916E3A1F4}"/>
    <x v="6"/>
    <n v="1020"/>
    <x v="1071"/>
    <n v="224"/>
    <n v="56"/>
    <x v="1"/>
    <x v="12"/>
  </r>
  <r>
    <n v="48497"/>
    <x v="12"/>
    <s v="{C10CAB21-1EE0-463B-8497-78453A663CC9}"/>
    <x v="9"/>
    <n v="8538.6"/>
    <x v="1107"/>
    <n v="720"/>
    <n v="65"/>
    <x v="1"/>
    <x v="12"/>
  </r>
  <r>
    <n v="48497"/>
    <x v="12"/>
    <s v="{CA4AD8CB-153A-43B4-91F0-AE327A2DAF9D}"/>
    <x v="7"/>
    <n v="1068.29"/>
    <x v="1073"/>
    <n v="138"/>
    <n v="23"/>
    <x v="1"/>
    <x v="12"/>
  </r>
  <r>
    <n v="48497"/>
    <x v="12"/>
    <s v="{CB088E9E-F200-448B-8458-EB7C0AA9FA39}"/>
    <x v="7"/>
    <n v="1068.29"/>
    <x v="1073"/>
    <n v="475"/>
    <n v="95"/>
    <x v="1"/>
    <x v="12"/>
  </r>
  <r>
    <n v="48497"/>
    <x v="12"/>
    <s v="{CB5ED9C0-7D41-4F89-8ACA-3F94FB4C0822}"/>
    <x v="6"/>
    <n v="1920"/>
    <x v="1074"/>
    <n v="188"/>
    <n v="64"/>
    <x v="1"/>
    <x v="12"/>
  </r>
  <r>
    <n v="48497"/>
    <x v="12"/>
    <s v="{CBB95F69-E142-4618-8685-C6540569238A}"/>
    <x v="7"/>
    <n v="407.92"/>
    <x v="1086"/>
    <n v="105"/>
    <n v="15"/>
    <x v="1"/>
    <x v="12"/>
  </r>
  <r>
    <n v="48497"/>
    <x v="12"/>
    <s v="{CC2A291B-4B75-4163-8CAB-8FF2C15DC430}"/>
    <x v="3"/>
    <n v="2439.0500000000002"/>
    <x v="1090"/>
    <n v="108"/>
    <n v="36"/>
    <x v="1"/>
    <x v="12"/>
  </r>
  <r>
    <n v="48497"/>
    <x v="12"/>
    <s v="{CC5DDF43-471B-409D-B70D-3DE2DFED0E39}"/>
    <x v="3"/>
    <n v="676.54"/>
    <x v="1104"/>
    <n v="490"/>
    <n v="98"/>
    <x v="1"/>
    <x v="12"/>
  </r>
  <r>
    <n v="48497"/>
    <x v="12"/>
    <s v="{D12E4426-6BD2-4461-A884-95557F4A925F}"/>
    <x v="2"/>
    <n v="2439.0500000000002"/>
    <x v="1090"/>
    <n v="36"/>
    <n v="18"/>
    <x v="1"/>
    <x v="12"/>
  </r>
  <r>
    <n v="48497"/>
    <x v="12"/>
    <s v="{D235C910-6B6A-4055-AA7F-1FA17D5223B7}"/>
    <x v="3"/>
    <n v="1605.15"/>
    <x v="1108"/>
    <n v="936"/>
    <n v="104"/>
    <x v="1"/>
    <x v="12"/>
  </r>
  <r>
    <n v="48497"/>
    <x v="12"/>
    <s v="{D4635E8C-147B-4FC6-8F06-09BD17E68741}"/>
    <x v="0"/>
    <n v="2820"/>
    <x v="1109"/>
    <n v="434"/>
    <n v="62"/>
    <x v="1"/>
    <x v="12"/>
  </r>
  <r>
    <n v="48497"/>
    <x v="12"/>
    <s v="{D4B0D618-6719-4CB2-BDCB-A6C159767811}"/>
    <x v="6"/>
    <n v="7514.4"/>
    <x v="1070"/>
    <n v="1260"/>
    <n v="252"/>
    <x v="0"/>
    <x v="12"/>
  </r>
  <r>
    <n v="48497"/>
    <x v="12"/>
    <s v="{D610D2AD-B62C-4E7E-81F9-435483B88625}"/>
    <x v="0"/>
    <n v="1020"/>
    <x v="1071"/>
    <n v="168.6"/>
    <n v="46.2"/>
    <x v="1"/>
    <x v="12"/>
  </r>
  <r>
    <n v="48497"/>
    <x v="12"/>
    <s v="{D6876A8D-728E-40A1-A48E-DA63D93044F9}"/>
    <x v="3"/>
    <n v="660.32"/>
    <x v="1072"/>
    <n v="429"/>
    <n v="39"/>
    <x v="1"/>
    <x v="12"/>
  </r>
  <r>
    <n v="48497"/>
    <x v="12"/>
    <s v="{D74167E3-138F-4661-845B-32F1F203207F}"/>
    <x v="2"/>
    <n v="660.32"/>
    <x v="1072"/>
    <n v="66"/>
    <n v="22"/>
    <x v="1"/>
    <x v="12"/>
  </r>
  <r>
    <n v="48497"/>
    <x v="12"/>
    <s v="{D7EDC9FA-A253-4D44-A88D-45CA2DABF45E}"/>
    <x v="8"/>
    <n v="305.94"/>
    <x v="1103"/>
    <n v="228"/>
    <n v="34"/>
    <x v="1"/>
    <x v="12"/>
  </r>
  <r>
    <n v="48497"/>
    <x v="12"/>
    <s v="{DB287366-C732-4BBB-87E5-EA324893E0B7}"/>
    <x v="8"/>
    <n v="703.92"/>
    <x v="1080"/>
    <n v="696"/>
    <n v="134"/>
    <x v="1"/>
    <x v="12"/>
  </r>
  <r>
    <n v="48497"/>
    <x v="12"/>
    <s v="{DB310F6D-522F-4ADB-BA90-3DBCD8DFC72D}"/>
    <x v="8"/>
    <n v="1014.81"/>
    <x v="1087"/>
    <n v="223"/>
    <n v="67"/>
    <x v="1"/>
    <x v="12"/>
  </r>
  <r>
    <n v="48497"/>
    <x v="12"/>
    <s v="{DF2E0B53-5650-407E-93D3-FBFCD79F5120}"/>
    <x v="2"/>
    <n v="660.32"/>
    <x v="1072"/>
    <n v="332"/>
    <n v="83"/>
    <x v="1"/>
    <x v="12"/>
  </r>
  <r>
    <n v="48497"/>
    <x v="12"/>
    <s v="{E0CF10AC-90F9-4468-9A8D-7A13E8B1B62E}"/>
    <x v="0"/>
    <n v="2737.2"/>
    <x v="1095"/>
    <n v="116.4"/>
    <n v="38.799999999999997"/>
    <x v="1"/>
    <x v="12"/>
  </r>
  <r>
    <n v="48497"/>
    <x v="12"/>
    <s v="{E29A8240-B74C-4CA8-AF6A-E0DD1177FC91}"/>
    <x v="6"/>
    <n v="2523.29"/>
    <x v="1110"/>
    <n v="878"/>
    <n v="70"/>
    <x v="1"/>
    <x v="12"/>
  </r>
  <r>
    <n v="48497"/>
    <x v="12"/>
    <s v="{E3DE4EE3-B018-4652-ADA1-26DDC799B1F0}"/>
    <x v="2"/>
    <n v="7787.52"/>
    <x v="1111"/>
    <n v="2567"/>
    <n v="441"/>
    <x v="0"/>
    <x v="12"/>
  </r>
  <r>
    <n v="48497"/>
    <x v="12"/>
    <s v="{E4AA682D-4B4C-40C5-8751-8FC33E9318E4}"/>
    <x v="0"/>
    <n v="1068.29"/>
    <x v="1073"/>
    <n v="138"/>
    <n v="23"/>
    <x v="1"/>
    <x v="12"/>
  </r>
  <r>
    <n v="48497"/>
    <x v="12"/>
    <s v="{E4E4D1F8-EE8A-4EB6-AE95-E910879CD51A}"/>
    <x v="7"/>
    <n v="1068.29"/>
    <x v="1073"/>
    <n v="382"/>
    <n v="53"/>
    <x v="1"/>
    <x v="12"/>
  </r>
  <r>
    <n v="48497"/>
    <x v="12"/>
    <s v="{E5FE1D79-1E42-4FE1-AC42-544EA5845983}"/>
    <x v="7"/>
    <n v="3877.7"/>
    <x v="1112"/>
    <n v="721"/>
    <n v="139"/>
    <x v="1"/>
    <x v="12"/>
  </r>
  <r>
    <n v="48497"/>
    <x v="12"/>
    <s v="{E8E83168-4DF5-417F-8137-65B687463320}"/>
    <x v="0"/>
    <n v="1068.29"/>
    <x v="1073"/>
    <n v="6"/>
    <n v="3"/>
    <x v="1"/>
    <x v="12"/>
  </r>
  <r>
    <n v="48497"/>
    <x v="12"/>
    <s v="{E97E36FA-7735-4E68-A3CA-D06988322792}"/>
    <x v="2"/>
    <n v="407.92"/>
    <x v="1086"/>
    <n v="1920"/>
    <n v="240"/>
    <x v="0"/>
    <x v="12"/>
  </r>
  <r>
    <n v="48497"/>
    <x v="12"/>
    <s v="{E9F3C81B-C4E2-4AC8-A7DF-1E172A783BE0}"/>
    <x v="0"/>
    <n v="1068.29"/>
    <x v="1073"/>
    <n v="41.4"/>
    <n v="20.7"/>
    <x v="1"/>
    <x v="12"/>
  </r>
  <r>
    <n v="48497"/>
    <x v="12"/>
    <s v="{EB9933D1-5E71-4579-8D14-82F13CF9BBB5}"/>
    <x v="0"/>
    <n v="1137"/>
    <x v="1113"/>
    <n v="145"/>
    <n v="29"/>
    <x v="1"/>
    <x v="12"/>
  </r>
  <r>
    <n v="48497"/>
    <x v="12"/>
    <s v="{EC182693-1925-4900-9843-8CAAFD425C24}"/>
    <x v="2"/>
    <n v="660.32"/>
    <x v="1072"/>
    <n v="25"/>
    <n v="13"/>
    <x v="1"/>
    <x v="12"/>
  </r>
  <r>
    <n v="48497"/>
    <x v="12"/>
    <s v="{ED26C6E3-2CED-4CD5-99E3-3C05556B98D9}"/>
    <x v="7"/>
    <n v="1020"/>
    <x v="1071"/>
    <n v="4.8"/>
    <n v="2.4"/>
    <x v="1"/>
    <x v="12"/>
  </r>
  <r>
    <n v="48497"/>
    <x v="12"/>
    <s v="{F5FFA379-D6CD-4BEA-9AAF-A482C64C5AD1}"/>
    <x v="2"/>
    <n v="407.92"/>
    <x v="1086"/>
    <n v="297"/>
    <n v="94"/>
    <x v="1"/>
    <x v="12"/>
  </r>
  <r>
    <n v="48497"/>
    <x v="12"/>
    <s v="{F9CF1CBB-80A7-4D60-AABC-E78B80FEF600}"/>
    <x v="6"/>
    <n v="1171.1099999999999"/>
    <x v="1085"/>
    <n v="127"/>
    <n v="127"/>
    <x v="1"/>
    <x v="12"/>
  </r>
  <r>
    <n v="48497"/>
    <x v="12"/>
    <s v="{FB7A6D57-FC2B-4684-8C0D-C9DC283202E8}"/>
    <x v="2"/>
    <n v="3421.5"/>
    <x v="1114"/>
    <n v="479"/>
    <n v="170"/>
    <x v="1"/>
    <x v="12"/>
  </r>
  <r>
    <n v="48497"/>
    <x v="12"/>
    <s v="{FCCABBD3-2D59-4C88-BA5A-9FA15219639A}"/>
    <x v="2"/>
    <n v="407.92"/>
    <x v="1086"/>
    <n v="144"/>
    <n v="36"/>
    <x v="1"/>
    <x v="12"/>
  </r>
  <r>
    <n v="48497"/>
    <x v="12"/>
    <s v="{FD177DA5-5FC1-47F6-A420-2CDBC2158FFE}"/>
    <x v="2"/>
    <n v="660.32"/>
    <x v="1072"/>
    <n v="271.2"/>
    <n v="135.6"/>
    <x v="1"/>
    <x v="12"/>
  </r>
  <r>
    <n v="48497"/>
    <x v="12"/>
    <s v="{FDA40D91-DAD3-4734-91B7-91C05A6530E1}"/>
    <x v="3"/>
    <n v="3399.17"/>
    <x v="1083"/>
    <n v="258"/>
    <n v="86"/>
    <x v="1"/>
    <x v="12"/>
  </r>
  <r>
    <n v="48497"/>
    <x v="13"/>
    <s v="{0F7EBD57-7F3C-417C-9E5D-1B6C3FD1BEFE}"/>
    <x v="7"/>
    <n v="2167.5100000000002"/>
    <x v="1115"/>
    <n v="4547"/>
    <n v="423"/>
    <x v="0"/>
    <x v="13"/>
  </r>
  <r>
    <n v="48497"/>
    <x v="13"/>
    <s v="{0F7EBD57-7F3C-417C-9E5D-1B6C3FD1BEFE}"/>
    <x v="2"/>
    <n v="625.09"/>
    <x v="1116"/>
    <n v="4547"/>
    <n v="423"/>
    <x v="0"/>
    <x v="13"/>
  </r>
  <r>
    <n v="48497"/>
    <x v="13"/>
    <s v="{0F7EBD57-7F3C-417C-9E5D-1B6C3FD1BEFE}"/>
    <x v="1"/>
    <n v="925.45"/>
    <x v="1117"/>
    <n v="4547"/>
    <n v="423"/>
    <x v="0"/>
    <x v="13"/>
  </r>
  <r>
    <n v="48497"/>
    <x v="13"/>
    <s v="{13C94F42-1810-4045-A8B9-B8075F2DA967}"/>
    <x v="7"/>
    <n v="788.5"/>
    <x v="1118"/>
    <n v="486"/>
    <n v="243"/>
    <x v="0"/>
    <x v="13"/>
  </r>
  <r>
    <n v="48497"/>
    <x v="13"/>
    <s v="{15079316-1DB7-4A5D-BAA3-61EBFF709687}"/>
    <x v="2"/>
    <n v="559.95000000000005"/>
    <x v="1119"/>
    <n v="56"/>
    <n v="28"/>
    <x v="0"/>
    <x v="13"/>
  </r>
  <r>
    <n v="48497"/>
    <x v="13"/>
    <s v="{15C1F1BF-8323-4C7B-80D6-F349EC777B57}"/>
    <x v="7"/>
    <n v="1344.6"/>
    <x v="1120"/>
    <n v="108.9"/>
    <n v="36.299999999999997"/>
    <x v="0"/>
    <x v="13"/>
  </r>
  <r>
    <n v="48497"/>
    <x v="13"/>
    <s v="{1E7FD8A3-AD3B-4E78-B0A3-5BD41D70644B}"/>
    <x v="9"/>
    <n v="3104.64"/>
    <x v="1121"/>
    <n v="2346"/>
    <n v="391"/>
    <x v="0"/>
    <x v="13"/>
  </r>
  <r>
    <n v="48497"/>
    <x v="13"/>
    <s v="{29DFBAE2-FAB4-4490-8B4D-B17575726281}"/>
    <x v="4"/>
    <n v="1580"/>
    <x v="1122"/>
    <n v="238"/>
    <n v="67"/>
    <x v="0"/>
    <x v="13"/>
  </r>
  <r>
    <n v="48497"/>
    <x v="13"/>
    <s v="{2AF15BD5-BA77-4ECB-AC22-16DB8563DD51}"/>
    <x v="7"/>
    <n v="516.67999999999995"/>
    <x v="1123"/>
    <n v="35.4"/>
    <n v="17.7"/>
    <x v="0"/>
    <x v="13"/>
  </r>
  <r>
    <n v="48497"/>
    <x v="13"/>
    <s v="{2E2872A8-77B0-4BEB-AA5D-C2E2E46C9D61}"/>
    <x v="5"/>
    <n v="500"/>
    <x v="75"/>
    <n v="56"/>
    <n v="14"/>
    <x v="0"/>
    <x v="13"/>
  </r>
  <r>
    <n v="48497"/>
    <x v="13"/>
    <s v="{35951726-8387-45F8-83A0-331260202B82}"/>
    <x v="4"/>
    <n v="600"/>
    <x v="861"/>
    <n v="785.86884339999995"/>
    <n v="55"/>
    <x v="0"/>
    <x v="13"/>
  </r>
  <r>
    <n v="48497"/>
    <x v="13"/>
    <s v="{3862DD00-F29B-4876-A32D-D4E9FF23E51C}"/>
    <x v="5"/>
    <n v="200"/>
    <x v="904"/>
    <n v="98"/>
    <n v="14"/>
    <x v="0"/>
    <x v="13"/>
  </r>
  <r>
    <n v="48497"/>
    <x v="13"/>
    <s v="{3A600C29-E92B-4420-B346-B770E0A801D8}"/>
    <x v="10"/>
    <n v="3535.14"/>
    <x v="1124"/>
    <n v="30"/>
    <n v="30"/>
    <x v="0"/>
    <x v="13"/>
  </r>
  <r>
    <n v="48497"/>
    <x v="13"/>
    <s v="{3F4909AB-C0CA-4671-9FCA-D41B9F1E92B9}"/>
    <x v="7"/>
    <n v="1041.6500000000001"/>
    <x v="1125"/>
    <n v="231"/>
    <n v="77"/>
    <x v="0"/>
    <x v="13"/>
  </r>
  <r>
    <n v="48497"/>
    <x v="13"/>
    <s v="{4264CF32-73EB-44A2-AB41-552EFD2912CC}"/>
    <x v="7"/>
    <n v="415"/>
    <x v="1126"/>
    <n v="2488"/>
    <n v="808"/>
    <x v="0"/>
    <x v="13"/>
  </r>
  <r>
    <n v="48497"/>
    <x v="13"/>
    <s v="{44CC3B48-328A-4311-972C-1AD004F5DE14}"/>
    <x v="9"/>
    <n v="2972.75"/>
    <x v="1127"/>
    <n v="597"/>
    <n v="69"/>
    <x v="0"/>
    <x v="13"/>
  </r>
  <r>
    <n v="48497"/>
    <x v="13"/>
    <s v="{45B31AE1-35E2-43AA-9762-D2A54DF339C3}"/>
    <x v="5"/>
    <n v="850"/>
    <x v="1128"/>
    <n v="2152"/>
    <n v="538"/>
    <x v="0"/>
    <x v="13"/>
  </r>
  <r>
    <n v="48497"/>
    <x v="13"/>
    <s v="{45FEEC91-9A54-45FD-A110-7670B6AF4AB4}"/>
    <x v="7"/>
    <n v="504"/>
    <x v="1129"/>
    <n v="49"/>
    <n v="13"/>
    <x v="0"/>
    <x v="13"/>
  </r>
  <r>
    <n v="48497"/>
    <x v="13"/>
    <s v="{49424049-A103-48D0-AE69-3EE587AEF360}"/>
    <x v="9"/>
    <n v="966"/>
    <x v="1130"/>
    <n v="246.5"/>
    <n v="25"/>
    <x v="0"/>
    <x v="13"/>
  </r>
  <r>
    <n v="48497"/>
    <x v="13"/>
    <s v="{4EBF55BD-4FAC-4DAA-9114-E74A3CC73D8D}"/>
    <x v="8"/>
    <n v="3961.24"/>
    <x v="1131"/>
    <n v="82"/>
    <n v="41"/>
    <x v="0"/>
    <x v="13"/>
  </r>
  <r>
    <n v="48497"/>
    <x v="13"/>
    <s v="{4F05B5A8-F8B1-4DC7-8A5C-9F71098DA4E9}"/>
    <x v="7"/>
    <n v="33.200000000000003"/>
    <x v="1132"/>
    <n v="167"/>
    <n v="93"/>
    <x v="0"/>
    <x v="13"/>
  </r>
  <r>
    <n v="48497"/>
    <x v="13"/>
    <s v="{54C28E4B-3214-4C76-8AB7-D53C4EA8F345}"/>
    <x v="6"/>
    <n v="303.77999999999997"/>
    <x v="1133"/>
    <n v="49"/>
    <n v="49"/>
    <x v="0"/>
    <x v="13"/>
  </r>
  <r>
    <n v="48497"/>
    <x v="13"/>
    <s v="{5F1607A5-49F4-4296-A3DD-7ECE0F7F41C5}"/>
    <x v="4"/>
    <n v="1730"/>
    <x v="1134"/>
    <n v="265"/>
    <n v="53"/>
    <x v="0"/>
    <x v="13"/>
  </r>
  <r>
    <n v="48497"/>
    <x v="13"/>
    <s v="{62EDA6CE-FFE0-47CF-9DCC-5C0B0294573D}"/>
    <x v="5"/>
    <n v="1150"/>
    <x v="12"/>
    <n v="960"/>
    <n v="240"/>
    <x v="0"/>
    <x v="13"/>
  </r>
  <r>
    <n v="48497"/>
    <x v="13"/>
    <s v="{6364E4F9-6E14-4DD9-8641-01272C400CA4}"/>
    <x v="4"/>
    <n v="445"/>
    <x v="1135"/>
    <n v="1156"/>
    <n v="116"/>
    <x v="0"/>
    <x v="13"/>
  </r>
  <r>
    <n v="48497"/>
    <x v="13"/>
    <s v="{69ABDD52-A9D8-4D2B-AF58-C26216AF8DDF}"/>
    <x v="4"/>
    <n v="755"/>
    <x v="1136"/>
    <n v="759"/>
    <n v="90"/>
    <x v="0"/>
    <x v="13"/>
  </r>
  <r>
    <n v="48497"/>
    <x v="13"/>
    <s v="{792D40C5-A386-46DE-B259-583102BC2A6D}"/>
    <x v="0"/>
    <n v="116.2"/>
    <x v="1137"/>
    <n v="184.8"/>
    <n v="26.4"/>
    <x v="0"/>
    <x v="13"/>
  </r>
  <r>
    <n v="48497"/>
    <x v="13"/>
    <s v="{85CAA4C4-30E9-4449-B31E-3E03EB65CCDE}"/>
    <x v="9"/>
    <n v="2730"/>
    <x v="1138"/>
    <n v="174"/>
    <n v="58"/>
    <x v="0"/>
    <x v="13"/>
  </r>
  <r>
    <n v="48497"/>
    <x v="13"/>
    <s v="{8606683E-4E87-4B05-A0B9-DE890393CB42}"/>
    <x v="7"/>
    <n v="1381.95"/>
    <x v="1139"/>
    <n v="792"/>
    <n v="198"/>
    <x v="0"/>
    <x v="13"/>
  </r>
  <r>
    <n v="48497"/>
    <x v="13"/>
    <s v="{8606683E-4E87-4B05-A0B9-DE890393CB42}"/>
    <x v="8"/>
    <n v="1058.25"/>
    <x v="1140"/>
    <n v="792"/>
    <n v="198"/>
    <x v="0"/>
    <x v="13"/>
  </r>
  <r>
    <n v="48497"/>
    <x v="13"/>
    <s v="{8AF7A1C6-62EB-416A-9FB8-66989E11A34D}"/>
    <x v="7"/>
    <n v="672.3"/>
    <x v="1141"/>
    <n v="81"/>
    <n v="48.8"/>
    <x v="0"/>
    <x v="13"/>
  </r>
  <r>
    <n v="48497"/>
    <x v="13"/>
    <s v="{9C2D33FC-85A7-4897-A412-1D1B3B66CC13}"/>
    <x v="9"/>
    <n v="781.2"/>
    <x v="1142"/>
    <n v="1476.1"/>
    <n v="237.5"/>
    <x v="0"/>
    <x v="13"/>
  </r>
  <r>
    <n v="48497"/>
    <x v="13"/>
    <s v="{9DF95D45-500A-451B-8072-376D05EEEC1E}"/>
    <x v="6"/>
    <n v="564.23"/>
    <x v="1143"/>
    <n v="20"/>
    <n v="20"/>
    <x v="0"/>
    <x v="13"/>
  </r>
  <r>
    <n v="48497"/>
    <x v="13"/>
    <s v="{9EEA793A-4E8B-479B-898A-931DC2D88A40}"/>
    <x v="8"/>
    <n v="10011.48"/>
    <x v="1144"/>
    <n v="900"/>
    <n v="100"/>
    <x v="0"/>
    <x v="13"/>
  </r>
  <r>
    <n v="48497"/>
    <x v="13"/>
    <s v="{9FEA407A-5080-43B7-8419-2F9AACA05EDF}"/>
    <x v="0"/>
    <n v="249"/>
    <x v="1145"/>
    <n v="696"/>
    <n v="87"/>
    <x v="0"/>
    <x v="13"/>
  </r>
  <r>
    <n v="48497"/>
    <x v="13"/>
    <s v="{A4C78761-3A81-4C9E-B39E-CB159738E87E}"/>
    <x v="0"/>
    <n v="1477.4"/>
    <x v="1146"/>
    <n v="2779"/>
    <n v="229"/>
    <x v="0"/>
    <x v="13"/>
  </r>
  <r>
    <n v="48497"/>
    <x v="13"/>
    <s v="{A97F2DB3-7386-4EFD-AF73-9D0E096ECCFF}"/>
    <x v="6"/>
    <n v="529.20000000000005"/>
    <x v="1147"/>
    <n v="259"/>
    <n v="72"/>
    <x v="0"/>
    <x v="13"/>
  </r>
  <r>
    <n v="48497"/>
    <x v="13"/>
    <s v="{B452BA92-8C17-4B6A-B692-A484B053C1CD}"/>
    <x v="1"/>
    <n v="400.52"/>
    <x v="1148"/>
    <n v="784"/>
    <n v="112"/>
    <x v="0"/>
    <x v="13"/>
  </r>
  <r>
    <n v="48497"/>
    <x v="13"/>
    <s v="{B72B68F0-1967-41FC-9E30-AC40A0A1EA02}"/>
    <x v="0"/>
    <n v="268.92"/>
    <x v="1149"/>
    <n v="365"/>
    <n v="136.5"/>
    <x v="0"/>
    <x v="13"/>
  </r>
  <r>
    <n v="48497"/>
    <x v="13"/>
    <s v="{BCFDF191-A6D1-4A19-ADE9-4A8CD72E0325}"/>
    <x v="6"/>
    <n v="369.32"/>
    <x v="1150"/>
    <n v="664"/>
    <n v="166"/>
    <x v="0"/>
    <x v="13"/>
  </r>
  <r>
    <n v="48497"/>
    <x v="13"/>
    <s v="{BCFDF191-A6D1-4A19-ADE9-4A8CD72E0325}"/>
    <x v="0"/>
    <n v="293.82"/>
    <x v="1151"/>
    <n v="664"/>
    <n v="166"/>
    <x v="0"/>
    <x v="13"/>
  </r>
  <r>
    <n v="48497"/>
    <x v="13"/>
    <s v="{C1B43994-4234-4A4F-B7DB-2E8E9CC9AF2F}"/>
    <x v="4"/>
    <n v="1385"/>
    <x v="1152"/>
    <n v="508"/>
    <n v="73"/>
    <x v="0"/>
    <x v="13"/>
  </r>
  <r>
    <n v="48497"/>
    <x v="13"/>
    <s v="{C32FBF9B-7E89-4165-B57B-6B09B7EF0C26}"/>
    <x v="2"/>
    <n v="3109.36"/>
    <x v="1153"/>
    <n v="24"/>
    <n v="24"/>
    <x v="0"/>
    <x v="13"/>
  </r>
  <r>
    <n v="48497"/>
    <x v="13"/>
    <s v="{CE12B876-3868-4B8B-A70E-A6920DB77464}"/>
    <x v="1"/>
    <n v="907.87"/>
    <x v="1154"/>
    <n v="56"/>
    <n v="28"/>
    <x v="0"/>
    <x v="13"/>
  </r>
  <r>
    <n v="48497"/>
    <x v="13"/>
    <s v="{D79B74B1-2F51-463E-BFE8-B17608BF0122}"/>
    <x v="1"/>
    <n v="4272.32"/>
    <x v="1155"/>
    <n v="124"/>
    <n v="62"/>
    <x v="0"/>
    <x v="13"/>
  </r>
  <r>
    <n v="48497"/>
    <x v="13"/>
    <s v="{D7FE9F0D-95E0-4F8D-BF06-9B58673DDB52}"/>
    <x v="2"/>
    <n v="1244.4000000000001"/>
    <x v="1156"/>
    <n v="442.75"/>
    <n v="40.25"/>
    <x v="0"/>
    <x v="13"/>
  </r>
  <r>
    <n v="48497"/>
    <x v="13"/>
    <s v="{E33B055A-9FD9-4929-B74B-5C7F438234FA}"/>
    <x v="2"/>
    <n v="616.97"/>
    <x v="1157"/>
    <n v="95.6"/>
    <n v="23.9"/>
    <x v="0"/>
    <x v="13"/>
  </r>
  <r>
    <n v="48497"/>
    <x v="13"/>
    <s v="{E5744FE0-D354-4AEF-BBF1-BA8CB37E80F9}"/>
    <x v="8"/>
    <n v="1141.6600000000001"/>
    <x v="1158"/>
    <n v="113"/>
    <n v="17"/>
    <x v="0"/>
    <x v="13"/>
  </r>
  <r>
    <n v="48497"/>
    <x v="13"/>
    <s v="{E7A0CCA2-A724-467D-B956-6F71EA5DAB43}"/>
    <x v="7"/>
    <n v="776.05"/>
    <x v="1159"/>
    <n v="4771"/>
    <n v="395"/>
    <x v="0"/>
    <x v="13"/>
  </r>
  <r>
    <n v="48497"/>
    <x v="13"/>
    <s v="{F0AD2C13-175C-4963-BEC5-02CB05D192B6}"/>
    <x v="7"/>
    <n v="1030"/>
    <x v="1160"/>
    <n v="900"/>
    <n v="100"/>
    <x v="0"/>
    <x v="13"/>
  </r>
  <r>
    <n v="48497"/>
    <x v="13"/>
    <s v="{F9EFDDA9-E543-40A1-9567-B79A50DF544F}"/>
    <x v="9"/>
    <n v="572.70000000000005"/>
    <x v="1161"/>
    <n v="506"/>
    <n v="253"/>
    <x v="0"/>
    <x v="13"/>
  </r>
  <r>
    <n v="48497"/>
    <x v="13"/>
    <s v="{F9EFDDA9-E543-40A1-9567-B79A50DF544F}"/>
    <x v="6"/>
    <n v="512.94000000000005"/>
    <x v="1162"/>
    <n v="506"/>
    <n v="253"/>
    <x v="0"/>
    <x v="13"/>
  </r>
  <r>
    <n v="48497"/>
    <x v="13"/>
    <s v="{FFAAB3E0-3AD9-4470-AC42-AA76D3918D31}"/>
    <x v="2"/>
    <n v="3019.9"/>
    <x v="1163"/>
    <n v="533"/>
    <n v="106.6"/>
    <x v="0"/>
    <x v="13"/>
  </r>
  <r>
    <n v="48497"/>
    <x v="14"/>
    <s v="{02721A73-E3E2-43D0-9FBD-EE10D64F20DA}"/>
    <x v="6"/>
    <n v="954.66"/>
    <x v="1164"/>
    <n v="32"/>
    <n v="16"/>
    <x v="2"/>
    <x v="14"/>
  </r>
  <r>
    <n v="48497"/>
    <x v="14"/>
    <s v="{054C2919-1E04-4269-BCD2-EDFF0EFFC27B}"/>
    <x v="9"/>
    <n v="996.03"/>
    <x v="1165"/>
    <n v="49.5"/>
    <n v="16.5"/>
    <x v="1"/>
    <x v="14"/>
  </r>
  <r>
    <n v="48497"/>
    <x v="14"/>
    <s v="{0B00758E-2F2F-432E-B56E-87B6E001EC65}"/>
    <x v="4"/>
    <n v="154"/>
    <x v="1166"/>
    <n v="1410.7"/>
    <n v="161.80000000000001"/>
    <x v="1"/>
    <x v="14"/>
  </r>
  <r>
    <n v="48497"/>
    <x v="14"/>
    <s v="{0B00758E-2F2F-432E-B56E-87B6E001EC65}"/>
    <x v="6"/>
    <n v="935.76"/>
    <x v="1167"/>
    <n v="1410.7"/>
    <n v="161.80000000000001"/>
    <x v="1"/>
    <x v="14"/>
  </r>
  <r>
    <n v="48497"/>
    <x v="14"/>
    <s v="{0CD2F6DC-C352-4A66-B042-CD619CA4E6A5}"/>
    <x v="9"/>
    <n v="621.24"/>
    <x v="1168"/>
    <n v="102"/>
    <n v="17"/>
    <x v="1"/>
    <x v="14"/>
  </r>
  <r>
    <n v="48497"/>
    <x v="14"/>
    <s v="{15128FE7-16A0-4E74-86B8-04E5BA6FB490}"/>
    <x v="9"/>
    <n v="670.53"/>
    <x v="1169"/>
    <n v="246"/>
    <n v="41"/>
    <x v="1"/>
    <x v="14"/>
  </r>
  <r>
    <n v="48497"/>
    <x v="14"/>
    <s v="{166172F5-8468-4BAA-A8CD-E70744BF4EAC}"/>
    <x v="6"/>
    <n v="1508.76"/>
    <x v="1170"/>
    <n v="99"/>
    <n v="33"/>
    <x v="1"/>
    <x v="14"/>
  </r>
  <r>
    <n v="48497"/>
    <x v="14"/>
    <s v="{16F2446C-DC29-4510-81C2-3A33130581E5}"/>
    <x v="9"/>
    <n v="306"/>
    <x v="1171"/>
    <n v="105"/>
    <n v="21"/>
    <x v="1"/>
    <x v="14"/>
  </r>
  <r>
    <n v="48497"/>
    <x v="14"/>
    <s v="{1A291E14-59D4-49C8-8227-601E9288EEBB}"/>
    <x v="4"/>
    <n v="100"/>
    <x v="1172"/>
    <n v="102"/>
    <n v="24"/>
    <x v="1"/>
    <x v="14"/>
  </r>
  <r>
    <n v="48497"/>
    <x v="14"/>
    <s v="{1CB1681C-55F8-4E70-A0E3-1C7194E71524}"/>
    <x v="4"/>
    <n v="400"/>
    <x v="1173"/>
    <n v="186"/>
    <n v="62"/>
    <x v="1"/>
    <x v="14"/>
  </r>
  <r>
    <n v="48497"/>
    <x v="14"/>
    <s v="{1D838F79-15A1-4F18-8FA4-5F4547B22521}"/>
    <x v="5"/>
    <n v="780"/>
    <x v="57"/>
    <n v="970"/>
    <n v="97"/>
    <x v="1"/>
    <x v="14"/>
  </r>
  <r>
    <n v="48497"/>
    <x v="14"/>
    <s v="{2A1A03B6-699F-4903-AE5D-36F0E2DDDFDE}"/>
    <x v="4"/>
    <n v="520"/>
    <x v="1174"/>
    <n v="677"/>
    <n v="102"/>
    <x v="1"/>
    <x v="14"/>
  </r>
  <r>
    <n v="48497"/>
    <x v="14"/>
    <s v="{2B8B90A8-582C-407C-AB1B-9D3FBBBC91BF}"/>
    <x v="6"/>
    <n v="309.62"/>
    <x v="1175"/>
    <n v="112"/>
    <n v="28"/>
    <x v="1"/>
    <x v="14"/>
  </r>
  <r>
    <n v="48497"/>
    <x v="14"/>
    <s v="{3186F040-0CA7-476A-8DC9-51ED909F6A18}"/>
    <x v="4"/>
    <n v="1210.8599999999999"/>
    <x v="1176"/>
    <n v="211"/>
    <n v="52"/>
    <x v="1"/>
    <x v="14"/>
  </r>
  <r>
    <n v="48497"/>
    <x v="14"/>
    <s v="{33181F68-6586-445A-9C4C-0FD676426659}"/>
    <x v="5"/>
    <n v="180"/>
    <x v="1177"/>
    <n v="165"/>
    <n v="30"/>
    <x v="1"/>
    <x v="14"/>
  </r>
  <r>
    <n v="48497"/>
    <x v="14"/>
    <s v="{33181F68-6586-445A-9C4C-0FD676426659}"/>
    <x v="4"/>
    <n v="154"/>
    <x v="1166"/>
    <n v="165"/>
    <n v="30"/>
    <x v="1"/>
    <x v="14"/>
  </r>
  <r>
    <n v="48497"/>
    <x v="14"/>
    <s v="{33E40703-AC71-4109-8618-79732A3D651B}"/>
    <x v="5"/>
    <n v="60"/>
    <x v="838"/>
    <n v="348"/>
    <n v="76"/>
    <x v="1"/>
    <x v="14"/>
  </r>
  <r>
    <n v="48497"/>
    <x v="14"/>
    <s v="{342C0AF3-6477-4DD8-8CDE-289ED94E0F88}"/>
    <x v="9"/>
    <n v="926.85"/>
    <x v="1178"/>
    <n v="40"/>
    <n v="20"/>
    <x v="1"/>
    <x v="14"/>
  </r>
  <r>
    <n v="48497"/>
    <x v="14"/>
    <s v="{345E095A-A2DD-46C2-999C-3006981D5C24}"/>
    <x v="5"/>
    <n v="308"/>
    <x v="1179"/>
    <n v="54"/>
    <n v="18"/>
    <x v="1"/>
    <x v="14"/>
  </r>
  <r>
    <n v="48497"/>
    <x v="14"/>
    <s v="{37382D42-A143-4D8B-8B75-DC9E93214530}"/>
    <x v="6"/>
    <n v="129.01"/>
    <x v="1180"/>
    <n v="86"/>
    <n v="43"/>
    <x v="1"/>
    <x v="14"/>
  </r>
  <r>
    <n v="48497"/>
    <x v="14"/>
    <s v="{3862DD00-F29B-4876-A32D-D4E9FF23E51C}"/>
    <x v="5"/>
    <n v="120"/>
    <x v="1181"/>
    <n v="98"/>
    <n v="14"/>
    <x v="1"/>
    <x v="14"/>
  </r>
  <r>
    <n v="48497"/>
    <x v="14"/>
    <s v="{39F0D2EF-D38A-412E-840B-261013B6D72F}"/>
    <x v="9"/>
    <n v="3807.6"/>
    <x v="1182"/>
    <n v="720"/>
    <n v="80"/>
    <x v="1"/>
    <x v="14"/>
  </r>
  <r>
    <n v="48497"/>
    <x v="14"/>
    <s v="{3C2BC329-8DEC-4F93-A80B-27D3A3E11851}"/>
    <x v="5"/>
    <n v="200"/>
    <x v="904"/>
    <n v="144"/>
    <n v="48"/>
    <x v="1"/>
    <x v="14"/>
  </r>
  <r>
    <n v="48497"/>
    <x v="14"/>
    <s v="{3DA192DD-FC5B-4476-8AB5-39675463EA7F}"/>
    <x v="6"/>
    <n v="619.24"/>
    <x v="1183"/>
    <n v="189"/>
    <n v="39"/>
    <x v="1"/>
    <x v="14"/>
  </r>
  <r>
    <n v="48497"/>
    <x v="14"/>
    <s v="{3F798CF8-0E1C-465E-80F9-91E6FAACE9FB}"/>
    <x v="7"/>
    <n v="452.63"/>
    <x v="1184"/>
    <n v="1920"/>
    <n v="240"/>
    <x v="1"/>
    <x v="14"/>
  </r>
  <r>
    <n v="48497"/>
    <x v="14"/>
    <s v="{40552925-4214-4F8D-8B6F-49305FB9B440}"/>
    <x v="0"/>
    <n v="1216.1500000000001"/>
    <x v="1185"/>
    <n v="260"/>
    <n v="52"/>
    <x v="1"/>
    <x v="14"/>
  </r>
  <r>
    <n v="48497"/>
    <x v="14"/>
    <s v="{40752946-18BF-4BFB-B683-DCAF72FE8537}"/>
    <x v="6"/>
    <n v="448.95"/>
    <x v="1186"/>
    <n v="77"/>
    <n v="29"/>
    <x v="1"/>
    <x v="14"/>
  </r>
  <r>
    <n v="48497"/>
    <x v="14"/>
    <s v="{45B31AE1-35E2-43AA-9762-D2A54DF339C3}"/>
    <x v="4"/>
    <n v="220"/>
    <x v="1187"/>
    <n v="2152"/>
    <n v="538"/>
    <x v="1"/>
    <x v="14"/>
  </r>
  <r>
    <n v="48497"/>
    <x v="14"/>
    <s v="{4B001AD6-AB94-43BF-88E4-2C941CAE23AA}"/>
    <x v="6"/>
    <n v="1156.72"/>
    <x v="1188"/>
    <n v="116"/>
    <n v="29"/>
    <x v="1"/>
    <x v="14"/>
  </r>
  <r>
    <n v="48497"/>
    <x v="14"/>
    <s v="{4C3C9427-24C1-4459-944E-B825B0179FCA}"/>
    <x v="9"/>
    <n v="572.88"/>
    <x v="1189"/>
    <n v="57"/>
    <n v="19"/>
    <x v="1"/>
    <x v="14"/>
  </r>
  <r>
    <n v="48497"/>
    <x v="14"/>
    <s v="{4E1312EA-FF37-414C-8B36-FB203E07EB19}"/>
    <x v="6"/>
    <n v="704.09"/>
    <x v="1190"/>
    <n v="35.4"/>
    <n v="17.7"/>
    <x v="1"/>
    <x v="14"/>
  </r>
  <r>
    <n v="48497"/>
    <x v="14"/>
    <s v="{5023FA84-E12C-4467-8D25-100F46D57B31}"/>
    <x v="6"/>
    <n v="1435.61"/>
    <x v="1191"/>
    <n v="146.80000000000001"/>
    <n v="59.4"/>
    <x v="1"/>
    <x v="14"/>
  </r>
  <r>
    <n v="48497"/>
    <x v="14"/>
    <s v="{5107C065-1CAA-451C-9BE4-6B7120501B60}"/>
    <x v="9"/>
    <n v="776.55"/>
    <x v="1192"/>
    <n v="80"/>
    <n v="20"/>
    <x v="1"/>
    <x v="14"/>
  </r>
  <r>
    <n v="48497"/>
    <x v="14"/>
    <s v="{584F060A-EBB5-41F7-AB03-A3D117F3AD9D}"/>
    <x v="6"/>
    <n v="263.18"/>
    <x v="1193"/>
    <n v="79"/>
    <n v="21"/>
    <x v="1"/>
    <x v="14"/>
  </r>
  <r>
    <n v="48497"/>
    <x v="14"/>
    <s v="{5C781E63-039B-48A7-8DF5-E4C3D0B1D24B}"/>
    <x v="4"/>
    <n v="572"/>
    <x v="1194"/>
    <n v="608"/>
    <n v="152"/>
    <x v="1"/>
    <x v="14"/>
  </r>
  <r>
    <n v="48497"/>
    <x v="14"/>
    <s v="{5E495FC2-C7EE-4062-97C3-E02D33C91343}"/>
    <x v="4"/>
    <n v="24"/>
    <x v="1195"/>
    <n v="113"/>
    <n v="49"/>
    <x v="1"/>
    <x v="14"/>
  </r>
  <r>
    <n v="48497"/>
    <x v="14"/>
    <s v="{5E495FC2-C7EE-4062-97C3-E02D33C91343}"/>
    <x v="9"/>
    <n v="50"/>
    <x v="778"/>
    <n v="113"/>
    <n v="49"/>
    <x v="1"/>
    <x v="14"/>
  </r>
  <r>
    <n v="48497"/>
    <x v="14"/>
    <s v="{606E6904-C647-41EB-A8EC-40770F662822}"/>
    <x v="0"/>
    <n v="644.65"/>
    <x v="1196"/>
    <n v="76"/>
    <n v="44"/>
    <x v="1"/>
    <x v="14"/>
  </r>
  <r>
    <n v="48497"/>
    <x v="14"/>
    <s v="{61470713-91CB-4A22-9773-FB2C499BDA05}"/>
    <x v="5"/>
    <n v="300"/>
    <x v="1197"/>
    <n v="825"/>
    <n v="165"/>
    <x v="1"/>
    <x v="14"/>
  </r>
  <r>
    <n v="48497"/>
    <x v="14"/>
    <s v="{62C36D83-1F1F-43F1-8036-3A0FEA5EE21D}"/>
    <x v="5"/>
    <n v="86"/>
    <x v="1198"/>
    <n v="240"/>
    <n v="77"/>
    <x v="1"/>
    <x v="14"/>
  </r>
  <r>
    <n v="48497"/>
    <x v="14"/>
    <s v="{65AB89B5-32DB-4660-A6E8-6870A5DBDEFC}"/>
    <x v="5"/>
    <n v="920"/>
    <x v="1199"/>
    <n v="184"/>
    <n v="46"/>
    <x v="1"/>
    <x v="14"/>
  </r>
  <r>
    <n v="48497"/>
    <x v="14"/>
    <s v="{69C079CF-5ACD-4182-A0C6-7930BC3A559C}"/>
    <x v="6"/>
    <n v="1302"/>
    <x v="1200"/>
    <n v="180"/>
    <n v="60"/>
    <x v="1"/>
    <x v="14"/>
  </r>
  <r>
    <n v="48497"/>
    <x v="14"/>
    <s v="{69F1F897-502B-44E1-B436-A989C78C973C}"/>
    <x v="0"/>
    <n v="4352.54"/>
    <x v="1201"/>
    <n v="475"/>
    <n v="95"/>
    <x v="2"/>
    <x v="14"/>
  </r>
  <r>
    <n v="48497"/>
    <x v="14"/>
    <s v="{6E342E9F-7A5F-49F4-92DB-9B40044CAD53}"/>
    <x v="9"/>
    <n v="1458.24"/>
    <x v="1202"/>
    <n v="1358"/>
    <n v="266"/>
    <x v="1"/>
    <x v="14"/>
  </r>
  <r>
    <n v="48497"/>
    <x v="14"/>
    <s v="{6F454A72-B515-42B1-9BE5-C5F2A10F4CF3}"/>
    <x v="6"/>
    <n v="676.66"/>
    <x v="1203"/>
    <n v="94"/>
    <n v="47"/>
    <x v="1"/>
    <x v="14"/>
  </r>
  <r>
    <n v="48497"/>
    <x v="14"/>
    <s v="{6F687FE0-70C2-4D87-81EF-4B24B80B5AFA}"/>
    <x v="5"/>
    <n v="100"/>
    <x v="1172"/>
    <n v="111"/>
    <n v="31"/>
    <x v="1"/>
    <x v="14"/>
  </r>
  <r>
    <n v="48497"/>
    <x v="14"/>
    <s v="{714B9364-1B26-474C-8904-E199FF2B739C}"/>
    <x v="9"/>
    <n v="322.14"/>
    <x v="1204"/>
    <n v="150"/>
    <n v="44"/>
    <x v="1"/>
    <x v="14"/>
  </r>
  <r>
    <n v="48497"/>
    <x v="14"/>
    <s v="{7269104D-7F21-4490-B3F0-B478BAC598CF}"/>
    <x v="7"/>
    <n v="511.02"/>
    <x v="1205"/>
    <n v="58"/>
    <n v="24"/>
    <x v="1"/>
    <x v="14"/>
  </r>
  <r>
    <n v="48497"/>
    <x v="14"/>
    <s v="{73FF7657-1248-483E-A896-A4EF683A8DF4}"/>
    <x v="4"/>
    <n v="86"/>
    <x v="1198"/>
    <n v="146"/>
    <n v="46"/>
    <x v="1"/>
    <x v="14"/>
  </r>
  <r>
    <n v="48497"/>
    <x v="14"/>
    <s v="{7557934F-63B0-4790-A139-09A6199D498B}"/>
    <x v="9"/>
    <n v="1249.92"/>
    <x v="1206"/>
    <n v="80"/>
    <n v="20"/>
    <x v="1"/>
    <x v="14"/>
  </r>
  <r>
    <n v="48497"/>
    <x v="14"/>
    <s v="{7FD79F12-B35C-4A32-9FB1-F31A16F33943}"/>
    <x v="0"/>
    <n v="557.78"/>
    <x v="1207"/>
    <n v="144"/>
    <n v="18"/>
    <x v="2"/>
    <x v="14"/>
  </r>
  <r>
    <n v="48497"/>
    <x v="14"/>
    <s v="{83BB67D5-AB3D-463E-8937-8F7BA590F63C}"/>
    <x v="6"/>
    <n v="258.02"/>
    <x v="1208"/>
    <n v="784"/>
    <n v="112"/>
    <x v="1"/>
    <x v="14"/>
  </r>
  <r>
    <n v="48497"/>
    <x v="14"/>
    <s v="{894A963A-F42D-4564-8EDC-98884C49E88C}"/>
    <x v="9"/>
    <n v="1252.5"/>
    <x v="1209"/>
    <n v="266"/>
    <n v="38"/>
    <x v="2"/>
    <x v="14"/>
  </r>
  <r>
    <n v="48497"/>
    <x v="14"/>
    <s v="{8A1F5CBD-4069-424D-A4A3-59974E4136B0}"/>
    <x v="9"/>
    <n v="1647.03"/>
    <x v="1210"/>
    <n v="54"/>
    <n v="18"/>
    <x v="1"/>
    <x v="14"/>
  </r>
  <r>
    <n v="48497"/>
    <x v="14"/>
    <s v="{8C29E142-F2CD-4C81-9DC6-CA18B078B2B9}"/>
    <x v="6"/>
    <n v="1325.88"/>
    <x v="1211"/>
    <n v="228.4"/>
    <n v="65.8"/>
    <x v="1"/>
    <x v="14"/>
  </r>
  <r>
    <n v="48497"/>
    <x v="14"/>
    <s v="{8D356831-E8F8-41DA-9514-949E46A224D2}"/>
    <x v="4"/>
    <n v="202"/>
    <x v="1212"/>
    <n v="210"/>
    <n v="62"/>
    <x v="1"/>
    <x v="14"/>
  </r>
  <r>
    <n v="48497"/>
    <x v="14"/>
    <s v="{8D3F088A-4ADA-43F0-95FF-066EB3047AC9}"/>
    <x v="4"/>
    <n v="364"/>
    <x v="1213"/>
    <n v="325"/>
    <n v="65"/>
    <x v="1"/>
    <x v="14"/>
  </r>
  <r>
    <n v="48497"/>
    <x v="14"/>
    <s v="{8DD0EE07-2532-4E9D-8AA7-D9EA9EF2C6F7}"/>
    <x v="6"/>
    <n v="708.66"/>
    <x v="1214"/>
    <n v="64"/>
    <n v="16"/>
    <x v="1"/>
    <x v="14"/>
  </r>
  <r>
    <n v="48497"/>
    <x v="14"/>
    <s v="{91125758-71AE-4D91-A063-8921E5BE5A54}"/>
    <x v="6"/>
    <n v="1371.6"/>
    <x v="1215"/>
    <n v="87"/>
    <n v="56"/>
    <x v="1"/>
    <x v="14"/>
  </r>
  <r>
    <n v="48497"/>
    <x v="14"/>
    <s v="{933F1836-075B-4D03-BCAB-1B1B16DBD03D}"/>
    <x v="4"/>
    <n v="612"/>
    <x v="1216"/>
    <n v="172.7"/>
    <n v="35"/>
    <x v="1"/>
    <x v="14"/>
  </r>
  <r>
    <n v="48497"/>
    <x v="14"/>
    <s v="{96F89A64-F811-44D7-AC00-2F811E49B3A0}"/>
    <x v="0"/>
    <n v="813.82"/>
    <x v="1217"/>
    <n v="108"/>
    <n v="18"/>
    <x v="2"/>
    <x v="14"/>
  </r>
  <r>
    <n v="48497"/>
    <x v="14"/>
    <s v="{9B0775B6-687A-4110-8F25-509FCDB9B73F}"/>
    <x v="0"/>
    <n v="2011.68"/>
    <x v="1218"/>
    <n v="106"/>
    <n v="53"/>
    <x v="1"/>
    <x v="14"/>
  </r>
  <r>
    <n v="48497"/>
    <x v="14"/>
    <s v="{9C2D33FC-85A7-4897-A412-1D1B3B66CC13}"/>
    <x v="9"/>
    <n v="1653.3"/>
    <x v="1219"/>
    <n v="1476.1"/>
    <n v="237.5"/>
    <x v="1"/>
    <x v="14"/>
  </r>
  <r>
    <n v="48497"/>
    <x v="14"/>
    <s v="{9FCA7944-6287-4427-865C-99D9575CF628}"/>
    <x v="6"/>
    <n v="960.12"/>
    <x v="1220"/>
    <n v="858"/>
    <n v="129"/>
    <x v="2"/>
    <x v="14"/>
  </r>
  <r>
    <n v="48497"/>
    <x v="14"/>
    <s v="{A1B9026B-A86A-4B47-8D32-D86640BC03FA}"/>
    <x v="6"/>
    <n v="530.35"/>
    <x v="1221"/>
    <n v="10"/>
    <n v="5"/>
    <x v="1"/>
    <x v="14"/>
  </r>
  <r>
    <n v="48497"/>
    <x v="14"/>
    <s v="{A741FB33-7E71-478E-9FF4-38263876C13D}"/>
    <x v="6"/>
    <n v="242.32"/>
    <x v="1222"/>
    <n v="80.3"/>
    <n v="46.3"/>
    <x v="1"/>
    <x v="14"/>
  </r>
  <r>
    <n v="48497"/>
    <x v="14"/>
    <s v="{A97F2DB3-7386-4EFD-AF73-9D0E096ECCFF}"/>
    <x v="9"/>
    <n v="468.72"/>
    <x v="1223"/>
    <n v="259"/>
    <n v="72"/>
    <x v="1"/>
    <x v="14"/>
  </r>
  <r>
    <n v="48497"/>
    <x v="14"/>
    <s v="{AEEA95C1-B296-4F38-AE9A-B8F92B3A57F6}"/>
    <x v="6"/>
    <n v="516.03"/>
    <x v="1224"/>
    <n v="132.1"/>
    <n v="24.1"/>
    <x v="1"/>
    <x v="14"/>
  </r>
  <r>
    <n v="48497"/>
    <x v="14"/>
    <s v="{B4751A2F-BB52-4592-8667-E28D703361E8}"/>
    <x v="5"/>
    <n v="480"/>
    <x v="1225"/>
    <n v="592"/>
    <n v="148"/>
    <x v="1"/>
    <x v="14"/>
  </r>
  <r>
    <n v="48497"/>
    <x v="14"/>
    <s v="{B638D0B2-85AD-4C5B-8D86-C982AE8FA99C}"/>
    <x v="6"/>
    <n v="1472.18"/>
    <x v="1226"/>
    <n v="129"/>
    <n v="43"/>
    <x v="1"/>
    <x v="14"/>
  </r>
  <r>
    <n v="48497"/>
    <x v="14"/>
    <s v="{B72B68F0-1967-41FC-9E30-AC40A0A1EA02}"/>
    <x v="0"/>
    <n v="640.08000000000004"/>
    <x v="1227"/>
    <n v="365"/>
    <n v="136.5"/>
    <x v="1"/>
    <x v="14"/>
  </r>
  <r>
    <n v="48497"/>
    <x v="14"/>
    <s v="{BB24151B-8DBA-4B21-88AD-73FC53F58518}"/>
    <x v="6"/>
    <n v="2217.42"/>
    <x v="1228"/>
    <n v="272"/>
    <n v="68"/>
    <x v="1"/>
    <x v="14"/>
  </r>
  <r>
    <n v="48497"/>
    <x v="14"/>
    <s v="{BB7B49DD-7175-4F8F-A238-264DEA466183}"/>
    <x v="6"/>
    <n v="516.03"/>
    <x v="1224"/>
    <n v="39"/>
    <n v="13"/>
    <x v="2"/>
    <x v="14"/>
  </r>
  <r>
    <n v="48497"/>
    <x v="14"/>
    <s v="{BEE9B8A6-238E-4251-8B1C-DAA762848BEC}"/>
    <x v="5"/>
    <n v="300"/>
    <x v="1197"/>
    <n v="923"/>
    <n v="183"/>
    <x v="1"/>
    <x v="14"/>
  </r>
  <r>
    <n v="48497"/>
    <x v="14"/>
    <s v="{BEE9B8A6-238E-4251-8B1C-DAA762848BEC}"/>
    <x v="6"/>
    <n v="302"/>
    <x v="1229"/>
    <n v="923"/>
    <n v="183"/>
    <x v="1"/>
    <x v="14"/>
  </r>
  <r>
    <n v="48497"/>
    <x v="14"/>
    <s v="{C43CE2AA-B3E6-489E-B366-46529555F157}"/>
    <x v="6"/>
    <n v="256.02999999999997"/>
    <x v="1230"/>
    <n v="320"/>
    <n v="64"/>
    <x v="1"/>
    <x v="14"/>
  </r>
  <r>
    <n v="48497"/>
    <x v="14"/>
    <s v="{C55C816D-39C1-495F-8A31-9BBADEA6A937}"/>
    <x v="4"/>
    <n v="84"/>
    <x v="1231"/>
    <n v="24"/>
    <n v="6"/>
    <x v="1"/>
    <x v="14"/>
  </r>
  <r>
    <n v="48497"/>
    <x v="14"/>
    <s v="{C5762B14-9256-4115-B6B8-D1A0AEC563DC}"/>
    <x v="6"/>
    <n v="1677.1"/>
    <x v="1232"/>
    <n v="159"/>
    <n v="30"/>
    <x v="1"/>
    <x v="14"/>
  </r>
  <r>
    <n v="48497"/>
    <x v="14"/>
    <s v="{C5815B09-B984-4273-9F92-1BCEA7C5AD17}"/>
    <x v="9"/>
    <n v="989.52"/>
    <x v="1233"/>
    <n v="78"/>
    <n v="13"/>
    <x v="1"/>
    <x v="14"/>
  </r>
  <r>
    <n v="48497"/>
    <x v="14"/>
    <s v="{C75D8BD5-C508-46B1-8A74-284D3472B0C5}"/>
    <x v="6"/>
    <n v="521.21"/>
    <x v="1234"/>
    <n v="109"/>
    <n v="31"/>
    <x v="1"/>
    <x v="14"/>
  </r>
  <r>
    <n v="48497"/>
    <x v="14"/>
    <s v="{CBFCC9CB-946F-4FA8-A354-539475A448A2}"/>
    <x v="6"/>
    <n v="72.239999999999995"/>
    <x v="1235"/>
    <n v="240"/>
    <n v="63"/>
    <x v="1"/>
    <x v="14"/>
  </r>
  <r>
    <n v="48497"/>
    <x v="14"/>
    <s v="{D03837CD-D999-480B-8C78-2ACA17A10822}"/>
    <x v="9"/>
    <n v="1496"/>
    <x v="1236"/>
    <n v="456"/>
    <n v="76"/>
    <x v="1"/>
    <x v="14"/>
  </r>
  <r>
    <n v="48497"/>
    <x v="14"/>
    <s v="{D385EE72-3327-4B48-AC04-5981B7146D6C}"/>
    <x v="6"/>
    <n v="309.62"/>
    <x v="1175"/>
    <n v="12"/>
    <n v="6"/>
    <x v="1"/>
    <x v="14"/>
  </r>
  <r>
    <n v="48497"/>
    <x v="14"/>
    <s v="{D610D2AD-B62C-4E7E-81F9-435483B88625}"/>
    <x v="6"/>
    <n v="548.64"/>
    <x v="1237"/>
    <n v="168.6"/>
    <n v="46.2"/>
    <x v="1"/>
    <x v="14"/>
  </r>
  <r>
    <n v="48497"/>
    <x v="14"/>
    <s v="{D741BE23-41C2-4404-BE0C-74AD7E062E8B}"/>
    <x v="5"/>
    <n v="240"/>
    <x v="1238"/>
    <n v="463.2"/>
    <n v="115.8"/>
    <x v="1"/>
    <x v="14"/>
  </r>
  <r>
    <n v="48497"/>
    <x v="14"/>
    <s v="{DCC4CA90-EBAA-47F5-929A-9307A877366C}"/>
    <x v="6"/>
    <n v="914.4"/>
    <x v="1239"/>
    <n v="60"/>
    <n v="20"/>
    <x v="1"/>
    <x v="14"/>
  </r>
  <r>
    <n v="48497"/>
    <x v="14"/>
    <s v="{E28CB261-E5BF-496B-B563-71D7376205AE}"/>
    <x v="9"/>
    <n v="901.8"/>
    <x v="1240"/>
    <n v="460"/>
    <n v="48"/>
    <x v="1"/>
    <x v="14"/>
  </r>
  <r>
    <n v="48497"/>
    <x v="14"/>
    <s v="{ED71D616-9BC5-4728-A084-BB7F6124F255}"/>
    <x v="6"/>
    <n v="356.06"/>
    <x v="1241"/>
    <n v="24"/>
    <n v="8"/>
    <x v="1"/>
    <x v="14"/>
  </r>
  <r>
    <n v="48497"/>
    <x v="14"/>
    <s v="{F0FD970C-1F35-4AA3-8E6C-C10E1C4DE7B2}"/>
    <x v="6"/>
    <n v="45.72"/>
    <x v="1242"/>
    <n v="115"/>
    <n v="23"/>
    <x v="1"/>
    <x v="14"/>
  </r>
  <r>
    <n v="48497"/>
    <x v="14"/>
    <s v="{F0FD970C-1F35-4AA3-8E6C-C10E1C4DE7B2}"/>
    <x v="0"/>
    <n v="297.18"/>
    <x v="1243"/>
    <n v="115"/>
    <n v="23"/>
    <x v="1"/>
    <x v="14"/>
  </r>
  <r>
    <n v="48497"/>
    <x v="14"/>
    <s v="{F60A5D88-147E-4D05-B929-B095174CC876}"/>
    <x v="5"/>
    <n v="260"/>
    <x v="21"/>
    <n v="115"/>
    <n v="23"/>
    <x v="1"/>
    <x v="14"/>
  </r>
  <r>
    <n v="48497"/>
    <x v="14"/>
    <s v="{FF6A7E2E-18C6-4B99-9C3E-FB14074DC1D2}"/>
    <x v="6"/>
    <n v="1006.26"/>
    <x v="1244"/>
    <n v="39"/>
    <n v="19.5"/>
    <x v="2"/>
    <x v="14"/>
  </r>
  <r>
    <n v="48497"/>
    <x v="15"/>
    <s v="{0989352B-6D39-4E9E-A3B6-6B5CA049E57E}"/>
    <x v="4"/>
    <n v="442.5"/>
    <x v="1245"/>
    <n v="177"/>
    <n v="59"/>
    <x v="1"/>
    <x v="15"/>
  </r>
  <r>
    <n v="48497"/>
    <x v="15"/>
    <s v="{0B00758E-2F2F-432E-B56E-87B6E001EC65}"/>
    <x v="4"/>
    <n v="57.75"/>
    <x v="1246"/>
    <n v="1410.7"/>
    <n v="161.80000000000001"/>
    <x v="1"/>
    <x v="15"/>
  </r>
  <r>
    <n v="48497"/>
    <x v="15"/>
    <s v="{0B00758E-2F2F-432E-B56E-87B6E001EC65}"/>
    <x v="9"/>
    <n v="243.23"/>
    <x v="1247"/>
    <n v="1410.7"/>
    <n v="161.80000000000001"/>
    <x v="1"/>
    <x v="15"/>
  </r>
  <r>
    <n v="48497"/>
    <x v="15"/>
    <s v="{0B00758E-2F2F-432E-B56E-87B6E001EC65}"/>
    <x v="6"/>
    <n v="350.91"/>
    <x v="1248"/>
    <n v="1410.7"/>
    <n v="161.80000000000001"/>
    <x v="1"/>
    <x v="15"/>
  </r>
  <r>
    <n v="48497"/>
    <x v="15"/>
    <s v="{0B413D01-5417-49A2-ACB2-91B18ADE26E2}"/>
    <x v="4"/>
    <n v="183.75"/>
    <x v="1249"/>
    <n v="75"/>
    <n v="25"/>
    <x v="1"/>
    <x v="15"/>
  </r>
  <r>
    <n v="48497"/>
    <x v="15"/>
    <s v="{16F2446C-DC29-4510-81C2-3A33130581E5}"/>
    <x v="9"/>
    <n v="114.75"/>
    <x v="1250"/>
    <n v="105"/>
    <n v="21"/>
    <x v="1"/>
    <x v="15"/>
  </r>
  <r>
    <n v="48497"/>
    <x v="15"/>
    <s v="{1707AB90-E8AE-4E77-9A0F-630A1EDDA2D9}"/>
    <x v="5"/>
    <n v="37.5"/>
    <x v="535"/>
    <n v="21"/>
    <n v="7"/>
    <x v="1"/>
    <x v="15"/>
  </r>
  <r>
    <n v="48497"/>
    <x v="15"/>
    <s v="{173C649B-8DFE-4817-B9E4-88FEE0F00529}"/>
    <x v="9"/>
    <n v="39.75"/>
    <x v="1251"/>
    <n v="168"/>
    <n v="42"/>
    <x v="1"/>
    <x v="15"/>
  </r>
  <r>
    <n v="48497"/>
    <x v="15"/>
    <s v="{1A291E14-59D4-49C8-8227-601E9288EEBB}"/>
    <x v="4"/>
    <n v="37.5"/>
    <x v="535"/>
    <n v="102"/>
    <n v="24"/>
    <x v="1"/>
    <x v="15"/>
  </r>
  <r>
    <n v="48497"/>
    <x v="15"/>
    <s v="{1CB1681C-55F8-4E70-A0E3-1C7194E71524}"/>
    <x v="4"/>
    <n v="150"/>
    <x v="1252"/>
    <n v="186"/>
    <n v="62"/>
    <x v="1"/>
    <x v="15"/>
  </r>
  <r>
    <n v="48497"/>
    <x v="15"/>
    <s v="{1D838F79-15A1-4F18-8FA4-5F4547B22521}"/>
    <x v="5"/>
    <n v="225"/>
    <x v="1253"/>
    <n v="970"/>
    <n v="97"/>
    <x v="1"/>
    <x v="15"/>
  </r>
  <r>
    <n v="48497"/>
    <x v="15"/>
    <s v="{1D838F79-15A1-4F18-8FA4-5F4547B22521}"/>
    <x v="4"/>
    <n v="74.25"/>
    <x v="1254"/>
    <n v="970"/>
    <n v="97"/>
    <x v="1"/>
    <x v="15"/>
  </r>
  <r>
    <n v="48497"/>
    <x v="15"/>
    <s v="{2A1A03B6-699F-4903-AE5D-36F0E2DDDFDE}"/>
    <x v="4"/>
    <n v="262.5"/>
    <x v="530"/>
    <n v="677"/>
    <n v="102"/>
    <x v="1"/>
    <x v="15"/>
  </r>
  <r>
    <n v="48497"/>
    <x v="15"/>
    <s v="{2E2872A8-77B0-4BEB-AA5D-C2E2E46C9D61}"/>
    <x v="5"/>
    <n v="75"/>
    <x v="1255"/>
    <n v="56"/>
    <n v="14"/>
    <x v="1"/>
    <x v="15"/>
  </r>
  <r>
    <n v="48497"/>
    <x v="15"/>
    <s v="{301EB706-59AD-4ACF-9AB8-7A7FB5A12B58}"/>
    <x v="5"/>
    <n v="15"/>
    <x v="1256"/>
    <n v="220"/>
    <n v="57"/>
    <x v="1"/>
    <x v="15"/>
  </r>
  <r>
    <n v="48497"/>
    <x v="15"/>
    <s v="{3031AE94-5173-46DC-B14A-46B546C21B8D}"/>
    <x v="5"/>
    <n v="150"/>
    <x v="1252"/>
    <n v="203"/>
    <n v="47"/>
    <x v="1"/>
    <x v="15"/>
  </r>
  <r>
    <n v="48497"/>
    <x v="15"/>
    <s v="{33181F68-6586-445A-9C4C-0FD676426659}"/>
    <x v="5"/>
    <n v="67.5"/>
    <x v="1257"/>
    <n v="165"/>
    <n v="30"/>
    <x v="1"/>
    <x v="15"/>
  </r>
  <r>
    <n v="48497"/>
    <x v="15"/>
    <s v="{33181F68-6586-445A-9C4C-0FD676426659}"/>
    <x v="4"/>
    <n v="57.75"/>
    <x v="1246"/>
    <n v="165"/>
    <n v="30"/>
    <x v="1"/>
    <x v="15"/>
  </r>
  <r>
    <n v="48497"/>
    <x v="15"/>
    <s v="{33E40703-AC71-4109-8618-79732A3D651B}"/>
    <x v="5"/>
    <n v="22.5"/>
    <x v="1258"/>
    <n v="348"/>
    <n v="76"/>
    <x v="1"/>
    <x v="15"/>
  </r>
  <r>
    <n v="48497"/>
    <x v="15"/>
    <s v="{345E095A-A2DD-46C2-999C-3006981D5C24}"/>
    <x v="5"/>
    <n v="115.5"/>
    <x v="1259"/>
    <n v="54"/>
    <n v="18"/>
    <x v="1"/>
    <x v="15"/>
  </r>
  <r>
    <n v="48497"/>
    <x v="15"/>
    <s v="{35951726-8387-45F8-83A0-331260202B82}"/>
    <x v="9"/>
    <n v="90"/>
    <x v="1260"/>
    <n v="785.86884339999995"/>
    <n v="55"/>
    <x v="1"/>
    <x v="15"/>
  </r>
  <r>
    <n v="48497"/>
    <x v="15"/>
    <s v="{3C2BC329-8DEC-4F93-A80B-27D3A3E11851}"/>
    <x v="5"/>
    <n v="75"/>
    <x v="1255"/>
    <n v="144"/>
    <n v="48"/>
    <x v="1"/>
    <x v="15"/>
  </r>
  <r>
    <n v="48497"/>
    <x v="15"/>
    <s v="{44CC3B48-328A-4311-972C-1AD004F5DE14}"/>
    <x v="4"/>
    <n v="64.5"/>
    <x v="1261"/>
    <n v="597"/>
    <n v="69"/>
    <x v="1"/>
    <x v="15"/>
  </r>
  <r>
    <n v="48497"/>
    <x v="15"/>
    <s v="{44CC3B48-328A-4311-972C-1AD004F5DE14}"/>
    <x v="9"/>
    <n v="445.91"/>
    <x v="1262"/>
    <n v="597"/>
    <n v="69"/>
    <x v="1"/>
    <x v="15"/>
  </r>
  <r>
    <n v="48497"/>
    <x v="15"/>
    <s v="{45B31AE1-35E2-43AA-9762-D2A54DF339C3}"/>
    <x v="4"/>
    <n v="82.5"/>
    <x v="1263"/>
    <n v="2152"/>
    <n v="538"/>
    <x v="1"/>
    <x v="15"/>
  </r>
  <r>
    <n v="48497"/>
    <x v="15"/>
    <s v="{5C781E63-039B-48A7-8DF5-E4C3D0B1D24B}"/>
    <x v="4"/>
    <n v="214.5"/>
    <x v="1264"/>
    <n v="608"/>
    <n v="152"/>
    <x v="1"/>
    <x v="15"/>
  </r>
  <r>
    <n v="48497"/>
    <x v="15"/>
    <s v="{5E495FC2-C7EE-4062-97C3-E02D33C91343}"/>
    <x v="4"/>
    <n v="9"/>
    <x v="1265"/>
    <n v="113"/>
    <n v="49"/>
    <x v="1"/>
    <x v="15"/>
  </r>
  <r>
    <n v="48497"/>
    <x v="15"/>
    <s v="{5E495FC2-C7EE-4062-97C3-E02D33C91343}"/>
    <x v="6"/>
    <n v="30"/>
    <x v="1266"/>
    <n v="113"/>
    <n v="49"/>
    <x v="1"/>
    <x v="15"/>
  </r>
  <r>
    <n v="48497"/>
    <x v="15"/>
    <s v="{5F1607A5-49F4-4296-A3DD-7ECE0F7F41C5}"/>
    <x v="4"/>
    <n v="259.5"/>
    <x v="1267"/>
    <n v="265"/>
    <n v="53"/>
    <x v="1"/>
    <x v="15"/>
  </r>
  <r>
    <n v="48497"/>
    <x v="15"/>
    <s v="{61470713-91CB-4A22-9773-FB2C499BDA05}"/>
    <x v="5"/>
    <n v="112.5"/>
    <x v="531"/>
    <n v="825"/>
    <n v="165"/>
    <x v="1"/>
    <x v="15"/>
  </r>
  <r>
    <n v="48497"/>
    <x v="15"/>
    <s v="{62C36D83-1F1F-43F1-8036-3A0FEA5EE21D}"/>
    <x v="5"/>
    <n v="32.25"/>
    <x v="1268"/>
    <n v="240"/>
    <n v="77"/>
    <x v="1"/>
    <x v="15"/>
  </r>
  <r>
    <n v="48497"/>
    <x v="15"/>
    <s v="{62EDA6CE-FFE0-47CF-9DCC-5C0B0294573D}"/>
    <x v="5"/>
    <n v="172.5"/>
    <x v="1269"/>
    <n v="960"/>
    <n v="240"/>
    <x v="1"/>
    <x v="15"/>
  </r>
  <r>
    <n v="48497"/>
    <x v="15"/>
    <s v="{6364E4F9-6E14-4DD9-8641-01272C400CA4}"/>
    <x v="4"/>
    <n v="66.75"/>
    <x v="1270"/>
    <n v="1156"/>
    <n v="116"/>
    <x v="1"/>
    <x v="15"/>
  </r>
  <r>
    <n v="48497"/>
    <x v="15"/>
    <s v="{65AB89B5-32DB-4660-A6E8-6870A5DBDEFC}"/>
    <x v="4"/>
    <n v="345"/>
    <x v="1271"/>
    <n v="184"/>
    <n v="46"/>
    <x v="1"/>
    <x v="15"/>
  </r>
  <r>
    <n v="48497"/>
    <x v="15"/>
    <s v="{69ABDD52-A9D8-4D2B-AF58-C26216AF8DDF}"/>
    <x v="4"/>
    <n v="113.25"/>
    <x v="1272"/>
    <n v="759"/>
    <n v="90"/>
    <x v="1"/>
    <x v="15"/>
  </r>
  <r>
    <n v="48497"/>
    <x v="15"/>
    <s v="{6F687FE0-70C2-4D87-81EF-4B24B80B5AFA}"/>
    <x v="5"/>
    <n v="90"/>
    <x v="1260"/>
    <n v="111"/>
    <n v="31"/>
    <x v="1"/>
    <x v="15"/>
  </r>
  <r>
    <n v="48497"/>
    <x v="15"/>
    <s v="{6F687FE0-70C2-4D87-81EF-4B24B80B5AFA}"/>
    <x v="9"/>
    <n v="86.25"/>
    <x v="1273"/>
    <n v="111"/>
    <n v="31"/>
    <x v="1"/>
    <x v="15"/>
  </r>
  <r>
    <n v="48497"/>
    <x v="15"/>
    <s v="{714B9364-1B26-474C-8904-E199FF2B739C}"/>
    <x v="9"/>
    <n v="120.8"/>
    <x v="1274"/>
    <n v="150"/>
    <n v="44"/>
    <x v="1"/>
    <x v="15"/>
  </r>
  <r>
    <n v="48497"/>
    <x v="15"/>
    <s v="{72F8F9D0-41A3-44A9-884B-FB0D2CA7A8E1}"/>
    <x v="5"/>
    <n v="78"/>
    <x v="1275"/>
    <n v="342"/>
    <n v="114"/>
    <x v="1"/>
    <x v="15"/>
  </r>
  <r>
    <n v="48497"/>
    <x v="15"/>
    <s v="{73FF7657-1248-483E-A896-A4EF683A8DF4}"/>
    <x v="4"/>
    <n v="45.75"/>
    <x v="1276"/>
    <n v="146"/>
    <n v="46"/>
    <x v="1"/>
    <x v="15"/>
  </r>
  <r>
    <n v="48497"/>
    <x v="15"/>
    <s v="{8D356831-E8F8-41DA-9514-949E46A224D2}"/>
    <x v="4"/>
    <n v="74.25"/>
    <x v="1254"/>
    <n v="210"/>
    <n v="62"/>
    <x v="1"/>
    <x v="15"/>
  </r>
  <r>
    <n v="48497"/>
    <x v="15"/>
    <s v="{8D3F088A-4ADA-43F0-95FF-066EB3047AC9}"/>
    <x v="4"/>
    <n v="136.5"/>
    <x v="1277"/>
    <n v="325"/>
    <n v="65"/>
    <x v="1"/>
    <x v="15"/>
  </r>
  <r>
    <n v="48497"/>
    <x v="15"/>
    <s v="{933F1836-075B-4D03-BCAB-1B1B16DBD03D}"/>
    <x v="4"/>
    <n v="229.5"/>
    <x v="1278"/>
    <n v="172.7"/>
    <n v="35"/>
    <x v="1"/>
    <x v="15"/>
  </r>
  <r>
    <n v="48497"/>
    <x v="15"/>
    <s v="{96FA0435-D64E-43FE-A565-D604D1572D7A}"/>
    <x v="5"/>
    <n v="30"/>
    <x v="1266"/>
    <n v="163"/>
    <n v="42"/>
    <x v="1"/>
    <x v="15"/>
  </r>
  <r>
    <n v="48497"/>
    <x v="15"/>
    <s v="{9B6F2E1F-093A-4A2D-A229-DF32B244830F}"/>
    <x v="5"/>
    <n v="52.5"/>
    <x v="1279"/>
    <n v="976"/>
    <n v="244"/>
    <x v="1"/>
    <x v="15"/>
  </r>
  <r>
    <n v="48497"/>
    <x v="15"/>
    <s v="{B4751A2F-BB52-4592-8667-E28D703361E8}"/>
    <x v="5"/>
    <n v="180"/>
    <x v="1177"/>
    <n v="592"/>
    <n v="148"/>
    <x v="1"/>
    <x v="15"/>
  </r>
  <r>
    <n v="48497"/>
    <x v="15"/>
    <s v="{BEE9B8A6-238E-4251-8B1C-DAA762848BEC}"/>
    <x v="5"/>
    <n v="112.5"/>
    <x v="531"/>
    <n v="923"/>
    <n v="183"/>
    <x v="1"/>
    <x v="15"/>
  </r>
  <r>
    <n v="48497"/>
    <x v="15"/>
    <s v="{BEE9B8A6-238E-4251-8B1C-DAA762848BEC}"/>
    <x v="6"/>
    <n v="113.25"/>
    <x v="1272"/>
    <n v="923"/>
    <n v="183"/>
    <x v="1"/>
    <x v="15"/>
  </r>
  <r>
    <n v="48497"/>
    <x v="15"/>
    <s v="{C1B43994-4234-4A4F-B7DB-2E8E9CC9AF2F}"/>
    <x v="4"/>
    <n v="207.75"/>
    <x v="1280"/>
    <n v="508"/>
    <n v="73"/>
    <x v="1"/>
    <x v="15"/>
  </r>
  <r>
    <n v="48497"/>
    <x v="15"/>
    <s v="{C55C816D-39C1-495F-8A31-9BBADEA6A937}"/>
    <x v="4"/>
    <n v="31.5"/>
    <x v="1281"/>
    <n v="24"/>
    <n v="6"/>
    <x v="1"/>
    <x v="15"/>
  </r>
  <r>
    <n v="48497"/>
    <x v="15"/>
    <s v="{D03837CD-D999-480B-8C78-2ACA17A10822}"/>
    <x v="9"/>
    <n v="561"/>
    <x v="1282"/>
    <n v="456"/>
    <n v="76"/>
    <x v="1"/>
    <x v="15"/>
  </r>
  <r>
    <n v="48497"/>
    <x v="15"/>
    <s v="{D741BE23-41C2-4404-BE0C-74AD7E062E8B}"/>
    <x v="5"/>
    <n v="90"/>
    <x v="1260"/>
    <n v="463.2"/>
    <n v="115.8"/>
    <x v="1"/>
    <x v="15"/>
  </r>
  <r>
    <n v="48497"/>
    <x v="15"/>
    <s v="{E8024E53-578F-498D-846B-A92A1B4451BC}"/>
    <x v="4"/>
    <n v="433.5"/>
    <x v="1283"/>
    <n v="480"/>
    <n v="60"/>
    <x v="1"/>
    <x v="15"/>
  </r>
  <r>
    <n v="48497"/>
    <x v="15"/>
    <s v="{F60A5D88-147E-4D05-B929-B095174CC876}"/>
    <x v="5"/>
    <n v="97.5"/>
    <x v="1284"/>
    <n v="115"/>
    <n v="23"/>
    <x v="1"/>
    <x v="15"/>
  </r>
  <r>
    <n v="48497"/>
    <x v="15"/>
    <s v="{FB598664-1C75-462E-A118-E8859B88CE63}"/>
    <x v="5"/>
    <n v="37.5"/>
    <x v="535"/>
    <n v="191.35453720000001"/>
    <n v="19.399999999999999"/>
    <x v="1"/>
    <x v="15"/>
  </r>
  <r>
    <n v="48497"/>
    <x v="16"/>
    <s v="{054244CA-1916-403A-889B-B37459D8950B}"/>
    <x v="6"/>
    <n v="2214"/>
    <x v="1285"/>
    <n v="1005"/>
    <n v="201"/>
    <x v="0"/>
    <x v="16"/>
  </r>
  <r>
    <n v="48497"/>
    <x v="16"/>
    <s v="{0C9CFBC8-FD4F-41CB-8F22-469880E3FED7}"/>
    <x v="6"/>
    <n v="948"/>
    <x v="1286"/>
    <n v="207"/>
    <n v="23"/>
    <x v="1"/>
    <x v="16"/>
  </r>
  <r>
    <n v="48497"/>
    <x v="16"/>
    <s v="{4B095BB8-6640-495A-BB93-DFA292E61DC1}"/>
    <x v="1"/>
    <n v="1410"/>
    <x v="1287"/>
    <n v="110"/>
    <n v="64"/>
    <x v="1"/>
    <x v="16"/>
  </r>
  <r>
    <n v="48497"/>
    <x v="16"/>
    <s v="{5C782B0A-81B6-45EE-98D4-00362DE9AD00}"/>
    <x v="0"/>
    <n v="2880"/>
    <x v="806"/>
    <n v="1053"/>
    <n v="81"/>
    <x v="0"/>
    <x v="16"/>
  </r>
  <r>
    <n v="48497"/>
    <x v="16"/>
    <s v="{70F21FD6-6A6B-4604-BBE1-C444A288B406}"/>
    <x v="3"/>
    <n v="1176"/>
    <x v="1288"/>
    <n v="185"/>
    <n v="37"/>
    <x v="1"/>
    <x v="16"/>
  </r>
  <r>
    <n v="48497"/>
    <x v="16"/>
    <s v="{7D2AD189-A59B-41EF-B85F-777F46D26D98}"/>
    <x v="6"/>
    <n v="741.6"/>
    <x v="1289"/>
    <n v="759"/>
    <n v="90"/>
    <x v="1"/>
    <x v="16"/>
  </r>
  <r>
    <n v="48497"/>
    <x v="16"/>
    <s v="{9313071A-0D74-433F-A96A-53C2EFC2AAC7}"/>
    <x v="6"/>
    <n v="741.6"/>
    <x v="1289"/>
    <n v="1156"/>
    <n v="139"/>
    <x v="0"/>
    <x v="16"/>
  </r>
  <r>
    <n v="48497"/>
    <x v="16"/>
    <s v="{A4D8C722-7F33-4637-B499-45C37A6CE7F1}"/>
    <x v="2"/>
    <n v="696.6"/>
    <x v="1290"/>
    <n v="442.75"/>
    <n v="40.25"/>
    <x v="1"/>
    <x v="16"/>
  </r>
  <r>
    <n v="48497"/>
    <x v="16"/>
    <s v="{A7A8F8A8-893E-447F-A0D2-BC4C82B9E75F}"/>
    <x v="6"/>
    <n v="741.6"/>
    <x v="1289"/>
    <n v="1624"/>
    <n v="220"/>
    <x v="0"/>
    <x v="16"/>
  </r>
  <r>
    <n v="48497"/>
    <x v="16"/>
    <s v="{AC84A927-6F94-4D0E-815C-1860BA65DDBB}"/>
    <x v="6"/>
    <n v="1080"/>
    <x v="1291"/>
    <n v="354"/>
    <n v="30"/>
    <x v="1"/>
    <x v="16"/>
  </r>
  <r>
    <n v="48497"/>
    <x v="16"/>
    <s v="{B853FAAF-C415-414F-BA28-37ABBE4A6BF1}"/>
    <x v="8"/>
    <n v="1740"/>
    <x v="1292"/>
    <n v="455"/>
    <n v="35"/>
    <x v="2"/>
    <x v="16"/>
  </r>
  <r>
    <n v="48497"/>
    <x v="16"/>
    <s v="{C10CAB21-1EE0-463B-8497-78453A663CC9}"/>
    <x v="9"/>
    <n v="1970.5"/>
    <x v="1293"/>
    <n v="720"/>
    <n v="65"/>
    <x v="1"/>
    <x v="16"/>
  </r>
  <r>
    <n v="48497"/>
    <x v="16"/>
    <s v="{D4635E8C-147B-4FC6-8F06-09BD17E68741}"/>
    <x v="0"/>
    <n v="1620"/>
    <x v="1294"/>
    <n v="434"/>
    <n v="62"/>
    <x v="1"/>
    <x v="16"/>
  </r>
  <r>
    <n v="48497"/>
    <x v="16"/>
    <s v="{D4B0D618-6719-4CB2-BDCB-A6C159767811}"/>
    <x v="6"/>
    <n v="2214"/>
    <x v="1285"/>
    <n v="1260"/>
    <n v="252"/>
    <x v="0"/>
    <x v="16"/>
  </r>
  <r>
    <n v="48497"/>
    <x v="16"/>
    <s v="{D6876A8D-728E-40A1-A48E-DA63D93044F9}"/>
    <x v="3"/>
    <n v="1050"/>
    <x v="779"/>
    <n v="429"/>
    <n v="39"/>
    <x v="1"/>
    <x v="16"/>
  </r>
  <r>
    <n v="48497"/>
    <x v="16"/>
    <s v="{E29A8240-B74C-4CA8-AF6A-E0DD1177FC91}"/>
    <x v="6"/>
    <n v="741.6"/>
    <x v="1289"/>
    <n v="878"/>
    <n v="70"/>
    <x v="1"/>
    <x v="16"/>
  </r>
  <r>
    <n v="48497"/>
    <x v="16"/>
    <s v="{E5FE1D79-1E42-4FE1-AC42-544EA5845983}"/>
    <x v="7"/>
    <n v="1200"/>
    <x v="941"/>
    <n v="721"/>
    <n v="139"/>
    <x v="1"/>
    <x v="16"/>
  </r>
  <r>
    <n v="48497"/>
    <x v="17"/>
    <s v="{054244CA-1916-403A-889B-B37459D8950B}"/>
    <x v="6"/>
    <n v="2356"/>
    <x v="1295"/>
    <n v="1005"/>
    <n v="201"/>
    <x v="0"/>
    <x v="17"/>
  </r>
  <r>
    <n v="48497"/>
    <x v="17"/>
    <s v="{0B00758E-2F2F-432E-B56E-87B6E001EC65}"/>
    <x v="6"/>
    <n v="2643"/>
    <x v="1296"/>
    <n v="1410.7"/>
    <n v="161.80000000000001"/>
    <x v="0"/>
    <x v="17"/>
  </r>
  <r>
    <n v="48497"/>
    <x v="17"/>
    <s v="{0C9CFBC8-FD4F-41CB-8F22-469880E3FED7}"/>
    <x v="6"/>
    <n v="2532.6999999999998"/>
    <x v="1297"/>
    <n v="207"/>
    <n v="23"/>
    <x v="1"/>
    <x v="17"/>
  </r>
  <r>
    <n v="48497"/>
    <x v="17"/>
    <s v="{0CF134DB-2B24-43E4-992C-09696DAE7855}"/>
    <x v="2"/>
    <n v="3135"/>
    <x v="663"/>
    <n v="126"/>
    <n v="42"/>
    <x v="1"/>
    <x v="17"/>
  </r>
  <r>
    <n v="48497"/>
    <x v="17"/>
    <s v="{1340C4BD-F08D-414A-8676-C2A39F35D5A4}"/>
    <x v="3"/>
    <n v="1672"/>
    <x v="1298"/>
    <n v="114"/>
    <n v="56"/>
    <x v="1"/>
    <x v="17"/>
  </r>
  <r>
    <n v="48497"/>
    <x v="17"/>
    <s v="{1591DDC4-06D6-4152-AF61-5F2A3150BE46}"/>
    <x v="7"/>
    <n v="3486.1"/>
    <x v="1299"/>
    <n v="1880"/>
    <n v="470"/>
    <x v="0"/>
    <x v="17"/>
  </r>
  <r>
    <n v="48497"/>
    <x v="17"/>
    <s v="{1DBD1091-5978-49F1-AB6F-7AE9B8DF0E29}"/>
    <x v="6"/>
    <n v="5183.2"/>
    <x v="1300"/>
    <n v="14"/>
    <n v="7"/>
    <x v="1"/>
    <x v="17"/>
  </r>
  <r>
    <n v="48497"/>
    <x v="17"/>
    <s v="{1EA48F98-5FE1-4D00-A599-D7F461914E50}"/>
    <x v="1"/>
    <n v="4700"/>
    <x v="1301"/>
    <n v="38"/>
    <n v="19"/>
    <x v="1"/>
    <x v="17"/>
  </r>
  <r>
    <n v="48497"/>
    <x v="17"/>
    <s v="{1F38EDC9-62BD-475C-9D74-8A320411EDEE}"/>
    <x v="10"/>
    <n v="4180"/>
    <x v="1302"/>
    <n v="15"/>
    <n v="15"/>
    <x v="1"/>
    <x v="17"/>
  </r>
  <r>
    <n v="48497"/>
    <x v="17"/>
    <s v="{234A5C54-F41A-4B61-8C36-CC7B306450FB}"/>
    <x v="7"/>
    <n v="2111.3000000000002"/>
    <x v="1303"/>
    <n v="86"/>
    <n v="43"/>
    <x v="1"/>
    <x v="17"/>
  </r>
  <r>
    <n v="48497"/>
    <x v="17"/>
    <s v="{260012E2-9644-48AD-BC72-943985F3DB7C}"/>
    <x v="1"/>
    <n v="15510"/>
    <x v="1304"/>
    <n v="88"/>
    <n v="44"/>
    <x v="1"/>
    <x v="17"/>
  </r>
  <r>
    <n v="48497"/>
    <x v="17"/>
    <s v="{2730048C-F594-46EF-9995-0279000EEFA0}"/>
    <x v="3"/>
    <n v="2345"/>
    <x v="1305"/>
    <n v="33"/>
    <n v="11"/>
    <x v="1"/>
    <x v="17"/>
  </r>
  <r>
    <n v="48497"/>
    <x v="17"/>
    <s v="{27780466-437B-47D0-9E9E-1E81A66F38D9}"/>
    <x v="8"/>
    <n v="9870"/>
    <x v="1306"/>
    <n v="50"/>
    <n v="25"/>
    <x v="1"/>
    <x v="17"/>
  </r>
  <r>
    <n v="48497"/>
    <x v="17"/>
    <s v="{28720AB1-6DF8-4B7F-8AD5-8A2E1A597E2C}"/>
    <x v="7"/>
    <n v="1473"/>
    <x v="1307"/>
    <n v="32"/>
    <n v="16"/>
    <x v="1"/>
    <x v="17"/>
  </r>
  <r>
    <n v="48497"/>
    <x v="17"/>
    <s v="{29DFBAE2-FAB4-4490-8B4D-B17575726281}"/>
    <x v="5"/>
    <n v="1762"/>
    <x v="1308"/>
    <n v="238"/>
    <n v="67"/>
    <x v="1"/>
    <x v="17"/>
  </r>
  <r>
    <n v="48497"/>
    <x v="17"/>
    <s v="{2E953E19-915D-42E5-9271-92A0807BFCBE}"/>
    <x v="9"/>
    <n v="4240.08"/>
    <x v="1309"/>
    <n v="141"/>
    <n v="47"/>
    <x v="1"/>
    <x v="17"/>
  </r>
  <r>
    <n v="48497"/>
    <x v="17"/>
    <s v="{2F38F59E-BE5B-4C24-BC6C-0D718EE82977}"/>
    <x v="3"/>
    <n v="1149.5"/>
    <x v="1310"/>
    <n v="64"/>
    <n v="32"/>
    <x v="1"/>
    <x v="17"/>
  </r>
  <r>
    <n v="48497"/>
    <x v="17"/>
    <s v="{324BEFB4-2497-4B5E-8653-8C41AE7C138B}"/>
    <x v="0"/>
    <n v="1473"/>
    <x v="1307"/>
    <n v="52"/>
    <n v="13"/>
    <x v="1"/>
    <x v="17"/>
  </r>
  <r>
    <n v="48497"/>
    <x v="17"/>
    <s v="{33E40703-AC71-4109-8618-79732A3D651B}"/>
    <x v="9"/>
    <n v="2355.44"/>
    <x v="1311"/>
    <n v="348"/>
    <n v="76"/>
    <x v="1"/>
    <x v="17"/>
  </r>
  <r>
    <n v="48497"/>
    <x v="17"/>
    <s v="{38738472-2CAB-444A-B826-58D7E4225E23}"/>
    <x v="2"/>
    <n v="1884.8"/>
    <x v="1312"/>
    <n v="48"/>
    <n v="36"/>
    <x v="1"/>
    <x v="17"/>
  </r>
  <r>
    <n v="48497"/>
    <x v="17"/>
    <s v="{396AD61C-4EB5-4341-B96E-77996FCC5433}"/>
    <x v="2"/>
    <n v="1669.4"/>
    <x v="1313"/>
    <n v="176.2"/>
    <n v="88.1"/>
    <x v="1"/>
    <x v="17"/>
  </r>
  <r>
    <n v="48497"/>
    <x v="17"/>
    <s v="{3A1F4477-C921-44AC-9430-22BAD906DCBA}"/>
    <x v="7"/>
    <n v="2946"/>
    <x v="1314"/>
    <n v="236"/>
    <n v="118"/>
    <x v="1"/>
    <x v="17"/>
  </r>
  <r>
    <n v="48497"/>
    <x v="17"/>
    <s v="{3A3560B2-3FA4-4278-94A7-D13B5E716499}"/>
    <x v="1"/>
    <n v="4355"/>
    <x v="1315"/>
    <n v="132"/>
    <n v="66"/>
    <x v="1"/>
    <x v="17"/>
  </r>
  <r>
    <n v="48497"/>
    <x v="17"/>
    <s v="{3B1A63AE-E687-42A2-9F5C-6C438BD4BB01}"/>
    <x v="0"/>
    <n v="4476.3999999999996"/>
    <x v="1316"/>
    <n v="112"/>
    <n v="28"/>
    <x v="1"/>
    <x v="17"/>
  </r>
  <r>
    <n v="48497"/>
    <x v="17"/>
    <s v="{3E0B646C-4262-46B6-BBB0-ED186C46C384}"/>
    <x v="6"/>
    <n v="2365.61"/>
    <x v="1317"/>
    <n v="80"/>
    <n v="10"/>
    <x v="1"/>
    <x v="17"/>
  </r>
  <r>
    <n v="48497"/>
    <x v="17"/>
    <s v="{3E6B53FE-A5A6-4440-B57A-280C4B7827B5}"/>
    <x v="7"/>
    <n v="4246.3999999999996"/>
    <x v="1318"/>
    <n v="100"/>
    <n v="50"/>
    <x v="1"/>
    <x v="17"/>
  </r>
  <r>
    <n v="48497"/>
    <x v="17"/>
    <s v="{414D15FD-6C6B-4CFF-8D8B-03E16A33A879}"/>
    <x v="1"/>
    <n v="3407.5"/>
    <x v="1319"/>
    <n v="121"/>
    <n v="11"/>
    <x v="1"/>
    <x v="17"/>
  </r>
  <r>
    <n v="48497"/>
    <x v="17"/>
    <s v="{42BC807A-AA20-4AE5-A46C-961BCB9D049E}"/>
    <x v="3"/>
    <n v="6031.2"/>
    <x v="1320"/>
    <n v="56"/>
    <n v="14"/>
    <x v="1"/>
    <x v="17"/>
  </r>
  <r>
    <n v="48497"/>
    <x v="17"/>
    <s v="{435055E6-0627-481B-8D1B-350EE357328F}"/>
    <x v="3"/>
    <n v="3433.75"/>
    <x v="1321"/>
    <n v="290"/>
    <n v="58"/>
    <x v="1"/>
    <x v="17"/>
  </r>
  <r>
    <n v="48497"/>
    <x v="17"/>
    <s v="{4483F164-27F1-4E1C-8B70-681934554DE2}"/>
    <x v="2"/>
    <n v="3135"/>
    <x v="663"/>
    <n v="33"/>
    <n v="11"/>
    <x v="1"/>
    <x v="17"/>
  </r>
  <r>
    <n v="48497"/>
    <x v="17"/>
    <s v="{4581EFBB-41DA-43D4-A34B-260B98CA56CA}"/>
    <x v="6"/>
    <n v="2238.1999999999998"/>
    <x v="1322"/>
    <n v="76"/>
    <n v="19"/>
    <x v="1"/>
    <x v="17"/>
  </r>
  <r>
    <n v="48497"/>
    <x v="17"/>
    <s v="{45FD317E-BB0C-4170-95B9-4538002F2B0F}"/>
    <x v="0"/>
    <n v="3387.9"/>
    <x v="1323"/>
    <n v="18"/>
    <n v="9"/>
    <x v="1"/>
    <x v="17"/>
  </r>
  <r>
    <n v="48497"/>
    <x v="17"/>
    <s v="{4AE0F8ED-B8A6-4CD7-82C8-193127FB3BEE}"/>
    <x v="6"/>
    <n v="2668.89"/>
    <x v="1324"/>
    <n v="36"/>
    <n v="18"/>
    <x v="1"/>
    <x v="17"/>
  </r>
  <r>
    <n v="48497"/>
    <x v="17"/>
    <s v="{4B095BB8-6640-495A-BB93-DFA292E61DC1}"/>
    <x v="1"/>
    <n v="6580"/>
    <x v="1325"/>
    <n v="110"/>
    <n v="64"/>
    <x v="1"/>
    <x v="17"/>
  </r>
  <r>
    <n v="48497"/>
    <x v="17"/>
    <s v="{4CA3EEF8-BE70-4933-8720-41524BEA0C8C}"/>
    <x v="7"/>
    <n v="4909.8999999999996"/>
    <x v="1326"/>
    <n v="231"/>
    <n v="47.9"/>
    <x v="1"/>
    <x v="17"/>
  </r>
  <r>
    <n v="48497"/>
    <x v="17"/>
    <s v="{4DEBF3B3-5401-4F7F-9867-428A5F378021}"/>
    <x v="8"/>
    <n v="3290"/>
    <x v="1327"/>
    <n v="24"/>
    <n v="12"/>
    <x v="1"/>
    <x v="17"/>
  </r>
  <r>
    <n v="48497"/>
    <x v="17"/>
    <s v="{4E7D7154-B53A-45FD-A222-E997E53E69CC}"/>
    <x v="4"/>
    <n v="3171.6"/>
    <x v="1328"/>
    <n v="645"/>
    <n v="43"/>
    <x v="1"/>
    <x v="17"/>
  </r>
  <r>
    <n v="48497"/>
    <x v="17"/>
    <s v="{4E7ED87A-AFEC-4609-8468-57E2C4E94ADE}"/>
    <x v="1"/>
    <n v="7167.5"/>
    <x v="1329"/>
    <n v="216"/>
    <n v="54"/>
    <x v="1"/>
    <x v="17"/>
  </r>
  <r>
    <n v="48497"/>
    <x v="17"/>
    <s v="{54FE5B6A-1CD1-426A-8627-AF375D4D1848}"/>
    <x v="6"/>
    <n v="3769.6"/>
    <x v="1330"/>
    <n v="63"/>
    <n v="21"/>
    <x v="1"/>
    <x v="17"/>
  </r>
  <r>
    <n v="48497"/>
    <x v="17"/>
    <s v="{59B3C5E2-0587-4F11-A01A-BE905F088AF6}"/>
    <x v="5"/>
    <n v="3259.7"/>
    <x v="1331"/>
    <n v="264"/>
    <n v="132"/>
    <x v="1"/>
    <x v="17"/>
  </r>
  <r>
    <n v="48497"/>
    <x v="17"/>
    <s v="{5AA77B2E-ED5F-411A-8EF3-9881DC5210A9}"/>
    <x v="2"/>
    <n v="2356.8000000000002"/>
    <x v="1332"/>
    <n v="50"/>
    <n v="25"/>
    <x v="1"/>
    <x v="17"/>
  </r>
  <r>
    <n v="48497"/>
    <x v="17"/>
    <s v="{5C5D5D74-ACB0-447D-8658-2561CA7B4E48}"/>
    <x v="3"/>
    <n v="2508"/>
    <x v="1333"/>
    <n v="236"/>
    <n v="118"/>
    <x v="1"/>
    <x v="17"/>
  </r>
  <r>
    <n v="48497"/>
    <x v="17"/>
    <s v="{5C8E7F8E-46B7-4B36-B175-412263CCEA0B}"/>
    <x v="3"/>
    <n v="2194.5"/>
    <x v="1334"/>
    <n v="165"/>
    <n v="55"/>
    <x v="1"/>
    <x v="17"/>
  </r>
  <r>
    <n v="48497"/>
    <x v="17"/>
    <s v="{5CEE4A28-E179-40A8-ACB5-7D687E2B8F5A}"/>
    <x v="8"/>
    <n v="4523.3999999999996"/>
    <x v="1335"/>
    <n v="54"/>
    <n v="18"/>
    <x v="1"/>
    <x v="17"/>
  </r>
  <r>
    <n v="48497"/>
    <x v="17"/>
    <s v="{5DE4A2FB-24E0-44D9-9B0D-B23A8160B899}"/>
    <x v="3"/>
    <n v="1881"/>
    <x v="1336"/>
    <n v="58"/>
    <n v="29"/>
    <x v="1"/>
    <x v="17"/>
  </r>
  <r>
    <n v="48497"/>
    <x v="17"/>
    <s v="{61D3C372-622C-4CB6-A920-6555E61AA561}"/>
    <x v="9"/>
    <n v="2114.4"/>
    <x v="1337"/>
    <n v="1548"/>
    <n v="344"/>
    <x v="0"/>
    <x v="17"/>
  </r>
  <r>
    <n v="48497"/>
    <x v="17"/>
    <s v="{67391955-33A4-48CA-AE00-AD0BFEBF380F}"/>
    <x v="7"/>
    <n v="2189.5500000000002"/>
    <x v="1338"/>
    <n v="28"/>
    <n v="14"/>
    <x v="1"/>
    <x v="17"/>
  </r>
  <r>
    <n v="48497"/>
    <x v="17"/>
    <s v="{6A8862B5-6CCF-499D-8261-B4E294705538}"/>
    <x v="7"/>
    <n v="1725.1"/>
    <x v="1339"/>
    <n v="42"/>
    <n v="21"/>
    <x v="1"/>
    <x v="17"/>
  </r>
  <r>
    <n v="48497"/>
    <x v="17"/>
    <s v="{6D150468-3792-410D-904D-3027980BC4F8}"/>
    <x v="5"/>
    <n v="3171.6"/>
    <x v="1328"/>
    <n v="34"/>
    <n v="17"/>
    <x v="1"/>
    <x v="17"/>
  </r>
  <r>
    <n v="48497"/>
    <x v="17"/>
    <s v="{6DB854FB-2DBC-4A0C-8492-0E627B7B382B}"/>
    <x v="7"/>
    <n v="2388.6"/>
    <x v="1340"/>
    <n v="118.4"/>
    <n v="29.6"/>
    <x v="1"/>
    <x v="17"/>
  </r>
  <r>
    <n v="48497"/>
    <x v="17"/>
    <s v="{70E2D928-608B-4194-A840-85C6CBA212F7}"/>
    <x v="8"/>
    <n v="2090"/>
    <x v="588"/>
    <n v="30"/>
    <n v="15"/>
    <x v="1"/>
    <x v="17"/>
  </r>
  <r>
    <n v="48497"/>
    <x v="17"/>
    <s v="{711D3C31-C847-429F-A716-3B84F50D0B0B}"/>
    <x v="0"/>
    <n v="4712"/>
    <x v="1341"/>
    <n v="58"/>
    <n v="29"/>
    <x v="1"/>
    <x v="17"/>
  </r>
  <r>
    <n v="48497"/>
    <x v="17"/>
    <s v="{77775A34-1D2F-4047-886E-B1359AD47EA9}"/>
    <x v="6"/>
    <n v="2532.6999999999998"/>
    <x v="1297"/>
    <n v="110"/>
    <n v="22"/>
    <x v="1"/>
    <x v="17"/>
  </r>
  <r>
    <n v="48497"/>
    <x v="17"/>
    <s v="{79DBC149-F3A0-4824-843B-21B379CD32B1}"/>
    <x v="5"/>
    <n v="1233.4000000000001"/>
    <x v="1342"/>
    <n v="35"/>
    <n v="35"/>
    <x v="1"/>
    <x v="17"/>
  </r>
  <r>
    <n v="48497"/>
    <x v="17"/>
    <s v="{7D2AD189-A59B-41EF-B85F-777F46D26D98}"/>
    <x v="6"/>
    <n v="485.25"/>
    <x v="1343"/>
    <n v="759"/>
    <n v="90"/>
    <x v="1"/>
    <x v="17"/>
  </r>
  <r>
    <n v="48497"/>
    <x v="17"/>
    <s v="{7D889AB8-8069-4413-9D23-0EB5139EF556}"/>
    <x v="5"/>
    <n v="3347.8"/>
    <x v="1344"/>
    <n v="146"/>
    <n v="73"/>
    <x v="1"/>
    <x v="17"/>
  </r>
  <r>
    <n v="48497"/>
    <x v="17"/>
    <s v="{7DE74E51-7E0B-4E19-8178-9F1ECAB53CCA}"/>
    <x v="0"/>
    <n v="3928"/>
    <x v="1345"/>
    <n v="56"/>
    <n v="28"/>
    <x v="1"/>
    <x v="17"/>
  </r>
  <r>
    <n v="48497"/>
    <x v="17"/>
    <s v="{7F035DFE-3B96-4E03-A88F-CB37BC5F4808}"/>
    <x v="0"/>
    <n v="1571.2"/>
    <x v="1346"/>
    <n v="242"/>
    <n v="66"/>
    <x v="1"/>
    <x v="17"/>
  </r>
  <r>
    <n v="48497"/>
    <x v="17"/>
    <s v="{7F2F5524-67FD-41F0-9415-2FA6BAA02F4D}"/>
    <x v="2"/>
    <n v="2037.75"/>
    <x v="1347"/>
    <n v="39"/>
    <n v="13"/>
    <x v="1"/>
    <x v="17"/>
  </r>
  <r>
    <n v="48497"/>
    <x v="17"/>
    <s v="{8254923A-91D2-4209-A0E9-A8056103723D}"/>
    <x v="4"/>
    <n v="1585.8"/>
    <x v="1348"/>
    <n v="21"/>
    <n v="21"/>
    <x v="1"/>
    <x v="17"/>
  </r>
  <r>
    <n v="48497"/>
    <x v="17"/>
    <s v="{82CA59D4-705F-48F4-89D2-A17ADAA591D0}"/>
    <x v="0"/>
    <n v="3731.6"/>
    <x v="1349"/>
    <n v="7"/>
    <n v="3.5"/>
    <x v="1"/>
    <x v="17"/>
  </r>
  <r>
    <n v="48497"/>
    <x v="17"/>
    <s v="{8605A9FE-CE47-4632-8F6C-D1560DB142E7}"/>
    <x v="2"/>
    <n v="7164"/>
    <x v="1350"/>
    <n v="98"/>
    <n v="49"/>
    <x v="1"/>
    <x v="17"/>
  </r>
  <r>
    <n v="48497"/>
    <x v="17"/>
    <s v="{8699D410-4852-4C24-81AD-347BDD982538}"/>
    <x v="0"/>
    <n v="1620.3"/>
    <x v="1351"/>
    <n v="105"/>
    <n v="35"/>
    <x v="2"/>
    <x v="17"/>
  </r>
  <r>
    <n v="48497"/>
    <x v="17"/>
    <s v="{87836358-CB88-4545-AE4A-6D265DA0339F}"/>
    <x v="1"/>
    <n v="2354.88"/>
    <x v="1352"/>
    <n v="237"/>
    <n v="79"/>
    <x v="1"/>
    <x v="17"/>
  </r>
  <r>
    <n v="48497"/>
    <x v="17"/>
    <s v="{88AA73D4-420D-4C0A-B3E1-23744A556669}"/>
    <x v="8"/>
    <n v="7402.5"/>
    <x v="1353"/>
    <n v="46"/>
    <n v="23"/>
    <x v="1"/>
    <x v="17"/>
  </r>
  <r>
    <n v="48497"/>
    <x v="17"/>
    <s v="{8A361006-2C4F-4994-A533-D02A93F19605}"/>
    <x v="8"/>
    <n v="2931.25"/>
    <x v="1354"/>
    <n v="196"/>
    <n v="98"/>
    <x v="1"/>
    <x v="17"/>
  </r>
  <r>
    <n v="48497"/>
    <x v="17"/>
    <s v="{8C80DFC9-2603-46D1-84F1-548D383435A3}"/>
    <x v="1"/>
    <n v="1254"/>
    <x v="1355"/>
    <n v="56"/>
    <n v="28"/>
    <x v="1"/>
    <x v="17"/>
  </r>
  <r>
    <n v="48497"/>
    <x v="17"/>
    <s v="{8EAC5C12-24C6-495E-A547-8AD12ED4E342}"/>
    <x v="7"/>
    <n v="1227.5"/>
    <x v="1356"/>
    <n v="1030"/>
    <n v="103"/>
    <x v="0"/>
    <x v="17"/>
  </r>
  <r>
    <n v="48497"/>
    <x v="17"/>
    <s v="{91B334A3-B297-4DC5-9848-513BB95BADDA}"/>
    <x v="5"/>
    <n v="1497.7"/>
    <x v="1357"/>
    <n v="138"/>
    <n v="69"/>
    <x v="1"/>
    <x v="17"/>
  </r>
  <r>
    <n v="48497"/>
    <x v="17"/>
    <s v="{93377397-39DC-4413-815D-8D469F2A8AA3}"/>
    <x v="2"/>
    <n v="3447.4"/>
    <x v="1358"/>
    <n v="80.7"/>
    <n v="32.1"/>
    <x v="1"/>
    <x v="17"/>
  </r>
  <r>
    <n v="48497"/>
    <x v="17"/>
    <s v="{93431976-B879-4CE5-B315-AC55640E35E2}"/>
    <x v="3"/>
    <n v="1092"/>
    <x v="1359"/>
    <n v="72"/>
    <n v="24"/>
    <x v="1"/>
    <x v="17"/>
  </r>
  <r>
    <n v="48497"/>
    <x v="17"/>
    <s v="{96B82241-0709-4AC3-B0ED-8215B0208694}"/>
    <x v="2"/>
    <n v="1025.75"/>
    <x v="1360"/>
    <n v="54"/>
    <n v="18"/>
    <x v="1"/>
    <x v="17"/>
  </r>
  <r>
    <n v="48497"/>
    <x v="17"/>
    <s v="{96D03847-AEA2-41A2-8AF8-F001FC1F0164}"/>
    <x v="4"/>
    <n v="1233.4000000000001"/>
    <x v="1342"/>
    <n v="50"/>
    <n v="25"/>
    <x v="1"/>
    <x v="17"/>
  </r>
  <r>
    <n v="48497"/>
    <x v="17"/>
    <s v="{9715D9D2-C8CC-4450-8595-CEB3285D50DD}"/>
    <x v="10"/>
    <n v="7402.5"/>
    <x v="1353"/>
    <n v="44"/>
    <n v="22"/>
    <x v="1"/>
    <x v="17"/>
  </r>
  <r>
    <n v="48497"/>
    <x v="17"/>
    <s v="{9815AB83-9843-4312-AAAF-19667AC4C369}"/>
    <x v="3"/>
    <n v="4387.6000000000004"/>
    <x v="1361"/>
    <n v="34"/>
    <n v="17"/>
    <x v="1"/>
    <x v="17"/>
  </r>
  <r>
    <n v="48497"/>
    <x v="17"/>
    <s v="{9C4D599A-D348-4532-B375-E9B19692A8C2}"/>
    <x v="2"/>
    <n v="3135"/>
    <x v="663"/>
    <n v="200"/>
    <n v="40"/>
    <x v="1"/>
    <x v="17"/>
  </r>
  <r>
    <n v="48497"/>
    <x v="17"/>
    <s v="{A1273AF1-3FFE-4C32-980B-5CBD05FEE106}"/>
    <x v="8"/>
    <n v="2919.4"/>
    <x v="1362"/>
    <n v="12"/>
    <n v="6"/>
    <x v="1"/>
    <x v="17"/>
  </r>
  <r>
    <n v="48497"/>
    <x v="17"/>
    <s v="{A1D80EC7-280F-484B-9FD3-350AFDB64280}"/>
    <x v="7"/>
    <n v="3535.2"/>
    <x v="1363"/>
    <n v="215.6"/>
    <n v="57"/>
    <x v="1"/>
    <x v="17"/>
  </r>
  <r>
    <n v="48497"/>
    <x v="17"/>
    <s v="{A2E1DB3A-FA26-4521-84A3-00AECF276EE8}"/>
    <x v="7"/>
    <n v="1522.1"/>
    <x v="1364"/>
    <n v="28.4"/>
    <n v="14.2"/>
    <x v="1"/>
    <x v="17"/>
  </r>
  <r>
    <n v="48497"/>
    <x v="17"/>
    <s v="{A348697C-71B0-41D3-A044-0567B79C44C1}"/>
    <x v="8"/>
    <n v="4474"/>
    <x v="1365"/>
    <n v="40"/>
    <n v="40"/>
    <x v="1"/>
    <x v="17"/>
  </r>
  <r>
    <n v="48497"/>
    <x v="17"/>
    <s v="{A3676EAE-A3EC-4E0E-AEF6-AF3613C28755}"/>
    <x v="6"/>
    <n v="2179.3000000000002"/>
    <x v="1366"/>
    <n v="36"/>
    <n v="18"/>
    <x v="1"/>
    <x v="17"/>
  </r>
  <r>
    <n v="48497"/>
    <x v="17"/>
    <s v="{A4D8C722-7F33-4637-B499-45C37A6CE7F1}"/>
    <x v="7"/>
    <n v="2388"/>
    <x v="1367"/>
    <n v="442.75"/>
    <n v="40.25"/>
    <x v="1"/>
    <x v="17"/>
  </r>
  <r>
    <n v="48497"/>
    <x v="17"/>
    <s v="{A54BA1AA-8722-4317-A763-EA87939D73FB}"/>
    <x v="9"/>
    <n v="3488.76"/>
    <x v="1368"/>
    <n v="517.5"/>
    <n v="63"/>
    <x v="1"/>
    <x v="17"/>
  </r>
  <r>
    <n v="48497"/>
    <x v="17"/>
    <s v="{A648EA55-D5B0-4590-BD07-7FE937E1D32E}"/>
    <x v="7"/>
    <n v="3184.8"/>
    <x v="1369"/>
    <n v="140"/>
    <n v="20"/>
    <x v="1"/>
    <x v="17"/>
  </r>
  <r>
    <n v="48497"/>
    <x v="17"/>
    <s v="{A7AA8363-C2BF-4A95-B095-D453065F462E}"/>
    <x v="0"/>
    <n v="1816.7"/>
    <x v="1370"/>
    <n v="10"/>
    <n v="5"/>
    <x v="1"/>
    <x v="17"/>
  </r>
  <r>
    <n v="48497"/>
    <x v="17"/>
    <s v="{A7CC747B-A6BE-4E14-993E-D56B063E6AC1}"/>
    <x v="3"/>
    <n v="4690"/>
    <x v="1371"/>
    <n v="44"/>
    <n v="22"/>
    <x v="1"/>
    <x v="17"/>
  </r>
  <r>
    <n v="48497"/>
    <x v="17"/>
    <s v="{A9BCA6AC-DE7B-48D5-AF9C-EABDF7B0969E}"/>
    <x v="8"/>
    <n v="7520"/>
    <x v="1372"/>
    <n v="248"/>
    <n v="62"/>
    <x v="2"/>
    <x v="17"/>
  </r>
  <r>
    <n v="48497"/>
    <x v="17"/>
    <s v="{AA4FD1A9-7888-4898-B941-3929D8CEDA4D}"/>
    <x v="6"/>
    <n v="1819.7"/>
    <x v="1373"/>
    <n v="745"/>
    <n v="114"/>
    <x v="1"/>
    <x v="17"/>
  </r>
  <r>
    <n v="48497"/>
    <x v="17"/>
    <s v="{AD5D47A8-A978-4E38-8E34-3BFCD9E7E8C5}"/>
    <x v="8"/>
    <n v="6580"/>
    <x v="1325"/>
    <n v="112"/>
    <n v="56"/>
    <x v="1"/>
    <x v="17"/>
  </r>
  <r>
    <n v="48497"/>
    <x v="17"/>
    <s v="{B17BBED6-D3A9-4F78-B8D0-3726C4417A24}"/>
    <x v="2"/>
    <n v="1327"/>
    <x v="1374"/>
    <n v="126"/>
    <n v="63"/>
    <x v="1"/>
    <x v="17"/>
  </r>
  <r>
    <n v="48497"/>
    <x v="17"/>
    <s v="{B7DA60EE-4540-4B8A-85AB-D8FC5FAEE905}"/>
    <x v="7"/>
    <n v="2847.8"/>
    <x v="1375"/>
    <n v="258"/>
    <n v="86"/>
    <x v="1"/>
    <x v="17"/>
  </r>
  <r>
    <n v="48497"/>
    <x v="17"/>
    <s v="{B853FAAF-C415-414F-BA28-37ABBE4A6BF1}"/>
    <x v="8"/>
    <n v="1748.03"/>
    <x v="1376"/>
    <n v="455"/>
    <n v="35"/>
    <x v="2"/>
    <x v="17"/>
  </r>
  <r>
    <n v="48497"/>
    <x v="17"/>
    <s v="{B9573F9E-64DD-48EC-961C-CD25FDFED3ED}"/>
    <x v="3"/>
    <n v="1254"/>
    <x v="1355"/>
    <n v="3428"/>
    <n v="289"/>
    <x v="0"/>
    <x v="17"/>
  </r>
  <r>
    <n v="48497"/>
    <x v="17"/>
    <s v="{BAFB7D29-CE91-49C5-9FCA-DC23240C17E5}"/>
    <x v="8"/>
    <n v="5311"/>
    <x v="1377"/>
    <n v="54"/>
    <n v="27"/>
    <x v="1"/>
    <x v="17"/>
  </r>
  <r>
    <n v="48497"/>
    <x v="17"/>
    <s v="{BC61C158-79EF-4635-99CE-F091FB66E862}"/>
    <x v="8"/>
    <n v="2010"/>
    <x v="1378"/>
    <n v="198"/>
    <n v="66"/>
    <x v="1"/>
    <x v="17"/>
  </r>
  <r>
    <n v="48497"/>
    <x v="17"/>
    <s v="{BD70B885-2E95-4B85-91D5-28DDAE4E6E53}"/>
    <x v="2"/>
    <n v="1463"/>
    <x v="1379"/>
    <n v="134"/>
    <n v="67"/>
    <x v="1"/>
    <x v="17"/>
  </r>
  <r>
    <n v="48497"/>
    <x v="17"/>
    <s v="{BE76B0C6-1134-47B1-8DF4-93F916E3A1F4}"/>
    <x v="6"/>
    <n v="2356"/>
    <x v="1295"/>
    <n v="224"/>
    <n v="56"/>
    <x v="1"/>
    <x v="17"/>
  </r>
  <r>
    <n v="48497"/>
    <x v="17"/>
    <s v="{C10CAB21-1EE0-463B-8497-78453A663CC9}"/>
    <x v="9"/>
    <n v="4740.3"/>
    <x v="1380"/>
    <n v="720"/>
    <n v="65"/>
    <x v="1"/>
    <x v="17"/>
  </r>
  <r>
    <n v="48497"/>
    <x v="17"/>
    <s v="{C1D88C83-F93D-4063-B0B8-5818C86FC5B3}"/>
    <x v="4"/>
    <n v="2198.4"/>
    <x v="1381"/>
    <n v="12"/>
    <n v="12"/>
    <x v="1"/>
    <x v="17"/>
  </r>
  <r>
    <n v="48497"/>
    <x v="17"/>
    <s v="{C2F850CD-1F9D-455F-89F8-6E6A64C7AAE2}"/>
    <x v="4"/>
    <n v="1735.57"/>
    <x v="1382"/>
    <n v="88"/>
    <n v="22"/>
    <x v="1"/>
    <x v="17"/>
  </r>
  <r>
    <n v="48497"/>
    <x v="17"/>
    <s v="{CA4AD8CB-153A-43B4-91F0-AE327A2DAF9D}"/>
    <x v="7"/>
    <n v="3142.4"/>
    <x v="1383"/>
    <n v="138"/>
    <n v="23"/>
    <x v="1"/>
    <x v="17"/>
  </r>
  <r>
    <n v="48497"/>
    <x v="17"/>
    <s v="{CB088E9E-F200-448B-8458-EB7C0AA9FA39}"/>
    <x v="7"/>
    <n v="1964"/>
    <x v="1384"/>
    <n v="475"/>
    <n v="95"/>
    <x v="1"/>
    <x v="17"/>
  </r>
  <r>
    <n v="48497"/>
    <x v="17"/>
    <s v="{CB5ED9C0-7D41-4F89-8ACA-3F94FB4C0822}"/>
    <x v="6"/>
    <n v="4429.28"/>
    <x v="1385"/>
    <n v="188"/>
    <n v="64"/>
    <x v="1"/>
    <x v="17"/>
  </r>
  <r>
    <n v="48497"/>
    <x v="17"/>
    <s v="{CBB95F69-E142-4618-8685-C6540569238A}"/>
    <x v="7"/>
    <n v="2123.1999999999998"/>
    <x v="1386"/>
    <n v="105"/>
    <n v="15"/>
    <x v="1"/>
    <x v="17"/>
  </r>
  <r>
    <n v="48497"/>
    <x v="17"/>
    <s v="{CC2A291B-4B75-4163-8CAB-8FF2C15DC430}"/>
    <x v="3"/>
    <n v="2508"/>
    <x v="1333"/>
    <n v="108"/>
    <n v="36"/>
    <x v="1"/>
    <x v="17"/>
  </r>
  <r>
    <n v="48497"/>
    <x v="17"/>
    <s v="{CC5DDF43-471B-409D-B70D-3DE2DFED0E39}"/>
    <x v="3"/>
    <n v="5025"/>
    <x v="1387"/>
    <n v="490"/>
    <n v="98"/>
    <x v="1"/>
    <x v="17"/>
  </r>
  <r>
    <n v="48497"/>
    <x v="17"/>
    <s v="{D12E4426-6BD2-4461-A884-95557F4A925F}"/>
    <x v="2"/>
    <n v="2664.75"/>
    <x v="1388"/>
    <n v="36"/>
    <n v="18"/>
    <x v="1"/>
    <x v="17"/>
  </r>
  <r>
    <n v="48497"/>
    <x v="17"/>
    <s v="{D235C910-6B6A-4055-AA7F-1FA17D5223B7}"/>
    <x v="3"/>
    <n v="1463"/>
    <x v="1379"/>
    <n v="936"/>
    <n v="104"/>
    <x v="1"/>
    <x v="17"/>
  </r>
  <r>
    <n v="48497"/>
    <x v="17"/>
    <s v="{D4B0D618-6719-4CB2-BDCB-A6C159767811}"/>
    <x v="6"/>
    <n v="2709.4"/>
    <x v="1389"/>
    <n v="1260"/>
    <n v="252"/>
    <x v="0"/>
    <x v="17"/>
  </r>
  <r>
    <n v="48497"/>
    <x v="17"/>
    <s v="{D5EF7272-FD25-4569-BBC6-81F39EA9EA58}"/>
    <x v="8"/>
    <n v="3344"/>
    <x v="1390"/>
    <n v="618"/>
    <n v="206"/>
    <x v="1"/>
    <x v="17"/>
  </r>
  <r>
    <n v="48497"/>
    <x v="17"/>
    <s v="{D610D2AD-B62C-4E7E-81F9-435483B88625}"/>
    <x v="0"/>
    <n v="4005.2"/>
    <x v="1391"/>
    <n v="168.6"/>
    <n v="46.2"/>
    <x v="1"/>
    <x v="17"/>
  </r>
  <r>
    <n v="48497"/>
    <x v="17"/>
    <s v="{D6293869-3645-4FFC-A52F-33E694CA3F8F}"/>
    <x v="5"/>
    <n v="1497.7"/>
    <x v="1357"/>
    <n v="156"/>
    <n v="39"/>
    <x v="1"/>
    <x v="17"/>
  </r>
  <r>
    <n v="48497"/>
    <x v="17"/>
    <s v="{D74167E3-138F-4661-845B-32F1F203207F}"/>
    <x v="2"/>
    <n v="2508"/>
    <x v="1333"/>
    <n v="66"/>
    <n v="22"/>
    <x v="1"/>
    <x v="17"/>
  </r>
  <r>
    <n v="48497"/>
    <x v="17"/>
    <s v="{D7EDC9FA-A253-4D44-A88D-45CA2DABF45E}"/>
    <x v="8"/>
    <n v="2255.9"/>
    <x v="1392"/>
    <n v="228"/>
    <n v="34"/>
    <x v="1"/>
    <x v="17"/>
  </r>
  <r>
    <n v="48497"/>
    <x v="17"/>
    <s v="{DB287366-C732-4BBB-87E5-EA324893E0B7}"/>
    <x v="8"/>
    <n v="4347.5"/>
    <x v="1393"/>
    <n v="696"/>
    <n v="134"/>
    <x v="1"/>
    <x v="17"/>
  </r>
  <r>
    <n v="48497"/>
    <x v="17"/>
    <s v="{DB310F6D-522F-4ADB-BA90-3DBCD8DFC72D}"/>
    <x v="8"/>
    <n v="8795.5"/>
    <x v="1394"/>
    <n v="223"/>
    <n v="67"/>
    <x v="1"/>
    <x v="17"/>
  </r>
  <r>
    <n v="48497"/>
    <x v="17"/>
    <s v="{DF2E0B53-5650-407E-93D3-FBFCD79F5120}"/>
    <x v="2"/>
    <n v="1933.25"/>
    <x v="1395"/>
    <n v="332"/>
    <n v="83"/>
    <x v="1"/>
    <x v="17"/>
  </r>
  <r>
    <n v="48497"/>
    <x v="17"/>
    <s v="{E0CF10AC-90F9-4468-9A8D-7A13E8B1B62E}"/>
    <x v="0"/>
    <n v="1865.8"/>
    <x v="1396"/>
    <n v="116.4"/>
    <n v="38.799999999999997"/>
    <x v="1"/>
    <x v="17"/>
  </r>
  <r>
    <n v="48497"/>
    <x v="17"/>
    <s v="{E29A8240-B74C-4CA8-AF6A-E0DD1177FC91}"/>
    <x v="6"/>
    <n v="3396.78"/>
    <x v="1397"/>
    <n v="878"/>
    <n v="70"/>
    <x v="1"/>
    <x v="17"/>
  </r>
  <r>
    <n v="48497"/>
    <x v="17"/>
    <s v="{E3DE4EE3-B018-4652-ADA1-26DDC799B1F0}"/>
    <x v="2"/>
    <n v="2751.34"/>
    <x v="1398"/>
    <n v="2567"/>
    <n v="441"/>
    <x v="0"/>
    <x v="17"/>
  </r>
  <r>
    <n v="48497"/>
    <x v="17"/>
    <s v="{E4AA682D-4B4C-40C5-8751-8FC33E9318E4}"/>
    <x v="0"/>
    <n v="1374.8"/>
    <x v="1399"/>
    <n v="138"/>
    <n v="23"/>
    <x v="1"/>
    <x v="17"/>
  </r>
  <r>
    <n v="48497"/>
    <x v="17"/>
    <s v="{E4E4D1F8-EE8A-4EB6-AE95-E910879CD51A}"/>
    <x v="7"/>
    <n v="1964"/>
    <x v="1384"/>
    <n v="382"/>
    <n v="53"/>
    <x v="1"/>
    <x v="17"/>
  </r>
  <r>
    <n v="48497"/>
    <x v="17"/>
    <s v="{E5FE1D79-1E42-4FE1-AC42-544EA5845983}"/>
    <x v="7"/>
    <n v="2121.12"/>
    <x v="1400"/>
    <n v="721"/>
    <n v="139"/>
    <x v="1"/>
    <x v="17"/>
  </r>
  <r>
    <n v="48497"/>
    <x v="17"/>
    <s v="{E8E83168-4DF5-417F-8137-65B687463320}"/>
    <x v="0"/>
    <n v="4910"/>
    <x v="1401"/>
    <n v="6"/>
    <n v="3"/>
    <x v="1"/>
    <x v="17"/>
  </r>
  <r>
    <n v="48497"/>
    <x v="17"/>
    <s v="{E97E36FA-7735-4E68-A3CA-D06988322792}"/>
    <x v="2"/>
    <n v="4246.3999999999996"/>
    <x v="1318"/>
    <n v="1920"/>
    <n v="240"/>
    <x v="0"/>
    <x v="17"/>
  </r>
  <r>
    <n v="48497"/>
    <x v="17"/>
    <s v="{E9F3C81B-C4E2-4AC8-A7DF-1E172A783BE0}"/>
    <x v="0"/>
    <n v="1964"/>
    <x v="1384"/>
    <n v="41.4"/>
    <n v="20.7"/>
    <x v="1"/>
    <x v="17"/>
  </r>
  <r>
    <n v="48497"/>
    <x v="17"/>
    <s v="{EB9933D1-5E71-4579-8D14-82F13CF9BBB5}"/>
    <x v="0"/>
    <n v="3592.29"/>
    <x v="1402"/>
    <n v="145"/>
    <n v="29"/>
    <x v="1"/>
    <x v="17"/>
  </r>
  <r>
    <n v="48497"/>
    <x v="17"/>
    <s v="{EC182693-1925-4900-9843-8CAAFD425C24}"/>
    <x v="2"/>
    <n v="1820"/>
    <x v="1403"/>
    <n v="25"/>
    <n v="13"/>
    <x v="1"/>
    <x v="17"/>
  </r>
  <r>
    <n v="48497"/>
    <x v="17"/>
    <s v="{ED26C6E3-2CED-4CD5-99E3-3C05556B98D9}"/>
    <x v="7"/>
    <n v="3769.6"/>
    <x v="1330"/>
    <n v="4.8"/>
    <n v="2.4"/>
    <x v="1"/>
    <x v="17"/>
  </r>
  <r>
    <n v="48497"/>
    <x v="17"/>
    <s v="{F5FFA379-D6CD-4BEA-9AAF-A482C64C5AD1}"/>
    <x v="2"/>
    <n v="3450.2"/>
    <x v="1404"/>
    <n v="297"/>
    <n v="94"/>
    <x v="1"/>
    <x v="17"/>
  </r>
  <r>
    <n v="48497"/>
    <x v="17"/>
    <s v="{F9CF1CBB-80A7-4D60-AABC-E78B80FEF600}"/>
    <x v="6"/>
    <n v="4367.28"/>
    <x v="1405"/>
    <n v="127"/>
    <n v="127"/>
    <x v="1"/>
    <x v="17"/>
  </r>
  <r>
    <n v="48497"/>
    <x v="17"/>
    <s v="{FCCABBD3-2D59-4C88-BA5A-9FA15219639A}"/>
    <x v="2"/>
    <n v="3184.8"/>
    <x v="1369"/>
    <n v="144"/>
    <n v="36"/>
    <x v="1"/>
    <x v="17"/>
  </r>
  <r>
    <n v="48497"/>
    <x v="17"/>
    <s v="{FD177DA5-5FC1-47F6-A420-2CDBC2158FFE}"/>
    <x v="2"/>
    <n v="2351.25"/>
    <x v="1406"/>
    <n v="271.2"/>
    <n v="135.6"/>
    <x v="1"/>
    <x v="17"/>
  </r>
  <r>
    <n v="48497"/>
    <x v="17"/>
    <s v="{FDA40D91-DAD3-4734-91B7-91C05A6530E1}"/>
    <x v="3"/>
    <n v="3685"/>
    <x v="1407"/>
    <n v="258"/>
    <n v="86"/>
    <x v="1"/>
    <x v="17"/>
  </r>
  <r>
    <n v="48237"/>
    <x v="0"/>
    <s v="{072E1584-904E-4A5A-A6D6-7BD7FF0EF429}"/>
    <x v="3"/>
    <n v="6108.96"/>
    <x v="1408"/>
    <n v="3327.2"/>
    <n v="647.5"/>
    <x v="0"/>
    <x v="0"/>
  </r>
  <r>
    <n v="48237"/>
    <x v="0"/>
    <s v="{075370DA-F3FC-4FA9-989B-46B97BAC6246}"/>
    <x v="6"/>
    <n v="9199.35"/>
    <x v="1409"/>
    <n v="3338"/>
    <n v="629.4"/>
    <x v="0"/>
    <x v="0"/>
  </r>
  <r>
    <n v="48237"/>
    <x v="0"/>
    <s v="{0F163A28-97AB-4253-867F-1C4179A3B14A}"/>
    <x v="3"/>
    <n v="2565.71"/>
    <x v="1410"/>
    <n v="78.3"/>
    <n v="78.3"/>
    <x v="1"/>
    <x v="0"/>
  </r>
  <r>
    <n v="48237"/>
    <x v="0"/>
    <s v="{1576D34F-1072-4B45-B32A-5CEE85EB0C62}"/>
    <x v="1"/>
    <n v="6921.2"/>
    <x v="1411"/>
    <n v="1515"/>
    <n v="505"/>
    <x v="0"/>
    <x v="0"/>
  </r>
  <r>
    <n v="48237"/>
    <x v="0"/>
    <s v="{16BF9A2A-D0F6-497C-B0A2-01DDD3E6F828}"/>
    <x v="0"/>
    <n v="1640.5"/>
    <x v="1412"/>
    <n v="28"/>
    <n v="28"/>
    <x v="0"/>
    <x v="0"/>
  </r>
  <r>
    <n v="48237"/>
    <x v="0"/>
    <s v="{1E1D921B-9C3D-40AB-9676-958D09853D8A}"/>
    <x v="5"/>
    <n v="13119.5"/>
    <x v="1413"/>
    <n v="1596.1"/>
    <n v="145.1"/>
    <x v="0"/>
    <x v="0"/>
  </r>
  <r>
    <n v="48237"/>
    <x v="0"/>
    <s v="{20AD3464-CCAB-4C45-B46A-B06E649B44AD}"/>
    <x v="4"/>
    <n v="1197"/>
    <x v="1414"/>
    <n v="830.3"/>
    <n v="243.7"/>
    <x v="0"/>
    <x v="0"/>
  </r>
  <r>
    <n v="48237"/>
    <x v="0"/>
    <s v="{20AD3464-CCAB-4C45-B46A-B06E649B44AD}"/>
    <x v="6"/>
    <n v="3187.5"/>
    <x v="1415"/>
    <n v="830.3"/>
    <n v="243.7"/>
    <x v="0"/>
    <x v="0"/>
  </r>
  <r>
    <n v="48237"/>
    <x v="0"/>
    <s v="{20AD3464-CCAB-4C45-B46A-B06E649B44AD}"/>
    <x v="0"/>
    <n v="4538"/>
    <x v="1416"/>
    <n v="830.3"/>
    <n v="243.7"/>
    <x v="0"/>
    <x v="0"/>
  </r>
  <r>
    <n v="48237"/>
    <x v="0"/>
    <s v="{24E662AA-31CC-4C22-B371-4AC269B06B27}"/>
    <x v="0"/>
    <n v="2366.64"/>
    <x v="1417"/>
    <n v="2376"/>
    <n v="297"/>
    <x v="0"/>
    <x v="0"/>
  </r>
  <r>
    <n v="48237"/>
    <x v="0"/>
    <s v="{28F91C85-2E5E-49B3-8A1D-1E3BDC386E42}"/>
    <x v="0"/>
    <n v="11310.78"/>
    <x v="1418"/>
    <n v="11401.2"/>
    <n v="1541.3"/>
    <x v="0"/>
    <x v="0"/>
  </r>
  <r>
    <n v="48237"/>
    <x v="0"/>
    <s v="{28F91C85-2E5E-49B3-8A1D-1E3BDC386E42}"/>
    <x v="3"/>
    <n v="13247"/>
    <x v="1419"/>
    <n v="11401.2"/>
    <n v="1541.3"/>
    <x v="0"/>
    <x v="0"/>
  </r>
  <r>
    <n v="48237"/>
    <x v="0"/>
    <s v="{2A3A158A-4A88-4D1B-BA75-A8006ED4899F}"/>
    <x v="7"/>
    <n v="28782"/>
    <x v="1420"/>
    <n v="6779.6"/>
    <n v="602.4"/>
    <x v="0"/>
    <x v="0"/>
  </r>
  <r>
    <n v="48237"/>
    <x v="0"/>
    <s v="{2B334605-DB1B-4B4D-9E02-0784013EBB93}"/>
    <x v="1"/>
    <n v="1848"/>
    <x v="909"/>
    <n v="769.84399907099896"/>
    <n v="153.9687998142"/>
    <x v="0"/>
    <x v="0"/>
  </r>
  <r>
    <n v="48237"/>
    <x v="0"/>
    <s v="{2C3F5937-68A1-4EF4-AF70-7BED31F49EFD}"/>
    <x v="6"/>
    <n v="6651.23"/>
    <x v="1421"/>
    <n v="968.8"/>
    <n v="484.4"/>
    <x v="0"/>
    <x v="0"/>
  </r>
  <r>
    <n v="48237"/>
    <x v="0"/>
    <s v="{2EB87E90-4BF1-4B19-ACBD-98DC02AB067F}"/>
    <x v="3"/>
    <n v="2947.68"/>
    <x v="1422"/>
    <n v="495.4"/>
    <n v="141.1"/>
    <x v="0"/>
    <x v="0"/>
  </r>
  <r>
    <n v="48237"/>
    <x v="0"/>
    <s v="{30151EE2-AC7D-4521-B87A-7C9A77B6187E}"/>
    <x v="9"/>
    <n v="4468.38"/>
    <x v="1423"/>
    <n v="1458"/>
    <n v="162"/>
    <x v="0"/>
    <x v="0"/>
  </r>
  <r>
    <n v="48237"/>
    <x v="0"/>
    <s v="{31FA70AE-7F58-403D-81DD-5B43E19B4392}"/>
    <x v="0"/>
    <n v="1414.04"/>
    <x v="1424"/>
    <n v="82"/>
    <n v="82"/>
    <x v="0"/>
    <x v="0"/>
  </r>
  <r>
    <n v="48237"/>
    <x v="0"/>
    <s v="{333F0B0D-8440-4A46-941C-51A1BC45E588}"/>
    <x v="6"/>
    <n v="36905.54"/>
    <x v="1425"/>
    <n v="7865.6"/>
    <n v="890.2"/>
    <x v="0"/>
    <x v="0"/>
  </r>
  <r>
    <n v="48237"/>
    <x v="0"/>
    <s v="{354976D2-AE0D-4356-AE4B-2F62C5EDBA52}"/>
    <x v="5"/>
    <n v="8728"/>
    <x v="1426"/>
    <n v="672"/>
    <n v="574"/>
    <x v="0"/>
    <x v="0"/>
  </r>
  <r>
    <n v="48237"/>
    <x v="0"/>
    <s v="{354976D2-AE0D-4356-AE4B-2F62C5EDBA52}"/>
    <x v="9"/>
    <n v="16725"/>
    <x v="1427"/>
    <n v="672"/>
    <n v="574"/>
    <x v="0"/>
    <x v="0"/>
  </r>
  <r>
    <n v="48237"/>
    <x v="0"/>
    <s v="{37A78A98-6588-41FB-B875-1B10B93CA5F0}"/>
    <x v="3"/>
    <n v="10444.19"/>
    <x v="1428"/>
    <n v="4610.2"/>
    <n v="850.2"/>
    <x v="0"/>
    <x v="0"/>
  </r>
  <r>
    <n v="48237"/>
    <x v="0"/>
    <s v="{3A36FBF1-D373-4C1D-95BC-8534CA2A70B2}"/>
    <x v="6"/>
    <n v="6896.86"/>
    <x v="1429"/>
    <n v="1170"/>
    <n v="195"/>
    <x v="0"/>
    <x v="0"/>
  </r>
  <r>
    <n v="48237"/>
    <x v="0"/>
    <s v="{3AC050C1-2A47-41DB-AE92-8B3AF474A92D}"/>
    <x v="0"/>
    <n v="6100.32"/>
    <x v="1430"/>
    <n v="1817.5"/>
    <n v="363.5"/>
    <x v="0"/>
    <x v="0"/>
  </r>
  <r>
    <n v="48237"/>
    <x v="0"/>
    <s v="{3AC050C1-2A47-41DB-AE92-8B3AF474A92D}"/>
    <x v="7"/>
    <n v="5073.16"/>
    <x v="1431"/>
    <n v="1817.5"/>
    <n v="363.5"/>
    <x v="0"/>
    <x v="0"/>
  </r>
  <r>
    <n v="48237"/>
    <x v="0"/>
    <s v="{3CAE73EF-57C3-43F3-8DAE-DFF6CEE28149}"/>
    <x v="7"/>
    <n v="3307.6"/>
    <x v="1432"/>
    <n v="226.4"/>
    <n v="26.3"/>
    <x v="1"/>
    <x v="0"/>
  </r>
  <r>
    <n v="48237"/>
    <x v="0"/>
    <s v="{3ECF8716-C1D9-439B-B055-D400134DCC8E}"/>
    <x v="7"/>
    <n v="8562.83"/>
    <x v="1433"/>
    <n v="12065.6"/>
    <n v="994.3"/>
    <x v="0"/>
    <x v="0"/>
  </r>
  <r>
    <n v="48237"/>
    <x v="0"/>
    <s v="{40D1B36E-7048-4A55-ABFF-515BFF133EF8}"/>
    <x v="6"/>
    <n v="3387.7"/>
    <x v="1434"/>
    <n v="481.2"/>
    <n v="160.4"/>
    <x v="0"/>
    <x v="0"/>
  </r>
  <r>
    <n v="48237"/>
    <x v="0"/>
    <s v="{411011E8-FD0F-4E92-B572-776CC2DD9CB3}"/>
    <x v="0"/>
    <n v="3498.22"/>
    <x v="1435"/>
    <n v="628.4"/>
    <n v="163.4"/>
    <x v="0"/>
    <x v="0"/>
  </r>
  <r>
    <n v="48237"/>
    <x v="0"/>
    <s v="{411011E8-FD0F-4E92-B572-776CC2DD9CB3}"/>
    <x v="7"/>
    <n v="2214"/>
    <x v="1285"/>
    <n v="628.4"/>
    <n v="163.4"/>
    <x v="0"/>
    <x v="0"/>
  </r>
  <r>
    <n v="48237"/>
    <x v="0"/>
    <s v="{41D01443-1C1D-4726-A419-7C252E313391}"/>
    <x v="3"/>
    <n v="29967.8"/>
    <x v="1436"/>
    <n v="4817.8"/>
    <n v="694"/>
    <x v="0"/>
    <x v="0"/>
  </r>
  <r>
    <n v="48237"/>
    <x v="0"/>
    <s v="{4353783F-D3EC-4D54-98A4-7636CB3EB346}"/>
    <x v="7"/>
    <n v="6926.71"/>
    <x v="1437"/>
    <n v="708"/>
    <n v="177"/>
    <x v="0"/>
    <x v="0"/>
  </r>
  <r>
    <n v="48237"/>
    <x v="0"/>
    <s v="{4353783F-D3EC-4D54-98A4-7636CB3EB346}"/>
    <x v="3"/>
    <n v="1627.08"/>
    <x v="1438"/>
    <n v="708"/>
    <n v="177"/>
    <x v="0"/>
    <x v="0"/>
  </r>
  <r>
    <n v="48237"/>
    <x v="0"/>
    <s v="{4543519D-6C9A-4355-8185-F524B8554798}"/>
    <x v="0"/>
    <n v="3436.8"/>
    <x v="1439"/>
    <n v="3117.4"/>
    <n v="239.8"/>
    <x v="0"/>
    <x v="0"/>
  </r>
  <r>
    <n v="48237"/>
    <x v="0"/>
    <s v="{4AB32706-0766-43F3-BFCC-C673F49396A5}"/>
    <x v="9"/>
    <n v="7682.14"/>
    <x v="1440"/>
    <n v="360"/>
    <n v="90"/>
    <x v="0"/>
    <x v="0"/>
  </r>
  <r>
    <n v="48237"/>
    <x v="0"/>
    <s v="{509287A0-BADE-4B0B-AEAA-1058246C3DE1}"/>
    <x v="9"/>
    <n v="51327.9"/>
    <x v="1441"/>
    <n v="1290.5999999999999"/>
    <n v="434.6"/>
    <x v="0"/>
    <x v="0"/>
  </r>
  <r>
    <n v="48237"/>
    <x v="0"/>
    <s v="{53CE1CE1-BF4E-49DB-A4F4-5EEE32A0EB1A}"/>
    <x v="1"/>
    <n v="3696"/>
    <x v="1442"/>
    <n v="769.84399907099896"/>
    <n v="153.9687998142"/>
    <x v="0"/>
    <x v="0"/>
  </r>
  <r>
    <n v="48237"/>
    <x v="0"/>
    <s v="{591C8B77-BA30-480B-90A5-D3711B4FB001}"/>
    <x v="8"/>
    <n v="3629.65"/>
    <x v="1443"/>
    <n v="636.23915104722005"/>
    <n v="127.247830209444"/>
    <x v="0"/>
    <x v="0"/>
  </r>
  <r>
    <n v="48237"/>
    <x v="0"/>
    <s v="{5DC7CA63-71D9-44DE-90DA-5CEE1F71410C}"/>
    <x v="9"/>
    <n v="3297.63"/>
    <x v="1444"/>
    <n v="616"/>
    <n v="154"/>
    <x v="0"/>
    <x v="0"/>
  </r>
  <r>
    <n v="48237"/>
    <x v="0"/>
    <s v="{5DC7CA63-71D9-44DE-90DA-5CEE1F71410C}"/>
    <x v="2"/>
    <n v="5308.38"/>
    <x v="1445"/>
    <n v="616"/>
    <n v="154"/>
    <x v="0"/>
    <x v="0"/>
  </r>
  <r>
    <n v="48237"/>
    <x v="0"/>
    <s v="{61E482A6-FAA7-4D4C-8EF6-25272EE33675}"/>
    <x v="6"/>
    <n v="2660.49"/>
    <x v="1446"/>
    <n v="174"/>
    <n v="58"/>
    <x v="0"/>
    <x v="0"/>
  </r>
  <r>
    <n v="48237"/>
    <x v="0"/>
    <s v="{620A1A30-3037-42EF-9C61-AACCD05C3A2D}"/>
    <x v="5"/>
    <n v="1024"/>
    <x v="1447"/>
    <n v="492"/>
    <n v="164"/>
    <x v="0"/>
    <x v="0"/>
  </r>
  <r>
    <n v="48237"/>
    <x v="0"/>
    <s v="{620A1A30-3037-42EF-9C61-AACCD05C3A2D}"/>
    <x v="0"/>
    <n v="928"/>
    <x v="1448"/>
    <n v="492"/>
    <n v="164"/>
    <x v="0"/>
    <x v="0"/>
  </r>
  <r>
    <n v="48237"/>
    <x v="0"/>
    <s v="{6265EC21-FD5B-4059-B39B-3AE6BE8D3C3D}"/>
    <x v="6"/>
    <n v="6618.78"/>
    <x v="1449"/>
    <n v="10809.9"/>
    <n v="1017.7"/>
    <x v="0"/>
    <x v="0"/>
  </r>
  <r>
    <n v="48237"/>
    <x v="0"/>
    <s v="{6265EC21-FD5B-4059-B39B-3AE6BE8D3C3D}"/>
    <x v="0"/>
    <n v="7985.05"/>
    <x v="1450"/>
    <n v="10809.9"/>
    <n v="1017.7"/>
    <x v="0"/>
    <x v="0"/>
  </r>
  <r>
    <n v="48237"/>
    <x v="0"/>
    <s v="{63503AB8-ABEC-49E2-933C-E74621C85966}"/>
    <x v="4"/>
    <n v="4672"/>
    <x v="1451"/>
    <n v="369.2"/>
    <n v="369.2"/>
    <x v="0"/>
    <x v="0"/>
  </r>
  <r>
    <n v="48237"/>
    <x v="0"/>
    <s v="{68718848-B141-4C0C-B636-E2058D4B629A}"/>
    <x v="0"/>
    <n v="957.6"/>
    <x v="1452"/>
    <n v="1554"/>
    <n v="205"/>
    <x v="0"/>
    <x v="0"/>
  </r>
  <r>
    <n v="48237"/>
    <x v="0"/>
    <s v="{70D07CB7-FE25-4182-9730-EB0D11790FFD}"/>
    <x v="3"/>
    <n v="2569.06"/>
    <x v="1453"/>
    <n v="482"/>
    <n v="241"/>
    <x v="0"/>
    <x v="0"/>
  </r>
  <r>
    <n v="48237"/>
    <x v="0"/>
    <s v="{70E59F69-3BA4-4A5C-B6BF-B0D20577E6E1}"/>
    <x v="0"/>
    <n v="1174.48"/>
    <x v="1454"/>
    <n v="307"/>
    <n v="111"/>
    <x v="0"/>
    <x v="0"/>
  </r>
  <r>
    <n v="48237"/>
    <x v="0"/>
    <s v="{7438B072-DCC0-40D7-9409-CA8BB829283D}"/>
    <x v="7"/>
    <n v="19855.68"/>
    <x v="1455"/>
    <n v="5319"/>
    <n v="1426"/>
    <x v="0"/>
    <x v="0"/>
  </r>
  <r>
    <n v="48237"/>
    <x v="0"/>
    <s v="{780C2BD6-A9C2-457F-8FEC-0E3F9122F511}"/>
    <x v="6"/>
    <n v="1453.2"/>
    <x v="1456"/>
    <n v="806"/>
    <n v="806"/>
    <x v="0"/>
    <x v="0"/>
  </r>
  <r>
    <n v="48237"/>
    <x v="0"/>
    <s v="{78250D79-4A3A-477D-909F-E47289E48139}"/>
    <x v="9"/>
    <n v="8867.59"/>
    <x v="1457"/>
    <n v="819.9"/>
    <n v="273.3"/>
    <x v="0"/>
    <x v="0"/>
  </r>
  <r>
    <n v="48237"/>
    <x v="0"/>
    <s v="{7B22F0BE-9BC0-4F89-892E-8CCD0F5F1174}"/>
    <x v="9"/>
    <n v="4724.46"/>
    <x v="1458"/>
    <n v="38.1"/>
    <n v="38.1"/>
    <x v="0"/>
    <x v="0"/>
  </r>
  <r>
    <n v="48237"/>
    <x v="0"/>
    <s v="{8072CECA-DE78-4F27-8E57-0F58D294D10D}"/>
    <x v="6"/>
    <n v="18079.62"/>
    <x v="1459"/>
    <n v="64702.799999999901"/>
    <n v="7189.2"/>
    <x v="0"/>
    <x v="0"/>
  </r>
  <r>
    <n v="48237"/>
    <x v="0"/>
    <s v="{8072CECA-DE78-4F27-8E57-0F58D294D10D}"/>
    <x v="2"/>
    <n v="18018"/>
    <x v="1460"/>
    <n v="64702.799999999901"/>
    <n v="7189.2"/>
    <x v="0"/>
    <x v="0"/>
  </r>
  <r>
    <n v="48237"/>
    <x v="0"/>
    <s v="{8072CECA-DE78-4F27-8E57-0F58D294D10D}"/>
    <x v="3"/>
    <n v="19754.34"/>
    <x v="1461"/>
    <n v="64702.799999999901"/>
    <n v="7189.2"/>
    <x v="0"/>
    <x v="0"/>
  </r>
  <r>
    <n v="48237"/>
    <x v="0"/>
    <s v="{841871FC-5ED2-46AA-8A09-4DCA983A0074}"/>
    <x v="3"/>
    <n v="5095.63"/>
    <x v="1462"/>
    <n v="533"/>
    <n v="41"/>
    <x v="0"/>
    <x v="0"/>
  </r>
  <r>
    <n v="48237"/>
    <x v="0"/>
    <s v="{878059C2-2153-4011-B6D4-4AC79BD9CB33}"/>
    <x v="3"/>
    <n v="7822.81"/>
    <x v="1463"/>
    <n v="1413.4"/>
    <n v="706.7"/>
    <x v="0"/>
    <x v="0"/>
  </r>
  <r>
    <n v="48237"/>
    <x v="0"/>
    <s v="{8B480879-A64C-4B32-B539-96F6B5DC0C9C}"/>
    <x v="0"/>
    <n v="10831.7"/>
    <x v="1464"/>
    <n v="813"/>
    <n v="271"/>
    <x v="0"/>
    <x v="0"/>
  </r>
  <r>
    <n v="48237"/>
    <x v="0"/>
    <s v="{8B9E2A19-73FE-4D8B-AC58-35AE1C52D79A}"/>
    <x v="6"/>
    <n v="4680.53"/>
    <x v="1465"/>
    <n v="2350"/>
    <n v="489"/>
    <x v="0"/>
    <x v="0"/>
  </r>
  <r>
    <n v="48237"/>
    <x v="0"/>
    <s v="{910ADECC-001C-4809-9A62-CC269DD658B6}"/>
    <x v="0"/>
    <n v="6938.55"/>
    <x v="1466"/>
    <n v="1177.8"/>
    <n v="392.6"/>
    <x v="0"/>
    <x v="0"/>
  </r>
  <r>
    <n v="48237"/>
    <x v="0"/>
    <s v="{94FED38F-D837-4EBA-92FE-080DC1C1BFDA}"/>
    <x v="9"/>
    <n v="7730.55"/>
    <x v="1467"/>
    <n v="2477.9"/>
    <n v="805.2"/>
    <x v="0"/>
    <x v="0"/>
  </r>
  <r>
    <n v="48237"/>
    <x v="0"/>
    <s v="{94FED38F-D837-4EBA-92FE-080DC1C1BFDA}"/>
    <x v="0"/>
    <n v="1141.8"/>
    <x v="1468"/>
    <n v="2477.9"/>
    <n v="805.2"/>
    <x v="0"/>
    <x v="0"/>
  </r>
  <r>
    <n v="48237"/>
    <x v="0"/>
    <s v="{94FED38F-D837-4EBA-92FE-080DC1C1BFDA}"/>
    <x v="3"/>
    <n v="1173"/>
    <x v="1469"/>
    <n v="2477.9"/>
    <n v="805.2"/>
    <x v="0"/>
    <x v="0"/>
  </r>
  <r>
    <n v="48237"/>
    <x v="0"/>
    <s v="{965C6A33-6D4C-4B3A-BE45-7A0CE18AB2E7}"/>
    <x v="6"/>
    <n v="12176.09"/>
    <x v="1470"/>
    <n v="478"/>
    <n v="154"/>
    <x v="0"/>
    <x v="0"/>
  </r>
  <r>
    <n v="48237"/>
    <x v="0"/>
    <s v="{9824A9EC-62D3-402B-8539-2C7F02736446}"/>
    <x v="8"/>
    <n v="62977.54"/>
    <x v="1471"/>
    <n v="368.5"/>
    <n v="368.5"/>
    <x v="0"/>
    <x v="0"/>
  </r>
  <r>
    <n v="48237"/>
    <x v="0"/>
    <s v="{9EC6E0D6-6FAF-4D77-98BA-C9FF48838DBF}"/>
    <x v="6"/>
    <n v="3893.37"/>
    <x v="1472"/>
    <n v="300"/>
    <n v="50"/>
    <x v="0"/>
    <x v="0"/>
  </r>
  <r>
    <n v="48237"/>
    <x v="0"/>
    <s v="{9F64E45C-A67D-4010-AE25-E309AC494B66}"/>
    <x v="9"/>
    <n v="2822.85"/>
    <x v="1473"/>
    <n v="120"/>
    <n v="24"/>
    <x v="1"/>
    <x v="0"/>
  </r>
  <r>
    <n v="48237"/>
    <x v="0"/>
    <s v="{A2859BB3-8453-4775-A387-421328DF4A4C}"/>
    <x v="0"/>
    <n v="801.92"/>
    <x v="1474"/>
    <n v="1093"/>
    <n v="225"/>
    <x v="0"/>
    <x v="0"/>
  </r>
  <r>
    <n v="48237"/>
    <x v="0"/>
    <s v="{A59C1B73-DEE6-4F3D-88EF-4B74F8B45A3B}"/>
    <x v="3"/>
    <n v="7030.54"/>
    <x v="1475"/>
    <n v="216"/>
    <n v="72"/>
    <x v="0"/>
    <x v="0"/>
  </r>
  <r>
    <n v="48237"/>
    <x v="0"/>
    <s v="{A6538069-E131-4ABF-AC0E-3C4F616959A7}"/>
    <x v="9"/>
    <n v="4153.8100000000004"/>
    <x v="1476"/>
    <n v="182"/>
    <n v="91"/>
    <x v="0"/>
    <x v="0"/>
  </r>
  <r>
    <n v="48237"/>
    <x v="0"/>
    <s v="{A6EE81B0-7993-4EDE-8C35-42E359278142}"/>
    <x v="4"/>
    <n v="9498.5300000000007"/>
    <x v="1477"/>
    <n v="1458"/>
    <n v="162"/>
    <x v="0"/>
    <x v="0"/>
  </r>
  <r>
    <n v="48237"/>
    <x v="0"/>
    <s v="{A92D8BEA-7CD8-4554-A18E-D4B11D5AAE78}"/>
    <x v="8"/>
    <n v="17886.72"/>
    <x v="1478"/>
    <n v="1176"/>
    <n v="413"/>
    <x v="0"/>
    <x v="0"/>
  </r>
  <r>
    <n v="48237"/>
    <x v="0"/>
    <s v="{AC000A91-5D4C-4ED5-9D02-3876CB7C2193}"/>
    <x v="5"/>
    <n v="2800"/>
    <x v="1479"/>
    <n v="5570.6"/>
    <n v="795.8"/>
    <x v="0"/>
    <x v="0"/>
  </r>
  <r>
    <n v="48237"/>
    <x v="0"/>
    <s v="{AC58720C-D278-4EAE-8B43-AA29734B0090}"/>
    <x v="3"/>
    <n v="888.58"/>
    <x v="1480"/>
    <n v="3342"/>
    <n v="557"/>
    <x v="0"/>
    <x v="0"/>
  </r>
  <r>
    <n v="48237"/>
    <x v="0"/>
    <s v="{AF83BB9C-0CA5-4FC0-97C6-B634C4EBCD14}"/>
    <x v="1"/>
    <n v="294.23"/>
    <x v="1481"/>
    <n v="1634.0175718185801"/>
    <n v="326.803514363717"/>
    <x v="0"/>
    <x v="0"/>
  </r>
  <r>
    <n v="48237"/>
    <x v="0"/>
    <s v="{B32DB458-32A8-4300-BD2F-661FAD19CBA5}"/>
    <x v="0"/>
    <n v="2459.1999999999998"/>
    <x v="1482"/>
    <n v="134"/>
    <n v="134"/>
    <x v="1"/>
    <x v="0"/>
  </r>
  <r>
    <n v="48237"/>
    <x v="0"/>
    <s v="{B96725BD-D96A-4E79-8CA5-4F3848AFB865}"/>
    <x v="6"/>
    <n v="7202.33"/>
    <x v="1483"/>
    <n v="206.75"/>
    <n v="84.25"/>
    <x v="0"/>
    <x v="0"/>
  </r>
  <r>
    <n v="48237"/>
    <x v="0"/>
    <s v="{BA92D167-A5AE-4DEA-A857-A80B3E2A4940}"/>
    <x v="9"/>
    <n v="8464.44"/>
    <x v="1484"/>
    <n v="285"/>
    <n v="285"/>
    <x v="0"/>
    <x v="0"/>
  </r>
  <r>
    <n v="48237"/>
    <x v="0"/>
    <s v="{BA92D167-A5AE-4DEA-A857-A80B3E2A4940}"/>
    <x v="0"/>
    <n v="2615.7600000000002"/>
    <x v="1485"/>
    <n v="285"/>
    <n v="285"/>
    <x v="0"/>
    <x v="0"/>
  </r>
  <r>
    <n v="48237"/>
    <x v="0"/>
    <s v="{C03CBCA1-BCA0-4B65-AC43-1DDB2D57E8BA}"/>
    <x v="2"/>
    <n v="9225.33"/>
    <x v="1486"/>
    <n v="1450.6"/>
    <n v="327.2"/>
    <x v="1"/>
    <x v="0"/>
  </r>
  <r>
    <n v="48237"/>
    <x v="0"/>
    <s v="{C16EEF96-4090-41E9-B2D9-F5C8F1A8A442}"/>
    <x v="2"/>
    <n v="3715.2"/>
    <x v="1487"/>
    <n v="1958"/>
    <n v="286.5"/>
    <x v="0"/>
    <x v="0"/>
  </r>
  <r>
    <n v="48237"/>
    <x v="0"/>
    <s v="{C2FA7E3A-F559-47EF-A806-C17B70853BB0}"/>
    <x v="4"/>
    <n v="13361.25"/>
    <x v="1488"/>
    <n v="8433.9"/>
    <n v="720.7"/>
    <x v="0"/>
    <x v="0"/>
  </r>
  <r>
    <n v="48237"/>
    <x v="0"/>
    <s v="{C797FCFA-4795-402A-8783-8FBC2BB66EF6}"/>
    <x v="6"/>
    <n v="2550"/>
    <x v="1489"/>
    <n v="184"/>
    <n v="184"/>
    <x v="0"/>
    <x v="0"/>
  </r>
  <r>
    <n v="48237"/>
    <x v="0"/>
    <s v="{CB10A547-2E4C-42E4-9450-7C2BFDE43AC7}"/>
    <x v="6"/>
    <n v="3188.04"/>
    <x v="1490"/>
    <n v="10813.7"/>
    <n v="1131.5999999999999"/>
    <x v="0"/>
    <x v="0"/>
  </r>
  <r>
    <n v="48237"/>
    <x v="0"/>
    <s v="{CB10A547-2E4C-42E4-9450-7C2BFDE43AC7}"/>
    <x v="0"/>
    <n v="10809.09"/>
    <x v="1491"/>
    <n v="10813.7"/>
    <n v="1131.5999999999999"/>
    <x v="0"/>
    <x v="0"/>
  </r>
  <r>
    <n v="48237"/>
    <x v="0"/>
    <s v="{CB10A547-2E4C-42E4-9450-7C2BFDE43AC7}"/>
    <x v="7"/>
    <n v="4859.92"/>
    <x v="1492"/>
    <n v="10813.7"/>
    <n v="1131.5999999999999"/>
    <x v="0"/>
    <x v="0"/>
  </r>
  <r>
    <n v="48237"/>
    <x v="0"/>
    <s v="{CBDA08C7-173F-4471-BD9B-8CD6727EEC89}"/>
    <x v="0"/>
    <n v="5498.88"/>
    <x v="1493"/>
    <n v="5590.6"/>
    <n v="728.9"/>
    <x v="0"/>
    <x v="0"/>
  </r>
  <r>
    <n v="48237"/>
    <x v="0"/>
    <s v="{CBDA08C7-173F-4471-BD9B-8CD6727EEC89}"/>
    <x v="7"/>
    <n v="3296.6"/>
    <x v="1494"/>
    <n v="5590.6"/>
    <n v="728.9"/>
    <x v="0"/>
    <x v="0"/>
  </r>
  <r>
    <n v="48237"/>
    <x v="0"/>
    <s v="{CC7079BD-C25D-4797-BAE6-05BADF1BA3C6}"/>
    <x v="8"/>
    <n v="1108.8"/>
    <x v="1495"/>
    <n v="1539.687998142"/>
    <n v="307.93759962839999"/>
    <x v="0"/>
    <x v="0"/>
  </r>
  <r>
    <n v="48237"/>
    <x v="0"/>
    <s v="{CF0D843F-D0B1-4812-BF5A-849DFBF9B978}"/>
    <x v="8"/>
    <n v="3131.38"/>
    <x v="1496"/>
    <n v="1660"/>
    <n v="182"/>
    <x v="0"/>
    <x v="0"/>
  </r>
  <r>
    <n v="48237"/>
    <x v="0"/>
    <s v="{D0A2DF8E-8002-4A9B-A94C-766044E459BD}"/>
    <x v="2"/>
    <n v="642.72"/>
    <x v="1497"/>
    <n v="435.6"/>
    <n v="217.8"/>
    <x v="0"/>
    <x v="0"/>
  </r>
  <r>
    <n v="48237"/>
    <x v="0"/>
    <s v="{D2DEBF6D-2D9E-443B-A692-2D193299F2EE}"/>
    <x v="3"/>
    <n v="1226.07"/>
    <x v="1498"/>
    <n v="3931"/>
    <n v="581"/>
    <x v="0"/>
    <x v="0"/>
  </r>
  <r>
    <n v="48237"/>
    <x v="0"/>
    <s v="{D2DEBF6D-2D9E-443B-A692-2D193299F2EE}"/>
    <x v="1"/>
    <n v="683.52"/>
    <x v="1499"/>
    <n v="3931"/>
    <n v="581"/>
    <x v="0"/>
    <x v="0"/>
  </r>
  <r>
    <n v="48237"/>
    <x v="0"/>
    <s v="{D2FC16A0-C0C1-4625-81A3-B0A8F4BFDF47}"/>
    <x v="1"/>
    <n v="6606.65"/>
    <x v="1500"/>
    <n v="769.84399907099896"/>
    <n v="153.9687998142"/>
    <x v="0"/>
    <x v="0"/>
  </r>
  <r>
    <n v="48237"/>
    <x v="0"/>
    <s v="{D3BA3DC8-B353-4CE1-BFF9-3C8F96E6EC88}"/>
    <x v="7"/>
    <n v="7435.35"/>
    <x v="1501"/>
    <n v="1454.3"/>
    <n v="969.9"/>
    <x v="0"/>
    <x v="0"/>
  </r>
  <r>
    <n v="48237"/>
    <x v="0"/>
    <s v="{D5513EB3-86A2-4E72-BFC7-7470E980AF66}"/>
    <x v="5"/>
    <n v="3971"/>
    <x v="1502"/>
    <n v="4046.2"/>
    <n v="558"/>
    <x v="0"/>
    <x v="0"/>
  </r>
  <r>
    <n v="48237"/>
    <x v="0"/>
    <s v="{D6373661-7DB4-4B28-9936-BE4B090BBECF}"/>
    <x v="3"/>
    <n v="2114.64"/>
    <x v="1503"/>
    <n v="495"/>
    <n v="99"/>
    <x v="0"/>
    <x v="0"/>
  </r>
  <r>
    <n v="48237"/>
    <x v="0"/>
    <s v="{DAA1A1F0-9607-4F14-850B-27C5A130A727}"/>
    <x v="4"/>
    <n v="2762.5"/>
    <x v="1504"/>
    <n v="184"/>
    <n v="92"/>
    <x v="0"/>
    <x v="0"/>
  </r>
  <r>
    <n v="48237"/>
    <x v="0"/>
    <s v="{DC930EF0-CC57-438B-B4B3-EB235200D6EB}"/>
    <x v="1"/>
    <n v="672"/>
    <x v="1505"/>
    <n v="2736"/>
    <n v="342"/>
    <x v="0"/>
    <x v="0"/>
  </r>
  <r>
    <n v="48237"/>
    <x v="0"/>
    <s v="{DF59A595-415A-43A0-A3D4-CF6A41A2A0CC}"/>
    <x v="9"/>
    <n v="1444.38"/>
    <x v="1506"/>
    <n v="450"/>
    <n v="150"/>
    <x v="0"/>
    <x v="0"/>
  </r>
  <r>
    <n v="48237"/>
    <x v="0"/>
    <s v="{E2B76074-8E35-4249-8C6F-8B8C3C07D671}"/>
    <x v="4"/>
    <n v="4850"/>
    <x v="1507"/>
    <n v="1518"/>
    <n v="179"/>
    <x v="0"/>
    <x v="0"/>
  </r>
  <r>
    <n v="48237"/>
    <x v="0"/>
    <s v="{E2B76074-8E35-4249-8C6F-8B8C3C07D671}"/>
    <x v="9"/>
    <n v="4823.96"/>
    <x v="1508"/>
    <n v="1518"/>
    <n v="179"/>
    <x v="0"/>
    <x v="0"/>
  </r>
  <r>
    <n v="48237"/>
    <x v="0"/>
    <s v="{E5C4FB71-9A8D-479E-A667-8A1B9967D44A}"/>
    <x v="4"/>
    <n v="3400"/>
    <x v="1509"/>
    <n v="691"/>
    <n v="116"/>
    <x v="0"/>
    <x v="0"/>
  </r>
  <r>
    <n v="48237"/>
    <x v="0"/>
    <s v="{ECC5800F-C885-4897-AEBA-D9B730CE2610}"/>
    <x v="6"/>
    <n v="1695.75"/>
    <x v="1510"/>
    <n v="832"/>
    <n v="416"/>
    <x v="0"/>
    <x v="0"/>
  </r>
  <r>
    <n v="48237"/>
    <x v="0"/>
    <s v="{F718D0CB-60CB-48EB-80F7-962B39DFB3B5}"/>
    <x v="0"/>
    <n v="6607"/>
    <x v="1511"/>
    <n v="126"/>
    <n v="63"/>
    <x v="0"/>
    <x v="0"/>
  </r>
  <r>
    <n v="48237"/>
    <x v="0"/>
    <s v="{F7DA035E-C083-4468-86D4-6B0B242DEA3C}"/>
    <x v="0"/>
    <n v="1443.72"/>
    <x v="1512"/>
    <n v="2736"/>
    <n v="342"/>
    <x v="0"/>
    <x v="0"/>
  </r>
  <r>
    <n v="48237"/>
    <x v="18"/>
    <s v="{333F0B0D-8440-4A46-941C-51A1BC45E588}"/>
    <x v="7"/>
    <n v="552.6"/>
    <x v="1513"/>
    <n v="7865.6"/>
    <n v="890.2"/>
    <x v="0"/>
    <x v="18"/>
  </r>
  <r>
    <n v="48237"/>
    <x v="6"/>
    <s v="{1B5A614D-121C-4886-84D9-337E03CE3DB1}"/>
    <x v="0"/>
    <n v="9401.34"/>
    <x v="1514"/>
    <n v="9988.8999999999905"/>
    <n v="1416.5"/>
    <x v="0"/>
    <x v="6"/>
  </r>
  <r>
    <n v="48237"/>
    <x v="6"/>
    <s v="{30151EE2-AC7D-4521-B87A-7C9A77B6187E}"/>
    <x v="9"/>
    <n v="5803.8"/>
    <x v="1515"/>
    <n v="1458"/>
    <n v="162"/>
    <x v="0"/>
    <x v="6"/>
  </r>
  <r>
    <n v="48237"/>
    <x v="6"/>
    <s v="{3ECF8716-C1D9-439B-B055-D400134DCC8E}"/>
    <x v="0"/>
    <n v="3437.4"/>
    <x v="1516"/>
    <n v="12065.6"/>
    <n v="994.3"/>
    <x v="0"/>
    <x v="6"/>
  </r>
  <r>
    <n v="48237"/>
    <x v="6"/>
    <s v="{4ED9B822-0931-40FC-9A51-AF71F9C6724B}"/>
    <x v="9"/>
    <n v="4209.54"/>
    <x v="1517"/>
    <n v="170"/>
    <n v="170"/>
    <x v="0"/>
    <x v="6"/>
  </r>
  <r>
    <n v="48237"/>
    <x v="6"/>
    <s v="{5FB08D9B-4877-4716-A9AF-3C0F19D4E14C}"/>
    <x v="7"/>
    <n v="3667.05"/>
    <x v="1518"/>
    <n v="2559.1999999999998"/>
    <n v="365.6"/>
    <x v="0"/>
    <x v="6"/>
  </r>
  <r>
    <n v="48237"/>
    <x v="6"/>
    <s v="{652F2058-7129-4417-9FB9-2684C6FD9120}"/>
    <x v="9"/>
    <n v="1924.74"/>
    <x v="1519"/>
    <n v="346"/>
    <n v="39"/>
    <x v="1"/>
    <x v="6"/>
  </r>
  <r>
    <n v="48237"/>
    <x v="6"/>
    <s v="{679A4E93-4964-4642-90B2-37E6F0C16ECA}"/>
    <x v="8"/>
    <n v="3362.96"/>
    <x v="1520"/>
    <n v="496"/>
    <n v="124"/>
    <x v="0"/>
    <x v="6"/>
  </r>
  <r>
    <n v="48237"/>
    <x v="6"/>
    <s v="{70D07CB7-FE25-4182-9730-EB0D11790FFD}"/>
    <x v="7"/>
    <n v="3960"/>
    <x v="1521"/>
    <n v="482"/>
    <n v="241"/>
    <x v="0"/>
    <x v="6"/>
  </r>
  <r>
    <n v="48237"/>
    <x v="6"/>
    <s v="{71FCCD55-AD25-4AAC-B0BD-9521F900DB99}"/>
    <x v="0"/>
    <n v="2974.15"/>
    <x v="1522"/>
    <n v="54"/>
    <n v="18"/>
    <x v="0"/>
    <x v="6"/>
  </r>
  <r>
    <n v="48237"/>
    <x v="6"/>
    <s v="{8B9E2A19-73FE-4D8B-AC58-35AE1C52D79A}"/>
    <x v="6"/>
    <n v="3186.47"/>
    <x v="1523"/>
    <n v="2350"/>
    <n v="489"/>
    <x v="0"/>
    <x v="6"/>
  </r>
  <r>
    <n v="48237"/>
    <x v="6"/>
    <s v="{9B3303DD-6F39-4F15-96F4-2AB04BF57395}"/>
    <x v="7"/>
    <n v="4318.6000000000004"/>
    <x v="1524"/>
    <n v="4742.3999999999996"/>
    <n v="317.7"/>
    <x v="0"/>
    <x v="6"/>
  </r>
  <r>
    <n v="48237"/>
    <x v="6"/>
    <s v="{9EC6E0D6-6FAF-4D77-98BA-C9FF48838DBF}"/>
    <x v="0"/>
    <n v="3906.6"/>
    <x v="1525"/>
    <n v="300"/>
    <n v="50"/>
    <x v="0"/>
    <x v="6"/>
  </r>
  <r>
    <n v="48237"/>
    <x v="6"/>
    <s v="{AC000A91-5D4C-4ED5-9D02-3876CB7C2193}"/>
    <x v="5"/>
    <n v="6227.76"/>
    <x v="1526"/>
    <n v="5570.6"/>
    <n v="795.8"/>
    <x v="0"/>
    <x v="6"/>
  </r>
  <r>
    <n v="48237"/>
    <x v="6"/>
    <s v="{AC58720C-D278-4EAE-8B43-AA29734B0090}"/>
    <x v="2"/>
    <n v="2559.0500000000002"/>
    <x v="1527"/>
    <n v="3342"/>
    <n v="557"/>
    <x v="0"/>
    <x v="6"/>
  </r>
  <r>
    <n v="48237"/>
    <x v="6"/>
    <s v="{B4C91B2F-E863-43DB-85C4-6B2004C06C4F}"/>
    <x v="6"/>
    <n v="4046.34"/>
    <x v="1528"/>
    <n v="475.3"/>
    <n v="475.3"/>
    <x v="0"/>
    <x v="6"/>
  </r>
  <r>
    <n v="48237"/>
    <x v="6"/>
    <s v="{B96725BD-D96A-4E79-8CA5-4F3848AFB865}"/>
    <x v="9"/>
    <n v="8249.76"/>
    <x v="1529"/>
    <n v="206.75"/>
    <n v="84.25"/>
    <x v="0"/>
    <x v="6"/>
  </r>
  <r>
    <n v="48237"/>
    <x v="6"/>
    <s v="{BB671726-A21F-4479-A5C4-3EA81C334419}"/>
    <x v="3"/>
    <n v="10160"/>
    <x v="1530"/>
    <n v="4482"/>
    <n v="747"/>
    <x v="0"/>
    <x v="6"/>
  </r>
  <r>
    <n v="48237"/>
    <x v="6"/>
    <s v="{BC0D1BF1-EEB5-44D4-A443-5F012CC83110}"/>
    <x v="7"/>
    <n v="3902.8"/>
    <x v="1531"/>
    <n v="128.6"/>
    <n v="128.6"/>
    <x v="0"/>
    <x v="6"/>
  </r>
  <r>
    <n v="48237"/>
    <x v="7"/>
    <s v="{0BCFC8BD-967C-4C13-9D2C-066FBC2E9E19}"/>
    <x v="6"/>
    <n v="3324.75"/>
    <x v="1532"/>
    <n v="1309.0999999999999"/>
    <n v="68.900000000000006"/>
    <x v="0"/>
    <x v="7"/>
  </r>
  <r>
    <n v="48237"/>
    <x v="7"/>
    <s v="{12ECBCF2-743B-4992-A07F-2034EC8C61BB}"/>
    <x v="9"/>
    <n v="2496.9499999999998"/>
    <x v="1533"/>
    <n v="354"/>
    <n v="118"/>
    <x v="0"/>
    <x v="7"/>
  </r>
  <r>
    <n v="48237"/>
    <x v="7"/>
    <s v="{1CB6EC0C-CD73-48F7-9207-A6B3832F012C}"/>
    <x v="7"/>
    <n v="580.79999999999995"/>
    <x v="1534"/>
    <n v="219.4"/>
    <n v="44"/>
    <x v="0"/>
    <x v="7"/>
  </r>
  <r>
    <n v="48237"/>
    <x v="7"/>
    <s v="{239E4279-04F5-42D5-9BDA-61B05D98C2CE}"/>
    <x v="5"/>
    <n v="2365.5"/>
    <x v="1535"/>
    <n v="48"/>
    <n v="48"/>
    <x v="0"/>
    <x v="7"/>
  </r>
  <r>
    <n v="48237"/>
    <x v="7"/>
    <s v="{2660D7A2-2311-4C17-B82C-533FA5997DBF}"/>
    <x v="6"/>
    <n v="4456.8599999999997"/>
    <x v="577"/>
    <n v="1001"/>
    <n v="143"/>
    <x v="0"/>
    <x v="7"/>
  </r>
  <r>
    <n v="48237"/>
    <x v="7"/>
    <s v="{2A3A158A-4A88-4D1B-BA75-A8006ED4899F}"/>
    <x v="2"/>
    <n v="6501.6"/>
    <x v="1536"/>
    <n v="6779.6"/>
    <n v="602.4"/>
    <x v="0"/>
    <x v="7"/>
  </r>
  <r>
    <n v="48237"/>
    <x v="7"/>
    <s v="{37A78A98-6588-41FB-B875-1B10B93CA5F0}"/>
    <x v="3"/>
    <n v="3163.46"/>
    <x v="1537"/>
    <n v="4610.2"/>
    <n v="850.2"/>
    <x v="0"/>
    <x v="7"/>
  </r>
  <r>
    <n v="48237"/>
    <x v="7"/>
    <s v="{3CAE73EF-57C3-43F3-8DAE-DFF6CEE28149}"/>
    <x v="2"/>
    <n v="1640.76"/>
    <x v="1538"/>
    <n v="226.4"/>
    <n v="26.3"/>
    <x v="1"/>
    <x v="7"/>
  </r>
  <r>
    <n v="48237"/>
    <x v="7"/>
    <s v="{3CAE73EF-57C3-43F3-8DAE-DFF6CEE28149}"/>
    <x v="3"/>
    <n v="396.88"/>
    <x v="1539"/>
    <n v="226.4"/>
    <n v="26.3"/>
    <x v="1"/>
    <x v="7"/>
  </r>
  <r>
    <n v="48237"/>
    <x v="7"/>
    <s v="{40D1B36E-7048-4A55-ABFF-515BFF133EF8}"/>
    <x v="9"/>
    <n v="2918.85"/>
    <x v="1540"/>
    <n v="481.2"/>
    <n v="160.4"/>
    <x v="0"/>
    <x v="7"/>
  </r>
  <r>
    <n v="48237"/>
    <x v="7"/>
    <s v="{41D01443-1C1D-4726-A419-7C252E313391}"/>
    <x v="3"/>
    <n v="2446.1"/>
    <x v="1541"/>
    <n v="4817.8"/>
    <n v="694"/>
    <x v="0"/>
    <x v="7"/>
  </r>
  <r>
    <n v="48237"/>
    <x v="7"/>
    <s v="{5FB08D9B-4877-4716-A9AF-3C0F19D4E14C}"/>
    <x v="2"/>
    <n v="7073.82"/>
    <x v="1542"/>
    <n v="2559.1999999999998"/>
    <n v="365.6"/>
    <x v="0"/>
    <x v="7"/>
  </r>
  <r>
    <n v="48237"/>
    <x v="7"/>
    <s v="{63503AB8-ABEC-49E2-933C-E74621C85966}"/>
    <x v="5"/>
    <n v="3417.4"/>
    <x v="1543"/>
    <n v="369.2"/>
    <n v="369.2"/>
    <x v="0"/>
    <x v="7"/>
  </r>
  <r>
    <n v="48237"/>
    <x v="7"/>
    <s v="{67B00C05-233D-4190-A8D3-E0B6DEBE63B5}"/>
    <x v="3"/>
    <n v="2472.3000000000002"/>
    <x v="1544"/>
    <n v="38.6"/>
    <n v="38.6"/>
    <x v="1"/>
    <x v="7"/>
  </r>
  <r>
    <n v="48237"/>
    <x v="7"/>
    <s v="{68718848-B141-4C0C-B636-E2058D4B629A}"/>
    <x v="6"/>
    <n v="8905.0499999999993"/>
    <x v="1545"/>
    <n v="1554"/>
    <n v="205"/>
    <x v="0"/>
    <x v="7"/>
  </r>
  <r>
    <n v="48237"/>
    <x v="7"/>
    <s v="{6D32169A-1274-4DE3-90D6-D296E5C33B1B}"/>
    <x v="3"/>
    <n v="6086.8"/>
    <x v="1546"/>
    <n v="2208"/>
    <n v="1104"/>
    <x v="0"/>
    <x v="7"/>
  </r>
  <r>
    <n v="48237"/>
    <x v="7"/>
    <s v="{720C26A4-4B94-4336-9975-A3E20BEA4EF8}"/>
    <x v="7"/>
    <n v="3009.3"/>
    <x v="1547"/>
    <n v="90"/>
    <n v="30"/>
    <x v="2"/>
    <x v="7"/>
  </r>
  <r>
    <n v="48237"/>
    <x v="7"/>
    <s v="{7438B072-DCC0-40D7-9409-CA8BB829283D}"/>
    <x v="2"/>
    <n v="4193.42"/>
    <x v="1548"/>
    <n v="5319"/>
    <n v="1426"/>
    <x v="0"/>
    <x v="7"/>
  </r>
  <r>
    <n v="48237"/>
    <x v="7"/>
    <s v="{841871FC-5ED2-46AA-8A09-4DCA983A0074}"/>
    <x v="3"/>
    <n v="1479.86"/>
    <x v="1549"/>
    <n v="533"/>
    <n v="41"/>
    <x v="0"/>
    <x v="7"/>
  </r>
  <r>
    <n v="48237"/>
    <x v="7"/>
    <s v="{97E1C6DB-1D1F-4E27-B4D3-CEBF31826D56}"/>
    <x v="9"/>
    <n v="1843.96"/>
    <x v="1550"/>
    <n v="58"/>
    <n v="29"/>
    <x v="0"/>
    <x v="7"/>
  </r>
  <r>
    <n v="48237"/>
    <x v="7"/>
    <s v="{9EC6E0D6-6FAF-4D77-98BA-C9FF48838DBF}"/>
    <x v="6"/>
    <n v="1361.25"/>
    <x v="1551"/>
    <n v="300"/>
    <n v="50"/>
    <x v="0"/>
    <x v="7"/>
  </r>
  <r>
    <n v="48237"/>
    <x v="7"/>
    <s v="{9F64E45C-A67D-4010-AE25-E309AC494B66}"/>
    <x v="7"/>
    <n v="1031.25"/>
    <x v="1552"/>
    <n v="120"/>
    <n v="24"/>
    <x v="1"/>
    <x v="7"/>
  </r>
  <r>
    <n v="48237"/>
    <x v="7"/>
    <s v="{A59C1B73-DEE6-4F3D-88EF-4B74F8B45A3B}"/>
    <x v="1"/>
    <n v="4352.84"/>
    <x v="1553"/>
    <n v="216"/>
    <n v="72"/>
    <x v="0"/>
    <x v="7"/>
  </r>
  <r>
    <n v="48237"/>
    <x v="7"/>
    <s v="{A59C4665-116E-4E34-B63D-5D3362ED93CF}"/>
    <x v="0"/>
    <n v="469.86"/>
    <x v="1554"/>
    <n v="33.5"/>
    <n v="33.5"/>
    <x v="1"/>
    <x v="7"/>
  </r>
  <r>
    <n v="48237"/>
    <x v="7"/>
    <s v="{A6EE81B0-7993-4EDE-8C35-42E359278142}"/>
    <x v="9"/>
    <n v="3652.49"/>
    <x v="1555"/>
    <n v="1458"/>
    <n v="162"/>
    <x v="0"/>
    <x v="7"/>
  </r>
  <r>
    <n v="48237"/>
    <x v="7"/>
    <s v="{A92D8BEA-7CD8-4554-A18E-D4B11D5AAE78}"/>
    <x v="3"/>
    <n v="3123.2"/>
    <x v="1556"/>
    <n v="1176"/>
    <n v="413"/>
    <x v="0"/>
    <x v="7"/>
  </r>
  <r>
    <n v="48237"/>
    <x v="7"/>
    <s v="{AEF8A6F5-FAC0-4D86-82A5-A8DE7FEA3782}"/>
    <x v="6"/>
    <n v="10932.9"/>
    <x v="1557"/>
    <n v="2106"/>
    <n v="1053"/>
    <x v="0"/>
    <x v="7"/>
  </r>
  <r>
    <n v="48237"/>
    <x v="7"/>
    <s v="{B4C91B2F-E863-43DB-85C4-6B2004C06C4F}"/>
    <x v="9"/>
    <n v="4727.25"/>
    <x v="1558"/>
    <n v="475.3"/>
    <n v="475.3"/>
    <x v="0"/>
    <x v="7"/>
  </r>
  <r>
    <n v="48237"/>
    <x v="7"/>
    <s v="{BB671726-A21F-4479-A5C4-3EA81C334419}"/>
    <x v="3"/>
    <n v="9526.76"/>
    <x v="1559"/>
    <n v="4482"/>
    <n v="747"/>
    <x v="0"/>
    <x v="7"/>
  </r>
  <r>
    <n v="48237"/>
    <x v="7"/>
    <s v="{C03CBCA1-BCA0-4B65-AC43-1DDB2D57E8BA}"/>
    <x v="1"/>
    <n v="10846.14"/>
    <x v="1560"/>
    <n v="1450.6"/>
    <n v="327.2"/>
    <x v="1"/>
    <x v="7"/>
  </r>
  <r>
    <n v="48237"/>
    <x v="7"/>
    <s v="{D0F66F15-8CBD-48BB-8412-309D20113067}"/>
    <x v="0"/>
    <n v="762.3"/>
    <x v="1561"/>
    <n v="45"/>
    <n v="15"/>
    <x v="0"/>
    <x v="7"/>
  </r>
  <r>
    <n v="48237"/>
    <x v="7"/>
    <s v="{D2DEBF6D-2D9E-443B-A692-2D193299F2EE}"/>
    <x v="3"/>
    <n v="1872.7"/>
    <x v="1562"/>
    <n v="3931"/>
    <n v="581"/>
    <x v="0"/>
    <x v="7"/>
  </r>
  <r>
    <n v="48237"/>
    <x v="7"/>
    <s v="{D3BA3DC8-B353-4CE1-BFF9-3C8F96E6EC88}"/>
    <x v="7"/>
    <n v="7576.8"/>
    <x v="1563"/>
    <n v="1454.3"/>
    <n v="969.9"/>
    <x v="0"/>
    <x v="7"/>
  </r>
  <r>
    <n v="48237"/>
    <x v="7"/>
    <s v="{D3BA3DC8-B353-4CE1-BFF9-3C8F96E6EC88}"/>
    <x v="2"/>
    <n v="7118.1"/>
    <x v="1564"/>
    <n v="1454.3"/>
    <n v="969.9"/>
    <x v="0"/>
    <x v="7"/>
  </r>
  <r>
    <n v="48237"/>
    <x v="7"/>
    <s v="{D5513EB3-86A2-4E72-BFC7-7470E980AF66}"/>
    <x v="5"/>
    <n v="5697.2"/>
    <x v="1565"/>
    <n v="4046.2"/>
    <n v="558"/>
    <x v="0"/>
    <x v="7"/>
  </r>
  <r>
    <n v="48237"/>
    <x v="7"/>
    <s v="{F718D0CB-60CB-48EB-80F7-962B39DFB3B5}"/>
    <x v="0"/>
    <n v="1740.45"/>
    <x v="1566"/>
    <n v="126"/>
    <n v="63"/>
    <x v="0"/>
    <x v="7"/>
  </r>
  <r>
    <n v="48237"/>
    <x v="19"/>
    <s v="{26DD8B30-86EA-4215-8BA4-EAF4C37F5B4D}"/>
    <x v="7"/>
    <n v="1186.0999999999999"/>
    <x v="1567"/>
    <n v="2640.4"/>
    <n v="672.7"/>
    <x v="0"/>
    <x v="19"/>
  </r>
  <r>
    <n v="48237"/>
    <x v="20"/>
    <s v="{31A94171-3C08-4EC6-BA7C-A362C4BD6848}"/>
    <x v="3"/>
    <n v="1370.54"/>
    <x v="1568"/>
    <n v="78.8"/>
    <n v="39.4"/>
    <x v="2"/>
    <x v="20"/>
  </r>
  <r>
    <n v="48237"/>
    <x v="9"/>
    <s v="{37953831-25AE-4A37-A91F-C992AB4FC624}"/>
    <x v="7"/>
    <n v="1009.9"/>
    <x v="1569"/>
    <n v="23"/>
    <n v="23"/>
    <x v="2"/>
    <x v="9"/>
  </r>
  <r>
    <n v="48237"/>
    <x v="9"/>
    <s v="{3CAE73EF-57C3-43F3-8DAE-DFF6CEE28149}"/>
    <x v="3"/>
    <n v="2074.6799999999998"/>
    <x v="1570"/>
    <n v="226.4"/>
    <n v="26.3"/>
    <x v="1"/>
    <x v="9"/>
  </r>
  <r>
    <n v="48237"/>
    <x v="9"/>
    <s v="{45894C3A-0F8F-429B-AD5C-D42220BEDE9F}"/>
    <x v="9"/>
    <n v="2959.2"/>
    <x v="1571"/>
    <n v="109.6"/>
    <n v="54.8"/>
    <x v="2"/>
    <x v="9"/>
  </r>
  <r>
    <n v="48237"/>
    <x v="9"/>
    <s v="{720C26A4-4B94-4336-9975-A3E20BEA4EF8}"/>
    <x v="6"/>
    <n v="1828.2"/>
    <x v="1572"/>
    <n v="90"/>
    <n v="30"/>
    <x v="2"/>
    <x v="9"/>
  </r>
  <r>
    <n v="48237"/>
    <x v="9"/>
    <s v="{9F64E45C-A67D-4010-AE25-E309AC494B66}"/>
    <x v="6"/>
    <n v="1375.92"/>
    <x v="1573"/>
    <n v="120"/>
    <n v="24"/>
    <x v="1"/>
    <x v="9"/>
  </r>
  <r>
    <n v="48237"/>
    <x v="9"/>
    <s v="{A59C4665-116E-4E34-B63D-5D3362ED93CF}"/>
    <x v="7"/>
    <n v="321.02"/>
    <x v="1574"/>
    <n v="33.5"/>
    <n v="33.5"/>
    <x v="1"/>
    <x v="9"/>
  </r>
  <r>
    <n v="48237"/>
    <x v="10"/>
    <s v="{1576D34F-1072-4B45-B32A-5CEE85EB0C62}"/>
    <x v="1"/>
    <n v="68.849999999999994"/>
    <x v="1575"/>
    <n v="1515"/>
    <n v="505"/>
    <x v="0"/>
    <x v="10"/>
  </r>
  <r>
    <n v="48237"/>
    <x v="10"/>
    <s v="{26DD8B30-86EA-4215-8BA4-EAF4C37F5B4D}"/>
    <x v="2"/>
    <n v="3123.54"/>
    <x v="1576"/>
    <n v="2640.4"/>
    <n v="672.7"/>
    <x v="0"/>
    <x v="10"/>
  </r>
  <r>
    <n v="48237"/>
    <x v="10"/>
    <s v="{2B8C350F-016A-4132-BB19-5EC613BB5EC9}"/>
    <x v="2"/>
    <n v="1555.11"/>
    <x v="1577"/>
    <n v="250"/>
    <n v="57"/>
    <x v="0"/>
    <x v="10"/>
  </r>
  <r>
    <n v="48237"/>
    <x v="10"/>
    <s v="{37A78A98-6588-41FB-B875-1B10B93CA5F0}"/>
    <x v="3"/>
    <n v="25.48"/>
    <x v="1578"/>
    <n v="4610.2"/>
    <n v="850.2"/>
    <x v="0"/>
    <x v="10"/>
  </r>
  <r>
    <n v="48237"/>
    <x v="10"/>
    <s v="{3CAE73EF-57C3-43F3-8DAE-DFF6CEE28149}"/>
    <x v="2"/>
    <n v="1099.56"/>
    <x v="1579"/>
    <n v="226.4"/>
    <n v="26.3"/>
    <x v="1"/>
    <x v="10"/>
  </r>
  <r>
    <n v="48237"/>
    <x v="10"/>
    <s v="{3ECF8716-C1D9-439B-B055-D400134DCC8E}"/>
    <x v="8"/>
    <n v="78.81"/>
    <x v="1580"/>
    <n v="12065.6"/>
    <n v="994.3"/>
    <x v="0"/>
    <x v="10"/>
  </r>
  <r>
    <n v="48237"/>
    <x v="10"/>
    <s v="{3ECF8716-C1D9-439B-B055-D400134DCC8E}"/>
    <x v="1"/>
    <n v="529.41"/>
    <x v="1581"/>
    <n v="12065.6"/>
    <n v="994.3"/>
    <x v="0"/>
    <x v="10"/>
  </r>
  <r>
    <n v="48237"/>
    <x v="10"/>
    <s v="{504FABE9-5659-4901-8F2D-4D92DC4F101E}"/>
    <x v="8"/>
    <n v="37.89"/>
    <x v="1582"/>
    <n v="623"/>
    <n v="89"/>
    <x v="0"/>
    <x v="10"/>
  </r>
  <r>
    <n v="48237"/>
    <x v="10"/>
    <s v="{64AEDCC1-E0F3-443F-BDD6-CC7A0F3A43EF}"/>
    <x v="8"/>
    <n v="262.99"/>
    <x v="1583"/>
    <n v="3564"/>
    <n v="297"/>
    <x v="0"/>
    <x v="10"/>
  </r>
  <r>
    <n v="48237"/>
    <x v="10"/>
    <s v="{7438B072-DCC0-40D7-9409-CA8BB829283D}"/>
    <x v="3"/>
    <n v="66.88"/>
    <x v="1584"/>
    <n v="5319"/>
    <n v="1426"/>
    <x v="0"/>
    <x v="10"/>
  </r>
  <r>
    <n v="48237"/>
    <x v="10"/>
    <s v="{841871FC-5ED2-46AA-8A09-4DCA983A0074}"/>
    <x v="3"/>
    <n v="383.11"/>
    <x v="1585"/>
    <n v="533"/>
    <n v="41"/>
    <x v="0"/>
    <x v="10"/>
  </r>
  <r>
    <n v="48237"/>
    <x v="10"/>
    <s v="{A59C1B73-DEE6-4F3D-88EF-4B74F8B45A3B}"/>
    <x v="1"/>
    <n v="1454.18"/>
    <x v="1586"/>
    <n v="216"/>
    <n v="72"/>
    <x v="0"/>
    <x v="10"/>
  </r>
  <r>
    <n v="48237"/>
    <x v="10"/>
    <s v="{B96250BB-EB88-4DE9-B630-4F9C6A23BFBE}"/>
    <x v="2"/>
    <n v="308.04000000000002"/>
    <x v="1587"/>
    <n v="5418"/>
    <n v="903"/>
    <x v="0"/>
    <x v="10"/>
  </r>
  <r>
    <n v="48237"/>
    <x v="10"/>
    <s v="{C03CBCA1-BCA0-4B65-AC43-1DDB2D57E8BA}"/>
    <x v="3"/>
    <n v="7916.52"/>
    <x v="1588"/>
    <n v="1450.6"/>
    <n v="327.2"/>
    <x v="1"/>
    <x v="10"/>
  </r>
  <r>
    <n v="48237"/>
    <x v="10"/>
    <s v="{C03CBCA1-BCA0-4B65-AC43-1DDB2D57E8BA}"/>
    <x v="8"/>
    <n v="345.21"/>
    <x v="1589"/>
    <n v="1450.6"/>
    <n v="327.2"/>
    <x v="1"/>
    <x v="10"/>
  </r>
  <r>
    <n v="48237"/>
    <x v="11"/>
    <s v="{2561270A-F9D5-4C2A-AA45-F72591FE798A}"/>
    <x v="4"/>
    <n v="8329.0499999999993"/>
    <x v="1590"/>
    <n v="361.53926972414399"/>
    <n v="72.307853944828807"/>
    <x v="0"/>
    <x v="11"/>
  </r>
  <r>
    <n v="48237"/>
    <x v="11"/>
    <s v="{3BE2E1AD-27A9-422C-8251-9CB56FB0D6DC}"/>
    <x v="4"/>
    <n v="495"/>
    <x v="1591"/>
    <n v="110"/>
    <n v="110"/>
    <x v="0"/>
    <x v="11"/>
  </r>
  <r>
    <n v="48237"/>
    <x v="11"/>
    <s v="{479F24D8-D342-44CA-B53D-FAF4F88F422A}"/>
    <x v="4"/>
    <n v="5774.85"/>
    <x v="1592"/>
    <n v="14456.5"/>
    <n v="1283.3"/>
    <x v="0"/>
    <x v="11"/>
  </r>
  <r>
    <n v="48237"/>
    <x v="11"/>
    <s v="{511AA605-747B-4F7E-8C59-858C7F4EF9DD}"/>
    <x v="4"/>
    <n v="3262.05"/>
    <x v="1593"/>
    <n v="828.2"/>
    <n v="828.2"/>
    <x v="0"/>
    <x v="11"/>
  </r>
  <r>
    <n v="48237"/>
    <x v="11"/>
    <s v="{6D32169A-1274-4DE3-90D6-D296E5C33B1B}"/>
    <x v="8"/>
    <n v="3219.88"/>
    <x v="1594"/>
    <n v="2208"/>
    <n v="1104"/>
    <x v="0"/>
    <x v="11"/>
  </r>
  <r>
    <n v="48237"/>
    <x v="11"/>
    <s v="{83A35A65-4EAD-41E6-939B-78EBE3673F6E}"/>
    <x v="4"/>
    <n v="1631.25"/>
    <x v="1595"/>
    <n v="725"/>
    <n v="725"/>
    <x v="0"/>
    <x v="11"/>
  </r>
  <r>
    <n v="48237"/>
    <x v="11"/>
    <s v="{878059C2-2153-4011-B6D4-4AC79BD9CB33}"/>
    <x v="8"/>
    <n v="172.28"/>
    <x v="1596"/>
    <n v="1413.4"/>
    <n v="706.7"/>
    <x v="0"/>
    <x v="11"/>
  </r>
  <r>
    <n v="48237"/>
    <x v="11"/>
    <s v="{9EF7600A-C797-4650-BE65-8973784B6FFD}"/>
    <x v="4"/>
    <n v="387"/>
    <x v="1597"/>
    <n v="86"/>
    <n v="86"/>
    <x v="0"/>
    <x v="11"/>
  </r>
  <r>
    <n v="48237"/>
    <x v="11"/>
    <s v="{A59C1B73-DEE6-4F3D-88EF-4B74F8B45A3B}"/>
    <x v="1"/>
    <n v="436.84"/>
    <x v="1598"/>
    <n v="216"/>
    <n v="72"/>
    <x v="0"/>
    <x v="11"/>
  </r>
  <r>
    <n v="48237"/>
    <x v="11"/>
    <s v="{A92D8BEA-7CD8-4554-A18E-D4B11D5AAE78}"/>
    <x v="8"/>
    <n v="2047.28"/>
    <x v="1599"/>
    <n v="1176"/>
    <n v="413"/>
    <x v="0"/>
    <x v="11"/>
  </r>
  <r>
    <n v="48237"/>
    <x v="11"/>
    <s v="{CC7079BD-C25D-4797-BAE6-05BADF1BA3C6}"/>
    <x v="8"/>
    <n v="282.42"/>
    <x v="1600"/>
    <n v="1539.687998142"/>
    <n v="307.93759962839999"/>
    <x v="0"/>
    <x v="11"/>
  </r>
  <r>
    <n v="48237"/>
    <x v="11"/>
    <s v="{DD5F839B-98F5-48B6-9C79-D1F0E328C772}"/>
    <x v="4"/>
    <n v="2067.75"/>
    <x v="1601"/>
    <n v="459.5"/>
    <n v="459.5"/>
    <x v="0"/>
    <x v="11"/>
  </r>
  <r>
    <n v="48237"/>
    <x v="12"/>
    <s v="{1576D34F-1072-4B45-B32A-5CEE85EB0C62}"/>
    <x v="1"/>
    <n v="676.54"/>
    <x v="1104"/>
    <n v="1515"/>
    <n v="505"/>
    <x v="0"/>
    <x v="12"/>
  </r>
  <r>
    <n v="48237"/>
    <x v="12"/>
    <s v="{2B8C350F-016A-4132-BB19-5EC613BB5EC9}"/>
    <x v="0"/>
    <n v="1068.29"/>
    <x v="1073"/>
    <n v="250"/>
    <n v="57"/>
    <x v="0"/>
    <x v="12"/>
  </r>
  <r>
    <n v="48237"/>
    <x v="12"/>
    <s v="{37A78A98-6588-41FB-B875-1B10B93CA5F0}"/>
    <x v="3"/>
    <n v="2439.0500000000002"/>
    <x v="1090"/>
    <n v="4610.2"/>
    <n v="850.2"/>
    <x v="0"/>
    <x v="12"/>
  </r>
  <r>
    <n v="48237"/>
    <x v="12"/>
    <s v="{3CAE73EF-57C3-43F3-8DAE-DFF6CEE28149}"/>
    <x v="7"/>
    <n v="611.88"/>
    <x v="1096"/>
    <n v="226.4"/>
    <n v="26.3"/>
    <x v="1"/>
    <x v="12"/>
  </r>
  <r>
    <n v="48237"/>
    <x v="12"/>
    <s v="{3ECF8716-C1D9-439B-B055-D400134DCC8E}"/>
    <x v="8"/>
    <n v="912.4"/>
    <x v="1602"/>
    <n v="12065.6"/>
    <n v="994.3"/>
    <x v="0"/>
    <x v="12"/>
  </r>
  <r>
    <n v="48237"/>
    <x v="12"/>
    <s v="{504FABE9-5659-4901-8F2D-4D92DC4F101E}"/>
    <x v="8"/>
    <n v="1014.81"/>
    <x v="1087"/>
    <n v="623"/>
    <n v="89"/>
    <x v="0"/>
    <x v="12"/>
  </r>
  <r>
    <n v="48237"/>
    <x v="12"/>
    <s v="{64AEDCC1-E0F3-443F-BDD6-CC7A0F3A43EF}"/>
    <x v="8"/>
    <n v="2439.0500000000002"/>
    <x v="1090"/>
    <n v="3564"/>
    <n v="297"/>
    <x v="0"/>
    <x v="12"/>
  </r>
  <r>
    <n v="48237"/>
    <x v="12"/>
    <s v="{7438B072-DCC0-40D7-9409-CA8BB829283D}"/>
    <x v="3"/>
    <n v="2155.35"/>
    <x v="1093"/>
    <n v="5319"/>
    <n v="1426"/>
    <x v="0"/>
    <x v="12"/>
  </r>
  <r>
    <n v="48237"/>
    <x v="12"/>
    <s v="{841871FC-5ED2-46AA-8A09-4DCA983A0074}"/>
    <x v="3"/>
    <n v="660.32"/>
    <x v="1072"/>
    <n v="533"/>
    <n v="41"/>
    <x v="0"/>
    <x v="12"/>
  </r>
  <r>
    <n v="48237"/>
    <x v="12"/>
    <s v="{97E1C6DB-1D1F-4E27-B4D3-CEBF31826D56}"/>
    <x v="9"/>
    <n v="4706.3999999999996"/>
    <x v="1603"/>
    <n v="58"/>
    <n v="29"/>
    <x v="0"/>
    <x v="12"/>
  </r>
  <r>
    <n v="48237"/>
    <x v="12"/>
    <s v="{A59C1B73-DEE6-4F3D-88EF-4B74F8B45A3B}"/>
    <x v="1"/>
    <n v="676.54"/>
    <x v="1104"/>
    <n v="216"/>
    <n v="72"/>
    <x v="0"/>
    <x v="12"/>
  </r>
  <r>
    <n v="48237"/>
    <x v="12"/>
    <s v="{C03CBCA1-BCA0-4B65-AC43-1DDB2D57E8BA}"/>
    <x v="3"/>
    <n v="1068.29"/>
    <x v="1073"/>
    <n v="1450.6"/>
    <n v="327.2"/>
    <x v="1"/>
    <x v="12"/>
  </r>
  <r>
    <n v="48237"/>
    <x v="13"/>
    <s v="{075370DA-F3FC-4FA9-989B-46B97BAC6246}"/>
    <x v="6"/>
    <n v="2006.94"/>
    <x v="1604"/>
    <n v="3338"/>
    <n v="629.4"/>
    <x v="0"/>
    <x v="13"/>
  </r>
  <r>
    <n v="48237"/>
    <x v="13"/>
    <s v="{0BCFC8BD-967C-4C13-9D2C-066FBC2E9E19}"/>
    <x v="6"/>
    <n v="1461.6"/>
    <x v="1605"/>
    <n v="1309.0999999999999"/>
    <n v="68.900000000000006"/>
    <x v="0"/>
    <x v="13"/>
  </r>
  <r>
    <n v="48237"/>
    <x v="13"/>
    <s v="{12ECBCF2-743B-4992-A07F-2034EC8C61BB}"/>
    <x v="9"/>
    <n v="1907.34"/>
    <x v="1606"/>
    <n v="354"/>
    <n v="118"/>
    <x v="0"/>
    <x v="13"/>
  </r>
  <r>
    <n v="48237"/>
    <x v="13"/>
    <s v="{1A2F8F4F-9127-4FD9-8EF9-088FCBDB3EAB}"/>
    <x v="7"/>
    <n v="15516.8"/>
    <x v="1607"/>
    <n v="1179.0999999999999"/>
    <n v="401.6"/>
    <x v="0"/>
    <x v="13"/>
  </r>
  <r>
    <n v="48237"/>
    <x v="13"/>
    <s v="{1B5A614D-121C-4886-84D9-337E03CE3DB1}"/>
    <x v="6"/>
    <n v="15724.8"/>
    <x v="1608"/>
    <n v="9988.8999999999905"/>
    <n v="1416.5"/>
    <x v="0"/>
    <x v="13"/>
  </r>
  <r>
    <n v="48237"/>
    <x v="13"/>
    <s v="{1E1D921B-9C3D-40AB-9676-958D09853D8A}"/>
    <x v="5"/>
    <n v="6905"/>
    <x v="1609"/>
    <n v="1596.1"/>
    <n v="145.1"/>
    <x v="0"/>
    <x v="13"/>
  </r>
  <r>
    <n v="48237"/>
    <x v="13"/>
    <s v="{20AD3464-CCAB-4C45-B46A-B06E649B44AD}"/>
    <x v="4"/>
    <n v="630"/>
    <x v="927"/>
    <n v="830.3"/>
    <n v="243.7"/>
    <x v="0"/>
    <x v="13"/>
  </r>
  <r>
    <n v="48237"/>
    <x v="13"/>
    <s v="{20AD3464-CCAB-4C45-B46A-B06E649B44AD}"/>
    <x v="6"/>
    <n v="1275"/>
    <x v="1610"/>
    <n v="830.3"/>
    <n v="243.7"/>
    <x v="0"/>
    <x v="13"/>
  </r>
  <r>
    <n v="48237"/>
    <x v="13"/>
    <s v="{20AD3464-CCAB-4C45-B46A-B06E649B44AD}"/>
    <x v="0"/>
    <n v="1815.2"/>
    <x v="1611"/>
    <n v="830.3"/>
    <n v="243.7"/>
    <x v="0"/>
    <x v="13"/>
  </r>
  <r>
    <n v="48237"/>
    <x v="13"/>
    <s v="{2A3A158A-4A88-4D1B-BA75-A8006ED4899F}"/>
    <x v="7"/>
    <n v="7768.8"/>
    <x v="1612"/>
    <n v="6779.6"/>
    <n v="602.4"/>
    <x v="0"/>
    <x v="13"/>
  </r>
  <r>
    <n v="48237"/>
    <x v="13"/>
    <s v="{333F0B0D-8440-4A46-941C-51A1BC45E588}"/>
    <x v="6"/>
    <n v="15813.94"/>
    <x v="1613"/>
    <n v="7865.6"/>
    <n v="890.2"/>
    <x v="0"/>
    <x v="13"/>
  </r>
  <r>
    <n v="48237"/>
    <x v="13"/>
    <s v="{354976D2-AE0D-4356-AE4B-2F62C5EDBA52}"/>
    <x v="5"/>
    <n v="2065"/>
    <x v="1614"/>
    <n v="672"/>
    <n v="574"/>
    <x v="0"/>
    <x v="13"/>
  </r>
  <r>
    <n v="48237"/>
    <x v="13"/>
    <s v="{37A78A98-6588-41FB-B875-1B10B93CA5F0}"/>
    <x v="3"/>
    <n v="12756.9"/>
    <x v="1615"/>
    <n v="4610.2"/>
    <n v="850.2"/>
    <x v="0"/>
    <x v="13"/>
  </r>
  <r>
    <n v="48237"/>
    <x v="13"/>
    <s v="{3A36FBF1-D373-4C1D-95BC-8534CA2A70B2}"/>
    <x v="6"/>
    <n v="2360.4"/>
    <x v="1616"/>
    <n v="1170"/>
    <n v="195"/>
    <x v="0"/>
    <x v="13"/>
  </r>
  <r>
    <n v="48237"/>
    <x v="13"/>
    <s v="{3ECF8716-C1D9-439B-B055-D400134DCC8E}"/>
    <x v="7"/>
    <n v="2050.1"/>
    <x v="1617"/>
    <n v="12065.6"/>
    <n v="994.3"/>
    <x v="0"/>
    <x v="13"/>
  </r>
  <r>
    <n v="48237"/>
    <x v="13"/>
    <s v="{40D1B36E-7048-4A55-ABFF-515BFF133EF8}"/>
    <x v="6"/>
    <n v="1451.62"/>
    <x v="1618"/>
    <n v="481.2"/>
    <n v="160.4"/>
    <x v="0"/>
    <x v="13"/>
  </r>
  <r>
    <n v="48237"/>
    <x v="13"/>
    <s v="{411011E8-FD0F-4E92-B572-776CC2DD9CB3}"/>
    <x v="0"/>
    <n v="1498.98"/>
    <x v="1619"/>
    <n v="628.4"/>
    <n v="163.4"/>
    <x v="0"/>
    <x v="13"/>
  </r>
  <r>
    <n v="48237"/>
    <x v="13"/>
    <s v="{411011E8-FD0F-4E92-B572-776CC2DD9CB3}"/>
    <x v="7"/>
    <n v="597.6"/>
    <x v="1620"/>
    <n v="628.4"/>
    <n v="163.4"/>
    <x v="0"/>
    <x v="13"/>
  </r>
  <r>
    <n v="48237"/>
    <x v="13"/>
    <s v="{41D01443-1C1D-4726-A419-7C252E313391}"/>
    <x v="3"/>
    <n v="30350.59"/>
    <x v="1621"/>
    <n v="4817.8"/>
    <n v="694"/>
    <x v="0"/>
    <x v="13"/>
  </r>
  <r>
    <n v="48237"/>
    <x v="13"/>
    <s v="{4AB32706-0766-43F3-BFCC-C673F49396A5}"/>
    <x v="9"/>
    <n v="3291.78"/>
    <x v="1622"/>
    <n v="360"/>
    <n v="90"/>
    <x v="0"/>
    <x v="13"/>
  </r>
  <r>
    <n v="48237"/>
    <x v="13"/>
    <s v="{591C8B77-BA30-480B-90A5-D3711B4FB001}"/>
    <x v="1"/>
    <n v="2497.9699999999998"/>
    <x v="1623"/>
    <n v="636.23915104722005"/>
    <n v="127.247830209444"/>
    <x v="0"/>
    <x v="13"/>
  </r>
  <r>
    <n v="48237"/>
    <x v="13"/>
    <s v="{5DC7CA63-71D9-44DE-90DA-5CEE1F71410C}"/>
    <x v="6"/>
    <n v="1722"/>
    <x v="1624"/>
    <n v="616"/>
    <n v="154"/>
    <x v="0"/>
    <x v="13"/>
  </r>
  <r>
    <n v="48237"/>
    <x v="13"/>
    <s v="{652F2058-7129-4417-9FB9-2684C6FD9120}"/>
    <x v="9"/>
    <n v="244.8"/>
    <x v="1625"/>
    <n v="346"/>
    <n v="39"/>
    <x v="1"/>
    <x v="13"/>
  </r>
  <r>
    <n v="48237"/>
    <x v="13"/>
    <s v="{70D07CB7-FE25-4182-9730-EB0D11790FFD}"/>
    <x v="1"/>
    <n v="1144.6400000000001"/>
    <x v="1626"/>
    <n v="482"/>
    <n v="241"/>
    <x v="0"/>
    <x v="13"/>
  </r>
  <r>
    <n v="48237"/>
    <x v="13"/>
    <s v="{780C2BD6-A9C2-457F-8FEC-0E3F9122F511}"/>
    <x v="6"/>
    <n v="776.88"/>
    <x v="1627"/>
    <n v="806"/>
    <n v="806"/>
    <x v="0"/>
    <x v="13"/>
  </r>
  <r>
    <n v="48237"/>
    <x v="13"/>
    <s v="{841871FC-5ED2-46AA-8A09-4DCA983A0074}"/>
    <x v="8"/>
    <n v="8497.5"/>
    <x v="1628"/>
    <n v="533"/>
    <n v="41"/>
    <x v="0"/>
    <x v="13"/>
  </r>
  <r>
    <n v="48237"/>
    <x v="13"/>
    <s v="{8B480879-A64C-4B32-B539-96F6B5DC0C9C}"/>
    <x v="7"/>
    <n v="4795.74"/>
    <x v="1629"/>
    <n v="813"/>
    <n v="271"/>
    <x v="0"/>
    <x v="13"/>
  </r>
  <r>
    <n v="48237"/>
    <x v="13"/>
    <s v="{8B9E2A19-73FE-4D8B-AC58-35AE1C52D79A}"/>
    <x v="6"/>
    <n v="2005.6"/>
    <x v="1630"/>
    <n v="2350"/>
    <n v="489"/>
    <x v="0"/>
    <x v="13"/>
  </r>
  <r>
    <n v="48237"/>
    <x v="13"/>
    <s v="{94FED38F-D837-4EBA-92FE-080DC1C1BFDA}"/>
    <x v="9"/>
    <n v="2086.62"/>
    <x v="1631"/>
    <n v="2477.9"/>
    <n v="805.2"/>
    <x v="0"/>
    <x v="13"/>
  </r>
  <r>
    <n v="48237"/>
    <x v="13"/>
    <s v="{965C6A33-6D4C-4B3A-BE45-7A0CE18AB2E7}"/>
    <x v="6"/>
    <n v="4392.3599999999997"/>
    <x v="1632"/>
    <n v="478"/>
    <n v="154"/>
    <x v="0"/>
    <x v="13"/>
  </r>
  <r>
    <n v="48237"/>
    <x v="13"/>
    <s v="{9824A9EC-62D3-402B-8539-2C7F02736446}"/>
    <x v="1"/>
    <n v="19759.48"/>
    <x v="1633"/>
    <n v="368.5"/>
    <n v="368.5"/>
    <x v="0"/>
    <x v="13"/>
  </r>
  <r>
    <n v="48237"/>
    <x v="13"/>
    <s v="{9EC6E0D6-6FAF-4D77-98BA-C9FF48838DBF}"/>
    <x v="6"/>
    <n v="1937.22"/>
    <x v="1634"/>
    <n v="300"/>
    <n v="50"/>
    <x v="0"/>
    <x v="13"/>
  </r>
  <r>
    <n v="48237"/>
    <x v="13"/>
    <s v="{A6538069-E131-4ABF-AC0E-3C4F616959A7}"/>
    <x v="6"/>
    <n v="1779.9"/>
    <x v="1635"/>
    <n v="182"/>
    <n v="91"/>
    <x v="0"/>
    <x v="13"/>
  </r>
  <r>
    <n v="48237"/>
    <x v="13"/>
    <s v="{A6EE81B0-7993-4EDE-8C35-42E359278142}"/>
    <x v="0"/>
    <n v="756"/>
    <x v="1636"/>
    <n v="1458"/>
    <n v="162"/>
    <x v="0"/>
    <x v="13"/>
  </r>
  <r>
    <n v="48237"/>
    <x v="13"/>
    <s v="{B96725BD-D96A-4E79-8CA5-4F3848AFB865}"/>
    <x v="6"/>
    <n v="1944.04"/>
    <x v="1637"/>
    <n v="206.75"/>
    <n v="84.25"/>
    <x v="0"/>
    <x v="13"/>
  </r>
  <r>
    <n v="48237"/>
    <x v="13"/>
    <s v="{D0A2DF8E-8002-4A9B-A94C-766044E459BD}"/>
    <x v="2"/>
    <n v="273.89999999999998"/>
    <x v="1638"/>
    <n v="435.6"/>
    <n v="217.8"/>
    <x v="0"/>
    <x v="13"/>
  </r>
  <r>
    <n v="48237"/>
    <x v="13"/>
    <s v="{D0F66F15-8CBD-48BB-8412-309D20113067}"/>
    <x v="6"/>
    <n v="662.34"/>
    <x v="1639"/>
    <n v="45"/>
    <n v="15"/>
    <x v="0"/>
    <x v="13"/>
  </r>
  <r>
    <n v="48237"/>
    <x v="13"/>
    <s v="{D5513EB3-86A2-4E72-BFC7-7470E980AF66}"/>
    <x v="5"/>
    <n v="2090"/>
    <x v="588"/>
    <n v="4046.2"/>
    <n v="558"/>
    <x v="0"/>
    <x v="13"/>
  </r>
  <r>
    <n v="48237"/>
    <x v="13"/>
    <s v="{DAA1A1F0-9607-4F14-850B-27C5A130A727}"/>
    <x v="4"/>
    <n v="1105"/>
    <x v="1640"/>
    <n v="184"/>
    <n v="92"/>
    <x v="0"/>
    <x v="13"/>
  </r>
  <r>
    <n v="48237"/>
    <x v="13"/>
    <s v="{E2B76074-8E35-4249-8C6F-8B8C3C07D671}"/>
    <x v="4"/>
    <n v="1940"/>
    <x v="1641"/>
    <n v="1518"/>
    <n v="179"/>
    <x v="0"/>
    <x v="13"/>
  </r>
  <r>
    <n v="48237"/>
    <x v="13"/>
    <s v="{E2B76074-8E35-4249-8C6F-8B8C3C07D671}"/>
    <x v="9"/>
    <n v="1929.59"/>
    <x v="1642"/>
    <n v="1518"/>
    <n v="179"/>
    <x v="0"/>
    <x v="13"/>
  </r>
  <r>
    <n v="48237"/>
    <x v="13"/>
    <s v="{E5C4FB71-9A8D-479E-A667-8A1B9967D44A}"/>
    <x v="4"/>
    <n v="1360"/>
    <x v="1643"/>
    <n v="691"/>
    <n v="116"/>
    <x v="0"/>
    <x v="13"/>
  </r>
  <r>
    <n v="48237"/>
    <x v="13"/>
    <s v="{F718D0CB-60CB-48EB-80F7-962B39DFB3B5}"/>
    <x v="7"/>
    <n v="1680.75"/>
    <x v="1644"/>
    <n v="126"/>
    <n v="63"/>
    <x v="0"/>
    <x v="13"/>
  </r>
  <r>
    <n v="48237"/>
    <x v="21"/>
    <s v="{1576D34F-1072-4B45-B32A-5CEE85EB0C62}"/>
    <x v="1"/>
    <n v="225"/>
    <x v="1253"/>
    <n v="1515"/>
    <n v="505"/>
    <x v="0"/>
    <x v="21"/>
  </r>
  <r>
    <n v="48237"/>
    <x v="21"/>
    <s v="{37A78A98-6588-41FB-B875-1B10B93CA5F0}"/>
    <x v="3"/>
    <n v="691.6"/>
    <x v="1645"/>
    <n v="4610.2"/>
    <n v="850.2"/>
    <x v="0"/>
    <x v="21"/>
  </r>
  <r>
    <n v="48237"/>
    <x v="21"/>
    <s v="{504FABE9-5659-4901-8F2D-4D92DC4F101E}"/>
    <x v="8"/>
    <n v="268"/>
    <x v="1646"/>
    <n v="623"/>
    <n v="89"/>
    <x v="0"/>
    <x v="21"/>
  </r>
  <r>
    <n v="48237"/>
    <x v="21"/>
    <s v="{64AEDCC1-E0F3-443F-BDD6-CC7A0F3A43EF}"/>
    <x v="8"/>
    <n v="110"/>
    <x v="1647"/>
    <n v="3564"/>
    <n v="297"/>
    <x v="0"/>
    <x v="21"/>
  </r>
  <r>
    <n v="48237"/>
    <x v="21"/>
    <s v="{7438B072-DCC0-40D7-9409-CA8BB829283D}"/>
    <x v="3"/>
    <n v="185"/>
    <x v="1648"/>
    <n v="5319"/>
    <n v="1426"/>
    <x v="0"/>
    <x v="21"/>
  </r>
  <r>
    <n v="48237"/>
    <x v="21"/>
    <s v="{841871FC-5ED2-46AA-8A09-4DCA983A0074}"/>
    <x v="3"/>
    <n v="532"/>
    <x v="1649"/>
    <n v="533"/>
    <n v="41"/>
    <x v="0"/>
    <x v="21"/>
  </r>
  <r>
    <n v="48237"/>
    <x v="21"/>
    <s v="{A59C1B73-DEE6-4F3D-88EF-4B74F8B45A3B}"/>
    <x v="1"/>
    <n v="211.95"/>
    <x v="1650"/>
    <n v="216"/>
    <n v="72"/>
    <x v="0"/>
    <x v="21"/>
  </r>
  <r>
    <n v="48237"/>
    <x v="14"/>
    <s v="{45894C3A-0F8F-429B-AD5C-D42220BEDE9F}"/>
    <x v="9"/>
    <n v="2745.48"/>
    <x v="1651"/>
    <n v="109.6"/>
    <n v="54.8"/>
    <x v="2"/>
    <x v="14"/>
  </r>
  <r>
    <n v="48237"/>
    <x v="14"/>
    <s v="{720C26A4-4B94-4336-9975-A3E20BEA4EF8}"/>
    <x v="6"/>
    <n v="1266.44"/>
    <x v="1652"/>
    <n v="90"/>
    <n v="30"/>
    <x v="2"/>
    <x v="14"/>
  </r>
  <r>
    <n v="48237"/>
    <x v="14"/>
    <s v="{9F64E45C-A67D-4010-AE25-E309AC494B66}"/>
    <x v="6"/>
    <n v="789.53"/>
    <x v="1653"/>
    <n v="120"/>
    <n v="24"/>
    <x v="1"/>
    <x v="14"/>
  </r>
  <r>
    <n v="48237"/>
    <x v="22"/>
    <s v="{31A94171-3C08-4EC6-BA7C-A362C4BD6848}"/>
    <x v="3"/>
    <n v="1155.26"/>
    <x v="1654"/>
    <n v="78.8"/>
    <n v="39.4"/>
    <x v="2"/>
    <x v="22"/>
  </r>
  <r>
    <n v="48237"/>
    <x v="16"/>
    <s v="{1576D34F-1072-4B45-B32A-5CEE85EB0C62}"/>
    <x v="1"/>
    <n v="1550.92"/>
    <x v="1655"/>
    <n v="1515"/>
    <n v="505"/>
    <x v="0"/>
    <x v="16"/>
  </r>
  <r>
    <n v="48237"/>
    <x v="16"/>
    <s v="{1B5A614D-121C-4886-84D9-337E03CE3DB1}"/>
    <x v="6"/>
    <n v="12780"/>
    <x v="1656"/>
    <n v="9988.8999999999905"/>
    <n v="1416.5"/>
    <x v="0"/>
    <x v="16"/>
  </r>
  <r>
    <n v="48237"/>
    <x v="16"/>
    <s v="{26DD8B30-86EA-4215-8BA4-EAF4C37F5B4D}"/>
    <x v="2"/>
    <n v="704.62"/>
    <x v="1657"/>
    <n v="2640.4"/>
    <n v="672.7"/>
    <x v="0"/>
    <x v="16"/>
  </r>
  <r>
    <n v="48237"/>
    <x v="16"/>
    <s v="{37A78A98-6588-41FB-B875-1B10B93CA5F0}"/>
    <x v="3"/>
    <n v="1550.92"/>
    <x v="1655"/>
    <n v="4610.2"/>
    <n v="850.2"/>
    <x v="0"/>
    <x v="16"/>
  </r>
  <r>
    <n v="48237"/>
    <x v="16"/>
    <s v="{3CAE73EF-57C3-43F3-8DAE-DFF6CEE28149}"/>
    <x v="2"/>
    <n v="1162.5"/>
    <x v="1658"/>
    <n v="226.4"/>
    <n v="26.3"/>
    <x v="1"/>
    <x v="16"/>
  </r>
  <r>
    <n v="48237"/>
    <x v="16"/>
    <s v="{3ECF8716-C1D9-439B-B055-D400134DCC8E}"/>
    <x v="1"/>
    <n v="2400"/>
    <x v="1659"/>
    <n v="12065.6"/>
    <n v="994.3"/>
    <x v="0"/>
    <x v="16"/>
  </r>
  <r>
    <n v="48237"/>
    <x v="16"/>
    <s v="{504FABE9-5659-4901-8F2D-4D92DC4F101E}"/>
    <x v="8"/>
    <n v="1219.23"/>
    <x v="1660"/>
    <n v="623"/>
    <n v="89"/>
    <x v="0"/>
    <x v="16"/>
  </r>
  <r>
    <n v="48237"/>
    <x v="16"/>
    <s v="{64AEDCC1-E0F3-443F-BDD6-CC7A0F3A43EF}"/>
    <x v="8"/>
    <n v="1400.64"/>
    <x v="1661"/>
    <n v="3564"/>
    <n v="297"/>
    <x v="0"/>
    <x v="16"/>
  </r>
  <r>
    <n v="48237"/>
    <x v="16"/>
    <s v="{7438B072-DCC0-40D7-9409-CA8BB829283D}"/>
    <x v="3"/>
    <n v="1657.88"/>
    <x v="1662"/>
    <n v="5319"/>
    <n v="1426"/>
    <x v="0"/>
    <x v="16"/>
  </r>
  <r>
    <n v="48237"/>
    <x v="16"/>
    <s v="{841871FC-5ED2-46AA-8A09-4DCA983A0074}"/>
    <x v="3"/>
    <n v="1503.84"/>
    <x v="1663"/>
    <n v="533"/>
    <n v="41"/>
    <x v="0"/>
    <x v="16"/>
  </r>
  <r>
    <n v="48237"/>
    <x v="16"/>
    <s v="{97E1C6DB-1D1F-4E27-B4D3-CEBF31826D56}"/>
    <x v="9"/>
    <n v="1739.67"/>
    <x v="1664"/>
    <n v="58"/>
    <n v="29"/>
    <x v="0"/>
    <x v="16"/>
  </r>
  <r>
    <n v="48237"/>
    <x v="16"/>
    <s v="{A59C1B73-DEE6-4F3D-88EF-4B74F8B45A3B}"/>
    <x v="1"/>
    <n v="1245.5"/>
    <x v="1665"/>
    <n v="216"/>
    <n v="72"/>
    <x v="0"/>
    <x v="16"/>
  </r>
  <r>
    <n v="48237"/>
    <x v="16"/>
    <s v="{B96250BB-EB88-4DE9-B630-4F9C6A23BFBE}"/>
    <x v="2"/>
    <n v="3407.55"/>
    <x v="1666"/>
    <n v="5418"/>
    <n v="903"/>
    <x v="0"/>
    <x v="16"/>
  </r>
  <r>
    <n v="48237"/>
    <x v="16"/>
    <s v="{C03CBCA1-BCA0-4B65-AC43-1DDB2D57E8BA}"/>
    <x v="8"/>
    <n v="4470"/>
    <x v="1667"/>
    <n v="1450.6"/>
    <n v="327.2"/>
    <x v="1"/>
    <x v="16"/>
  </r>
  <r>
    <n v="48237"/>
    <x v="17"/>
    <s v="{1576D34F-1072-4B45-B32A-5CEE85EB0C62}"/>
    <x v="1"/>
    <n v="3685"/>
    <x v="1407"/>
    <n v="1515"/>
    <n v="505"/>
    <x v="0"/>
    <x v="17"/>
  </r>
  <r>
    <n v="48237"/>
    <x v="17"/>
    <s v="{2B8C350F-016A-4132-BB19-5EC613BB5EC9}"/>
    <x v="0"/>
    <n v="2553.1999999999998"/>
    <x v="1668"/>
    <n v="250"/>
    <n v="57"/>
    <x v="0"/>
    <x v="17"/>
  </r>
  <r>
    <n v="48237"/>
    <x v="17"/>
    <s v="{37A78A98-6588-41FB-B875-1B10B93CA5F0}"/>
    <x v="3"/>
    <n v="2508"/>
    <x v="1333"/>
    <n v="4610.2"/>
    <n v="850.2"/>
    <x v="0"/>
    <x v="17"/>
  </r>
  <r>
    <n v="48237"/>
    <x v="17"/>
    <s v="{3CAE73EF-57C3-43F3-8DAE-DFF6CEE28149}"/>
    <x v="7"/>
    <n v="3980"/>
    <x v="1669"/>
    <n v="226.4"/>
    <n v="26.3"/>
    <x v="1"/>
    <x v="17"/>
  </r>
  <r>
    <n v="48237"/>
    <x v="17"/>
    <s v="{4A36DC54-B97C-4BEF-A92A-AF360CAFB501}"/>
    <x v="4"/>
    <n v="2643"/>
    <x v="1296"/>
    <n v="31.4"/>
    <n v="31.4"/>
    <x v="0"/>
    <x v="17"/>
  </r>
  <r>
    <n v="48237"/>
    <x v="17"/>
    <s v="{504FABE9-5659-4901-8F2D-4D92DC4F101E}"/>
    <x v="8"/>
    <n v="5026"/>
    <x v="1670"/>
    <n v="623"/>
    <n v="89"/>
    <x v="0"/>
    <x v="17"/>
  </r>
  <r>
    <n v="48237"/>
    <x v="17"/>
    <s v="{64AEDCC1-E0F3-443F-BDD6-CC7A0F3A43EF}"/>
    <x v="8"/>
    <n v="2508"/>
    <x v="1333"/>
    <n v="3564"/>
    <n v="297"/>
    <x v="0"/>
    <x v="17"/>
  </r>
  <r>
    <n v="48237"/>
    <x v="17"/>
    <s v="{841871FC-5ED2-46AA-8A09-4DCA983A0074}"/>
    <x v="3"/>
    <n v="1463"/>
    <x v="1379"/>
    <n v="533"/>
    <n v="41"/>
    <x v="0"/>
    <x v="17"/>
  </r>
  <r>
    <n v="48237"/>
    <x v="17"/>
    <s v="{97E1C6DB-1D1F-4E27-B4D3-CEBF31826D56}"/>
    <x v="9"/>
    <n v="2120.04"/>
    <x v="1671"/>
    <n v="58"/>
    <n v="29"/>
    <x v="0"/>
    <x v="17"/>
  </r>
  <r>
    <n v="48237"/>
    <x v="17"/>
    <s v="{A59C1B73-DEE6-4F3D-88EF-4B74F8B45A3B}"/>
    <x v="1"/>
    <n v="1748.03"/>
    <x v="1376"/>
    <n v="216"/>
    <n v="72"/>
    <x v="0"/>
    <x v="17"/>
  </r>
  <r>
    <n v="48237"/>
    <x v="17"/>
    <s v="{C03CBCA1-BCA0-4B65-AC43-1DDB2D57E8BA}"/>
    <x v="3"/>
    <n v="1374.8"/>
    <x v="1399"/>
    <n v="1450.6"/>
    <n v="327.2"/>
    <x v="1"/>
    <x v="17"/>
  </r>
  <r>
    <m/>
    <x v="23"/>
    <m/>
    <x v="11"/>
    <m/>
    <x v="1672"/>
    <m/>
    <m/>
    <x v="3"/>
    <x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3:B46" firstHeaderRow="1" firstDataRow="1" firstDataCol="2"/>
  <pivotFields count="9">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4">
        <item x="0"/>
        <item x="1"/>
        <item x="2"/>
        <item x="18"/>
        <item x="3"/>
        <item x="4"/>
        <item x="5"/>
        <item x="6"/>
        <item x="7"/>
        <item x="19"/>
        <item x="8"/>
        <item x="20"/>
        <item x="9"/>
        <item x="10"/>
        <item x="11"/>
        <item x="12"/>
        <item x="13"/>
        <item x="21"/>
        <item x="14"/>
        <item x="15"/>
        <item x="22"/>
        <item x="16"/>
        <item x="17"/>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2"/>
        <item x="1"/>
        <item x="0"/>
        <item x="3"/>
      </items>
      <extLst>
        <ext xmlns:x14="http://schemas.microsoft.com/office/spreadsheetml/2009/9/main" uri="{2946ED86-A175-432a-8AC1-64E0C546D7DE}">
          <x14:pivotField fillDownLabels="1"/>
        </ext>
      </extLst>
    </pivotField>
  </pivotFields>
  <rowFields count="2">
    <field x="8"/>
    <field x="1"/>
  </rowFields>
  <rowItems count="43">
    <i>
      <x/>
      <x v="2"/>
    </i>
    <i r="1">
      <x v="4"/>
    </i>
    <i r="1">
      <x v="8"/>
    </i>
    <i r="1">
      <x v="11"/>
    </i>
    <i r="1">
      <x v="12"/>
    </i>
    <i r="1">
      <x v="14"/>
    </i>
    <i r="1">
      <x v="15"/>
    </i>
    <i r="1">
      <x v="18"/>
    </i>
    <i r="1">
      <x v="20"/>
    </i>
    <i r="1">
      <x v="21"/>
    </i>
    <i r="1">
      <x v="22"/>
    </i>
    <i>
      <x v="1"/>
      <x/>
    </i>
    <i r="1">
      <x v="1"/>
    </i>
    <i r="1">
      <x v="2"/>
    </i>
    <i r="1">
      <x v="4"/>
    </i>
    <i r="1">
      <x v="5"/>
    </i>
    <i r="1">
      <x v="7"/>
    </i>
    <i r="1">
      <x v="8"/>
    </i>
    <i r="1">
      <x v="12"/>
    </i>
    <i r="1">
      <x v="13"/>
    </i>
    <i r="1">
      <x v="14"/>
    </i>
    <i r="1">
      <x v="15"/>
    </i>
    <i r="1">
      <x v="16"/>
    </i>
    <i r="1">
      <x v="18"/>
    </i>
    <i r="1">
      <x v="19"/>
    </i>
    <i r="1">
      <x v="21"/>
    </i>
    <i r="1">
      <x v="22"/>
    </i>
    <i>
      <x v="2"/>
      <x/>
    </i>
    <i r="1">
      <x v="1"/>
    </i>
    <i r="1">
      <x v="3"/>
    </i>
    <i r="1">
      <x v="6"/>
    </i>
    <i r="1">
      <x v="7"/>
    </i>
    <i r="1">
      <x v="8"/>
    </i>
    <i r="1">
      <x v="9"/>
    </i>
    <i r="1">
      <x v="10"/>
    </i>
    <i r="1">
      <x v="13"/>
    </i>
    <i r="1">
      <x v="14"/>
    </i>
    <i r="1">
      <x v="15"/>
    </i>
    <i r="1">
      <x v="16"/>
    </i>
    <i r="1">
      <x v="17"/>
    </i>
    <i r="1">
      <x v="21"/>
    </i>
    <i r="1">
      <x v="22"/>
    </i>
    <i>
      <x v="3"/>
      <x v="2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448BF3-2F50-4B45-B29C-1E16F9ADC69A}" name="PivotTable4"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P3:P27" firstHeaderRow="1" firstDataRow="1" firstDataCol="1"/>
  <pivotFields count="10">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0"/>
        <item x="1"/>
        <item x="2"/>
        <item x="18"/>
        <item x="3"/>
        <item x="4"/>
        <item x="5"/>
        <item x="6"/>
        <item x="7"/>
        <item x="19"/>
        <item x="8"/>
        <item x="20"/>
        <item x="9"/>
        <item x="10"/>
        <item x="11"/>
        <item x="12"/>
        <item x="13"/>
        <item x="21"/>
        <item x="14"/>
        <item x="15"/>
        <item x="22"/>
        <item x="16"/>
        <item x="17"/>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2">
        <item x="5"/>
        <item x="4"/>
        <item x="9"/>
        <item x="6"/>
        <item x="0"/>
        <item x="7"/>
        <item x="2"/>
        <item x="3"/>
        <item x="8"/>
        <item x="1"/>
        <item x="10"/>
        <item x="1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673">
        <item x="724"/>
        <item x="1265"/>
        <item x="1068"/>
        <item x="1256"/>
        <item x="137"/>
        <item x="1054"/>
        <item x="1030"/>
        <item x="1258"/>
        <item x="1036"/>
        <item x="1037"/>
        <item x="1195"/>
        <item x="1069"/>
        <item x="1578"/>
        <item x="538"/>
        <item x="184"/>
        <item x="1060"/>
        <item x="1266"/>
        <item x="1281"/>
        <item x="1041"/>
        <item x="1268"/>
        <item x="1067"/>
        <item x="1132"/>
        <item x="107"/>
        <item x="116"/>
        <item x="535"/>
        <item x="1582"/>
        <item x="540"/>
        <item x="139"/>
        <item x="1059"/>
        <item x="1251"/>
        <item x="92"/>
        <item x="1048"/>
        <item x="138"/>
        <item x="537"/>
        <item x="1242"/>
        <item x="1276"/>
        <item x="113"/>
        <item x="151"/>
        <item x="1046"/>
        <item x="1047"/>
        <item x="1044"/>
        <item x="778"/>
        <item x="1279"/>
        <item x="128"/>
        <item x="533"/>
        <item x="1065"/>
        <item x="1032"/>
        <item x="1246"/>
        <item x="76"/>
        <item x="1063"/>
        <item x="196"/>
        <item x="838"/>
        <item x="119"/>
        <item x="101"/>
        <item x="177"/>
        <item x="1061"/>
        <item x="1261"/>
        <item x="131"/>
        <item x="532"/>
        <item x="149"/>
        <item x="1270"/>
        <item x="1584"/>
        <item x="1257"/>
        <item x="1575"/>
        <item x="1235"/>
        <item x="1029"/>
        <item x="1254"/>
        <item x="1255"/>
        <item x="178"/>
        <item x="1275"/>
        <item x="170"/>
        <item x="1580"/>
        <item x="100"/>
        <item x="441"/>
        <item x="103"/>
        <item x="1263"/>
        <item x="111"/>
        <item x="1231"/>
        <item x="1040"/>
        <item x="1053"/>
        <item x="1198"/>
        <item x="1273"/>
        <item x="144"/>
        <item x="1031"/>
        <item x="1049"/>
        <item x="1055"/>
        <item x="1260"/>
        <item x="181"/>
        <item x="507"/>
        <item x="1051"/>
        <item x="112"/>
        <item x="124"/>
        <item x="1284"/>
        <item x="105"/>
        <item x="1172"/>
        <item x="166"/>
        <item x="1034"/>
        <item x="168"/>
        <item x="1013"/>
        <item x="542"/>
        <item x="1033"/>
        <item x="1647"/>
        <item x="169"/>
        <item x="531"/>
        <item x="1272"/>
        <item x="102"/>
        <item x="1250"/>
        <item x="120"/>
        <item x="1259"/>
        <item x="1137"/>
        <item x="167"/>
        <item x="364"/>
        <item x="1039"/>
        <item x="162"/>
        <item x="1181"/>
        <item x="1274"/>
        <item x="1056"/>
        <item x="1028"/>
        <item x="126"/>
        <item x="839"/>
        <item x="1035"/>
        <item x="544"/>
        <item x="406"/>
        <item x="1180"/>
        <item x="99"/>
        <item x="1043"/>
        <item x="213"/>
        <item x="176"/>
        <item x="185"/>
        <item x="156"/>
        <item x="146"/>
        <item x="497"/>
        <item x="853"/>
        <item x="1277"/>
        <item x="807"/>
        <item x="788"/>
        <item x="161"/>
        <item x="142"/>
        <item x="1252"/>
        <item x="117"/>
        <item x="91"/>
        <item x="437"/>
        <item x="160"/>
        <item x="1166"/>
        <item x="960"/>
        <item x="494"/>
        <item x="183"/>
        <item x="468"/>
        <item x="1052"/>
        <item x="847"/>
        <item x="123"/>
        <item x="503"/>
        <item x="1042"/>
        <item x="106"/>
        <item x="130"/>
        <item x="505"/>
        <item x="1596"/>
        <item x="153"/>
        <item x="1269"/>
        <item x="1014"/>
        <item x="504"/>
        <item x="1057"/>
        <item x="182"/>
        <item x="1177"/>
        <item x="173"/>
        <item x="95"/>
        <item x="134"/>
        <item x="1249"/>
        <item x="1648"/>
        <item x="136"/>
        <item x="1062"/>
        <item x="755"/>
        <item x="1045"/>
        <item x="270"/>
        <item x="179"/>
        <item x="445"/>
        <item x="904"/>
        <item x="152"/>
        <item x="109"/>
        <item x="1212"/>
        <item x="115"/>
        <item x="305"/>
        <item x="159"/>
        <item x="1280"/>
        <item x="7"/>
        <item x="1650"/>
        <item x="171"/>
        <item x="1264"/>
        <item x="233"/>
        <item x="1187"/>
        <item x="1058"/>
        <item x="339"/>
        <item x="174"/>
        <item x="1253"/>
        <item x="9"/>
        <item x="1278"/>
        <item x="96"/>
        <item x="341"/>
        <item x="276"/>
        <item x="316"/>
        <item x="463"/>
        <item x="164"/>
        <item x="1238"/>
        <item x="133"/>
        <item x="1222"/>
        <item x="1247"/>
        <item x="1625"/>
        <item x="1038"/>
        <item x="150"/>
        <item x="1145"/>
        <item x="527"/>
        <item x="1004"/>
        <item x="118"/>
        <item x="1230"/>
        <item x="333"/>
        <item x="1208"/>
        <item x="72"/>
        <item x="1267"/>
        <item x="21"/>
        <item x="465"/>
        <item x="530"/>
        <item x="1583"/>
        <item x="1193"/>
        <item x="469"/>
        <item x="110"/>
        <item x="752"/>
        <item x="175"/>
        <item x="1646"/>
        <item x="1149"/>
        <item x="98"/>
        <item x="132"/>
        <item x="1638"/>
        <item x="264"/>
        <item x="1066"/>
        <item x="885"/>
        <item x="165"/>
        <item x="1600"/>
        <item x="1064"/>
        <item x="827"/>
        <item x="187"/>
        <item x="321"/>
        <item x="738"/>
        <item x="275"/>
        <item x="155"/>
        <item x="704"/>
        <item x="1151"/>
        <item x="1481"/>
        <item x="145"/>
        <item x="1243"/>
        <item x="1197"/>
        <item x="97"/>
        <item x="1229"/>
        <item x="357"/>
        <item x="1133"/>
        <item x="1103"/>
        <item x="1171"/>
        <item x="1179"/>
        <item x="1587"/>
        <item x="1175"/>
        <item x="234"/>
        <item x="114"/>
        <item x="726"/>
        <item x="1574"/>
        <item x="1204"/>
        <item x="125"/>
        <item x="803"/>
        <item x="743"/>
        <item x="148"/>
        <item x="1092"/>
        <item x="143"/>
        <item x="866"/>
        <item x="129"/>
        <item x="774"/>
        <item x="784"/>
        <item x="1019"/>
        <item x="446"/>
        <item x="790"/>
        <item x="1271"/>
        <item x="1589"/>
        <item x="247"/>
        <item x="508"/>
        <item x="793"/>
        <item x="496"/>
        <item x="1248"/>
        <item x="1088"/>
        <item x="1241"/>
        <item x="122"/>
        <item x="407"/>
        <item x="163"/>
        <item x="355"/>
        <item x="636"/>
        <item x="104"/>
        <item x="297"/>
        <item x="447"/>
        <item x="1213"/>
        <item x="93"/>
        <item x="905"/>
        <item x="453"/>
        <item x="1150"/>
        <item x="89"/>
        <item x="580"/>
        <item x="794"/>
        <item x="1026"/>
        <item x="211"/>
        <item x="894"/>
        <item x="1585"/>
        <item x="94"/>
        <item x="1002"/>
        <item x="1597"/>
        <item x="443"/>
        <item x="871"/>
        <item x="650"/>
        <item x="419"/>
        <item x="370"/>
        <item x="864"/>
        <item x="358"/>
        <item x="1539"/>
        <item x="1173"/>
        <item x="1148"/>
        <item x="1050"/>
        <item x="1086"/>
        <item x="147"/>
        <item x="809"/>
        <item x="299"/>
        <item x="1126"/>
        <item x="256"/>
        <item x="474"/>
        <item x="290"/>
        <item x="1005"/>
        <item x="338"/>
        <item x="1283"/>
        <item x="491"/>
        <item x="959"/>
        <item x="1598"/>
        <item x="994"/>
        <item x="775"/>
        <item x="77"/>
        <item x="193"/>
        <item x="420"/>
        <item x="756"/>
        <item x="863"/>
        <item x="1245"/>
        <item x="434"/>
        <item x="263"/>
        <item x="1135"/>
        <item x="1262"/>
        <item x="1186"/>
        <item x="318"/>
        <item x="981"/>
        <item x="1184"/>
        <item x="154"/>
        <item x="141"/>
        <item x="470"/>
        <item x="283"/>
        <item x="765"/>
        <item x="39"/>
        <item x="664"/>
        <item x="1223"/>
        <item x="1554"/>
        <item x="408"/>
        <item x="252"/>
        <item x="342"/>
        <item x="1225"/>
        <item x="977"/>
        <item x="956"/>
        <item x="940"/>
        <item x="1343"/>
        <item x="935"/>
        <item x="1011"/>
        <item x="140"/>
        <item x="253"/>
        <item x="47"/>
        <item x="336"/>
        <item x="35"/>
        <item x="1591"/>
        <item x="1094"/>
        <item x="88"/>
        <item x="493"/>
        <item x="703"/>
        <item x="75"/>
        <item x="754"/>
        <item x="1129"/>
        <item x="212"/>
        <item x="1106"/>
        <item x="1205"/>
        <item x="1162"/>
        <item x="1224"/>
        <item x="1123"/>
        <item x="632"/>
        <item x="1174"/>
        <item x="436"/>
        <item x="1234"/>
        <item x="492"/>
        <item x="1099"/>
        <item x="1147"/>
        <item x="1581"/>
        <item x="1221"/>
        <item x="49"/>
        <item x="1649"/>
        <item x="797"/>
        <item x="865"/>
        <item x="208"/>
        <item x="970"/>
        <item x="435"/>
        <item x="1237"/>
        <item x="188"/>
        <item x="204"/>
        <item x="277"/>
        <item x="869"/>
        <item x="1513"/>
        <item x="466"/>
        <item x="1207"/>
        <item x="223"/>
        <item x="127"/>
        <item x="1119"/>
        <item x="1282"/>
        <item x="681"/>
        <item x="209"/>
        <item x="1143"/>
        <item x="965"/>
        <item x="423"/>
        <item x="954"/>
        <item x="758"/>
        <item x="375"/>
        <item x="968"/>
        <item x="1194"/>
        <item x="472"/>
        <item x="1161"/>
        <item x="1189"/>
        <item x="862"/>
        <item x="786"/>
        <item x="512"/>
        <item x="495"/>
        <item x="889"/>
        <item x="1534"/>
        <item x="1015"/>
        <item x="563"/>
        <item x="86"/>
        <item x="607"/>
        <item x="158"/>
        <item x="237"/>
        <item x="319"/>
        <item x="235"/>
        <item x="376"/>
        <item x="668"/>
        <item x="1620"/>
        <item x="348"/>
        <item x="861"/>
        <item x="594"/>
        <item x="513"/>
        <item x="813"/>
        <item x="769"/>
        <item x="81"/>
        <item x="1096"/>
        <item x="1216"/>
        <item x="489"/>
        <item x="310"/>
        <item x="966"/>
        <item x="272"/>
        <item x="236"/>
        <item x="1157"/>
        <item x="1183"/>
        <item x="399"/>
        <item x="1168"/>
        <item x="33"/>
        <item x="1116"/>
        <item x="418"/>
        <item x="927"/>
        <item x="409"/>
        <item x="8"/>
        <item x="1227"/>
        <item x="289"/>
        <item x="1497"/>
        <item x="1196"/>
        <item x="481"/>
        <item x="980"/>
        <item x="449"/>
        <item x="1007"/>
        <item x="157"/>
        <item x="393"/>
        <item x="696"/>
        <item x="320"/>
        <item x="1072"/>
        <item x="689"/>
        <item x="473"/>
        <item x="53"/>
        <item x="804"/>
        <item x="1639"/>
        <item x="534"/>
        <item x="200"/>
        <item x="796"/>
        <item x="741"/>
        <item x="1169"/>
        <item x="228"/>
        <item x="404"/>
        <item x="1505"/>
        <item x="1141"/>
        <item x="953"/>
        <item x="30"/>
        <item x="1104"/>
        <item x="1203"/>
        <item x="770"/>
        <item x="219"/>
        <item x="895"/>
        <item x="1499"/>
        <item x="615"/>
        <item x="135"/>
        <item x="1645"/>
        <item x="525"/>
        <item x="1290"/>
        <item x="189"/>
        <item x="870"/>
        <item x="799"/>
        <item x="600"/>
        <item x="1080"/>
        <item x="1190"/>
        <item x="1657"/>
        <item x="974"/>
        <item x="749"/>
        <item x="1214"/>
        <item x="186"/>
        <item x="274"/>
        <item x="634"/>
        <item x="844"/>
        <item x="371"/>
        <item x="1027"/>
        <item x="925"/>
        <item x="967"/>
        <item x="257"/>
        <item x="761"/>
        <item x="1001"/>
        <item x="261"/>
        <item x="517"/>
        <item x="1017"/>
        <item x="969"/>
        <item x="1289"/>
        <item x="298"/>
        <item x="939"/>
        <item x="672"/>
        <item x="483"/>
        <item x="528"/>
        <item x="296"/>
        <item x="459"/>
        <item x="584"/>
        <item x="1136"/>
        <item x="1636"/>
        <item x="372"/>
        <item x="460"/>
        <item x="224"/>
        <item x="1561"/>
        <item x="686"/>
        <item x="751"/>
        <item x="231"/>
        <item x="817"/>
        <item x="739"/>
        <item x="214"/>
        <item x="260"/>
        <item x="306"/>
        <item x="410"/>
        <item x="1159"/>
        <item x="1192"/>
        <item x="1627"/>
        <item x="57"/>
        <item x="1142"/>
        <item x="482"/>
        <item x="928"/>
        <item x="826"/>
        <item x="1118"/>
        <item x="1653"/>
        <item x="373"/>
        <item x="229"/>
        <item x="541"/>
        <item x="31"/>
        <item x="623"/>
        <item x="950"/>
        <item x="1474"/>
        <item x="643"/>
        <item x="884"/>
        <item x="989"/>
        <item x="42"/>
        <item x="1217"/>
        <item x="1006"/>
        <item x="226"/>
        <item x="515"/>
        <item x="762"/>
        <item x="521"/>
        <item x="589"/>
        <item x="265"/>
        <item x="243"/>
        <item x="819"/>
        <item x="745"/>
        <item x="608"/>
        <item x="824"/>
        <item x="292"/>
        <item x="330"/>
        <item x="1008"/>
        <item x="676"/>
        <item x="210"/>
        <item x="1128"/>
        <item x="284"/>
        <item x="929"/>
        <item x="300"/>
        <item x="340"/>
        <item x="730"/>
        <item x="471"/>
        <item x="37"/>
        <item x="570"/>
        <item x="43"/>
        <item x="201"/>
        <item x="845"/>
        <item x="858"/>
        <item x="1480"/>
        <item x="78"/>
        <item x="273"/>
        <item x="414"/>
        <item x="568"/>
        <item x="238"/>
        <item x="748"/>
        <item x="1240"/>
        <item x="830"/>
        <item x="1154"/>
        <item x="464"/>
        <item x="727"/>
        <item x="266"/>
        <item x="1602"/>
        <item x="654"/>
        <item x="1239"/>
        <item x="1199"/>
        <item x="944"/>
        <item x="1117"/>
        <item x="1178"/>
        <item x="1448"/>
        <item x="843"/>
        <item x="467"/>
        <item x="963"/>
        <item x="1167"/>
        <item x="205"/>
        <item x="566"/>
        <item x="71"/>
        <item x="361"/>
        <item x="244"/>
        <item x="1286"/>
        <item x="616"/>
        <item x="267"/>
        <item x="698"/>
        <item x="971"/>
        <item x="351"/>
        <item x="1164"/>
        <item x="425"/>
        <item x="641"/>
        <item x="64"/>
        <item x="255"/>
        <item x="1452"/>
        <item x="677"/>
        <item x="17"/>
        <item x="329"/>
        <item x="1220"/>
        <item x="349"/>
        <item x="180"/>
        <item x="216"/>
        <item x="1130"/>
        <item x="688"/>
        <item x="294"/>
        <item x="374"/>
        <item x="772"/>
        <item x="763"/>
        <item x="898"/>
        <item x="635"/>
        <item x="14"/>
        <item x="694"/>
        <item x="1233"/>
        <item x="639"/>
        <item x="1098"/>
        <item x="572"/>
        <item x="1165"/>
        <item x="785"/>
        <item x="87"/>
        <item x="350"/>
        <item x="82"/>
        <item x="1244"/>
        <item x="63"/>
        <item x="1569"/>
        <item x="1087"/>
        <item x="702"/>
        <item x="271"/>
        <item x="539"/>
        <item x="48"/>
        <item x="1071"/>
        <item x="1447"/>
        <item x="1360"/>
        <item x="605"/>
        <item x="514"/>
        <item x="1160"/>
        <item x="1552"/>
        <item x="582"/>
        <item x="630"/>
        <item x="11"/>
        <item x="73"/>
        <item x="1125"/>
        <item x="67"/>
        <item x="860"/>
        <item x="919"/>
        <item x="585"/>
        <item x="36"/>
        <item x="498"/>
        <item x="779"/>
        <item x="886"/>
        <item x="1078"/>
        <item x="685"/>
        <item x="1140"/>
        <item x="172"/>
        <item x="614"/>
        <item x="1073"/>
        <item x="854"/>
        <item x="868"/>
        <item x="579"/>
        <item x="10"/>
        <item x="947"/>
        <item x="22"/>
        <item x="653"/>
        <item x="1291"/>
        <item x="230"/>
        <item x="587"/>
        <item x="337"/>
        <item x="1359"/>
        <item x="206"/>
        <item x="1018"/>
        <item x="564"/>
        <item x="948"/>
        <item x="1579"/>
        <item x="859"/>
        <item x="964"/>
        <item x="1640"/>
        <item x="1495"/>
        <item x="262"/>
        <item x="733"/>
        <item x="881"/>
        <item x="691"/>
        <item x="679"/>
        <item x="500"/>
        <item x="596"/>
        <item x="1113"/>
        <item x="674"/>
        <item x="325"/>
        <item x="1158"/>
        <item x="1468"/>
        <item x="601"/>
        <item x="573"/>
        <item x="1626"/>
        <item x="900"/>
        <item x="876"/>
        <item x="1310"/>
        <item x="2"/>
        <item x="12"/>
        <item x="307"/>
        <item x="747"/>
        <item x="1654"/>
        <item x="955"/>
        <item x="1188"/>
        <item x="191"/>
        <item x="69"/>
        <item x="687"/>
        <item x="684"/>
        <item x="291"/>
        <item x="1658"/>
        <item x="798"/>
        <item x="1085"/>
        <item x="1469"/>
        <item x="1454"/>
        <item x="903"/>
        <item x="1288"/>
        <item x="1567"/>
        <item x="1414"/>
        <item x="941"/>
        <item x="516"/>
        <item x="427"/>
        <item x="398"/>
        <item x="1176"/>
        <item x="432"/>
        <item x="293"/>
        <item x="725"/>
        <item x="1185"/>
        <item x="742"/>
        <item x="278"/>
        <item x="1660"/>
        <item x="415"/>
        <item x="811"/>
        <item x="583"/>
        <item x="239"/>
        <item x="628"/>
        <item x="1010"/>
        <item x="682"/>
        <item x="543"/>
        <item x="288"/>
        <item x="1498"/>
        <item x="1356"/>
        <item x="690"/>
        <item x="430"/>
        <item x="1342"/>
        <item x="1024"/>
        <item x="44"/>
        <item x="801"/>
        <item x="1156"/>
        <item x="1665"/>
        <item x="60"/>
        <item x="1206"/>
        <item x="18"/>
        <item x="1209"/>
        <item x="1355"/>
        <item x="279"/>
        <item x="633"/>
        <item x="1652"/>
        <item x="28"/>
        <item x="362"/>
        <item x="659"/>
        <item x="1610"/>
        <item x="444"/>
        <item x="808"/>
        <item x="609"/>
        <item x="987"/>
        <item x="368"/>
        <item x="692"/>
        <item x="301"/>
        <item x="199"/>
        <item x="421"/>
        <item x="1200"/>
        <item x="197"/>
        <item x="606"/>
        <item x="522"/>
        <item x="268"/>
        <item x="1016"/>
        <item x="400"/>
        <item x="70"/>
        <item x="693"/>
        <item x="202"/>
        <item x="992"/>
        <item x="828"/>
        <item x="567"/>
        <item x="1211"/>
        <item x="1374"/>
        <item x="451"/>
        <item x="962"/>
        <item x="251"/>
        <item x="678"/>
        <item x="317"/>
        <item x="523"/>
        <item x="258"/>
        <item x="757"/>
        <item x="1120"/>
        <item x="334"/>
        <item x="888"/>
        <item x="695"/>
        <item x="422"/>
        <item x="121"/>
        <item x="1643"/>
        <item x="1551"/>
        <item x="851"/>
        <item x="259"/>
        <item x="1568"/>
        <item x="331"/>
        <item x="1215"/>
        <item x="982"/>
        <item x="1399"/>
        <item x="1573"/>
        <item x="1139"/>
        <item x="1152"/>
        <item x="452"/>
        <item x="917"/>
        <item x="456"/>
        <item x="896"/>
        <item x="520"/>
        <item x="1661"/>
        <item x="248"/>
        <item x="454"/>
        <item x="818"/>
        <item x="1287"/>
        <item x="1424"/>
        <item x="890"/>
        <item x="389"/>
        <item x="591"/>
        <item x="417"/>
        <item x="50"/>
        <item x="311"/>
        <item x="835"/>
        <item x="1191"/>
        <item x="721"/>
        <item x="1512"/>
        <item x="1506"/>
        <item x="675"/>
        <item x="1618"/>
        <item x="1456"/>
        <item x="32"/>
        <item x="1586"/>
        <item x="484"/>
        <item x="595"/>
        <item x="1202"/>
        <item x="597"/>
        <item x="1605"/>
        <item x="1379"/>
        <item x="250"/>
        <item x="269"/>
        <item x="455"/>
        <item x="480"/>
        <item x="1226"/>
        <item x="1307"/>
        <item x="1146"/>
        <item x="629"/>
        <item x="1549"/>
        <item x="937"/>
        <item x="723"/>
        <item x="1236"/>
        <item x="1357"/>
        <item x="1619"/>
        <item x="20"/>
        <item x="666"/>
        <item x="438"/>
        <item x="1663"/>
        <item x="603"/>
        <item x="394"/>
        <item x="1170"/>
        <item x="908"/>
        <item x="195"/>
        <item x="485"/>
        <item x="658"/>
        <item x="79"/>
        <item x="1364"/>
        <item x="225"/>
        <item x="80"/>
        <item x="309"/>
        <item x="192"/>
        <item x="1655"/>
        <item x="996"/>
        <item x="345"/>
        <item x="547"/>
        <item x="1577"/>
        <item x="973"/>
        <item x="16"/>
        <item x="683"/>
        <item x="810"/>
        <item x="1012"/>
        <item x="978"/>
        <item x="1346"/>
        <item x="1021"/>
        <item x="365"/>
        <item x="717"/>
        <item x="1020"/>
        <item x="812"/>
        <item x="1122"/>
        <item x="586"/>
        <item x="198"/>
        <item x="1348"/>
        <item x="220"/>
        <item x="882"/>
        <item x="942"/>
        <item x="789"/>
        <item x="448"/>
        <item x="65"/>
        <item x="335"/>
        <item x="1108"/>
        <item x="524"/>
        <item x="194"/>
        <item x="593"/>
        <item x="385"/>
        <item x="907"/>
        <item x="1294"/>
        <item x="1351"/>
        <item x="988"/>
        <item x="488"/>
        <item x="660"/>
        <item x="610"/>
        <item x="1105"/>
        <item x="1438"/>
        <item x="781"/>
        <item x="1595"/>
        <item x="218"/>
        <item x="833"/>
        <item x="697"/>
        <item x="1412"/>
        <item x="1538"/>
        <item x="1210"/>
        <item x="731"/>
        <item x="1219"/>
        <item x="766"/>
        <item x="645"/>
        <item x="1662"/>
        <item x="1009"/>
        <item x="74"/>
        <item x="880"/>
        <item x="1313"/>
        <item x="816"/>
        <item x="369"/>
        <item x="1298"/>
        <item x="834"/>
        <item x="1232"/>
        <item x="1023"/>
        <item x="874"/>
        <item x="1644"/>
        <item x="551"/>
        <item x="68"/>
        <item x="625"/>
        <item x="490"/>
        <item x="1510"/>
        <item x="560"/>
        <item x="203"/>
        <item x="729"/>
        <item x="245"/>
        <item x="995"/>
        <item x="1624"/>
        <item x="850"/>
        <item x="1339"/>
        <item x="569"/>
        <item x="1134"/>
        <item x="519"/>
        <item x="1382"/>
        <item x="661"/>
        <item x="1664"/>
        <item x="1292"/>
        <item x="312"/>
        <item x="1566"/>
        <item x="388"/>
        <item x="1376"/>
        <item x="855"/>
        <item x="740"/>
        <item x="1308"/>
        <item x="622"/>
        <item x="286"/>
        <item x="624"/>
        <item x="1635"/>
        <item x="246"/>
        <item x="412"/>
        <item x="509"/>
        <item x="328"/>
        <item x="1611"/>
        <item x="526"/>
        <item x="1370"/>
        <item x="646"/>
        <item x="1373"/>
        <item x="366"/>
        <item x="578"/>
        <item x="1403"/>
        <item x="1025"/>
        <item x="1572"/>
        <item x="1550"/>
        <item x="909"/>
        <item x="680"/>
        <item x="363"/>
        <item x="367"/>
        <item x="836"/>
        <item x="1396"/>
        <item x="1562"/>
        <item x="352"/>
        <item x="581"/>
        <item x="707"/>
        <item x="912"/>
        <item x="1336"/>
        <item x="648"/>
        <item x="1312"/>
        <item x="764"/>
        <item x="506"/>
        <item x="613"/>
        <item x="822"/>
        <item x="1606"/>
        <item x="1"/>
        <item x="893"/>
        <item x="1074"/>
        <item x="356"/>
        <item x="1519"/>
        <item x="559"/>
        <item x="734"/>
        <item x="401"/>
        <item x="1642"/>
        <item x="872"/>
        <item x="1395"/>
        <item x="930"/>
        <item x="1634"/>
        <item x="901"/>
        <item x="1641"/>
        <item x="1637"/>
        <item x="232"/>
        <item x="760"/>
        <item x="673"/>
        <item x="1384"/>
        <item x="510"/>
        <item x="1293"/>
        <item x="304"/>
        <item x="83"/>
        <item x="899"/>
        <item x="867"/>
        <item x="1022"/>
        <item x="222"/>
        <item x="315"/>
        <item x="1630"/>
        <item x="1604"/>
        <item x="402"/>
        <item x="1378"/>
        <item x="938"/>
        <item x="1218"/>
        <item x="576"/>
        <item x="285"/>
        <item x="424"/>
        <item x="590"/>
        <item x="619"/>
        <item x="332"/>
        <item x="1347"/>
        <item x="913"/>
        <item x="767"/>
        <item x="221"/>
        <item x="1599"/>
        <item x="1617"/>
        <item x="511"/>
        <item x="1097"/>
        <item x="983"/>
        <item x="1614"/>
        <item x="1601"/>
        <item x="657"/>
        <item x="714"/>
        <item x="823"/>
        <item x="1570"/>
        <item x="1631"/>
        <item x="461"/>
        <item x="588"/>
        <item x="1303"/>
        <item x="1337"/>
        <item x="1503"/>
        <item x="627"/>
        <item x="1671"/>
        <item x="1400"/>
        <item x="1386"/>
        <item x="943"/>
        <item x="426"/>
        <item x="669"/>
        <item x="29"/>
        <item x="713"/>
        <item x="1093"/>
        <item x="655"/>
        <item x="735"/>
        <item x="998"/>
        <item x="1115"/>
        <item x="656"/>
        <item x="215"/>
        <item x="462"/>
        <item x="313"/>
        <item x="1366"/>
        <item x="820"/>
        <item x="637"/>
        <item x="1079"/>
        <item x="1338"/>
        <item x="1334"/>
        <item x="924"/>
        <item x="1381"/>
        <item x="413"/>
        <item x="477"/>
        <item x="442"/>
        <item x="545"/>
        <item x="961"/>
        <item x="1285"/>
        <item x="1228"/>
        <item x="207"/>
        <item x="1322"/>
        <item x="873"/>
        <item x="1392"/>
        <item x="662"/>
        <item x="604"/>
        <item x="287"/>
        <item x="644"/>
        <item x="555"/>
        <item x="554"/>
        <item x="975"/>
        <item x="1075"/>
        <item x="314"/>
        <item x="479"/>
        <item x="837"/>
        <item x="562"/>
        <item x="575"/>
        <item x="922"/>
        <item x="62"/>
        <item x="612"/>
        <item x="450"/>
        <item x="1305"/>
        <item x="1406"/>
        <item x="1352"/>
        <item x="1311"/>
        <item x="1295"/>
        <item x="1332"/>
        <item x="381"/>
        <item x="1616"/>
        <item x="1535"/>
        <item x="1317"/>
        <item x="700"/>
        <item x="1417"/>
        <item x="346"/>
        <item x="1003"/>
        <item x="556"/>
        <item x="34"/>
        <item x="602"/>
        <item x="281"/>
        <item x="108"/>
        <item x="302"/>
        <item x="1367"/>
        <item x="1340"/>
        <item x="652"/>
        <item x="631"/>
        <item x="719"/>
        <item x="1659"/>
        <item x="891"/>
        <item x="55"/>
        <item x="1090"/>
        <item x="1541"/>
        <item x="1082"/>
        <item x="382"/>
        <item x="1482"/>
        <item x="347"/>
        <item x="1544"/>
        <item x="574"/>
        <item x="282"/>
        <item x="1533"/>
        <item x="1623"/>
        <item x="638"/>
        <item x="783"/>
        <item x="1333"/>
        <item x="1110"/>
        <item x="946"/>
        <item x="1297"/>
        <item x="916"/>
        <item x="611"/>
        <item x="1489"/>
        <item x="1668"/>
        <item x="1527"/>
        <item x="712"/>
        <item x="1410"/>
        <item x="359"/>
        <item x="911"/>
        <item x="1453"/>
        <item x="750"/>
        <item x="475"/>
        <item x="66"/>
        <item x="599"/>
        <item x="933"/>
        <item x="879"/>
        <item x="1485"/>
        <item x="571"/>
        <item x="984"/>
        <item x="651"/>
        <item x="1296"/>
        <item x="877"/>
        <item x="25"/>
        <item x="753"/>
        <item x="431"/>
        <item x="1446"/>
        <item x="85"/>
        <item x="792"/>
        <item x="1388"/>
        <item x="19"/>
        <item x="1324"/>
        <item x="722"/>
        <item x="360"/>
        <item x="308"/>
        <item x="499"/>
        <item x="190"/>
        <item x="241"/>
        <item x="902"/>
        <item x="814"/>
        <item x="1389"/>
        <item x="1000"/>
        <item x="384"/>
        <item x="1138"/>
        <item x="802"/>
        <item x="1095"/>
        <item x="536"/>
        <item x="1651"/>
        <item x="821"/>
        <item x="1398"/>
        <item x="647"/>
        <item x="546"/>
        <item x="1504"/>
        <item x="979"/>
        <item x="433"/>
        <item x="439"/>
        <item x="476"/>
        <item x="403"/>
        <item x="708"/>
        <item x="90"/>
        <item x="1479"/>
        <item x="411"/>
        <item x="592"/>
        <item x="972"/>
        <item x="478"/>
        <item x="1109"/>
        <item x="1473"/>
        <item x="303"/>
        <item x="831"/>
        <item x="883"/>
        <item x="1375"/>
        <item x="640"/>
        <item x="670"/>
        <item x="552"/>
        <item x="26"/>
        <item x="323"/>
        <item x="806"/>
        <item x="378"/>
        <item x="440"/>
        <item x="951"/>
        <item x="910"/>
        <item x="56"/>
        <item x="1540"/>
        <item x="1362"/>
        <item x="1354"/>
        <item x="1314"/>
        <item x="1422"/>
        <item x="736"/>
        <item x="1571"/>
        <item x="621"/>
        <item x="249"/>
        <item x="1127"/>
        <item x="1522"/>
        <item x="667"/>
        <item x="548"/>
        <item x="1547"/>
        <item x="379"/>
        <item x="1163"/>
        <item x="840"/>
        <item x="553"/>
        <item x="841"/>
        <item x="923"/>
        <item x="1121"/>
        <item x="3"/>
        <item x="1153"/>
        <item x="1556"/>
        <item x="1576"/>
        <item x="914"/>
        <item x="1496"/>
        <item x="343"/>
        <item x="663"/>
        <item x="1383"/>
        <item x="1537"/>
        <item x="1328"/>
        <item x="1369"/>
        <item x="1523"/>
        <item x="1415"/>
        <item x="1490"/>
        <item x="561"/>
        <item x="1081"/>
        <item x="949"/>
        <item x="501"/>
        <item x="1594"/>
        <item x="416"/>
        <item x="1331"/>
        <item x="1593"/>
        <item x="344"/>
        <item x="701"/>
        <item x="1091"/>
        <item x="1327"/>
        <item x="1622"/>
        <item x="240"/>
        <item x="1494"/>
        <item x="1444"/>
        <item x="1101"/>
        <item x="1432"/>
        <item x="1532"/>
        <item x="502"/>
        <item x="1390"/>
        <item x="1344"/>
        <item x="327"/>
        <item x="1520"/>
        <item x="936"/>
        <item x="1434"/>
        <item x="1323"/>
        <item x="1397"/>
        <item x="1083"/>
        <item x="1509"/>
        <item x="1319"/>
        <item x="1666"/>
        <item x="849"/>
        <item x="242"/>
        <item x="1543"/>
        <item x="1114"/>
        <item x="1321"/>
        <item x="61"/>
        <item x="1439"/>
        <item x="1516"/>
        <item x="1358"/>
        <item x="1404"/>
        <item x="846"/>
        <item x="558"/>
        <item x="997"/>
        <item x="1299"/>
        <item x="1368"/>
        <item x="1100"/>
        <item x="1435"/>
        <item x="487"/>
        <item x="380"/>
        <item x="1124"/>
        <item x="1363"/>
        <item x="1077"/>
        <item x="1402"/>
        <item x="390"/>
        <item x="782"/>
        <item x="354"/>
        <item x="1076"/>
        <item x="280"/>
        <item x="1443"/>
        <item x="295"/>
        <item x="1555"/>
        <item x="1518"/>
        <item x="322"/>
        <item x="776"/>
        <item x="405"/>
        <item x="1407"/>
        <item x="395"/>
        <item x="728"/>
        <item x="1442"/>
        <item x="557"/>
        <item x="671"/>
        <item x="1487"/>
        <item x="486"/>
        <item x="46"/>
        <item x="1349"/>
        <item x="13"/>
        <item x="27"/>
        <item x="665"/>
        <item x="1330"/>
        <item x="990"/>
        <item x="549"/>
        <item x="1182"/>
        <item x="0"/>
        <item x="397"/>
        <item x="598"/>
        <item x="918"/>
        <item x="1112"/>
        <item x="1472"/>
        <item x="1531"/>
        <item x="780"/>
        <item x="1525"/>
        <item x="626"/>
        <item x="744"/>
        <item x="699"/>
        <item x="1345"/>
        <item x="386"/>
        <item x="1521"/>
        <item x="1131"/>
        <item x="1502"/>
        <item x="1669"/>
        <item x="1391"/>
        <item x="383"/>
        <item x="649"/>
        <item x="24"/>
        <item x="1528"/>
        <item x="59"/>
        <item x="84"/>
        <item x="791"/>
        <item x="52"/>
        <item x="550"/>
        <item x="620"/>
        <item x="815"/>
        <item x="40"/>
        <item x="457"/>
        <item x="1476"/>
        <item x="1302"/>
        <item x="1548"/>
        <item x="1517"/>
        <item x="985"/>
        <item x="5"/>
        <item x="1309"/>
        <item x="1318"/>
        <item x="1155"/>
        <item x="932"/>
        <item x="1524"/>
        <item x="768"/>
        <item x="1393"/>
        <item x="1201"/>
        <item x="1553"/>
        <item x="1315"/>
        <item x="1405"/>
        <item x="1361"/>
        <item x="1632"/>
        <item x="1385"/>
        <item x="217"/>
        <item x="577"/>
        <item x="921"/>
        <item x="1423"/>
        <item x="1667"/>
        <item x="1365"/>
        <item x="1316"/>
        <item x="800"/>
        <item x="1335"/>
        <item x="1416"/>
        <item x="787"/>
        <item x="4"/>
        <item x="377"/>
        <item x="852"/>
        <item x="746"/>
        <item x="1084"/>
        <item x="906"/>
        <item x="1451"/>
        <item x="1465"/>
        <item x="1371"/>
        <item x="1301"/>
        <item x="1603"/>
        <item x="1341"/>
        <item x="1458"/>
        <item x="1558"/>
        <item x="1380"/>
        <item x="716"/>
        <item x="926"/>
        <item x="1629"/>
        <item x="565"/>
        <item x="1508"/>
        <item x="1507"/>
        <item x="1492"/>
        <item x="857"/>
        <item x="1326"/>
        <item x="1401"/>
        <item x="1387"/>
        <item x="1670"/>
        <item x="458"/>
        <item x="1431"/>
        <item x="915"/>
        <item x="958"/>
        <item x="777"/>
        <item x="1462"/>
        <item x="1102"/>
        <item x="23"/>
        <item x="1300"/>
        <item x="718"/>
        <item x="931"/>
        <item x="848"/>
        <item x="1445"/>
        <item x="1377"/>
        <item x="1089"/>
        <item x="618"/>
        <item x="396"/>
        <item x="1493"/>
        <item x="875"/>
        <item x="391"/>
        <item x="715"/>
        <item x="518"/>
        <item x="529"/>
        <item x="920"/>
        <item x="771"/>
        <item x="324"/>
        <item x="1565"/>
        <item x="58"/>
        <item x="709"/>
        <item x="1592"/>
        <item x="392"/>
        <item x="1515"/>
        <item x="732"/>
        <item x="51"/>
        <item x="326"/>
        <item x="254"/>
        <item x="957"/>
        <item x="1320"/>
        <item x="1546"/>
        <item x="1430"/>
        <item x="1408"/>
        <item x="720"/>
        <item x="952"/>
        <item x="1526"/>
        <item x="856"/>
        <item x="993"/>
        <item x="892"/>
        <item x="1536"/>
        <item x="1325"/>
        <item x="773"/>
        <item x="1500"/>
        <item x="1511"/>
        <item x="1449"/>
        <item x="1421"/>
        <item x="887"/>
        <item x="991"/>
        <item x="710"/>
        <item x="617"/>
        <item x="1429"/>
        <item x="1609"/>
        <item x="1411"/>
        <item x="1437"/>
        <item x="1466"/>
        <item x="1475"/>
        <item x="1542"/>
        <item x="1564"/>
        <item x="1350"/>
        <item x="1329"/>
        <item x="1483"/>
        <item x="842"/>
        <item x="353"/>
        <item x="1353"/>
        <item x="1501"/>
        <item x="41"/>
        <item x="1070"/>
        <item x="999"/>
        <item x="1372"/>
        <item x="1563"/>
        <item x="805"/>
        <item x="1440"/>
        <item x="705"/>
        <item x="1467"/>
        <item x="976"/>
        <item x="1612"/>
        <item x="1111"/>
        <item x="54"/>
        <item x="934"/>
        <item x="706"/>
        <item x="1463"/>
        <item x="1588"/>
        <item x="1450"/>
        <item x="1529"/>
        <item x="986"/>
        <item x="1590"/>
        <item x="737"/>
        <item x="1484"/>
        <item x="1628"/>
        <item x="795"/>
        <item x="1107"/>
        <item x="387"/>
        <item x="1433"/>
        <item x="1426"/>
        <item x="1394"/>
        <item x="428"/>
        <item x="1457"/>
        <item x="227"/>
        <item x="1545"/>
        <item x="6"/>
        <item x="45"/>
        <item x="1409"/>
        <item x="1486"/>
        <item x="429"/>
        <item x="878"/>
        <item x="1514"/>
        <item x="1477"/>
        <item x="1559"/>
        <item x="1306"/>
        <item x="1144"/>
        <item x="1530"/>
        <item x="38"/>
        <item x="642"/>
        <item x="1428"/>
        <item x="829"/>
        <item x="1491"/>
        <item x="1464"/>
        <item x="1560"/>
        <item x="1557"/>
        <item x="711"/>
        <item x="1418"/>
        <item x="945"/>
        <item x="897"/>
        <item x="1470"/>
        <item x="759"/>
        <item x="1615"/>
        <item x="1656"/>
        <item x="1413"/>
        <item x="1419"/>
        <item x="1488"/>
        <item x="825"/>
        <item x="1304"/>
        <item x="1607"/>
        <item x="1608"/>
        <item x="1613"/>
        <item x="1427"/>
        <item x="1478"/>
        <item x="1460"/>
        <item x="1459"/>
        <item x="832"/>
        <item x="15"/>
        <item x="1461"/>
        <item x="1633"/>
        <item x="1455"/>
        <item x="1420"/>
        <item x="1436"/>
        <item x="1621"/>
        <item x="1425"/>
        <item x="1441"/>
        <item x="1471"/>
        <item x="16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
        <item x="2"/>
        <item x="1"/>
        <item x="0"/>
        <item x="3"/>
      </items>
      <extLst>
        <ext xmlns:x14="http://schemas.microsoft.com/office/spreadsheetml/2009/9/main" uri="{2946ED86-A175-432a-8AC1-64E0C546D7DE}">
          <x14:pivotField fillDownLabels="1"/>
        </ext>
      </extLst>
    </pivotField>
    <pivotField axis="axisRow" compact="0" outline="0" showAll="0" defaultSubtotal="0">
      <items count="24">
        <item x="0"/>
        <item x="3"/>
        <item x="4"/>
        <item x="5"/>
        <item x="7"/>
        <item x="19"/>
        <item x="9"/>
        <item x="8"/>
        <item x="21"/>
        <item x="1"/>
        <item x="15"/>
        <item x="20"/>
        <item x="10"/>
        <item x="14"/>
        <item x="6"/>
        <item x="18"/>
        <item x="11"/>
        <item x="12"/>
        <item x="13"/>
        <item x="2"/>
        <item x="22"/>
        <item x="17"/>
        <item x="16"/>
        <item x="23"/>
      </items>
      <extLst>
        <ext xmlns:x14="http://schemas.microsoft.com/office/spreadsheetml/2009/9/main" uri="{2946ED86-A175-432a-8AC1-64E0C546D7DE}">
          <x14:pivotField fillDownLabels="1"/>
        </ext>
      </extLst>
    </pivotField>
  </pivotFields>
  <rowFields count="1">
    <field x="9"/>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C9E8F73-B249-1947-B48E-65D3318A0209}" name="PivotTable3"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L3:N145" firstHeaderRow="1" firstDataRow="1" firstDataCol="2"/>
  <pivotFields count="10">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0"/>
        <item x="1"/>
        <item x="2"/>
        <item x="18"/>
        <item x="3"/>
        <item x="4"/>
        <item x="5"/>
        <item x="6"/>
        <item x="7"/>
        <item x="19"/>
        <item x="8"/>
        <item x="20"/>
        <item x="9"/>
        <item x="10"/>
        <item x="11"/>
        <item x="12"/>
        <item x="13"/>
        <item x="21"/>
        <item x="14"/>
        <item x="15"/>
        <item x="22"/>
        <item x="16"/>
        <item x="17"/>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2">
        <item x="5"/>
        <item x="4"/>
        <item x="9"/>
        <item x="6"/>
        <item x="0"/>
        <item x="7"/>
        <item x="2"/>
        <item x="3"/>
        <item x="8"/>
        <item x="1"/>
        <item x="10"/>
        <item x="1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items count="1673">
        <item x="724"/>
        <item x="1265"/>
        <item x="1068"/>
        <item x="1256"/>
        <item x="137"/>
        <item x="1054"/>
        <item x="1030"/>
        <item x="1258"/>
        <item x="1036"/>
        <item x="1037"/>
        <item x="1195"/>
        <item x="1069"/>
        <item x="1578"/>
        <item x="538"/>
        <item x="184"/>
        <item x="1060"/>
        <item x="1266"/>
        <item x="1281"/>
        <item x="1041"/>
        <item x="1268"/>
        <item x="1067"/>
        <item x="1132"/>
        <item x="107"/>
        <item x="116"/>
        <item x="535"/>
        <item x="1582"/>
        <item x="540"/>
        <item x="139"/>
        <item x="1059"/>
        <item x="1251"/>
        <item x="92"/>
        <item x="1048"/>
        <item x="138"/>
        <item x="537"/>
        <item x="1242"/>
        <item x="1276"/>
        <item x="113"/>
        <item x="151"/>
        <item x="1046"/>
        <item x="1047"/>
        <item x="1044"/>
        <item x="778"/>
        <item x="1279"/>
        <item x="128"/>
        <item x="533"/>
        <item x="1065"/>
        <item x="1032"/>
        <item x="1246"/>
        <item x="76"/>
        <item x="1063"/>
        <item x="196"/>
        <item x="838"/>
        <item x="119"/>
        <item x="101"/>
        <item x="177"/>
        <item x="1061"/>
        <item x="1261"/>
        <item x="131"/>
        <item x="532"/>
        <item x="149"/>
        <item x="1270"/>
        <item x="1584"/>
        <item x="1257"/>
        <item x="1575"/>
        <item x="1235"/>
        <item x="1029"/>
        <item x="1254"/>
        <item x="1255"/>
        <item x="178"/>
        <item x="1275"/>
        <item x="170"/>
        <item x="1580"/>
        <item x="100"/>
        <item x="441"/>
        <item x="103"/>
        <item x="1263"/>
        <item x="111"/>
        <item x="1231"/>
        <item x="1040"/>
        <item x="1053"/>
        <item x="1198"/>
        <item x="1273"/>
        <item x="144"/>
        <item x="1031"/>
        <item x="1049"/>
        <item x="1055"/>
        <item x="1260"/>
        <item x="181"/>
        <item x="507"/>
        <item x="1051"/>
        <item x="112"/>
        <item x="124"/>
        <item x="1284"/>
        <item x="105"/>
        <item x="1172"/>
        <item x="166"/>
        <item x="1034"/>
        <item x="168"/>
        <item x="1013"/>
        <item x="542"/>
        <item x="1033"/>
        <item x="1647"/>
        <item x="169"/>
        <item x="531"/>
        <item x="1272"/>
        <item x="102"/>
        <item x="1250"/>
        <item x="120"/>
        <item x="1259"/>
        <item x="1137"/>
        <item x="167"/>
        <item x="364"/>
        <item x="1039"/>
        <item x="162"/>
        <item x="1181"/>
        <item x="1274"/>
        <item x="1056"/>
        <item x="1028"/>
        <item x="126"/>
        <item x="839"/>
        <item x="1035"/>
        <item x="544"/>
        <item x="406"/>
        <item x="1180"/>
        <item x="99"/>
        <item x="1043"/>
        <item x="213"/>
        <item x="176"/>
        <item x="185"/>
        <item x="156"/>
        <item x="146"/>
        <item x="497"/>
        <item x="853"/>
        <item x="1277"/>
        <item x="807"/>
        <item x="788"/>
        <item x="161"/>
        <item x="142"/>
        <item x="1252"/>
        <item x="117"/>
        <item x="91"/>
        <item x="437"/>
        <item x="160"/>
        <item x="1166"/>
        <item x="960"/>
        <item x="494"/>
        <item x="183"/>
        <item x="468"/>
        <item x="1052"/>
        <item x="847"/>
        <item x="123"/>
        <item x="503"/>
        <item x="1042"/>
        <item x="106"/>
        <item x="130"/>
        <item x="505"/>
        <item x="1596"/>
        <item x="153"/>
        <item x="1269"/>
        <item x="1014"/>
        <item x="504"/>
        <item x="1057"/>
        <item x="182"/>
        <item x="1177"/>
        <item x="173"/>
        <item x="95"/>
        <item x="134"/>
        <item x="1249"/>
        <item x="1648"/>
        <item x="136"/>
        <item x="1062"/>
        <item x="755"/>
        <item x="1045"/>
        <item x="270"/>
        <item x="179"/>
        <item x="445"/>
        <item x="904"/>
        <item x="152"/>
        <item x="109"/>
        <item x="1212"/>
        <item x="115"/>
        <item x="305"/>
        <item x="159"/>
        <item x="1280"/>
        <item x="7"/>
        <item x="1650"/>
        <item x="171"/>
        <item x="1264"/>
        <item x="233"/>
        <item x="1187"/>
        <item x="1058"/>
        <item x="339"/>
        <item x="174"/>
        <item x="1253"/>
        <item x="9"/>
        <item x="1278"/>
        <item x="96"/>
        <item x="341"/>
        <item x="276"/>
        <item x="316"/>
        <item x="463"/>
        <item x="164"/>
        <item x="1238"/>
        <item x="133"/>
        <item x="1222"/>
        <item x="1247"/>
        <item x="1625"/>
        <item x="1038"/>
        <item x="150"/>
        <item x="1145"/>
        <item x="527"/>
        <item x="1004"/>
        <item x="118"/>
        <item x="1230"/>
        <item x="333"/>
        <item x="1208"/>
        <item x="72"/>
        <item x="1267"/>
        <item x="21"/>
        <item x="465"/>
        <item x="530"/>
        <item x="1583"/>
        <item x="1193"/>
        <item x="469"/>
        <item x="110"/>
        <item x="752"/>
        <item x="175"/>
        <item x="1646"/>
        <item x="1149"/>
        <item x="98"/>
        <item x="132"/>
        <item x="1638"/>
        <item x="264"/>
        <item x="1066"/>
        <item x="885"/>
        <item x="165"/>
        <item x="1600"/>
        <item x="1064"/>
        <item x="827"/>
        <item x="187"/>
        <item x="321"/>
        <item x="738"/>
        <item x="275"/>
        <item x="155"/>
        <item x="704"/>
        <item x="1151"/>
        <item x="1481"/>
        <item x="145"/>
        <item x="1243"/>
        <item x="1197"/>
        <item x="97"/>
        <item x="1229"/>
        <item x="357"/>
        <item x="1133"/>
        <item x="1103"/>
        <item x="1171"/>
        <item x="1179"/>
        <item x="1587"/>
        <item x="1175"/>
        <item x="234"/>
        <item x="114"/>
        <item x="726"/>
        <item x="1574"/>
        <item x="1204"/>
        <item x="125"/>
        <item x="803"/>
        <item x="743"/>
        <item x="148"/>
        <item x="1092"/>
        <item x="143"/>
        <item x="866"/>
        <item x="129"/>
        <item x="774"/>
        <item x="784"/>
        <item x="1019"/>
        <item x="446"/>
        <item x="790"/>
        <item x="1271"/>
        <item x="1589"/>
        <item x="247"/>
        <item x="508"/>
        <item x="793"/>
        <item x="496"/>
        <item x="1248"/>
        <item x="1088"/>
        <item x="1241"/>
        <item x="122"/>
        <item x="407"/>
        <item x="163"/>
        <item x="355"/>
        <item x="636"/>
        <item x="104"/>
        <item x="297"/>
        <item x="447"/>
        <item x="1213"/>
        <item x="93"/>
        <item x="905"/>
        <item x="453"/>
        <item x="1150"/>
        <item x="89"/>
        <item x="580"/>
        <item x="794"/>
        <item x="1026"/>
        <item x="211"/>
        <item x="894"/>
        <item x="1585"/>
        <item x="94"/>
        <item x="1002"/>
        <item x="1597"/>
        <item x="443"/>
        <item x="871"/>
        <item x="650"/>
        <item x="419"/>
        <item x="370"/>
        <item x="864"/>
        <item x="358"/>
        <item x="1539"/>
        <item x="1173"/>
        <item x="1148"/>
        <item x="1050"/>
        <item x="1086"/>
        <item x="147"/>
        <item x="809"/>
        <item x="299"/>
        <item x="1126"/>
        <item x="256"/>
        <item x="474"/>
        <item x="290"/>
        <item x="1005"/>
        <item x="338"/>
        <item x="1283"/>
        <item x="491"/>
        <item x="959"/>
        <item x="1598"/>
        <item x="994"/>
        <item x="775"/>
        <item x="77"/>
        <item x="193"/>
        <item x="420"/>
        <item x="756"/>
        <item x="863"/>
        <item x="1245"/>
        <item x="434"/>
        <item x="263"/>
        <item x="1135"/>
        <item x="1262"/>
        <item x="1186"/>
        <item x="318"/>
        <item x="981"/>
        <item x="1184"/>
        <item x="154"/>
        <item x="141"/>
        <item x="470"/>
        <item x="283"/>
        <item x="765"/>
        <item x="39"/>
        <item x="664"/>
        <item x="1223"/>
        <item x="1554"/>
        <item x="408"/>
        <item x="252"/>
        <item x="342"/>
        <item x="1225"/>
        <item x="977"/>
        <item x="956"/>
        <item x="940"/>
        <item x="1343"/>
        <item x="935"/>
        <item x="1011"/>
        <item x="140"/>
        <item x="253"/>
        <item x="47"/>
        <item x="336"/>
        <item x="35"/>
        <item x="1591"/>
        <item x="1094"/>
        <item x="88"/>
        <item x="493"/>
        <item x="703"/>
        <item x="75"/>
        <item x="754"/>
        <item x="1129"/>
        <item x="212"/>
        <item x="1106"/>
        <item x="1205"/>
        <item x="1162"/>
        <item x="1224"/>
        <item x="1123"/>
        <item x="632"/>
        <item x="1174"/>
        <item x="436"/>
        <item x="1234"/>
        <item x="492"/>
        <item x="1099"/>
        <item x="1147"/>
        <item x="1581"/>
        <item x="1221"/>
        <item x="49"/>
        <item x="1649"/>
        <item x="797"/>
        <item x="865"/>
        <item x="208"/>
        <item x="970"/>
        <item x="435"/>
        <item x="1237"/>
        <item x="188"/>
        <item x="204"/>
        <item x="277"/>
        <item x="869"/>
        <item x="1513"/>
        <item x="466"/>
        <item x="1207"/>
        <item x="223"/>
        <item x="127"/>
        <item x="1119"/>
        <item x="1282"/>
        <item x="681"/>
        <item x="209"/>
        <item x="1143"/>
        <item x="965"/>
        <item x="423"/>
        <item x="954"/>
        <item x="758"/>
        <item x="375"/>
        <item x="968"/>
        <item x="1194"/>
        <item x="472"/>
        <item x="1161"/>
        <item x="1189"/>
        <item x="862"/>
        <item x="786"/>
        <item x="512"/>
        <item x="495"/>
        <item x="889"/>
        <item x="1534"/>
        <item x="1015"/>
        <item x="563"/>
        <item x="86"/>
        <item x="607"/>
        <item x="158"/>
        <item x="237"/>
        <item x="319"/>
        <item x="235"/>
        <item x="376"/>
        <item x="668"/>
        <item x="1620"/>
        <item x="348"/>
        <item x="861"/>
        <item x="594"/>
        <item x="513"/>
        <item x="813"/>
        <item x="769"/>
        <item x="81"/>
        <item x="1096"/>
        <item x="1216"/>
        <item x="489"/>
        <item x="310"/>
        <item x="966"/>
        <item x="272"/>
        <item x="236"/>
        <item x="1157"/>
        <item x="1183"/>
        <item x="399"/>
        <item x="1168"/>
        <item x="33"/>
        <item x="1116"/>
        <item x="418"/>
        <item x="927"/>
        <item x="409"/>
        <item x="8"/>
        <item x="1227"/>
        <item x="289"/>
        <item x="1497"/>
        <item x="1196"/>
        <item x="481"/>
        <item x="980"/>
        <item x="449"/>
        <item x="1007"/>
        <item x="157"/>
        <item x="393"/>
        <item x="696"/>
        <item x="320"/>
        <item x="1072"/>
        <item x="689"/>
        <item x="473"/>
        <item x="53"/>
        <item x="804"/>
        <item x="1639"/>
        <item x="534"/>
        <item x="200"/>
        <item x="796"/>
        <item x="741"/>
        <item x="1169"/>
        <item x="228"/>
        <item x="404"/>
        <item x="1505"/>
        <item x="1141"/>
        <item x="953"/>
        <item x="30"/>
        <item x="1104"/>
        <item x="1203"/>
        <item x="770"/>
        <item x="219"/>
        <item x="895"/>
        <item x="1499"/>
        <item x="615"/>
        <item x="135"/>
        <item x="1645"/>
        <item x="525"/>
        <item x="1290"/>
        <item x="189"/>
        <item x="870"/>
        <item x="799"/>
        <item x="600"/>
        <item x="1080"/>
        <item x="1190"/>
        <item x="1657"/>
        <item x="974"/>
        <item x="749"/>
        <item x="1214"/>
        <item x="186"/>
        <item x="274"/>
        <item x="634"/>
        <item x="844"/>
        <item x="371"/>
        <item x="1027"/>
        <item x="925"/>
        <item x="967"/>
        <item x="257"/>
        <item x="761"/>
        <item x="1001"/>
        <item x="261"/>
        <item x="517"/>
        <item x="1017"/>
        <item x="969"/>
        <item x="1289"/>
        <item x="298"/>
        <item x="939"/>
        <item x="672"/>
        <item x="483"/>
        <item x="528"/>
        <item x="296"/>
        <item x="459"/>
        <item x="584"/>
        <item x="1136"/>
        <item x="1636"/>
        <item x="372"/>
        <item x="460"/>
        <item x="224"/>
        <item x="1561"/>
        <item x="686"/>
        <item x="751"/>
        <item x="231"/>
        <item x="817"/>
        <item x="739"/>
        <item x="214"/>
        <item x="260"/>
        <item x="306"/>
        <item x="410"/>
        <item x="1159"/>
        <item x="1192"/>
        <item x="1627"/>
        <item x="57"/>
        <item x="1142"/>
        <item x="482"/>
        <item x="928"/>
        <item x="826"/>
        <item x="1118"/>
        <item x="1653"/>
        <item x="373"/>
        <item x="229"/>
        <item x="541"/>
        <item x="31"/>
        <item x="623"/>
        <item x="950"/>
        <item x="1474"/>
        <item x="643"/>
        <item x="884"/>
        <item x="989"/>
        <item x="42"/>
        <item x="1217"/>
        <item x="1006"/>
        <item x="226"/>
        <item x="515"/>
        <item x="762"/>
        <item x="521"/>
        <item x="589"/>
        <item x="265"/>
        <item x="243"/>
        <item x="819"/>
        <item x="745"/>
        <item x="608"/>
        <item x="824"/>
        <item x="292"/>
        <item x="330"/>
        <item x="1008"/>
        <item x="676"/>
        <item x="210"/>
        <item x="1128"/>
        <item x="284"/>
        <item x="929"/>
        <item x="300"/>
        <item x="340"/>
        <item x="730"/>
        <item x="471"/>
        <item x="37"/>
        <item x="570"/>
        <item x="43"/>
        <item x="201"/>
        <item x="845"/>
        <item x="858"/>
        <item x="1480"/>
        <item x="78"/>
        <item x="273"/>
        <item x="414"/>
        <item x="568"/>
        <item x="238"/>
        <item x="748"/>
        <item x="1240"/>
        <item x="830"/>
        <item x="1154"/>
        <item x="464"/>
        <item x="727"/>
        <item x="266"/>
        <item x="1602"/>
        <item x="654"/>
        <item x="1239"/>
        <item x="1199"/>
        <item x="944"/>
        <item x="1117"/>
        <item x="1178"/>
        <item x="1448"/>
        <item x="843"/>
        <item x="467"/>
        <item x="963"/>
        <item x="1167"/>
        <item x="205"/>
        <item x="566"/>
        <item x="71"/>
        <item x="361"/>
        <item x="244"/>
        <item x="1286"/>
        <item x="616"/>
        <item x="267"/>
        <item x="698"/>
        <item x="971"/>
        <item x="351"/>
        <item x="1164"/>
        <item x="425"/>
        <item x="641"/>
        <item x="64"/>
        <item x="255"/>
        <item x="1452"/>
        <item x="677"/>
        <item x="17"/>
        <item x="329"/>
        <item x="1220"/>
        <item x="349"/>
        <item x="180"/>
        <item x="216"/>
        <item x="1130"/>
        <item x="688"/>
        <item x="294"/>
        <item x="374"/>
        <item x="772"/>
        <item x="763"/>
        <item x="898"/>
        <item x="635"/>
        <item x="14"/>
        <item x="694"/>
        <item x="1233"/>
        <item x="639"/>
        <item x="1098"/>
        <item x="572"/>
        <item x="1165"/>
        <item x="785"/>
        <item x="87"/>
        <item x="350"/>
        <item x="82"/>
        <item x="1244"/>
        <item x="63"/>
        <item x="1569"/>
        <item x="1087"/>
        <item x="702"/>
        <item x="271"/>
        <item x="539"/>
        <item x="48"/>
        <item x="1071"/>
        <item x="1447"/>
        <item x="1360"/>
        <item x="605"/>
        <item x="514"/>
        <item x="1160"/>
        <item x="1552"/>
        <item x="582"/>
        <item x="630"/>
        <item x="11"/>
        <item x="73"/>
        <item x="1125"/>
        <item x="67"/>
        <item x="860"/>
        <item x="919"/>
        <item x="585"/>
        <item x="36"/>
        <item x="498"/>
        <item x="779"/>
        <item x="886"/>
        <item x="1078"/>
        <item x="685"/>
        <item x="1140"/>
        <item x="172"/>
        <item x="614"/>
        <item x="1073"/>
        <item x="854"/>
        <item x="868"/>
        <item x="579"/>
        <item x="10"/>
        <item x="947"/>
        <item x="22"/>
        <item x="653"/>
        <item x="1291"/>
        <item x="230"/>
        <item x="587"/>
        <item x="337"/>
        <item x="1359"/>
        <item x="206"/>
        <item x="1018"/>
        <item x="564"/>
        <item x="948"/>
        <item x="1579"/>
        <item x="859"/>
        <item x="964"/>
        <item x="1640"/>
        <item x="1495"/>
        <item x="262"/>
        <item x="733"/>
        <item x="881"/>
        <item x="691"/>
        <item x="679"/>
        <item x="500"/>
        <item x="596"/>
        <item x="1113"/>
        <item x="674"/>
        <item x="325"/>
        <item x="1158"/>
        <item x="1468"/>
        <item x="601"/>
        <item x="573"/>
        <item x="1626"/>
        <item x="900"/>
        <item x="876"/>
        <item x="1310"/>
        <item x="2"/>
        <item x="12"/>
        <item x="307"/>
        <item x="747"/>
        <item x="1654"/>
        <item x="955"/>
        <item x="1188"/>
        <item x="191"/>
        <item x="69"/>
        <item x="687"/>
        <item x="684"/>
        <item x="291"/>
        <item x="1658"/>
        <item x="798"/>
        <item x="1085"/>
        <item x="1469"/>
        <item x="1454"/>
        <item x="903"/>
        <item x="1288"/>
        <item x="1567"/>
        <item x="1414"/>
        <item x="941"/>
        <item x="516"/>
        <item x="427"/>
        <item x="398"/>
        <item x="1176"/>
        <item x="432"/>
        <item x="293"/>
        <item x="725"/>
        <item x="1185"/>
        <item x="742"/>
        <item x="278"/>
        <item x="1660"/>
        <item x="415"/>
        <item x="811"/>
        <item x="583"/>
        <item x="239"/>
        <item x="628"/>
        <item x="1010"/>
        <item x="682"/>
        <item x="543"/>
        <item x="288"/>
        <item x="1498"/>
        <item x="1356"/>
        <item x="690"/>
        <item x="430"/>
        <item x="1342"/>
        <item x="1024"/>
        <item x="44"/>
        <item x="801"/>
        <item x="1156"/>
        <item x="1665"/>
        <item x="60"/>
        <item x="1206"/>
        <item x="18"/>
        <item x="1209"/>
        <item x="1355"/>
        <item x="279"/>
        <item x="633"/>
        <item x="1652"/>
        <item x="28"/>
        <item x="362"/>
        <item x="659"/>
        <item x="1610"/>
        <item x="444"/>
        <item x="808"/>
        <item x="609"/>
        <item x="987"/>
        <item x="368"/>
        <item x="692"/>
        <item x="301"/>
        <item x="199"/>
        <item x="421"/>
        <item x="1200"/>
        <item x="197"/>
        <item x="606"/>
        <item x="522"/>
        <item x="268"/>
        <item x="1016"/>
        <item x="400"/>
        <item x="70"/>
        <item x="693"/>
        <item x="202"/>
        <item x="992"/>
        <item x="828"/>
        <item x="567"/>
        <item x="1211"/>
        <item x="1374"/>
        <item x="451"/>
        <item x="962"/>
        <item x="251"/>
        <item x="678"/>
        <item x="317"/>
        <item x="523"/>
        <item x="258"/>
        <item x="757"/>
        <item x="1120"/>
        <item x="334"/>
        <item x="888"/>
        <item x="695"/>
        <item x="422"/>
        <item x="121"/>
        <item x="1643"/>
        <item x="1551"/>
        <item x="851"/>
        <item x="259"/>
        <item x="1568"/>
        <item x="331"/>
        <item x="1215"/>
        <item x="982"/>
        <item x="1399"/>
        <item x="1573"/>
        <item x="1139"/>
        <item x="1152"/>
        <item x="452"/>
        <item x="917"/>
        <item x="456"/>
        <item x="896"/>
        <item x="520"/>
        <item x="1661"/>
        <item x="248"/>
        <item x="454"/>
        <item x="818"/>
        <item x="1287"/>
        <item x="1424"/>
        <item x="890"/>
        <item x="389"/>
        <item x="591"/>
        <item x="417"/>
        <item x="50"/>
        <item x="311"/>
        <item x="835"/>
        <item x="1191"/>
        <item x="721"/>
        <item x="1512"/>
        <item x="1506"/>
        <item x="675"/>
        <item x="1618"/>
        <item x="1456"/>
        <item x="32"/>
        <item x="1586"/>
        <item x="484"/>
        <item x="595"/>
        <item x="1202"/>
        <item x="597"/>
        <item x="1605"/>
        <item x="1379"/>
        <item x="250"/>
        <item x="269"/>
        <item x="455"/>
        <item x="480"/>
        <item x="1226"/>
        <item x="1307"/>
        <item x="1146"/>
        <item x="629"/>
        <item x="1549"/>
        <item x="937"/>
        <item x="723"/>
        <item x="1236"/>
        <item x="1357"/>
        <item x="1619"/>
        <item x="20"/>
        <item x="666"/>
        <item x="438"/>
        <item x="1663"/>
        <item x="603"/>
        <item x="394"/>
        <item x="1170"/>
        <item x="908"/>
        <item x="195"/>
        <item x="485"/>
        <item x="658"/>
        <item x="79"/>
        <item x="1364"/>
        <item x="225"/>
        <item x="80"/>
        <item x="309"/>
        <item x="192"/>
        <item x="1655"/>
        <item x="996"/>
        <item x="345"/>
        <item x="547"/>
        <item x="1577"/>
        <item x="973"/>
        <item x="16"/>
        <item x="683"/>
        <item x="810"/>
        <item x="1012"/>
        <item x="978"/>
        <item x="1346"/>
        <item x="1021"/>
        <item x="365"/>
        <item x="717"/>
        <item x="1020"/>
        <item x="812"/>
        <item x="1122"/>
        <item x="586"/>
        <item x="198"/>
        <item x="1348"/>
        <item x="220"/>
        <item x="882"/>
        <item x="942"/>
        <item x="789"/>
        <item x="448"/>
        <item x="65"/>
        <item x="335"/>
        <item x="1108"/>
        <item x="524"/>
        <item x="194"/>
        <item x="593"/>
        <item x="385"/>
        <item x="907"/>
        <item x="1294"/>
        <item x="1351"/>
        <item x="988"/>
        <item x="488"/>
        <item x="660"/>
        <item x="610"/>
        <item x="1105"/>
        <item x="1438"/>
        <item x="781"/>
        <item x="1595"/>
        <item x="218"/>
        <item x="833"/>
        <item x="697"/>
        <item x="1412"/>
        <item x="1538"/>
        <item x="1210"/>
        <item x="731"/>
        <item x="1219"/>
        <item x="766"/>
        <item x="645"/>
        <item x="1662"/>
        <item x="1009"/>
        <item x="74"/>
        <item x="880"/>
        <item x="1313"/>
        <item x="816"/>
        <item x="369"/>
        <item x="1298"/>
        <item x="834"/>
        <item x="1232"/>
        <item x="1023"/>
        <item x="874"/>
        <item x="1644"/>
        <item x="551"/>
        <item x="68"/>
        <item x="625"/>
        <item x="490"/>
        <item x="1510"/>
        <item x="560"/>
        <item x="203"/>
        <item x="729"/>
        <item x="245"/>
        <item x="995"/>
        <item x="1624"/>
        <item x="850"/>
        <item x="1339"/>
        <item x="569"/>
        <item x="1134"/>
        <item x="519"/>
        <item x="1382"/>
        <item x="661"/>
        <item x="1664"/>
        <item x="1292"/>
        <item x="312"/>
        <item x="1566"/>
        <item x="388"/>
        <item x="1376"/>
        <item x="855"/>
        <item x="740"/>
        <item x="1308"/>
        <item x="622"/>
        <item x="286"/>
        <item x="624"/>
        <item x="1635"/>
        <item x="246"/>
        <item x="412"/>
        <item x="509"/>
        <item x="328"/>
        <item x="1611"/>
        <item x="526"/>
        <item x="1370"/>
        <item x="646"/>
        <item x="1373"/>
        <item x="366"/>
        <item x="578"/>
        <item x="1403"/>
        <item x="1025"/>
        <item x="1572"/>
        <item x="1550"/>
        <item x="909"/>
        <item x="680"/>
        <item x="363"/>
        <item x="367"/>
        <item x="836"/>
        <item x="1396"/>
        <item x="1562"/>
        <item x="352"/>
        <item x="581"/>
        <item x="707"/>
        <item x="912"/>
        <item x="1336"/>
        <item x="648"/>
        <item x="1312"/>
        <item x="764"/>
        <item x="506"/>
        <item x="613"/>
        <item x="822"/>
        <item x="1606"/>
        <item x="1"/>
        <item x="893"/>
        <item x="1074"/>
        <item x="356"/>
        <item x="1519"/>
        <item x="559"/>
        <item x="734"/>
        <item x="401"/>
        <item x="1642"/>
        <item x="872"/>
        <item x="1395"/>
        <item x="930"/>
        <item x="1634"/>
        <item x="901"/>
        <item x="1641"/>
        <item x="1637"/>
        <item x="232"/>
        <item x="760"/>
        <item x="673"/>
        <item x="1384"/>
        <item x="510"/>
        <item x="1293"/>
        <item x="304"/>
        <item x="83"/>
        <item x="899"/>
        <item x="867"/>
        <item x="1022"/>
        <item x="222"/>
        <item x="315"/>
        <item x="1630"/>
        <item x="1604"/>
        <item x="402"/>
        <item x="1378"/>
        <item x="938"/>
        <item x="1218"/>
        <item x="576"/>
        <item x="285"/>
        <item x="424"/>
        <item x="590"/>
        <item x="619"/>
        <item x="332"/>
        <item x="1347"/>
        <item x="913"/>
        <item x="767"/>
        <item x="221"/>
        <item x="1599"/>
        <item x="1617"/>
        <item x="511"/>
        <item x="1097"/>
        <item x="983"/>
        <item x="1614"/>
        <item x="1601"/>
        <item x="657"/>
        <item x="714"/>
        <item x="823"/>
        <item x="1570"/>
        <item x="1631"/>
        <item x="461"/>
        <item x="588"/>
        <item x="1303"/>
        <item x="1337"/>
        <item x="1503"/>
        <item x="627"/>
        <item x="1671"/>
        <item x="1400"/>
        <item x="1386"/>
        <item x="943"/>
        <item x="426"/>
        <item x="669"/>
        <item x="29"/>
        <item x="713"/>
        <item x="1093"/>
        <item x="655"/>
        <item x="735"/>
        <item x="998"/>
        <item x="1115"/>
        <item x="656"/>
        <item x="215"/>
        <item x="462"/>
        <item x="313"/>
        <item x="1366"/>
        <item x="820"/>
        <item x="637"/>
        <item x="1079"/>
        <item x="1338"/>
        <item x="1334"/>
        <item x="924"/>
        <item x="1381"/>
        <item x="413"/>
        <item x="477"/>
        <item x="442"/>
        <item x="545"/>
        <item x="961"/>
        <item x="1285"/>
        <item x="1228"/>
        <item x="207"/>
        <item x="1322"/>
        <item x="873"/>
        <item x="1392"/>
        <item x="662"/>
        <item x="604"/>
        <item x="287"/>
        <item x="644"/>
        <item x="555"/>
        <item x="554"/>
        <item x="975"/>
        <item x="1075"/>
        <item x="314"/>
        <item x="479"/>
        <item x="837"/>
        <item x="562"/>
        <item x="575"/>
        <item x="922"/>
        <item x="62"/>
        <item x="612"/>
        <item x="450"/>
        <item x="1305"/>
        <item x="1406"/>
        <item x="1352"/>
        <item x="1311"/>
        <item x="1295"/>
        <item x="1332"/>
        <item x="381"/>
        <item x="1616"/>
        <item x="1535"/>
        <item x="1317"/>
        <item x="700"/>
        <item x="1417"/>
        <item x="346"/>
        <item x="1003"/>
        <item x="556"/>
        <item x="34"/>
        <item x="602"/>
        <item x="281"/>
        <item x="108"/>
        <item x="302"/>
        <item x="1367"/>
        <item x="1340"/>
        <item x="652"/>
        <item x="631"/>
        <item x="719"/>
        <item x="1659"/>
        <item x="891"/>
        <item x="55"/>
        <item x="1090"/>
        <item x="1541"/>
        <item x="1082"/>
        <item x="382"/>
        <item x="1482"/>
        <item x="347"/>
        <item x="1544"/>
        <item x="574"/>
        <item x="282"/>
        <item x="1533"/>
        <item x="1623"/>
        <item x="638"/>
        <item x="783"/>
        <item x="1333"/>
        <item x="1110"/>
        <item x="946"/>
        <item x="1297"/>
        <item x="916"/>
        <item x="611"/>
        <item x="1489"/>
        <item x="1668"/>
        <item x="1527"/>
        <item x="712"/>
        <item x="1410"/>
        <item x="359"/>
        <item x="911"/>
        <item x="1453"/>
        <item x="750"/>
        <item x="475"/>
        <item x="66"/>
        <item x="599"/>
        <item x="933"/>
        <item x="879"/>
        <item x="1485"/>
        <item x="571"/>
        <item x="984"/>
        <item x="651"/>
        <item x="1296"/>
        <item x="877"/>
        <item x="25"/>
        <item x="753"/>
        <item x="431"/>
        <item x="1446"/>
        <item x="85"/>
        <item x="792"/>
        <item x="1388"/>
        <item x="19"/>
        <item x="1324"/>
        <item x="722"/>
        <item x="360"/>
        <item x="308"/>
        <item x="499"/>
        <item x="190"/>
        <item x="241"/>
        <item x="902"/>
        <item x="814"/>
        <item x="1389"/>
        <item x="1000"/>
        <item x="384"/>
        <item x="1138"/>
        <item x="802"/>
        <item x="1095"/>
        <item x="536"/>
        <item x="1651"/>
        <item x="821"/>
        <item x="1398"/>
        <item x="647"/>
        <item x="546"/>
        <item x="1504"/>
        <item x="979"/>
        <item x="433"/>
        <item x="439"/>
        <item x="476"/>
        <item x="403"/>
        <item x="708"/>
        <item x="90"/>
        <item x="1479"/>
        <item x="411"/>
        <item x="592"/>
        <item x="972"/>
        <item x="478"/>
        <item x="1109"/>
        <item x="1473"/>
        <item x="303"/>
        <item x="831"/>
        <item x="883"/>
        <item x="1375"/>
        <item x="640"/>
        <item x="670"/>
        <item x="552"/>
        <item x="26"/>
        <item x="323"/>
        <item x="806"/>
        <item x="378"/>
        <item x="440"/>
        <item x="951"/>
        <item x="910"/>
        <item x="56"/>
        <item x="1540"/>
        <item x="1362"/>
        <item x="1354"/>
        <item x="1314"/>
        <item x="1422"/>
        <item x="736"/>
        <item x="1571"/>
        <item x="621"/>
        <item x="249"/>
        <item x="1127"/>
        <item x="1522"/>
        <item x="667"/>
        <item x="548"/>
        <item x="1547"/>
        <item x="379"/>
        <item x="1163"/>
        <item x="840"/>
        <item x="553"/>
        <item x="841"/>
        <item x="923"/>
        <item x="1121"/>
        <item x="3"/>
        <item x="1153"/>
        <item x="1556"/>
        <item x="1576"/>
        <item x="914"/>
        <item x="1496"/>
        <item x="343"/>
        <item x="663"/>
        <item x="1383"/>
        <item x="1537"/>
        <item x="1328"/>
        <item x="1369"/>
        <item x="1523"/>
        <item x="1415"/>
        <item x="1490"/>
        <item x="561"/>
        <item x="1081"/>
        <item x="949"/>
        <item x="501"/>
        <item x="1594"/>
        <item x="416"/>
        <item x="1331"/>
        <item x="1593"/>
        <item x="344"/>
        <item x="701"/>
        <item x="1091"/>
        <item x="1327"/>
        <item x="1622"/>
        <item x="240"/>
        <item x="1494"/>
        <item x="1444"/>
        <item x="1101"/>
        <item x="1432"/>
        <item x="1532"/>
        <item x="502"/>
        <item x="1390"/>
        <item x="1344"/>
        <item x="327"/>
        <item x="1520"/>
        <item x="936"/>
        <item x="1434"/>
        <item x="1323"/>
        <item x="1397"/>
        <item x="1083"/>
        <item x="1509"/>
        <item x="1319"/>
        <item x="1666"/>
        <item x="849"/>
        <item x="242"/>
        <item x="1543"/>
        <item x="1114"/>
        <item x="1321"/>
        <item x="61"/>
        <item x="1439"/>
        <item x="1516"/>
        <item x="1358"/>
        <item x="1404"/>
        <item x="846"/>
        <item x="558"/>
        <item x="997"/>
        <item x="1299"/>
        <item x="1368"/>
        <item x="1100"/>
        <item x="1435"/>
        <item x="487"/>
        <item x="380"/>
        <item x="1124"/>
        <item x="1363"/>
        <item x="1077"/>
        <item x="1402"/>
        <item x="390"/>
        <item x="782"/>
        <item x="354"/>
        <item x="1076"/>
        <item x="280"/>
        <item x="1443"/>
        <item x="295"/>
        <item x="1555"/>
        <item x="1518"/>
        <item x="322"/>
        <item x="776"/>
        <item x="405"/>
        <item x="1407"/>
        <item x="395"/>
        <item x="728"/>
        <item x="1442"/>
        <item x="557"/>
        <item x="671"/>
        <item x="1487"/>
        <item x="486"/>
        <item x="46"/>
        <item x="1349"/>
        <item x="13"/>
        <item x="27"/>
        <item x="665"/>
        <item x="1330"/>
        <item x="990"/>
        <item x="549"/>
        <item x="1182"/>
        <item x="0"/>
        <item x="397"/>
        <item x="598"/>
        <item x="918"/>
        <item x="1112"/>
        <item x="1472"/>
        <item x="1531"/>
        <item x="780"/>
        <item x="1525"/>
        <item x="626"/>
        <item x="744"/>
        <item x="699"/>
        <item x="1345"/>
        <item x="386"/>
        <item x="1521"/>
        <item x="1131"/>
        <item x="1502"/>
        <item x="1669"/>
        <item x="1391"/>
        <item x="383"/>
        <item x="649"/>
        <item x="24"/>
        <item x="1528"/>
        <item x="59"/>
        <item x="84"/>
        <item x="791"/>
        <item x="52"/>
        <item x="550"/>
        <item x="620"/>
        <item x="815"/>
        <item x="40"/>
        <item x="457"/>
        <item x="1476"/>
        <item x="1302"/>
        <item x="1548"/>
        <item x="1517"/>
        <item x="985"/>
        <item x="5"/>
        <item x="1309"/>
        <item x="1318"/>
        <item x="1155"/>
        <item x="932"/>
        <item x="1524"/>
        <item x="768"/>
        <item x="1393"/>
        <item x="1201"/>
        <item x="1553"/>
        <item x="1315"/>
        <item x="1405"/>
        <item x="1361"/>
        <item x="1632"/>
        <item x="1385"/>
        <item x="217"/>
        <item x="577"/>
        <item x="921"/>
        <item x="1423"/>
        <item x="1667"/>
        <item x="1365"/>
        <item x="1316"/>
        <item x="800"/>
        <item x="1335"/>
        <item x="1416"/>
        <item x="787"/>
        <item x="4"/>
        <item x="377"/>
        <item x="852"/>
        <item x="746"/>
        <item x="1084"/>
        <item x="906"/>
        <item x="1451"/>
        <item x="1465"/>
        <item x="1371"/>
        <item x="1301"/>
        <item x="1603"/>
        <item x="1341"/>
        <item x="1458"/>
        <item x="1558"/>
        <item x="1380"/>
        <item x="716"/>
        <item x="926"/>
        <item x="1629"/>
        <item x="565"/>
        <item x="1508"/>
        <item x="1507"/>
        <item x="1492"/>
        <item x="857"/>
        <item x="1326"/>
        <item x="1401"/>
        <item x="1387"/>
        <item x="1670"/>
        <item x="458"/>
        <item x="1431"/>
        <item x="915"/>
        <item x="958"/>
        <item x="777"/>
        <item x="1462"/>
        <item x="1102"/>
        <item x="23"/>
        <item x="1300"/>
        <item x="718"/>
        <item x="931"/>
        <item x="848"/>
        <item x="1445"/>
        <item x="1377"/>
        <item x="1089"/>
        <item x="618"/>
        <item x="396"/>
        <item x="1493"/>
        <item x="875"/>
        <item x="391"/>
        <item x="715"/>
        <item x="518"/>
        <item x="529"/>
        <item x="920"/>
        <item x="771"/>
        <item x="324"/>
        <item x="1565"/>
        <item x="58"/>
        <item x="709"/>
        <item x="1592"/>
        <item x="392"/>
        <item x="1515"/>
        <item x="732"/>
        <item x="51"/>
        <item x="326"/>
        <item x="254"/>
        <item x="957"/>
        <item x="1320"/>
        <item x="1546"/>
        <item x="1430"/>
        <item x="1408"/>
        <item x="720"/>
        <item x="952"/>
        <item x="1526"/>
        <item x="856"/>
        <item x="993"/>
        <item x="892"/>
        <item x="1536"/>
        <item x="1325"/>
        <item x="773"/>
        <item x="1500"/>
        <item x="1511"/>
        <item x="1449"/>
        <item x="1421"/>
        <item x="887"/>
        <item x="991"/>
        <item x="710"/>
        <item x="617"/>
        <item x="1429"/>
        <item x="1609"/>
        <item x="1411"/>
        <item x="1437"/>
        <item x="1466"/>
        <item x="1475"/>
        <item x="1542"/>
        <item x="1564"/>
        <item x="1350"/>
        <item x="1329"/>
        <item x="1483"/>
        <item x="842"/>
        <item x="353"/>
        <item x="1353"/>
        <item x="1501"/>
        <item x="41"/>
        <item x="1070"/>
        <item x="999"/>
        <item x="1372"/>
        <item x="1563"/>
        <item x="805"/>
        <item x="1440"/>
        <item x="705"/>
        <item x="1467"/>
        <item x="976"/>
        <item x="1612"/>
        <item x="1111"/>
        <item x="54"/>
        <item x="934"/>
        <item x="706"/>
        <item x="1463"/>
        <item x="1588"/>
        <item x="1450"/>
        <item x="1529"/>
        <item x="986"/>
        <item x="1590"/>
        <item x="737"/>
        <item x="1484"/>
        <item x="1628"/>
        <item x="795"/>
        <item x="1107"/>
        <item x="387"/>
        <item x="1433"/>
        <item x="1426"/>
        <item x="1394"/>
        <item x="428"/>
        <item x="1457"/>
        <item x="227"/>
        <item x="1545"/>
        <item x="6"/>
        <item x="45"/>
        <item x="1409"/>
        <item x="1486"/>
        <item x="429"/>
        <item x="878"/>
        <item x="1514"/>
        <item x="1477"/>
        <item x="1559"/>
        <item x="1306"/>
        <item x="1144"/>
        <item x="1530"/>
        <item x="38"/>
        <item x="642"/>
        <item x="1428"/>
        <item x="829"/>
        <item x="1491"/>
        <item x="1464"/>
        <item x="1560"/>
        <item x="1557"/>
        <item x="711"/>
        <item x="1418"/>
        <item x="945"/>
        <item x="897"/>
        <item x="1470"/>
        <item x="759"/>
        <item x="1615"/>
        <item x="1656"/>
        <item x="1413"/>
        <item x="1419"/>
        <item x="1488"/>
        <item x="825"/>
        <item x="1304"/>
        <item x="1607"/>
        <item x="1608"/>
        <item x="1613"/>
        <item x="1427"/>
        <item x="1478"/>
        <item x="1460"/>
        <item x="1459"/>
        <item x="832"/>
        <item x="15"/>
        <item x="1461"/>
        <item x="1633"/>
        <item x="1455"/>
        <item x="1420"/>
        <item x="1436"/>
        <item x="1621"/>
        <item x="1425"/>
        <item x="1441"/>
        <item x="1471"/>
        <item x="16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
        <item x="2"/>
        <item x="1"/>
        <item x="0"/>
        <item x="3"/>
      </items>
      <extLst>
        <ext xmlns:x14="http://schemas.microsoft.com/office/spreadsheetml/2009/9/main" uri="{2946ED86-A175-432a-8AC1-64E0C546D7DE}">
          <x14:pivotField fillDownLabels="1"/>
        </ext>
      </extLst>
    </pivotField>
    <pivotField axis="axisRow" compact="0" outline="0" showAll="0" defaultSubtotal="0">
      <items count="24">
        <item x="0"/>
        <item x="3"/>
        <item x="4"/>
        <item x="5"/>
        <item x="7"/>
        <item x="19"/>
        <item x="9"/>
        <item x="8"/>
        <item x="21"/>
        <item x="1"/>
        <item x="15"/>
        <item x="20"/>
        <item x="10"/>
        <item x="14"/>
        <item x="6"/>
        <item x="18"/>
        <item x="11"/>
        <item x="12"/>
        <item x="13"/>
        <item x="2"/>
        <item x="22"/>
        <item x="17"/>
        <item x="16"/>
        <item x="23"/>
      </items>
      <extLst>
        <ext xmlns:x14="http://schemas.microsoft.com/office/spreadsheetml/2009/9/main" uri="{2946ED86-A175-432a-8AC1-64E0C546D7DE}">
          <x14:pivotField fillDownLabels="1"/>
        </ext>
      </extLst>
    </pivotField>
  </pivotFields>
  <rowFields count="2">
    <field x="9"/>
    <field x="3"/>
  </rowFields>
  <rowItems count="142">
    <i>
      <x/>
      <x/>
    </i>
    <i r="1">
      <x v="1"/>
    </i>
    <i r="1">
      <x v="2"/>
    </i>
    <i r="1">
      <x v="3"/>
    </i>
    <i r="1">
      <x v="4"/>
    </i>
    <i r="1">
      <x v="5"/>
    </i>
    <i r="1">
      <x v="6"/>
    </i>
    <i r="1">
      <x v="7"/>
    </i>
    <i r="1">
      <x v="8"/>
    </i>
    <i r="1">
      <x v="9"/>
    </i>
    <i>
      <x v="1"/>
      <x v="5"/>
    </i>
    <i r="1">
      <x v="6"/>
    </i>
    <i r="1">
      <x v="7"/>
    </i>
    <i r="1">
      <x v="8"/>
    </i>
    <i r="1">
      <x v="9"/>
    </i>
    <i>
      <x v="2"/>
      <x/>
    </i>
    <i r="1">
      <x v="1"/>
    </i>
    <i r="1">
      <x v="2"/>
    </i>
    <i r="1">
      <x v="3"/>
    </i>
    <i r="1">
      <x v="4"/>
    </i>
    <i r="1">
      <x v="5"/>
    </i>
    <i r="1">
      <x v="8"/>
    </i>
    <i>
      <x v="3"/>
      <x v="1"/>
    </i>
    <i>
      <x v="4"/>
      <x/>
    </i>
    <i r="1">
      <x v="1"/>
    </i>
    <i r="1">
      <x v="2"/>
    </i>
    <i r="1">
      <x v="3"/>
    </i>
    <i r="1">
      <x v="4"/>
    </i>
    <i r="1">
      <x v="5"/>
    </i>
    <i r="1">
      <x v="6"/>
    </i>
    <i r="1">
      <x v="7"/>
    </i>
    <i r="1">
      <x v="8"/>
    </i>
    <i r="1">
      <x v="9"/>
    </i>
    <i r="1">
      <x v="10"/>
    </i>
    <i>
      <x v="5"/>
      <x v="5"/>
    </i>
    <i>
      <x v="6"/>
      <x/>
    </i>
    <i r="1">
      <x v="1"/>
    </i>
    <i r="1">
      <x v="2"/>
    </i>
    <i r="1">
      <x v="3"/>
    </i>
    <i r="1">
      <x v="4"/>
    </i>
    <i r="1">
      <x v="5"/>
    </i>
    <i r="1">
      <x v="6"/>
    </i>
    <i r="1">
      <x v="7"/>
    </i>
    <i r="1">
      <x v="8"/>
    </i>
    <i r="1">
      <x v="9"/>
    </i>
    <i r="1">
      <x v="10"/>
    </i>
    <i>
      <x v="7"/>
      <x/>
    </i>
    <i r="1">
      <x v="1"/>
    </i>
    <i r="1">
      <x v="2"/>
    </i>
    <i r="1">
      <x v="4"/>
    </i>
    <i r="1">
      <x v="5"/>
    </i>
    <i r="1">
      <x v="7"/>
    </i>
    <i r="1">
      <x v="9"/>
    </i>
    <i>
      <x v="8"/>
      <x v="7"/>
    </i>
    <i r="1">
      <x v="8"/>
    </i>
    <i r="1">
      <x v="9"/>
    </i>
    <i>
      <x v="9"/>
      <x v="4"/>
    </i>
    <i r="1">
      <x v="5"/>
    </i>
    <i r="1">
      <x v="6"/>
    </i>
    <i r="1">
      <x v="7"/>
    </i>
    <i r="1">
      <x v="8"/>
    </i>
    <i r="1">
      <x v="9"/>
    </i>
    <i>
      <x v="10"/>
      <x/>
    </i>
    <i r="1">
      <x v="1"/>
    </i>
    <i r="1">
      <x v="2"/>
    </i>
    <i r="1">
      <x v="3"/>
    </i>
    <i>
      <x v="11"/>
      <x v="7"/>
    </i>
    <i>
      <x v="12"/>
      <x v="1"/>
    </i>
    <i r="1">
      <x v="2"/>
    </i>
    <i r="1">
      <x v="3"/>
    </i>
    <i r="1">
      <x v="4"/>
    </i>
    <i r="1">
      <x v="5"/>
    </i>
    <i r="1">
      <x v="6"/>
    </i>
    <i r="1">
      <x v="7"/>
    </i>
    <i r="1">
      <x v="8"/>
    </i>
    <i r="1">
      <x v="9"/>
    </i>
    <i>
      <x v="13"/>
      <x/>
    </i>
    <i r="1">
      <x v="1"/>
    </i>
    <i r="1">
      <x v="2"/>
    </i>
    <i r="1">
      <x v="3"/>
    </i>
    <i r="1">
      <x v="4"/>
    </i>
    <i r="1">
      <x v="5"/>
    </i>
    <i>
      <x v="14"/>
      <x/>
    </i>
    <i r="1">
      <x v="1"/>
    </i>
    <i r="1">
      <x v="2"/>
    </i>
    <i r="1">
      <x v="3"/>
    </i>
    <i r="1">
      <x v="4"/>
    </i>
    <i r="1">
      <x v="5"/>
    </i>
    <i r="1">
      <x v="6"/>
    </i>
    <i r="1">
      <x v="7"/>
    </i>
    <i r="1">
      <x v="8"/>
    </i>
    <i r="1">
      <x v="9"/>
    </i>
    <i r="1">
      <x v="10"/>
    </i>
    <i>
      <x v="15"/>
      <x v="5"/>
    </i>
    <i>
      <x v="16"/>
      <x v="1"/>
    </i>
    <i r="1">
      <x v="7"/>
    </i>
    <i r="1">
      <x v="8"/>
    </i>
    <i r="1">
      <x v="9"/>
    </i>
    <i>
      <x v="17"/>
      <x v="2"/>
    </i>
    <i r="1">
      <x v="3"/>
    </i>
    <i r="1">
      <x v="4"/>
    </i>
    <i r="1">
      <x v="5"/>
    </i>
    <i r="1">
      <x v="6"/>
    </i>
    <i r="1">
      <x v="7"/>
    </i>
    <i r="1">
      <x v="8"/>
    </i>
    <i r="1">
      <x v="9"/>
    </i>
    <i r="1">
      <x v="10"/>
    </i>
    <i>
      <x v="18"/>
      <x/>
    </i>
    <i r="1">
      <x v="1"/>
    </i>
    <i r="1">
      <x v="2"/>
    </i>
    <i r="1">
      <x v="3"/>
    </i>
    <i r="1">
      <x v="4"/>
    </i>
    <i r="1">
      <x v="5"/>
    </i>
    <i r="1">
      <x v="6"/>
    </i>
    <i r="1">
      <x v="7"/>
    </i>
    <i r="1">
      <x v="8"/>
    </i>
    <i r="1">
      <x v="9"/>
    </i>
    <i r="1">
      <x v="10"/>
    </i>
    <i>
      <x v="19"/>
      <x v="5"/>
    </i>
    <i r="1">
      <x v="6"/>
    </i>
    <i r="1">
      <x v="7"/>
    </i>
    <i>
      <x v="20"/>
      <x v="7"/>
    </i>
    <i>
      <x v="21"/>
      <x/>
    </i>
    <i r="1">
      <x v="1"/>
    </i>
    <i r="1">
      <x v="2"/>
    </i>
    <i r="1">
      <x v="3"/>
    </i>
    <i r="1">
      <x v="4"/>
    </i>
    <i r="1">
      <x v="5"/>
    </i>
    <i r="1">
      <x v="6"/>
    </i>
    <i r="1">
      <x v="7"/>
    </i>
    <i r="1">
      <x v="8"/>
    </i>
    <i r="1">
      <x v="9"/>
    </i>
    <i r="1">
      <x v="10"/>
    </i>
    <i>
      <x v="22"/>
      <x v="2"/>
    </i>
    <i r="1">
      <x v="3"/>
    </i>
    <i r="1">
      <x v="4"/>
    </i>
    <i r="1">
      <x v="5"/>
    </i>
    <i r="1">
      <x v="6"/>
    </i>
    <i r="1">
      <x v="7"/>
    </i>
    <i r="1">
      <x v="8"/>
    </i>
    <i r="1">
      <x v="9"/>
    </i>
    <i>
      <x v="23"/>
      <x v="11"/>
    </i>
  </rowItems>
  <colItems count="1">
    <i/>
  </colItems>
  <dataFields count="1">
    <dataField name="Sum of payme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C33508A-FB55-234D-A7A7-37FCAD4BDF95}"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G3:H46" firstHeaderRow="1" firstDataRow="1" firstDataCol="2"/>
  <pivotFields count="10">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0"/>
        <item x="1"/>
        <item x="2"/>
        <item x="18"/>
        <item x="3"/>
        <item x="4"/>
        <item x="5"/>
        <item x="6"/>
        <item x="7"/>
        <item x="19"/>
        <item x="8"/>
        <item x="20"/>
        <item x="9"/>
        <item x="10"/>
        <item x="11"/>
        <item x="12"/>
        <item x="13"/>
        <item x="21"/>
        <item x="14"/>
        <item x="15"/>
        <item x="22"/>
        <item x="16"/>
        <item x="17"/>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2">
        <item x="5"/>
        <item x="4"/>
        <item x="9"/>
        <item x="6"/>
        <item x="0"/>
        <item x="7"/>
        <item x="2"/>
        <item x="3"/>
        <item x="8"/>
        <item x="1"/>
        <item x="10"/>
        <item x="1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2"/>
        <item x="1"/>
        <item x="0"/>
        <item x="3"/>
      </items>
      <extLst>
        <ext xmlns:x14="http://schemas.microsoft.com/office/spreadsheetml/2009/9/main" uri="{2946ED86-A175-432a-8AC1-64E0C546D7DE}">
          <x14:pivotField fillDownLabels="1"/>
        </ext>
      </extLst>
    </pivotField>
    <pivotField axis="axisRow" compact="0" outline="0" showAll="0" defaultSubtotal="0">
      <items count="24">
        <item x="0"/>
        <item x="3"/>
        <item x="4"/>
        <item x="5"/>
        <item x="7"/>
        <item x="19"/>
        <item x="9"/>
        <item x="8"/>
        <item x="21"/>
        <item x="1"/>
        <item x="15"/>
        <item x="20"/>
        <item x="10"/>
        <item x="14"/>
        <item x="6"/>
        <item x="18"/>
        <item x="11"/>
        <item x="12"/>
        <item x="13"/>
        <item x="2"/>
        <item x="22"/>
        <item x="17"/>
        <item x="16"/>
        <item x="23"/>
      </items>
      <extLst>
        <ext xmlns:x14="http://schemas.microsoft.com/office/spreadsheetml/2009/9/main" uri="{2946ED86-A175-432a-8AC1-64E0C546D7DE}">
          <x14:pivotField fillDownLabels="1"/>
        </ext>
      </extLst>
    </pivotField>
  </pivotFields>
  <rowFields count="2">
    <field x="9"/>
    <field x="8"/>
  </rowFields>
  <rowItems count="43">
    <i>
      <x/>
      <x v="1"/>
    </i>
    <i r="1">
      <x v="2"/>
    </i>
    <i>
      <x v="1"/>
      <x/>
    </i>
    <i r="1">
      <x v="1"/>
    </i>
    <i>
      <x v="2"/>
      <x v="1"/>
    </i>
    <i>
      <x v="3"/>
      <x v="2"/>
    </i>
    <i>
      <x v="4"/>
      <x/>
    </i>
    <i r="1">
      <x v="1"/>
    </i>
    <i r="1">
      <x v="2"/>
    </i>
    <i>
      <x v="5"/>
      <x v="2"/>
    </i>
    <i>
      <x v="6"/>
      <x/>
    </i>
    <i r="1">
      <x v="1"/>
    </i>
    <i>
      <x v="7"/>
      <x v="2"/>
    </i>
    <i>
      <x v="8"/>
      <x v="2"/>
    </i>
    <i>
      <x v="9"/>
      <x v="1"/>
    </i>
    <i r="1">
      <x v="2"/>
    </i>
    <i>
      <x v="10"/>
      <x v="1"/>
    </i>
    <i>
      <x v="11"/>
      <x/>
    </i>
    <i>
      <x v="12"/>
      <x v="1"/>
    </i>
    <i r="1">
      <x v="2"/>
    </i>
    <i>
      <x v="13"/>
      <x/>
    </i>
    <i r="1">
      <x v="1"/>
    </i>
    <i>
      <x v="14"/>
      <x v="1"/>
    </i>
    <i r="1">
      <x v="2"/>
    </i>
    <i>
      <x v="15"/>
      <x v="2"/>
    </i>
    <i>
      <x v="16"/>
      <x/>
    </i>
    <i r="1">
      <x v="1"/>
    </i>
    <i r="1">
      <x v="2"/>
    </i>
    <i>
      <x v="17"/>
      <x/>
    </i>
    <i r="1">
      <x v="1"/>
    </i>
    <i r="1">
      <x v="2"/>
    </i>
    <i>
      <x v="18"/>
      <x v="1"/>
    </i>
    <i r="1">
      <x v="2"/>
    </i>
    <i>
      <x v="19"/>
      <x/>
    </i>
    <i r="1">
      <x v="1"/>
    </i>
    <i>
      <x v="20"/>
      <x/>
    </i>
    <i>
      <x v="21"/>
      <x/>
    </i>
    <i r="1">
      <x v="1"/>
    </i>
    <i r="1">
      <x v="2"/>
    </i>
    <i>
      <x v="22"/>
      <x/>
    </i>
    <i r="1">
      <x v="1"/>
    </i>
    <i r="1">
      <x v="2"/>
    </i>
    <i>
      <x v="23"/>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J8:K17" firstHeaderRow="1" firstDataRow="1" firstDataCol="1"/>
  <pivotFields count="9">
    <pivotField compact="0" outline="0" showAll="0" defaultSubtotal="0"/>
    <pivotField compact="0" outline="0" showAll="0" defaultSubtotal="0">
      <items count="24">
        <item x="0"/>
        <item x="1"/>
        <item x="2"/>
        <item x="18"/>
        <item x="3"/>
        <item x="4"/>
        <item x="5"/>
        <item x="6"/>
        <item x="7"/>
        <item x="19"/>
        <item x="8"/>
        <item x="20"/>
        <item x="9"/>
        <item x="10"/>
        <item x="11"/>
        <item x="12"/>
        <item x="13"/>
        <item x="21"/>
        <item x="14"/>
        <item x="15"/>
        <item x="22"/>
        <item x="16"/>
        <item x="17"/>
        <item x="23"/>
      </items>
    </pivotField>
    <pivotField dataField="1" compact="0" outline="0" showAll="0" defaultSubtotal="0">
      <items count="888">
        <item x="171"/>
        <item x="496"/>
        <item x="172"/>
        <item x="497"/>
        <item x="381"/>
        <item x="498"/>
        <item x="173"/>
        <item x="86"/>
        <item x="87"/>
        <item x="0"/>
        <item x="382"/>
        <item x="174"/>
        <item x="641"/>
        <item x="648"/>
        <item x="175"/>
        <item x="499"/>
        <item x="1"/>
        <item x="383"/>
        <item x="384"/>
        <item x="763"/>
        <item x="500"/>
        <item x="764"/>
        <item x="176"/>
        <item x="2"/>
        <item x="88"/>
        <item x="3"/>
        <item x="385"/>
        <item x="501"/>
        <item x="4"/>
        <item x="502"/>
        <item x="503"/>
        <item x="5"/>
        <item x="859"/>
        <item x="177"/>
        <item x="649"/>
        <item x="504"/>
        <item x="650"/>
        <item x="89"/>
        <item x="178"/>
        <item x="386"/>
        <item x="765"/>
        <item x="6"/>
        <item x="90"/>
        <item x="179"/>
        <item x="180"/>
        <item x="181"/>
        <item x="505"/>
        <item x="91"/>
        <item x="387"/>
        <item x="506"/>
        <item x="7"/>
        <item x="860"/>
        <item x="651"/>
        <item x="92"/>
        <item x="182"/>
        <item x="507"/>
        <item x="8"/>
        <item x="183"/>
        <item x="184"/>
        <item x="388"/>
        <item x="93"/>
        <item x="389"/>
        <item x="766"/>
        <item x="652"/>
        <item x="508"/>
        <item x="736"/>
        <item x="509"/>
        <item x="767"/>
        <item x="390"/>
        <item x="510"/>
        <item x="354"/>
        <item x="511"/>
        <item x="372"/>
        <item x="94"/>
        <item x="95"/>
        <item x="9"/>
        <item x="885"/>
        <item x="185"/>
        <item x="186"/>
        <item x="849"/>
        <item x="391"/>
        <item x="512"/>
        <item x="96"/>
        <item x="513"/>
        <item x="861"/>
        <item x="187"/>
        <item x="97"/>
        <item x="10"/>
        <item x="653"/>
        <item x="768"/>
        <item x="654"/>
        <item x="737"/>
        <item x="655"/>
        <item x="392"/>
        <item x="188"/>
        <item x="98"/>
        <item x="514"/>
        <item x="515"/>
        <item x="769"/>
        <item x="189"/>
        <item x="190"/>
        <item x="191"/>
        <item x="192"/>
        <item x="193"/>
        <item x="11"/>
        <item x="12"/>
        <item x="194"/>
        <item x="195"/>
        <item x="196"/>
        <item x="656"/>
        <item x="862"/>
        <item x="99"/>
        <item x="197"/>
        <item x="516"/>
        <item x="770"/>
        <item x="878"/>
        <item x="517"/>
        <item x="657"/>
        <item x="198"/>
        <item x="393"/>
        <item x="870"/>
        <item x="658"/>
        <item x="199"/>
        <item x="100"/>
        <item x="659"/>
        <item x="101"/>
        <item x="660"/>
        <item x="200"/>
        <item x="771"/>
        <item x="201"/>
        <item x="202"/>
        <item x="13"/>
        <item x="738"/>
        <item x="14"/>
        <item x="772"/>
        <item x="15"/>
        <item x="773"/>
        <item x="518"/>
        <item x="519"/>
        <item x="874"/>
        <item x="203"/>
        <item x="204"/>
        <item x="102"/>
        <item x="520"/>
        <item x="774"/>
        <item x="205"/>
        <item x="394"/>
        <item x="395"/>
        <item x="16"/>
        <item x="661"/>
        <item x="206"/>
        <item x="775"/>
        <item x="207"/>
        <item x="662"/>
        <item x="17"/>
        <item x="208"/>
        <item x="396"/>
        <item x="776"/>
        <item x="397"/>
        <item x="355"/>
        <item x="521"/>
        <item x="398"/>
        <item x="871"/>
        <item x="777"/>
        <item x="522"/>
        <item x="663"/>
        <item x="523"/>
        <item x="209"/>
        <item x="399"/>
        <item x="400"/>
        <item x="778"/>
        <item x="210"/>
        <item x="211"/>
        <item x="356"/>
        <item x="524"/>
        <item x="525"/>
        <item x="526"/>
        <item x="165"/>
        <item x="779"/>
        <item x="18"/>
        <item x="212"/>
        <item x="527"/>
        <item x="401"/>
        <item x="103"/>
        <item x="872"/>
        <item x="780"/>
        <item x="19"/>
        <item x="402"/>
        <item x="664"/>
        <item x="213"/>
        <item x="528"/>
        <item x="104"/>
        <item x="373"/>
        <item x="665"/>
        <item x="20"/>
        <item x="781"/>
        <item x="529"/>
        <item x="21"/>
        <item x="782"/>
        <item x="666"/>
        <item x="667"/>
        <item x="487"/>
        <item x="530"/>
        <item x="879"/>
        <item x="531"/>
        <item x="783"/>
        <item x="532"/>
        <item x="403"/>
        <item x="668"/>
        <item x="669"/>
        <item x="784"/>
        <item x="214"/>
        <item x="215"/>
        <item x="22"/>
        <item x="23"/>
        <item x="216"/>
        <item x="533"/>
        <item x="534"/>
        <item x="535"/>
        <item x="488"/>
        <item x="785"/>
        <item x="786"/>
        <item x="752"/>
        <item x="404"/>
        <item x="105"/>
        <item x="405"/>
        <item x="787"/>
        <item x="536"/>
        <item x="24"/>
        <item x="106"/>
        <item x="670"/>
        <item x="107"/>
        <item x="406"/>
        <item x="788"/>
        <item x="671"/>
        <item x="25"/>
        <item x="537"/>
        <item x="108"/>
        <item x="789"/>
        <item x="26"/>
        <item x="672"/>
        <item x="873"/>
        <item x="538"/>
        <item x="217"/>
        <item x="673"/>
        <item x="27"/>
        <item x="28"/>
        <item x="109"/>
        <item x="539"/>
        <item x="110"/>
        <item x="880"/>
        <item x="218"/>
        <item x="29"/>
        <item x="111"/>
        <item x="739"/>
        <item x="886"/>
        <item x="112"/>
        <item x="30"/>
        <item x="790"/>
        <item x="540"/>
        <item x="674"/>
        <item x="541"/>
        <item x="374"/>
        <item x="542"/>
        <item x="219"/>
        <item x="113"/>
        <item x="31"/>
        <item x="407"/>
        <item x="220"/>
        <item x="675"/>
        <item x="221"/>
        <item x="543"/>
        <item x="544"/>
        <item x="753"/>
        <item x="676"/>
        <item x="32"/>
        <item x="850"/>
        <item x="408"/>
        <item x="222"/>
        <item x="375"/>
        <item x="114"/>
        <item x="33"/>
        <item x="545"/>
        <item x="875"/>
        <item x="791"/>
        <item x="34"/>
        <item x="546"/>
        <item x="409"/>
        <item x="223"/>
        <item x="881"/>
        <item x="547"/>
        <item x="410"/>
        <item x="224"/>
        <item x="225"/>
        <item x="792"/>
        <item x="226"/>
        <item x="740"/>
        <item x="677"/>
        <item x="227"/>
        <item x="228"/>
        <item x="115"/>
        <item x="229"/>
        <item x="411"/>
        <item x="230"/>
        <item x="412"/>
        <item x="166"/>
        <item x="548"/>
        <item x="35"/>
        <item x="231"/>
        <item x="116"/>
        <item x="232"/>
        <item x="793"/>
        <item x="549"/>
        <item x="233"/>
        <item x="754"/>
        <item x="413"/>
        <item x="550"/>
        <item x="678"/>
        <item x="36"/>
        <item x="551"/>
        <item x="117"/>
        <item x="679"/>
        <item x="552"/>
        <item x="751"/>
        <item x="414"/>
        <item x="415"/>
        <item x="234"/>
        <item x="118"/>
        <item x="235"/>
        <item x="553"/>
        <item x="794"/>
        <item x="680"/>
        <item x="416"/>
        <item x="554"/>
        <item x="741"/>
        <item x="417"/>
        <item x="37"/>
        <item x="489"/>
        <item x="418"/>
        <item x="851"/>
        <item x="419"/>
        <item x="555"/>
        <item x="420"/>
        <item x="119"/>
        <item x="120"/>
        <item x="236"/>
        <item x="357"/>
        <item x="237"/>
        <item x="38"/>
        <item x="795"/>
        <item x="796"/>
        <item x="238"/>
        <item x="239"/>
        <item x="797"/>
        <item x="421"/>
        <item x="358"/>
        <item x="742"/>
        <item x="798"/>
        <item x="743"/>
        <item x="876"/>
        <item x="240"/>
        <item x="39"/>
        <item x="852"/>
        <item x="556"/>
        <item x="422"/>
        <item x="557"/>
        <item x="681"/>
        <item x="121"/>
        <item x="558"/>
        <item x="853"/>
        <item x="863"/>
        <item x="799"/>
        <item x="122"/>
        <item x="241"/>
        <item x="123"/>
        <item x="744"/>
        <item x="559"/>
        <item x="560"/>
        <item x="40"/>
        <item x="682"/>
        <item x="242"/>
        <item x="423"/>
        <item x="755"/>
        <item x="243"/>
        <item x="864"/>
        <item x="561"/>
        <item x="562"/>
        <item x="683"/>
        <item x="563"/>
        <item x="244"/>
        <item x="564"/>
        <item x="245"/>
        <item x="565"/>
        <item x="424"/>
        <item x="246"/>
        <item x="425"/>
        <item x="800"/>
        <item x="684"/>
        <item x="801"/>
        <item x="41"/>
        <item x="685"/>
        <item x="42"/>
        <item x="43"/>
        <item x="854"/>
        <item x="865"/>
        <item x="566"/>
        <item x="426"/>
        <item x="567"/>
        <item x="247"/>
        <item x="568"/>
        <item x="569"/>
        <item x="248"/>
        <item x="249"/>
        <item x="570"/>
        <item x="427"/>
        <item x="428"/>
        <item x="802"/>
        <item x="429"/>
        <item x="124"/>
        <item x="571"/>
        <item x="572"/>
        <item x="430"/>
        <item x="250"/>
        <item x="686"/>
        <item x="431"/>
        <item x="803"/>
        <item x="573"/>
        <item x="804"/>
        <item x="432"/>
        <item x="125"/>
        <item x="44"/>
        <item x="574"/>
        <item x="45"/>
        <item x="251"/>
        <item x="756"/>
        <item x="46"/>
        <item x="805"/>
        <item x="575"/>
        <item x="359"/>
        <item x="687"/>
        <item x="376"/>
        <item x="252"/>
        <item x="757"/>
        <item x="688"/>
        <item x="576"/>
        <item x="253"/>
        <item x="433"/>
        <item x="360"/>
        <item x="47"/>
        <item x="577"/>
        <item x="126"/>
        <item x="127"/>
        <item x="689"/>
        <item x="578"/>
        <item x="254"/>
        <item x="48"/>
        <item x="806"/>
        <item x="167"/>
        <item x="255"/>
        <item x="758"/>
        <item x="434"/>
        <item x="690"/>
        <item x="882"/>
        <item x="579"/>
        <item x="807"/>
        <item x="435"/>
        <item x="256"/>
        <item x="436"/>
        <item x="745"/>
        <item x="257"/>
        <item x="691"/>
        <item x="49"/>
        <item x="258"/>
        <item x="692"/>
        <item x="259"/>
        <item x="260"/>
        <item x="808"/>
        <item x="437"/>
        <item x="438"/>
        <item x="439"/>
        <item x="261"/>
        <item x="128"/>
        <item x="129"/>
        <item x="693"/>
        <item x="50"/>
        <item x="580"/>
        <item x="262"/>
        <item x="263"/>
        <item x="130"/>
        <item x="581"/>
        <item x="694"/>
        <item x="264"/>
        <item x="51"/>
        <item x="52"/>
        <item x="377"/>
        <item x="809"/>
        <item x="265"/>
        <item x="810"/>
        <item x="131"/>
        <item x="582"/>
        <item x="583"/>
        <item x="266"/>
        <item x="695"/>
        <item x="267"/>
        <item x="268"/>
        <item x="584"/>
        <item x="361"/>
        <item x="585"/>
        <item x="696"/>
        <item x="269"/>
        <item x="270"/>
        <item x="440"/>
        <item x="586"/>
        <item x="132"/>
        <item x="811"/>
        <item x="441"/>
        <item x="271"/>
        <item x="759"/>
        <item x="442"/>
        <item x="443"/>
        <item x="642"/>
        <item x="444"/>
        <item x="53"/>
        <item x="697"/>
        <item x="133"/>
        <item x="812"/>
        <item x="587"/>
        <item x="54"/>
        <item x="445"/>
        <item x="813"/>
        <item x="698"/>
        <item x="760"/>
        <item x="588"/>
        <item x="589"/>
        <item x="134"/>
        <item x="272"/>
        <item x="446"/>
        <item x="866"/>
        <item x="590"/>
        <item x="591"/>
        <item x="814"/>
        <item x="55"/>
        <item x="362"/>
        <item x="273"/>
        <item x="447"/>
        <item x="592"/>
        <item x="855"/>
        <item x="274"/>
        <item x="363"/>
        <item x="593"/>
        <item x="699"/>
        <item x="135"/>
        <item x="594"/>
        <item x="364"/>
        <item x="365"/>
        <item x="136"/>
        <item x="746"/>
        <item x="56"/>
        <item x="595"/>
        <item x="815"/>
        <item x="137"/>
        <item x="747"/>
        <item x="883"/>
        <item x="275"/>
        <item x="816"/>
        <item x="596"/>
        <item x="276"/>
        <item x="490"/>
        <item x="597"/>
        <item x="700"/>
        <item x="277"/>
        <item x="598"/>
        <item x="701"/>
        <item x="599"/>
        <item x="817"/>
        <item x="702"/>
        <item x="278"/>
        <item x="279"/>
        <item x="448"/>
        <item x="703"/>
        <item x="138"/>
        <item x="600"/>
        <item x="57"/>
        <item x="58"/>
        <item x="601"/>
        <item x="449"/>
        <item x="450"/>
        <item x="818"/>
        <item x="867"/>
        <item x="139"/>
        <item x="819"/>
        <item x="820"/>
        <item x="451"/>
        <item x="140"/>
        <item x="643"/>
        <item x="704"/>
        <item x="705"/>
        <item x="280"/>
        <item x="821"/>
        <item x="59"/>
        <item x="452"/>
        <item x="453"/>
        <item x="602"/>
        <item x="366"/>
        <item x="822"/>
        <item x="823"/>
        <item x="454"/>
        <item x="706"/>
        <item x="141"/>
        <item x="281"/>
        <item x="282"/>
        <item x="455"/>
        <item x="603"/>
        <item x="456"/>
        <item x="868"/>
        <item x="824"/>
        <item x="142"/>
        <item x="707"/>
        <item x="283"/>
        <item x="284"/>
        <item x="285"/>
        <item x="60"/>
        <item x="825"/>
        <item x="367"/>
        <item x="604"/>
        <item x="378"/>
        <item x="143"/>
        <item x="286"/>
        <item x="287"/>
        <item x="61"/>
        <item x="605"/>
        <item x="288"/>
        <item x="856"/>
        <item x="289"/>
        <item x="290"/>
        <item x="606"/>
        <item x="607"/>
        <item x="291"/>
        <item x="62"/>
        <item x="292"/>
        <item x="708"/>
        <item x="709"/>
        <item x="63"/>
        <item x="144"/>
        <item x="293"/>
        <item x="457"/>
        <item x="877"/>
        <item x="826"/>
        <item x="64"/>
        <item x="294"/>
        <item x="458"/>
        <item x="65"/>
        <item x="827"/>
        <item x="145"/>
        <item x="295"/>
        <item x="710"/>
        <item x="296"/>
        <item x="608"/>
        <item x="857"/>
        <item x="609"/>
        <item x="858"/>
        <item x="459"/>
        <item x="297"/>
        <item x="711"/>
        <item x="66"/>
        <item x="67"/>
        <item x="712"/>
        <item x="298"/>
        <item x="299"/>
        <item x="713"/>
        <item x="68"/>
        <item x="610"/>
        <item x="146"/>
        <item x="828"/>
        <item x="611"/>
        <item x="460"/>
        <item x="461"/>
        <item x="644"/>
        <item x="69"/>
        <item x="748"/>
        <item x="645"/>
        <item x="612"/>
        <item x="147"/>
        <item x="462"/>
        <item x="70"/>
        <item x="829"/>
        <item x="379"/>
        <item x="749"/>
        <item x="300"/>
        <item x="71"/>
        <item x="613"/>
        <item x="614"/>
        <item x="463"/>
        <item x="380"/>
        <item x="301"/>
        <item x="148"/>
        <item x="615"/>
        <item x="464"/>
        <item x="302"/>
        <item x="303"/>
        <item x="149"/>
        <item x="616"/>
        <item x="830"/>
        <item x="617"/>
        <item x="618"/>
        <item x="304"/>
        <item x="305"/>
        <item x="150"/>
        <item x="151"/>
        <item x="714"/>
        <item x="715"/>
        <item x="831"/>
        <item x="716"/>
        <item x="717"/>
        <item x="465"/>
        <item x="832"/>
        <item x="72"/>
        <item x="619"/>
        <item x="718"/>
        <item x="466"/>
        <item x="833"/>
        <item x="73"/>
        <item x="467"/>
        <item x="306"/>
        <item x="307"/>
        <item x="834"/>
        <item x="308"/>
        <item x="309"/>
        <item x="620"/>
        <item x="835"/>
        <item x="152"/>
        <item x="869"/>
        <item x="719"/>
        <item x="310"/>
        <item x="368"/>
        <item x="311"/>
        <item x="621"/>
        <item x="491"/>
        <item x="622"/>
        <item x="153"/>
        <item x="836"/>
        <item x="837"/>
        <item x="468"/>
        <item x="623"/>
        <item x="838"/>
        <item x="624"/>
        <item x="625"/>
        <item x="74"/>
        <item x="720"/>
        <item x="721"/>
        <item x="839"/>
        <item x="312"/>
        <item x="313"/>
        <item x="314"/>
        <item x="761"/>
        <item x="469"/>
        <item x="762"/>
        <item x="840"/>
        <item x="722"/>
        <item x="315"/>
        <item x="316"/>
        <item x="646"/>
        <item x="626"/>
        <item x="154"/>
        <item x="75"/>
        <item x="155"/>
        <item x="317"/>
        <item x="627"/>
        <item x="492"/>
        <item x="168"/>
        <item x="628"/>
        <item x="318"/>
        <item x="470"/>
        <item x="841"/>
        <item x="319"/>
        <item x="156"/>
        <item x="157"/>
        <item x="629"/>
        <item x="320"/>
        <item x="321"/>
        <item x="630"/>
        <item x="842"/>
        <item x="631"/>
        <item x="322"/>
        <item x="632"/>
        <item x="884"/>
        <item x="493"/>
        <item x="633"/>
        <item x="723"/>
        <item x="843"/>
        <item x="158"/>
        <item x="323"/>
        <item x="169"/>
        <item x="724"/>
        <item x="471"/>
        <item x="324"/>
        <item x="325"/>
        <item x="634"/>
        <item x="647"/>
        <item x="844"/>
        <item x="76"/>
        <item x="725"/>
        <item x="159"/>
        <item x="494"/>
        <item x="726"/>
        <item x="326"/>
        <item x="727"/>
        <item x="369"/>
        <item x="77"/>
        <item x="845"/>
        <item x="472"/>
        <item x="473"/>
        <item x="78"/>
        <item x="474"/>
        <item x="327"/>
        <item x="370"/>
        <item x="328"/>
        <item x="329"/>
        <item x="79"/>
        <item x="635"/>
        <item x="728"/>
        <item x="729"/>
        <item x="730"/>
        <item x="330"/>
        <item x="331"/>
        <item x="160"/>
        <item x="475"/>
        <item x="332"/>
        <item x="333"/>
        <item x="334"/>
        <item x="731"/>
        <item x="335"/>
        <item x="336"/>
        <item x="846"/>
        <item x="732"/>
        <item x="337"/>
        <item x="476"/>
        <item x="338"/>
        <item x="339"/>
        <item x="477"/>
        <item x="340"/>
        <item x="478"/>
        <item x="341"/>
        <item x="342"/>
        <item x="80"/>
        <item x="636"/>
        <item x="637"/>
        <item x="343"/>
        <item x="81"/>
        <item x="479"/>
        <item x="82"/>
        <item x="480"/>
        <item x="638"/>
        <item x="344"/>
        <item x="345"/>
        <item x="346"/>
        <item x="481"/>
        <item x="639"/>
        <item x="161"/>
        <item x="847"/>
        <item x="848"/>
        <item x="482"/>
        <item x="347"/>
        <item x="371"/>
        <item x="733"/>
        <item x="348"/>
        <item x="750"/>
        <item x="483"/>
        <item x="83"/>
        <item x="162"/>
        <item x="349"/>
        <item x="484"/>
        <item x="170"/>
        <item x="485"/>
        <item x="350"/>
        <item x="351"/>
        <item x="352"/>
        <item x="353"/>
        <item x="734"/>
        <item x="735"/>
        <item x="163"/>
        <item x="495"/>
        <item x="84"/>
        <item x="164"/>
        <item x="486"/>
        <item x="640"/>
        <item x="85"/>
        <item x="887"/>
      </items>
    </pivotField>
    <pivotField axis="axisRow" compact="0" outline="0" showAll="0" defaultSubtotal="0">
      <items count="12">
        <item x="5"/>
        <item x="4"/>
        <item x="9"/>
        <item x="6"/>
        <item x="0"/>
        <item x="7"/>
        <item x="2"/>
        <item x="3"/>
        <item x="8"/>
        <item h="1" x="1"/>
        <item h="1" x="10"/>
        <item h="1" x="1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4">
        <item x="2"/>
        <item x="1"/>
        <item x="0"/>
        <item x="3"/>
      </items>
    </pivotField>
  </pivotFields>
  <rowFields count="1">
    <field x="3"/>
  </rowFields>
  <rowItems count="9">
    <i>
      <x/>
    </i>
    <i>
      <x v="1"/>
    </i>
    <i>
      <x v="2"/>
    </i>
    <i>
      <x v="3"/>
    </i>
    <i>
      <x v="4"/>
    </i>
    <i>
      <x v="5"/>
    </i>
    <i>
      <x v="6"/>
    </i>
    <i>
      <x v="7"/>
    </i>
    <i>
      <x v="8"/>
    </i>
  </rowItems>
  <colItems count="1">
    <i/>
  </colItems>
  <dataFields count="1">
    <dataField name="Count of contract_id"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J4:K5" firstHeaderRow="0" firstDataRow="1" firstDataCol="0" rowPageCount="1" colPageCount="1"/>
  <pivotFields count="9">
    <pivotField compact="0" outline="0" showAll="0" defaultSubtotal="0"/>
    <pivotField compact="0" outline="0" showAll="0" defaultSubtotal="0">
      <items count="24">
        <item x="0"/>
        <item x="1"/>
        <item x="2"/>
        <item x="18"/>
        <item x="3"/>
        <item x="4"/>
        <item x="5"/>
        <item x="6"/>
        <item x="7"/>
        <item x="19"/>
        <item x="8"/>
        <item x="20"/>
        <item x="9"/>
        <item x="10"/>
        <item x="11"/>
        <item x="12"/>
        <item x="13"/>
        <item x="21"/>
        <item x="14"/>
        <item x="15"/>
        <item x="22"/>
        <item x="16"/>
        <item x="17"/>
        <item x="23"/>
      </items>
    </pivotField>
    <pivotField dataField="1" compact="0" outline="0" showAll="0" defaultSubtotal="0">
      <items count="888">
        <item x="171"/>
        <item x="496"/>
        <item x="172"/>
        <item x="497"/>
        <item x="381"/>
        <item x="498"/>
        <item x="173"/>
        <item x="86"/>
        <item x="87"/>
        <item x="0"/>
        <item x="382"/>
        <item x="174"/>
        <item x="641"/>
        <item x="648"/>
        <item x="175"/>
        <item x="499"/>
        <item x="1"/>
        <item x="383"/>
        <item x="384"/>
        <item x="763"/>
        <item x="500"/>
        <item x="764"/>
        <item x="176"/>
        <item x="2"/>
        <item x="88"/>
        <item x="3"/>
        <item x="385"/>
        <item x="501"/>
        <item x="4"/>
        <item x="502"/>
        <item x="503"/>
        <item x="5"/>
        <item x="859"/>
        <item x="177"/>
        <item x="649"/>
        <item x="504"/>
        <item x="650"/>
        <item x="89"/>
        <item x="178"/>
        <item x="386"/>
        <item x="765"/>
        <item x="6"/>
        <item x="90"/>
        <item x="179"/>
        <item x="180"/>
        <item x="181"/>
        <item x="505"/>
        <item x="91"/>
        <item x="387"/>
        <item x="506"/>
        <item x="7"/>
        <item x="860"/>
        <item x="651"/>
        <item x="92"/>
        <item x="182"/>
        <item x="507"/>
        <item x="8"/>
        <item x="183"/>
        <item x="184"/>
        <item x="388"/>
        <item x="93"/>
        <item x="389"/>
        <item x="766"/>
        <item x="652"/>
        <item x="508"/>
        <item x="736"/>
        <item x="509"/>
        <item x="767"/>
        <item x="390"/>
        <item x="510"/>
        <item x="354"/>
        <item x="511"/>
        <item x="372"/>
        <item x="94"/>
        <item x="95"/>
        <item x="9"/>
        <item x="885"/>
        <item x="185"/>
        <item x="186"/>
        <item x="849"/>
        <item x="391"/>
        <item x="512"/>
        <item x="96"/>
        <item x="513"/>
        <item x="861"/>
        <item x="187"/>
        <item x="97"/>
        <item x="10"/>
        <item x="653"/>
        <item x="768"/>
        <item x="654"/>
        <item x="737"/>
        <item x="655"/>
        <item x="392"/>
        <item x="188"/>
        <item x="98"/>
        <item x="514"/>
        <item x="515"/>
        <item x="769"/>
        <item x="189"/>
        <item x="190"/>
        <item x="191"/>
        <item x="192"/>
        <item x="193"/>
        <item x="11"/>
        <item x="12"/>
        <item x="194"/>
        <item x="195"/>
        <item x="196"/>
        <item x="656"/>
        <item x="862"/>
        <item x="99"/>
        <item x="197"/>
        <item x="516"/>
        <item x="770"/>
        <item x="878"/>
        <item x="517"/>
        <item x="657"/>
        <item x="198"/>
        <item x="393"/>
        <item x="870"/>
        <item x="658"/>
        <item x="199"/>
        <item x="100"/>
        <item x="659"/>
        <item x="101"/>
        <item x="660"/>
        <item x="200"/>
        <item x="771"/>
        <item x="201"/>
        <item x="202"/>
        <item x="13"/>
        <item x="738"/>
        <item x="14"/>
        <item x="772"/>
        <item x="15"/>
        <item x="773"/>
        <item x="518"/>
        <item x="519"/>
        <item x="874"/>
        <item x="203"/>
        <item x="204"/>
        <item x="102"/>
        <item x="520"/>
        <item x="774"/>
        <item x="205"/>
        <item x="394"/>
        <item x="395"/>
        <item x="16"/>
        <item x="661"/>
        <item x="206"/>
        <item x="775"/>
        <item x="207"/>
        <item x="662"/>
        <item x="17"/>
        <item x="208"/>
        <item x="396"/>
        <item x="776"/>
        <item x="397"/>
        <item x="355"/>
        <item x="521"/>
        <item x="398"/>
        <item x="871"/>
        <item x="777"/>
        <item x="522"/>
        <item x="663"/>
        <item x="523"/>
        <item x="209"/>
        <item x="399"/>
        <item x="400"/>
        <item x="778"/>
        <item x="210"/>
        <item x="211"/>
        <item x="356"/>
        <item x="524"/>
        <item x="525"/>
        <item x="526"/>
        <item x="165"/>
        <item x="779"/>
        <item x="18"/>
        <item x="212"/>
        <item x="527"/>
        <item x="401"/>
        <item x="103"/>
        <item x="872"/>
        <item x="780"/>
        <item x="19"/>
        <item x="402"/>
        <item x="664"/>
        <item x="213"/>
        <item x="528"/>
        <item x="104"/>
        <item x="373"/>
        <item x="665"/>
        <item x="20"/>
        <item x="781"/>
        <item x="529"/>
        <item x="21"/>
        <item x="782"/>
        <item x="666"/>
        <item x="667"/>
        <item x="487"/>
        <item x="530"/>
        <item x="879"/>
        <item x="531"/>
        <item x="783"/>
        <item x="532"/>
        <item x="403"/>
        <item x="668"/>
        <item x="669"/>
        <item x="784"/>
        <item x="214"/>
        <item x="215"/>
        <item x="22"/>
        <item x="23"/>
        <item x="216"/>
        <item x="533"/>
        <item x="534"/>
        <item x="535"/>
        <item x="488"/>
        <item x="785"/>
        <item x="786"/>
        <item x="752"/>
        <item x="404"/>
        <item x="105"/>
        <item x="405"/>
        <item x="787"/>
        <item x="536"/>
        <item x="24"/>
        <item x="106"/>
        <item x="670"/>
        <item x="107"/>
        <item x="406"/>
        <item x="788"/>
        <item x="671"/>
        <item x="25"/>
        <item x="537"/>
        <item x="108"/>
        <item x="789"/>
        <item x="26"/>
        <item x="672"/>
        <item x="873"/>
        <item x="538"/>
        <item x="217"/>
        <item x="673"/>
        <item x="27"/>
        <item x="28"/>
        <item x="109"/>
        <item x="539"/>
        <item x="110"/>
        <item x="880"/>
        <item x="218"/>
        <item x="29"/>
        <item x="111"/>
        <item x="739"/>
        <item x="886"/>
        <item x="112"/>
        <item x="30"/>
        <item x="790"/>
        <item x="540"/>
        <item x="674"/>
        <item x="541"/>
        <item x="374"/>
        <item x="542"/>
        <item x="219"/>
        <item x="113"/>
        <item x="31"/>
        <item x="407"/>
        <item x="220"/>
        <item x="675"/>
        <item x="221"/>
        <item x="543"/>
        <item x="544"/>
        <item x="753"/>
        <item x="676"/>
        <item x="32"/>
        <item x="850"/>
        <item x="408"/>
        <item x="222"/>
        <item x="375"/>
        <item x="114"/>
        <item x="33"/>
        <item x="545"/>
        <item x="875"/>
        <item x="791"/>
        <item x="34"/>
        <item x="546"/>
        <item x="409"/>
        <item x="223"/>
        <item x="881"/>
        <item x="547"/>
        <item x="410"/>
        <item x="224"/>
        <item x="225"/>
        <item x="792"/>
        <item x="226"/>
        <item x="740"/>
        <item x="677"/>
        <item x="227"/>
        <item x="228"/>
        <item x="115"/>
        <item x="229"/>
        <item x="411"/>
        <item x="230"/>
        <item x="412"/>
        <item x="166"/>
        <item x="548"/>
        <item x="35"/>
        <item x="231"/>
        <item x="116"/>
        <item x="232"/>
        <item x="793"/>
        <item x="549"/>
        <item x="233"/>
        <item x="754"/>
        <item x="413"/>
        <item x="550"/>
        <item x="678"/>
        <item x="36"/>
        <item x="551"/>
        <item x="117"/>
        <item x="679"/>
        <item x="552"/>
        <item x="751"/>
        <item x="414"/>
        <item x="415"/>
        <item x="234"/>
        <item x="118"/>
        <item x="235"/>
        <item x="553"/>
        <item x="794"/>
        <item x="680"/>
        <item x="416"/>
        <item x="554"/>
        <item x="741"/>
        <item x="417"/>
        <item x="37"/>
        <item x="489"/>
        <item x="418"/>
        <item x="851"/>
        <item x="419"/>
        <item x="555"/>
        <item x="420"/>
        <item x="119"/>
        <item x="120"/>
        <item x="236"/>
        <item x="357"/>
        <item x="237"/>
        <item x="38"/>
        <item x="795"/>
        <item x="796"/>
        <item x="238"/>
        <item x="239"/>
        <item x="797"/>
        <item x="421"/>
        <item x="358"/>
        <item x="742"/>
        <item x="798"/>
        <item x="743"/>
        <item x="876"/>
        <item x="240"/>
        <item x="39"/>
        <item x="852"/>
        <item x="556"/>
        <item x="422"/>
        <item x="557"/>
        <item x="681"/>
        <item x="121"/>
        <item x="558"/>
        <item x="853"/>
        <item x="863"/>
        <item x="799"/>
        <item x="122"/>
        <item x="241"/>
        <item x="123"/>
        <item x="744"/>
        <item x="559"/>
        <item x="560"/>
        <item x="40"/>
        <item x="682"/>
        <item x="242"/>
        <item x="423"/>
        <item x="755"/>
        <item x="243"/>
        <item x="864"/>
        <item x="561"/>
        <item x="562"/>
        <item x="683"/>
        <item x="563"/>
        <item x="244"/>
        <item x="564"/>
        <item x="245"/>
        <item x="565"/>
        <item x="424"/>
        <item x="246"/>
        <item x="425"/>
        <item x="800"/>
        <item x="684"/>
        <item x="801"/>
        <item x="41"/>
        <item x="685"/>
        <item x="42"/>
        <item x="43"/>
        <item x="854"/>
        <item x="865"/>
        <item x="566"/>
        <item x="426"/>
        <item x="567"/>
        <item x="247"/>
        <item x="568"/>
        <item x="569"/>
        <item x="248"/>
        <item x="249"/>
        <item x="570"/>
        <item x="427"/>
        <item x="428"/>
        <item x="802"/>
        <item x="429"/>
        <item x="124"/>
        <item x="571"/>
        <item x="572"/>
        <item x="430"/>
        <item x="250"/>
        <item x="686"/>
        <item x="431"/>
        <item x="803"/>
        <item x="573"/>
        <item x="804"/>
        <item x="432"/>
        <item x="125"/>
        <item x="44"/>
        <item x="574"/>
        <item x="45"/>
        <item x="251"/>
        <item x="756"/>
        <item x="46"/>
        <item x="805"/>
        <item x="575"/>
        <item x="359"/>
        <item x="687"/>
        <item x="376"/>
        <item x="252"/>
        <item x="757"/>
        <item x="688"/>
        <item x="576"/>
        <item x="253"/>
        <item x="433"/>
        <item x="360"/>
        <item x="47"/>
        <item x="577"/>
        <item x="126"/>
        <item x="127"/>
        <item x="689"/>
        <item x="578"/>
        <item x="254"/>
        <item x="48"/>
        <item x="806"/>
        <item x="167"/>
        <item x="255"/>
        <item x="758"/>
        <item x="434"/>
        <item x="690"/>
        <item x="882"/>
        <item x="579"/>
        <item x="807"/>
        <item x="435"/>
        <item x="256"/>
        <item x="436"/>
        <item x="745"/>
        <item x="257"/>
        <item x="691"/>
        <item x="49"/>
        <item x="258"/>
        <item x="692"/>
        <item x="259"/>
        <item x="260"/>
        <item x="808"/>
        <item x="437"/>
        <item x="438"/>
        <item x="439"/>
        <item x="261"/>
        <item x="128"/>
        <item x="129"/>
        <item x="693"/>
        <item x="50"/>
        <item x="580"/>
        <item x="262"/>
        <item x="263"/>
        <item x="130"/>
        <item x="581"/>
        <item x="694"/>
        <item x="264"/>
        <item x="51"/>
        <item x="52"/>
        <item x="377"/>
        <item x="809"/>
        <item x="265"/>
        <item x="810"/>
        <item x="131"/>
        <item x="582"/>
        <item x="583"/>
        <item x="266"/>
        <item x="695"/>
        <item x="267"/>
        <item x="268"/>
        <item x="584"/>
        <item x="361"/>
        <item x="585"/>
        <item x="696"/>
        <item x="269"/>
        <item x="270"/>
        <item x="440"/>
        <item x="586"/>
        <item x="132"/>
        <item x="811"/>
        <item x="441"/>
        <item x="271"/>
        <item x="759"/>
        <item x="442"/>
        <item x="443"/>
        <item x="642"/>
        <item x="444"/>
        <item x="53"/>
        <item x="697"/>
        <item x="133"/>
        <item x="812"/>
        <item x="587"/>
        <item x="54"/>
        <item x="445"/>
        <item x="813"/>
        <item x="698"/>
        <item x="760"/>
        <item x="588"/>
        <item x="589"/>
        <item x="134"/>
        <item x="272"/>
        <item x="446"/>
        <item x="866"/>
        <item x="590"/>
        <item x="591"/>
        <item x="814"/>
        <item x="55"/>
        <item x="362"/>
        <item x="273"/>
        <item x="447"/>
        <item x="592"/>
        <item x="855"/>
        <item x="274"/>
        <item x="363"/>
        <item x="593"/>
        <item x="699"/>
        <item x="135"/>
        <item x="594"/>
        <item x="364"/>
        <item x="365"/>
        <item x="136"/>
        <item x="746"/>
        <item x="56"/>
        <item x="595"/>
        <item x="815"/>
        <item x="137"/>
        <item x="747"/>
        <item x="883"/>
        <item x="275"/>
        <item x="816"/>
        <item x="596"/>
        <item x="276"/>
        <item x="490"/>
        <item x="597"/>
        <item x="700"/>
        <item x="277"/>
        <item x="598"/>
        <item x="701"/>
        <item x="599"/>
        <item x="817"/>
        <item x="702"/>
        <item x="278"/>
        <item x="279"/>
        <item x="448"/>
        <item x="703"/>
        <item x="138"/>
        <item x="600"/>
        <item x="57"/>
        <item x="58"/>
        <item x="601"/>
        <item x="449"/>
        <item x="450"/>
        <item x="818"/>
        <item x="867"/>
        <item x="139"/>
        <item x="819"/>
        <item x="820"/>
        <item x="451"/>
        <item x="140"/>
        <item x="643"/>
        <item x="704"/>
        <item x="705"/>
        <item x="280"/>
        <item x="821"/>
        <item x="59"/>
        <item x="452"/>
        <item x="453"/>
        <item x="602"/>
        <item x="366"/>
        <item x="822"/>
        <item x="823"/>
        <item x="454"/>
        <item x="706"/>
        <item x="141"/>
        <item x="281"/>
        <item x="282"/>
        <item x="455"/>
        <item x="603"/>
        <item x="456"/>
        <item x="868"/>
        <item x="824"/>
        <item x="142"/>
        <item x="707"/>
        <item x="283"/>
        <item x="284"/>
        <item x="285"/>
        <item x="60"/>
        <item x="825"/>
        <item x="367"/>
        <item x="604"/>
        <item x="378"/>
        <item x="143"/>
        <item x="286"/>
        <item x="287"/>
        <item x="61"/>
        <item x="605"/>
        <item x="288"/>
        <item x="856"/>
        <item x="289"/>
        <item x="290"/>
        <item x="606"/>
        <item x="607"/>
        <item x="291"/>
        <item x="62"/>
        <item x="292"/>
        <item x="708"/>
        <item x="709"/>
        <item x="63"/>
        <item x="144"/>
        <item x="293"/>
        <item x="457"/>
        <item x="877"/>
        <item x="826"/>
        <item x="64"/>
        <item x="294"/>
        <item x="458"/>
        <item x="65"/>
        <item x="827"/>
        <item x="145"/>
        <item x="295"/>
        <item x="710"/>
        <item x="296"/>
        <item x="608"/>
        <item x="857"/>
        <item x="609"/>
        <item x="858"/>
        <item x="459"/>
        <item x="297"/>
        <item x="711"/>
        <item x="66"/>
        <item x="67"/>
        <item x="712"/>
        <item x="298"/>
        <item x="299"/>
        <item x="713"/>
        <item x="68"/>
        <item x="610"/>
        <item x="146"/>
        <item x="828"/>
        <item x="611"/>
        <item x="460"/>
        <item x="461"/>
        <item x="644"/>
        <item x="69"/>
        <item x="748"/>
        <item x="645"/>
        <item x="612"/>
        <item x="147"/>
        <item x="462"/>
        <item x="70"/>
        <item x="829"/>
        <item x="379"/>
        <item x="749"/>
        <item x="300"/>
        <item x="71"/>
        <item x="613"/>
        <item x="614"/>
        <item x="463"/>
        <item x="380"/>
        <item x="301"/>
        <item x="148"/>
        <item x="615"/>
        <item x="464"/>
        <item x="302"/>
        <item x="303"/>
        <item x="149"/>
        <item x="616"/>
        <item x="830"/>
        <item x="617"/>
        <item x="618"/>
        <item x="304"/>
        <item x="305"/>
        <item x="150"/>
        <item x="151"/>
        <item x="714"/>
        <item x="715"/>
        <item x="831"/>
        <item x="716"/>
        <item x="717"/>
        <item x="465"/>
        <item x="832"/>
        <item x="72"/>
        <item x="619"/>
        <item x="718"/>
        <item x="466"/>
        <item x="833"/>
        <item x="73"/>
        <item x="467"/>
        <item x="306"/>
        <item x="307"/>
        <item x="834"/>
        <item x="308"/>
        <item x="309"/>
        <item x="620"/>
        <item x="835"/>
        <item x="152"/>
        <item x="869"/>
        <item x="719"/>
        <item x="310"/>
        <item x="368"/>
        <item x="311"/>
        <item x="621"/>
        <item x="491"/>
        <item x="622"/>
        <item x="153"/>
        <item x="836"/>
        <item x="837"/>
        <item x="468"/>
        <item x="623"/>
        <item x="838"/>
        <item x="624"/>
        <item x="625"/>
        <item x="74"/>
        <item x="720"/>
        <item x="721"/>
        <item x="839"/>
        <item x="312"/>
        <item x="313"/>
        <item x="314"/>
        <item x="761"/>
        <item x="469"/>
        <item x="762"/>
        <item x="840"/>
        <item x="722"/>
        <item x="315"/>
        <item x="316"/>
        <item x="646"/>
        <item x="626"/>
        <item x="154"/>
        <item x="75"/>
        <item x="155"/>
        <item x="317"/>
        <item x="627"/>
        <item x="492"/>
        <item x="168"/>
        <item x="628"/>
        <item x="318"/>
        <item x="470"/>
        <item x="841"/>
        <item x="319"/>
        <item x="156"/>
        <item x="157"/>
        <item x="629"/>
        <item x="320"/>
        <item x="321"/>
        <item x="630"/>
        <item x="842"/>
        <item x="631"/>
        <item x="322"/>
        <item x="632"/>
        <item x="884"/>
        <item x="493"/>
        <item x="633"/>
        <item x="723"/>
        <item x="843"/>
        <item x="158"/>
        <item x="323"/>
        <item x="169"/>
        <item x="724"/>
        <item x="471"/>
        <item x="324"/>
        <item x="325"/>
        <item x="634"/>
        <item x="647"/>
        <item x="844"/>
        <item x="76"/>
        <item x="725"/>
        <item x="159"/>
        <item x="494"/>
        <item x="726"/>
        <item x="326"/>
        <item x="727"/>
        <item x="369"/>
        <item x="77"/>
        <item x="845"/>
        <item x="472"/>
        <item x="473"/>
        <item x="78"/>
        <item x="474"/>
        <item x="327"/>
        <item x="370"/>
        <item x="328"/>
        <item x="329"/>
        <item x="79"/>
        <item x="635"/>
        <item x="728"/>
        <item x="729"/>
        <item x="730"/>
        <item x="330"/>
        <item x="331"/>
        <item x="160"/>
        <item x="475"/>
        <item x="332"/>
        <item x="333"/>
        <item x="334"/>
        <item x="731"/>
        <item x="335"/>
        <item x="336"/>
        <item x="846"/>
        <item x="732"/>
        <item x="337"/>
        <item x="476"/>
        <item x="338"/>
        <item x="339"/>
        <item x="477"/>
        <item x="340"/>
        <item x="478"/>
        <item x="341"/>
        <item x="342"/>
        <item x="80"/>
        <item x="636"/>
        <item x="637"/>
        <item x="343"/>
        <item x="81"/>
        <item x="479"/>
        <item x="82"/>
        <item x="480"/>
        <item x="638"/>
        <item x="344"/>
        <item x="345"/>
        <item x="346"/>
        <item x="481"/>
        <item x="639"/>
        <item x="161"/>
        <item x="847"/>
        <item x="848"/>
        <item x="482"/>
        <item x="347"/>
        <item x="371"/>
        <item x="733"/>
        <item x="348"/>
        <item x="750"/>
        <item x="483"/>
        <item x="83"/>
        <item x="162"/>
        <item x="349"/>
        <item x="484"/>
        <item x="170"/>
        <item x="485"/>
        <item x="350"/>
        <item x="351"/>
        <item x="352"/>
        <item x="353"/>
        <item x="734"/>
        <item x="735"/>
        <item x="163"/>
        <item x="495"/>
        <item x="84"/>
        <item x="164"/>
        <item x="486"/>
        <item x="640"/>
        <item x="85"/>
        <item x="887"/>
      </items>
    </pivotField>
    <pivotField axis="axisPage" compact="0" outline="0" multipleItemSelectionAllowed="1" showAll="0" defaultSubtotal="0">
      <items count="12">
        <item x="5"/>
        <item x="4"/>
        <item x="9"/>
        <item x="6"/>
        <item x="0"/>
        <item x="7"/>
        <item x="2"/>
        <item x="3"/>
        <item x="8"/>
        <item h="1" x="1"/>
        <item h="1" x="10"/>
        <item h="1" x="11"/>
      </items>
    </pivotField>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items count="4">
        <item x="2"/>
        <item x="1"/>
        <item x="0"/>
        <item x="3"/>
      </items>
    </pivotField>
  </pivotFields>
  <rowItems count="1">
    <i/>
  </rowItems>
  <colFields count="1">
    <field x="-2"/>
  </colFields>
  <colItems count="2">
    <i>
      <x/>
    </i>
    <i i="1">
      <x v="1"/>
    </i>
  </colItems>
  <pageFields count="1">
    <pageField fld="3" hier="-1"/>
  </pageFields>
  <dataFields count="2">
    <dataField name="Count of contract_id" fld="2" subtotal="count" baseField="0" baseItem="0"/>
    <dataField name="Sum of land_unit_acr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6"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K30:M73" firstHeaderRow="1" firstDataRow="1" firstDataCol="2"/>
  <pivotFields count="10">
    <pivotField compact="0" outline="0" showAll="0" defaultSubtotal="0"/>
    <pivotField dataField="1" compact="0" outline="0" showAll="0" sortType="descending" defaultSubtotal="0">
      <items count="24">
        <item x="0"/>
        <item x="1"/>
        <item x="2"/>
        <item x="18"/>
        <item x="3"/>
        <item x="4"/>
        <item x="5"/>
        <item x="6"/>
        <item x="7"/>
        <item x="19"/>
        <item x="8"/>
        <item x="20"/>
        <item x="9"/>
        <item x="10"/>
        <item x="11"/>
        <item x="12"/>
        <item x="13"/>
        <item x="21"/>
        <item x="14"/>
        <item x="15"/>
        <item x="22"/>
        <item x="16"/>
        <item x="17"/>
        <item x="23"/>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4">
        <item x="2"/>
        <item x="1"/>
        <item x="0"/>
        <item x="3"/>
      </items>
    </pivotField>
    <pivotField axis="axisRow" compact="0" outline="0" subtotalTop="0" showAll="0" sortType="descending" defaultSubtotal="0">
      <items count="24">
        <item x="0"/>
        <item x="3"/>
        <item x="4"/>
        <item x="5"/>
        <item x="7"/>
        <item x="19"/>
        <item x="9"/>
        <item x="8"/>
        <item x="21"/>
        <item x="1"/>
        <item x="15"/>
        <item x="20"/>
        <item x="10"/>
        <item x="14"/>
        <item x="6"/>
        <item x="18"/>
        <item x="11"/>
        <item x="12"/>
        <item x="13"/>
        <item x="2"/>
        <item x="22"/>
        <item x="17"/>
        <item x="16"/>
        <item x="23"/>
      </items>
      <autoSortScope>
        <pivotArea dataOnly="0" outline="0" fieldPosition="0">
          <references count="1">
            <reference field="4294967294" count="1" selected="0">
              <x v="0"/>
            </reference>
          </references>
        </pivotArea>
      </autoSortScope>
    </pivotField>
  </pivotFields>
  <rowFields count="2">
    <field x="8"/>
    <field x="9"/>
  </rowFields>
  <rowItems count="43">
    <i>
      <x/>
      <x v="6"/>
    </i>
    <i r="1">
      <x v="1"/>
    </i>
    <i r="1">
      <x v="13"/>
    </i>
    <i r="1">
      <x v="4"/>
    </i>
    <i r="1">
      <x v="16"/>
    </i>
    <i r="1">
      <x v="21"/>
    </i>
    <i r="1">
      <x v="19"/>
    </i>
    <i r="1">
      <x v="17"/>
    </i>
    <i r="1">
      <x v="22"/>
    </i>
    <i r="1">
      <x v="11"/>
    </i>
    <i r="1">
      <x v="20"/>
    </i>
    <i>
      <x v="1"/>
      <x v="1"/>
    </i>
    <i r="1">
      <x v="6"/>
    </i>
    <i r="1">
      <x v="21"/>
    </i>
    <i r="1">
      <x v="17"/>
    </i>
    <i r="1">
      <x v="9"/>
    </i>
    <i r="1">
      <x v="13"/>
    </i>
    <i r="1">
      <x/>
    </i>
    <i r="1">
      <x v="10"/>
    </i>
    <i r="1">
      <x v="16"/>
    </i>
    <i r="1">
      <x v="2"/>
    </i>
    <i r="1">
      <x v="19"/>
    </i>
    <i r="1">
      <x v="22"/>
    </i>
    <i r="1">
      <x v="4"/>
    </i>
    <i r="1">
      <x v="12"/>
    </i>
    <i r="1">
      <x v="14"/>
    </i>
    <i r="1">
      <x v="18"/>
    </i>
    <i>
      <x v="2"/>
      <x v="4"/>
    </i>
    <i r="1">
      <x/>
    </i>
    <i r="1">
      <x v="18"/>
    </i>
    <i r="1">
      <x v="14"/>
    </i>
    <i r="1">
      <x v="12"/>
    </i>
    <i r="1">
      <x v="16"/>
    </i>
    <i r="1">
      <x v="21"/>
    </i>
    <i r="1">
      <x v="22"/>
    </i>
    <i r="1">
      <x v="17"/>
    </i>
    <i r="1">
      <x v="7"/>
    </i>
    <i r="1">
      <x v="8"/>
    </i>
    <i r="1">
      <x v="9"/>
    </i>
    <i r="1">
      <x v="3"/>
    </i>
    <i r="1">
      <x v="5"/>
    </i>
    <i r="1">
      <x v="15"/>
    </i>
    <i>
      <x v="3"/>
      <x v="23"/>
    </i>
  </rowItems>
  <colItems count="1">
    <i/>
  </colItems>
  <dataFields count="1">
    <dataField name="Count of practice_cod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D3:F1017" firstHeaderRow="1" firstDataRow="1" firstDataCol="2"/>
  <pivotFields count="9">
    <pivotField compact="0" outline="0" showAll="0" defaultSubtotal="0"/>
    <pivotField compact="0" outline="0" showAll="0" defaultSubtotal="0">
      <items count="24">
        <item x="0"/>
        <item x="1"/>
        <item x="2"/>
        <item x="18"/>
        <item x="3"/>
        <item x="4"/>
        <item x="5"/>
        <item x="6"/>
        <item x="7"/>
        <item x="19"/>
        <item x="8"/>
        <item x="20"/>
        <item x="9"/>
        <item x="10"/>
        <item x="11"/>
        <item x="12"/>
        <item x="13"/>
        <item x="21"/>
        <item x="14"/>
        <item x="15"/>
        <item x="22"/>
        <item x="16"/>
        <item x="17"/>
        <item x="23"/>
      </items>
    </pivotField>
    <pivotField axis="axisRow" compact="0" outline="0" showAll="0" defaultSubtotal="0">
      <items count="888">
        <item x="171"/>
        <item x="496"/>
        <item x="172"/>
        <item x="497"/>
        <item x="381"/>
        <item x="498"/>
        <item x="173"/>
        <item x="86"/>
        <item x="87"/>
        <item x="0"/>
        <item x="382"/>
        <item x="174"/>
        <item x="641"/>
        <item x="648"/>
        <item x="175"/>
        <item x="499"/>
        <item x="1"/>
        <item x="383"/>
        <item x="384"/>
        <item x="763"/>
        <item x="500"/>
        <item x="764"/>
        <item x="176"/>
        <item x="2"/>
        <item x="88"/>
        <item x="3"/>
        <item x="385"/>
        <item x="501"/>
        <item x="4"/>
        <item x="502"/>
        <item x="503"/>
        <item x="5"/>
        <item x="859"/>
        <item x="177"/>
        <item x="649"/>
        <item x="504"/>
        <item x="650"/>
        <item x="89"/>
        <item x="178"/>
        <item x="386"/>
        <item x="765"/>
        <item x="6"/>
        <item x="90"/>
        <item x="179"/>
        <item x="180"/>
        <item x="181"/>
        <item x="505"/>
        <item x="91"/>
        <item x="387"/>
        <item x="506"/>
        <item x="7"/>
        <item x="860"/>
        <item x="651"/>
        <item x="92"/>
        <item x="182"/>
        <item x="507"/>
        <item x="8"/>
        <item x="183"/>
        <item x="184"/>
        <item x="388"/>
        <item x="93"/>
        <item x="389"/>
        <item x="766"/>
        <item x="652"/>
        <item x="508"/>
        <item x="736"/>
        <item x="509"/>
        <item x="767"/>
        <item x="390"/>
        <item x="510"/>
        <item x="354"/>
        <item x="511"/>
        <item x="372"/>
        <item x="94"/>
        <item x="95"/>
        <item x="9"/>
        <item x="885"/>
        <item x="185"/>
        <item x="186"/>
        <item x="849"/>
        <item x="391"/>
        <item x="512"/>
        <item x="96"/>
        <item x="513"/>
        <item x="861"/>
        <item x="187"/>
        <item x="97"/>
        <item x="10"/>
        <item x="653"/>
        <item x="768"/>
        <item x="654"/>
        <item x="737"/>
        <item x="655"/>
        <item x="392"/>
        <item x="188"/>
        <item x="98"/>
        <item x="514"/>
        <item x="515"/>
        <item x="769"/>
        <item x="189"/>
        <item x="190"/>
        <item x="191"/>
        <item x="192"/>
        <item x="193"/>
        <item x="11"/>
        <item x="12"/>
        <item x="194"/>
        <item x="195"/>
        <item x="196"/>
        <item x="656"/>
        <item x="862"/>
        <item x="99"/>
        <item x="197"/>
        <item x="516"/>
        <item x="770"/>
        <item x="878"/>
        <item x="517"/>
        <item x="657"/>
        <item x="198"/>
        <item x="393"/>
        <item x="870"/>
        <item x="658"/>
        <item x="199"/>
        <item x="100"/>
        <item x="659"/>
        <item x="101"/>
        <item x="660"/>
        <item x="200"/>
        <item x="771"/>
        <item x="201"/>
        <item x="202"/>
        <item x="13"/>
        <item x="738"/>
        <item x="14"/>
        <item x="772"/>
        <item x="15"/>
        <item x="773"/>
        <item x="518"/>
        <item x="519"/>
        <item x="874"/>
        <item x="203"/>
        <item x="204"/>
        <item x="102"/>
        <item x="520"/>
        <item x="774"/>
        <item x="205"/>
        <item x="394"/>
        <item x="395"/>
        <item x="16"/>
        <item x="661"/>
        <item x="206"/>
        <item x="775"/>
        <item x="207"/>
        <item x="662"/>
        <item x="17"/>
        <item x="208"/>
        <item x="396"/>
        <item x="776"/>
        <item x="397"/>
        <item x="355"/>
        <item x="521"/>
        <item x="398"/>
        <item x="871"/>
        <item x="777"/>
        <item x="522"/>
        <item x="663"/>
        <item x="523"/>
        <item x="209"/>
        <item x="399"/>
        <item x="400"/>
        <item x="778"/>
        <item x="210"/>
        <item x="211"/>
        <item x="356"/>
        <item x="524"/>
        <item x="525"/>
        <item x="526"/>
        <item x="165"/>
        <item x="779"/>
        <item x="18"/>
        <item x="212"/>
        <item x="527"/>
        <item x="401"/>
        <item x="103"/>
        <item x="872"/>
        <item x="780"/>
        <item x="19"/>
        <item x="402"/>
        <item x="664"/>
        <item x="213"/>
        <item x="528"/>
        <item x="104"/>
        <item x="373"/>
        <item x="665"/>
        <item x="20"/>
        <item x="781"/>
        <item x="529"/>
        <item x="21"/>
        <item x="782"/>
        <item x="666"/>
        <item x="667"/>
        <item x="487"/>
        <item x="530"/>
        <item x="879"/>
        <item x="531"/>
        <item x="783"/>
        <item x="532"/>
        <item x="403"/>
        <item x="668"/>
        <item x="669"/>
        <item x="784"/>
        <item x="214"/>
        <item x="215"/>
        <item x="22"/>
        <item x="23"/>
        <item x="216"/>
        <item x="533"/>
        <item x="534"/>
        <item x="535"/>
        <item x="488"/>
        <item x="785"/>
        <item x="786"/>
        <item x="752"/>
        <item x="404"/>
        <item x="105"/>
        <item x="405"/>
        <item x="787"/>
        <item x="536"/>
        <item x="24"/>
        <item x="106"/>
        <item x="670"/>
        <item x="107"/>
        <item x="406"/>
        <item x="788"/>
        <item x="671"/>
        <item x="25"/>
        <item x="537"/>
        <item x="108"/>
        <item x="789"/>
        <item x="26"/>
        <item x="672"/>
        <item x="873"/>
        <item x="538"/>
        <item x="217"/>
        <item x="673"/>
        <item x="27"/>
        <item x="28"/>
        <item x="109"/>
        <item x="539"/>
        <item x="110"/>
        <item x="880"/>
        <item x="218"/>
        <item x="29"/>
        <item x="111"/>
        <item x="739"/>
        <item x="886"/>
        <item x="112"/>
        <item x="30"/>
        <item x="790"/>
        <item x="540"/>
        <item x="674"/>
        <item x="541"/>
        <item x="374"/>
        <item x="542"/>
        <item x="219"/>
        <item x="113"/>
        <item x="31"/>
        <item x="407"/>
        <item x="220"/>
        <item x="675"/>
        <item x="221"/>
        <item x="543"/>
        <item x="544"/>
        <item x="753"/>
        <item x="676"/>
        <item x="32"/>
        <item x="850"/>
        <item x="408"/>
        <item x="222"/>
        <item x="375"/>
        <item x="114"/>
        <item x="33"/>
        <item x="545"/>
        <item x="875"/>
        <item x="791"/>
        <item x="34"/>
        <item x="546"/>
        <item x="409"/>
        <item x="223"/>
        <item x="881"/>
        <item x="547"/>
        <item x="410"/>
        <item x="224"/>
        <item x="225"/>
        <item x="792"/>
        <item x="226"/>
        <item x="740"/>
        <item x="677"/>
        <item x="227"/>
        <item x="228"/>
        <item x="115"/>
        <item x="229"/>
        <item x="411"/>
        <item x="230"/>
        <item x="412"/>
        <item x="166"/>
        <item x="548"/>
        <item x="35"/>
        <item x="231"/>
        <item x="116"/>
        <item x="232"/>
        <item x="793"/>
        <item x="549"/>
        <item x="233"/>
        <item x="754"/>
        <item x="413"/>
        <item x="550"/>
        <item x="678"/>
        <item x="36"/>
        <item x="551"/>
        <item x="117"/>
        <item x="679"/>
        <item x="552"/>
        <item x="751"/>
        <item x="414"/>
        <item x="415"/>
        <item x="234"/>
        <item x="118"/>
        <item x="235"/>
        <item x="553"/>
        <item x="794"/>
        <item x="680"/>
        <item x="416"/>
        <item x="554"/>
        <item x="741"/>
        <item x="417"/>
        <item x="37"/>
        <item x="489"/>
        <item x="418"/>
        <item x="851"/>
        <item x="419"/>
        <item x="555"/>
        <item x="420"/>
        <item x="119"/>
        <item x="120"/>
        <item x="236"/>
        <item x="357"/>
        <item x="237"/>
        <item x="38"/>
        <item x="795"/>
        <item x="796"/>
        <item x="238"/>
        <item x="239"/>
        <item x="797"/>
        <item x="421"/>
        <item x="358"/>
        <item x="742"/>
        <item x="798"/>
        <item x="743"/>
        <item x="876"/>
        <item x="240"/>
        <item x="39"/>
        <item x="852"/>
        <item x="556"/>
        <item x="422"/>
        <item x="557"/>
        <item x="681"/>
        <item x="121"/>
        <item x="558"/>
        <item x="853"/>
        <item x="863"/>
        <item x="799"/>
        <item x="122"/>
        <item x="241"/>
        <item x="123"/>
        <item x="744"/>
        <item x="559"/>
        <item x="560"/>
        <item x="40"/>
        <item x="682"/>
        <item x="242"/>
        <item x="423"/>
        <item x="755"/>
        <item x="243"/>
        <item x="864"/>
        <item x="561"/>
        <item x="562"/>
        <item x="683"/>
        <item x="563"/>
        <item x="244"/>
        <item x="564"/>
        <item x="245"/>
        <item x="565"/>
        <item x="424"/>
        <item x="246"/>
        <item x="425"/>
        <item x="800"/>
        <item x="684"/>
        <item x="801"/>
        <item x="41"/>
        <item x="685"/>
        <item x="42"/>
        <item x="43"/>
        <item x="854"/>
        <item x="865"/>
        <item x="566"/>
        <item x="426"/>
        <item x="567"/>
        <item x="247"/>
        <item x="568"/>
        <item x="569"/>
        <item x="248"/>
        <item x="249"/>
        <item x="570"/>
        <item x="427"/>
        <item x="428"/>
        <item x="802"/>
        <item x="429"/>
        <item x="124"/>
        <item x="571"/>
        <item x="572"/>
        <item x="430"/>
        <item x="250"/>
        <item x="686"/>
        <item x="431"/>
        <item x="803"/>
        <item x="573"/>
        <item x="804"/>
        <item x="432"/>
        <item x="125"/>
        <item x="44"/>
        <item x="574"/>
        <item x="45"/>
        <item x="251"/>
        <item x="756"/>
        <item x="46"/>
        <item x="805"/>
        <item x="575"/>
        <item x="359"/>
        <item x="687"/>
        <item x="376"/>
        <item x="252"/>
        <item x="757"/>
        <item x="688"/>
        <item x="576"/>
        <item x="253"/>
        <item x="433"/>
        <item x="360"/>
        <item x="47"/>
        <item x="577"/>
        <item x="126"/>
        <item x="127"/>
        <item x="689"/>
        <item x="578"/>
        <item x="254"/>
        <item x="48"/>
        <item x="806"/>
        <item x="167"/>
        <item x="255"/>
        <item x="758"/>
        <item x="434"/>
        <item x="690"/>
        <item x="882"/>
        <item x="579"/>
        <item x="807"/>
        <item x="435"/>
        <item x="256"/>
        <item x="436"/>
        <item x="745"/>
        <item x="257"/>
        <item x="691"/>
        <item x="49"/>
        <item x="258"/>
        <item x="692"/>
        <item x="259"/>
        <item x="260"/>
        <item x="808"/>
        <item x="437"/>
        <item x="438"/>
        <item x="439"/>
        <item x="261"/>
        <item x="128"/>
        <item x="129"/>
        <item x="693"/>
        <item x="50"/>
        <item x="580"/>
        <item x="262"/>
        <item x="263"/>
        <item x="130"/>
        <item x="581"/>
        <item x="694"/>
        <item x="264"/>
        <item x="51"/>
        <item x="52"/>
        <item x="377"/>
        <item x="809"/>
        <item x="265"/>
        <item x="810"/>
        <item x="131"/>
        <item x="582"/>
        <item x="583"/>
        <item x="266"/>
        <item x="695"/>
        <item x="267"/>
        <item x="268"/>
        <item x="584"/>
        <item x="361"/>
        <item x="585"/>
        <item x="696"/>
        <item x="269"/>
        <item x="270"/>
        <item x="440"/>
        <item x="586"/>
        <item x="132"/>
        <item x="811"/>
        <item x="441"/>
        <item x="271"/>
        <item x="759"/>
        <item x="442"/>
        <item x="443"/>
        <item x="642"/>
        <item x="444"/>
        <item x="53"/>
        <item x="697"/>
        <item x="133"/>
        <item x="812"/>
        <item x="587"/>
        <item x="54"/>
        <item x="445"/>
        <item x="813"/>
        <item x="698"/>
        <item x="760"/>
        <item x="588"/>
        <item x="589"/>
        <item x="134"/>
        <item x="272"/>
        <item x="446"/>
        <item x="866"/>
        <item x="590"/>
        <item x="591"/>
        <item x="814"/>
        <item x="55"/>
        <item x="362"/>
        <item x="273"/>
        <item x="447"/>
        <item x="592"/>
        <item x="855"/>
        <item x="274"/>
        <item x="363"/>
        <item x="593"/>
        <item x="699"/>
        <item x="135"/>
        <item x="594"/>
        <item x="364"/>
        <item x="365"/>
        <item x="136"/>
        <item x="746"/>
        <item x="56"/>
        <item x="595"/>
        <item x="815"/>
        <item x="137"/>
        <item x="747"/>
        <item x="883"/>
        <item x="275"/>
        <item x="816"/>
        <item x="596"/>
        <item x="276"/>
        <item x="490"/>
        <item x="597"/>
        <item x="700"/>
        <item x="277"/>
        <item x="598"/>
        <item x="701"/>
        <item x="599"/>
        <item x="817"/>
        <item x="702"/>
        <item x="278"/>
        <item x="279"/>
        <item x="448"/>
        <item x="703"/>
        <item x="138"/>
        <item x="600"/>
        <item x="57"/>
        <item x="58"/>
        <item x="601"/>
        <item x="449"/>
        <item x="450"/>
        <item x="818"/>
        <item x="867"/>
        <item x="139"/>
        <item x="819"/>
        <item x="820"/>
        <item x="451"/>
        <item x="140"/>
        <item x="643"/>
        <item x="704"/>
        <item x="705"/>
        <item x="280"/>
        <item x="821"/>
        <item x="59"/>
        <item x="452"/>
        <item x="453"/>
        <item x="602"/>
        <item x="366"/>
        <item x="822"/>
        <item x="823"/>
        <item x="454"/>
        <item x="706"/>
        <item x="141"/>
        <item x="281"/>
        <item x="282"/>
        <item x="455"/>
        <item x="603"/>
        <item x="456"/>
        <item x="868"/>
        <item x="824"/>
        <item x="142"/>
        <item x="707"/>
        <item x="283"/>
        <item x="284"/>
        <item x="285"/>
        <item x="60"/>
        <item x="825"/>
        <item x="367"/>
        <item x="604"/>
        <item x="378"/>
        <item x="143"/>
        <item x="286"/>
        <item x="287"/>
        <item x="61"/>
        <item x="605"/>
        <item x="288"/>
        <item x="856"/>
        <item x="289"/>
        <item x="290"/>
        <item x="606"/>
        <item x="607"/>
        <item x="291"/>
        <item x="62"/>
        <item x="292"/>
        <item x="708"/>
        <item x="709"/>
        <item x="63"/>
        <item x="144"/>
        <item x="293"/>
        <item x="457"/>
        <item x="877"/>
        <item x="826"/>
        <item x="64"/>
        <item x="294"/>
        <item x="458"/>
        <item x="65"/>
        <item x="827"/>
        <item x="145"/>
        <item x="295"/>
        <item x="710"/>
        <item x="296"/>
        <item x="608"/>
        <item x="857"/>
        <item x="609"/>
        <item x="858"/>
        <item x="459"/>
        <item x="297"/>
        <item x="711"/>
        <item x="66"/>
        <item x="67"/>
        <item x="712"/>
        <item x="298"/>
        <item x="299"/>
        <item x="713"/>
        <item x="68"/>
        <item x="610"/>
        <item x="146"/>
        <item x="828"/>
        <item x="611"/>
        <item x="460"/>
        <item x="461"/>
        <item x="644"/>
        <item x="69"/>
        <item x="748"/>
        <item x="645"/>
        <item x="612"/>
        <item x="147"/>
        <item x="462"/>
        <item x="70"/>
        <item x="829"/>
        <item x="379"/>
        <item x="749"/>
        <item x="300"/>
        <item x="71"/>
        <item x="613"/>
        <item x="614"/>
        <item x="463"/>
        <item x="380"/>
        <item x="301"/>
        <item x="148"/>
        <item x="615"/>
        <item x="464"/>
        <item x="302"/>
        <item x="303"/>
        <item x="149"/>
        <item x="616"/>
        <item x="830"/>
        <item x="617"/>
        <item x="618"/>
        <item x="304"/>
        <item x="305"/>
        <item x="150"/>
        <item x="151"/>
        <item x="714"/>
        <item x="715"/>
        <item x="831"/>
        <item x="716"/>
        <item x="717"/>
        <item x="465"/>
        <item x="832"/>
        <item x="72"/>
        <item x="619"/>
        <item x="718"/>
        <item x="466"/>
        <item x="833"/>
        <item x="73"/>
        <item x="467"/>
        <item x="306"/>
        <item x="307"/>
        <item x="834"/>
        <item x="308"/>
        <item x="309"/>
        <item x="620"/>
        <item x="835"/>
        <item x="152"/>
        <item x="869"/>
        <item x="719"/>
        <item x="310"/>
        <item x="368"/>
        <item x="311"/>
        <item x="621"/>
        <item x="491"/>
        <item x="622"/>
        <item x="153"/>
        <item x="836"/>
        <item x="837"/>
        <item x="468"/>
        <item x="623"/>
        <item x="838"/>
        <item x="624"/>
        <item x="625"/>
        <item x="74"/>
        <item x="720"/>
        <item x="721"/>
        <item x="839"/>
        <item x="312"/>
        <item x="313"/>
        <item x="314"/>
        <item x="761"/>
        <item x="469"/>
        <item x="762"/>
        <item x="840"/>
        <item x="722"/>
        <item x="315"/>
        <item x="316"/>
        <item x="646"/>
        <item x="626"/>
        <item x="154"/>
        <item x="75"/>
        <item x="155"/>
        <item x="317"/>
        <item x="627"/>
        <item x="492"/>
        <item x="168"/>
        <item x="628"/>
        <item x="318"/>
        <item x="470"/>
        <item x="841"/>
        <item x="319"/>
        <item x="156"/>
        <item x="157"/>
        <item x="629"/>
        <item x="320"/>
        <item x="321"/>
        <item x="630"/>
        <item x="842"/>
        <item x="631"/>
        <item x="322"/>
        <item x="632"/>
        <item x="884"/>
        <item x="493"/>
        <item x="633"/>
        <item x="723"/>
        <item x="843"/>
        <item x="158"/>
        <item x="323"/>
        <item x="169"/>
        <item x="724"/>
        <item x="471"/>
        <item x="324"/>
        <item x="325"/>
        <item x="634"/>
        <item x="647"/>
        <item x="844"/>
        <item x="76"/>
        <item x="725"/>
        <item x="159"/>
        <item x="494"/>
        <item x="726"/>
        <item x="326"/>
        <item x="727"/>
        <item x="369"/>
        <item x="77"/>
        <item x="845"/>
        <item x="472"/>
        <item x="473"/>
        <item x="78"/>
        <item x="474"/>
        <item x="327"/>
        <item x="370"/>
        <item x="328"/>
        <item x="329"/>
        <item x="79"/>
        <item x="635"/>
        <item x="728"/>
        <item x="729"/>
        <item x="730"/>
        <item x="330"/>
        <item x="331"/>
        <item x="160"/>
        <item x="475"/>
        <item x="332"/>
        <item x="333"/>
        <item x="334"/>
        <item x="731"/>
        <item x="335"/>
        <item x="336"/>
        <item x="846"/>
        <item x="732"/>
        <item x="337"/>
        <item x="476"/>
        <item x="338"/>
        <item x="339"/>
        <item x="477"/>
        <item x="340"/>
        <item x="478"/>
        <item x="341"/>
        <item x="342"/>
        <item x="80"/>
        <item x="636"/>
        <item x="637"/>
        <item x="343"/>
        <item x="81"/>
        <item x="479"/>
        <item x="82"/>
        <item x="480"/>
        <item x="638"/>
        <item x="344"/>
        <item x="345"/>
        <item x="346"/>
        <item x="481"/>
        <item x="639"/>
        <item x="161"/>
        <item x="847"/>
        <item x="848"/>
        <item x="482"/>
        <item x="347"/>
        <item x="371"/>
        <item x="733"/>
        <item x="348"/>
        <item x="750"/>
        <item x="483"/>
        <item x="83"/>
        <item x="162"/>
        <item x="349"/>
        <item x="484"/>
        <item x="170"/>
        <item x="485"/>
        <item x="350"/>
        <item x="351"/>
        <item x="352"/>
        <item x="353"/>
        <item x="734"/>
        <item x="735"/>
        <item x="163"/>
        <item x="495"/>
        <item x="84"/>
        <item x="164"/>
        <item x="486"/>
        <item x="640"/>
        <item x="85"/>
        <item x="887"/>
      </items>
    </pivotField>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axis="axisRow" compact="0" outline="0" showAll="0" sortType="descending" defaultSubtotal="0">
      <items count="4">
        <item x="3"/>
        <item x="0"/>
        <item x="1"/>
        <item x="2"/>
      </items>
    </pivotField>
  </pivotFields>
  <rowFields count="2">
    <field x="2"/>
    <field x="8"/>
  </rowFields>
  <rowItems count="1014">
    <i>
      <x/>
      <x v="2"/>
    </i>
    <i>
      <x v="1"/>
      <x v="2"/>
    </i>
    <i>
      <x v="2"/>
      <x v="2"/>
    </i>
    <i>
      <x v="3"/>
      <x v="3"/>
    </i>
    <i>
      <x v="4"/>
      <x v="1"/>
    </i>
    <i>
      <x v="5"/>
      <x v="2"/>
    </i>
    <i>
      <x v="6"/>
      <x v="2"/>
    </i>
    <i>
      <x v="7"/>
      <x v="2"/>
    </i>
    <i>
      <x v="8"/>
      <x v="1"/>
    </i>
    <i r="1">
      <x v="2"/>
    </i>
    <i>
      <x v="9"/>
      <x v="1"/>
    </i>
    <i r="1">
      <x v="2"/>
    </i>
    <i>
      <x v="10"/>
      <x v="1"/>
    </i>
    <i>
      <x v="11"/>
      <x v="2"/>
    </i>
    <i>
      <x v="12"/>
      <x v="1"/>
    </i>
    <i>
      <x v="13"/>
      <x v="1"/>
    </i>
    <i>
      <x v="14"/>
      <x v="2"/>
    </i>
    <i>
      <x v="15"/>
      <x v="2"/>
    </i>
    <i>
      <x v="16"/>
      <x v="2"/>
    </i>
    <i>
      <x v="17"/>
      <x v="1"/>
    </i>
    <i>
      <x v="18"/>
      <x v="1"/>
    </i>
    <i>
      <x v="19"/>
      <x v="1"/>
    </i>
    <i>
      <x v="20"/>
      <x v="3"/>
    </i>
    <i>
      <x v="21"/>
      <x v="1"/>
    </i>
    <i>
      <x v="22"/>
      <x v="2"/>
    </i>
    <i>
      <x v="23"/>
      <x v="2"/>
    </i>
    <i>
      <x v="24"/>
      <x v="2"/>
    </i>
    <i>
      <x v="25"/>
      <x v="2"/>
    </i>
    <i>
      <x v="26"/>
      <x v="1"/>
    </i>
    <i>
      <x v="27"/>
      <x v="2"/>
    </i>
    <i>
      <x v="28"/>
      <x v="2"/>
    </i>
    <i>
      <x v="29"/>
      <x v="1"/>
    </i>
    <i r="1">
      <x v="2"/>
    </i>
    <i>
      <x v="30"/>
      <x v="2"/>
    </i>
    <i>
      <x v="31"/>
      <x v="2"/>
    </i>
    <i>
      <x v="32"/>
      <x v="1"/>
    </i>
    <i>
      <x v="33"/>
      <x v="2"/>
    </i>
    <i>
      <x v="34"/>
      <x v="2"/>
    </i>
    <i>
      <x v="35"/>
      <x v="2"/>
    </i>
    <i>
      <x v="36"/>
      <x v="2"/>
    </i>
    <i>
      <x v="37"/>
      <x v="2"/>
    </i>
    <i>
      <x v="38"/>
      <x v="2"/>
    </i>
    <i>
      <x v="39"/>
      <x v="1"/>
    </i>
    <i>
      <x v="40"/>
      <x v="2"/>
    </i>
    <i>
      <x v="41"/>
      <x v="1"/>
    </i>
    <i>
      <x v="42"/>
      <x v="2"/>
    </i>
    <i>
      <x v="43"/>
      <x v="2"/>
    </i>
    <i>
      <x v="44"/>
      <x v="2"/>
    </i>
    <i>
      <x v="45"/>
      <x v="2"/>
    </i>
    <i>
      <x v="46"/>
      <x v="2"/>
    </i>
    <i>
      <x v="47"/>
      <x v="2"/>
    </i>
    <i>
      <x v="48"/>
      <x v="1"/>
    </i>
    <i>
      <x v="49"/>
      <x v="2"/>
    </i>
    <i>
      <x v="50"/>
      <x v="2"/>
    </i>
    <i>
      <x v="51"/>
      <x v="1"/>
    </i>
    <i>
      <x v="52"/>
      <x v="2"/>
    </i>
    <i>
      <x v="53"/>
      <x v="1"/>
    </i>
    <i r="1">
      <x v="2"/>
    </i>
    <i>
      <x v="54"/>
      <x v="2"/>
    </i>
    <i>
      <x v="55"/>
      <x v="2"/>
    </i>
    <i>
      <x v="56"/>
      <x v="1"/>
    </i>
    <i>
      <x v="57"/>
      <x v="2"/>
    </i>
    <i>
      <x v="58"/>
      <x v="2"/>
    </i>
    <i>
      <x v="59"/>
      <x v="1"/>
    </i>
    <i>
      <x v="60"/>
      <x v="1"/>
    </i>
    <i r="1">
      <x v="2"/>
    </i>
    <i>
      <x v="61"/>
      <x v="1"/>
    </i>
    <i r="1">
      <x v="2"/>
    </i>
    <i>
      <x v="62"/>
      <x v="1"/>
    </i>
    <i>
      <x v="63"/>
      <x v="1"/>
    </i>
    <i>
      <x v="64"/>
      <x v="2"/>
    </i>
    <i>
      <x v="65"/>
      <x v="1"/>
    </i>
    <i>
      <x v="66"/>
      <x v="2"/>
    </i>
    <i>
      <x v="67"/>
      <x v="1"/>
    </i>
    <i>
      <x v="68"/>
      <x v="1"/>
    </i>
    <i r="1">
      <x v="2"/>
    </i>
    <i>
      <x v="69"/>
      <x v="2"/>
    </i>
    <i>
      <x v="70"/>
      <x v="2"/>
    </i>
    <i>
      <x v="71"/>
      <x v="2"/>
    </i>
    <i>
      <x v="72"/>
      <x v="1"/>
    </i>
    <i>
      <x v="73"/>
      <x v="2"/>
    </i>
    <i>
      <x v="74"/>
      <x v="2"/>
    </i>
    <i>
      <x v="75"/>
      <x v="2"/>
    </i>
    <i>
      <x v="76"/>
      <x v="1"/>
    </i>
    <i>
      <x v="77"/>
      <x v="2"/>
    </i>
    <i>
      <x v="78"/>
      <x v="2"/>
    </i>
    <i>
      <x v="79"/>
      <x v="1"/>
    </i>
    <i>
      <x v="80"/>
      <x v="1"/>
    </i>
    <i>
      <x v="81"/>
      <x v="2"/>
    </i>
    <i>
      <x v="82"/>
      <x v="2"/>
    </i>
    <i>
      <x v="83"/>
      <x v="2"/>
    </i>
    <i>
      <x v="84"/>
      <x v="1"/>
    </i>
    <i>
      <x v="85"/>
      <x v="2"/>
    </i>
    <i>
      <x v="86"/>
      <x v="1"/>
    </i>
    <i r="1">
      <x v="2"/>
    </i>
    <i>
      <x v="87"/>
      <x v="1"/>
    </i>
    <i r="1">
      <x v="2"/>
    </i>
    <i>
      <x v="88"/>
      <x v="2"/>
    </i>
    <i>
      <x v="89"/>
      <x v="1"/>
    </i>
    <i>
      <x v="90"/>
      <x v="2"/>
    </i>
    <i>
      <x v="91"/>
      <x v="1"/>
    </i>
    <i>
      <x v="92"/>
      <x v="2"/>
    </i>
    <i>
      <x v="93"/>
      <x v="1"/>
    </i>
    <i r="1">
      <x v="2"/>
    </i>
    <i>
      <x v="94"/>
      <x v="3"/>
    </i>
    <i>
      <x v="95"/>
      <x v="1"/>
    </i>
    <i r="1">
      <x v="2"/>
    </i>
    <i>
      <x v="96"/>
      <x v="3"/>
    </i>
    <i>
      <x v="97"/>
      <x v="2"/>
    </i>
    <i>
      <x v="98"/>
      <x v="1"/>
    </i>
    <i>
      <x v="99"/>
      <x v="2"/>
    </i>
    <i>
      <x v="100"/>
      <x v="2"/>
    </i>
    <i>
      <x v="101"/>
      <x v="2"/>
    </i>
    <i>
      <x v="102"/>
      <x v="2"/>
    </i>
    <i>
      <x v="103"/>
      <x v="2"/>
    </i>
    <i>
      <x v="104"/>
      <x v="2"/>
    </i>
    <i>
      <x v="105"/>
      <x v="1"/>
    </i>
    <i>
      <x v="106"/>
      <x v="2"/>
    </i>
    <i>
      <x v="107"/>
      <x v="2"/>
    </i>
    <i>
      <x v="108"/>
      <x v="2"/>
    </i>
    <i>
      <x v="109"/>
      <x v="2"/>
    </i>
    <i>
      <x v="110"/>
      <x v="1"/>
    </i>
    <i>
      <x v="111"/>
      <x v="1"/>
    </i>
    <i r="1">
      <x v="2"/>
    </i>
    <i>
      <x v="112"/>
      <x v="2"/>
    </i>
    <i>
      <x v="113"/>
      <x v="3"/>
    </i>
    <i>
      <x v="114"/>
      <x v="1"/>
    </i>
    <i>
      <x v="115"/>
      <x v="1"/>
    </i>
    <i>
      <x v="116"/>
      <x v="2"/>
    </i>
    <i>
      <x v="117"/>
      <x v="2"/>
    </i>
    <i>
      <x v="118"/>
      <x v="2"/>
    </i>
    <i>
      <x v="119"/>
      <x v="1"/>
    </i>
    <i>
      <x v="120"/>
      <x v="1"/>
    </i>
    <i>
      <x v="121"/>
      <x v="2"/>
    </i>
    <i>
      <x v="122"/>
      <x v="2"/>
    </i>
    <i>
      <x v="123"/>
      <x v="2"/>
    </i>
    <i>
      <x v="124"/>
      <x v="2"/>
    </i>
    <i>
      <x v="125"/>
      <x v="2"/>
    </i>
    <i>
      <x v="126"/>
      <x v="2"/>
    </i>
    <i>
      <x v="127"/>
      <x v="2"/>
    </i>
    <i>
      <x v="128"/>
      <x v="1"/>
    </i>
    <i>
      <x v="129"/>
      <x v="2"/>
    </i>
    <i>
      <x v="130"/>
      <x v="2"/>
    </i>
    <i>
      <x v="131"/>
      <x v="1"/>
    </i>
    <i r="1">
      <x v="2"/>
    </i>
    <i>
      <x v="132"/>
      <x v="1"/>
    </i>
    <i r="1">
      <x v="2"/>
    </i>
    <i>
      <x v="133"/>
      <x v="2"/>
    </i>
    <i>
      <x v="134"/>
      <x v="1"/>
    </i>
    <i>
      <x v="135"/>
      <x v="1"/>
    </i>
    <i r="1">
      <x v="2"/>
    </i>
    <i>
      <x v="136"/>
      <x v="1"/>
    </i>
    <i>
      <x v="137"/>
      <x v="2"/>
    </i>
    <i>
      <x v="138"/>
      <x v="2"/>
    </i>
    <i>
      <x v="139"/>
      <x v="1"/>
    </i>
    <i>
      <x v="140"/>
      <x v="2"/>
    </i>
    <i>
      <x v="141"/>
      <x v="2"/>
    </i>
    <i>
      <x v="142"/>
      <x v="2"/>
    </i>
    <i>
      <x v="143"/>
      <x v="2"/>
    </i>
    <i>
      <x v="144"/>
      <x v="1"/>
    </i>
    <i>
      <x v="145"/>
      <x v="2"/>
    </i>
    <i>
      <x v="146"/>
      <x v="1"/>
    </i>
    <i>
      <x v="147"/>
      <x v="1"/>
    </i>
    <i>
      <x v="148"/>
      <x v="1"/>
    </i>
    <i r="1">
      <x v="2"/>
    </i>
    <i>
      <x v="149"/>
      <x v="2"/>
    </i>
    <i>
      <x v="150"/>
      <x v="2"/>
    </i>
    <i>
      <x v="151"/>
      <x v="1"/>
    </i>
    <i>
      <x v="152"/>
      <x v="2"/>
    </i>
    <i>
      <x v="153"/>
      <x v="2"/>
    </i>
    <i>
      <x v="154"/>
      <x v="1"/>
    </i>
    <i r="1">
      <x v="2"/>
    </i>
    <i>
      <x v="155"/>
      <x v="2"/>
    </i>
    <i>
      <x v="156"/>
      <x v="1"/>
    </i>
    <i>
      <x v="157"/>
      <x v="1"/>
    </i>
    <i>
      <x v="158"/>
      <x v="1"/>
    </i>
    <i r="1">
      <x v="2"/>
    </i>
    <i>
      <x v="159"/>
      <x v="2"/>
    </i>
    <i>
      <x v="160"/>
      <x v="3"/>
    </i>
    <i>
      <x v="161"/>
      <x v="1"/>
    </i>
    <i r="1">
      <x v="2"/>
    </i>
    <i>
      <x v="162"/>
      <x v="3"/>
    </i>
    <i>
      <x v="163"/>
      <x v="1"/>
    </i>
    <i>
      <x v="164"/>
      <x v="2"/>
    </i>
    <i>
      <x v="165"/>
      <x v="2"/>
    </i>
    <i>
      <x v="166"/>
      <x v="2"/>
    </i>
    <i>
      <x v="167"/>
      <x v="2"/>
    </i>
    <i>
      <x v="168"/>
      <x v="1"/>
    </i>
    <i>
      <x v="169"/>
      <x v="1"/>
    </i>
    <i r="1">
      <x v="2"/>
    </i>
    <i>
      <x v="170"/>
      <x v="1"/>
    </i>
    <i>
      <x v="171"/>
      <x v="2"/>
    </i>
    <i>
      <x v="172"/>
      <x v="2"/>
    </i>
    <i>
      <x v="173"/>
      <x v="2"/>
    </i>
    <i>
      <x v="174"/>
      <x v="2"/>
    </i>
    <i>
      <x v="175"/>
      <x v="2"/>
    </i>
    <i>
      <x v="176"/>
      <x v="2"/>
    </i>
    <i>
      <x v="177"/>
      <x v="2"/>
    </i>
    <i>
      <x v="178"/>
      <x v="1"/>
    </i>
    <i>
      <x v="179"/>
      <x v="1"/>
    </i>
    <i r="1">
      <x v="2"/>
    </i>
    <i>
      <x v="180"/>
      <x v="2"/>
    </i>
    <i>
      <x v="181"/>
      <x v="2"/>
    </i>
    <i>
      <x v="182"/>
      <x v="1"/>
    </i>
    <i>
      <x v="183"/>
      <x v="2"/>
    </i>
    <i>
      <x v="184"/>
      <x v="3"/>
    </i>
    <i>
      <x v="185"/>
      <x v="1"/>
    </i>
    <i>
      <x v="186"/>
      <x v="1"/>
    </i>
    <i r="1">
      <x v="2"/>
    </i>
    <i>
      <x v="187"/>
      <x v="1"/>
    </i>
    <i r="1">
      <x v="2"/>
    </i>
    <i>
      <x v="188"/>
      <x v="2"/>
    </i>
    <i>
      <x v="189"/>
      <x v="2"/>
    </i>
    <i>
      <x v="190"/>
      <x v="2"/>
    </i>
    <i>
      <x v="191"/>
      <x v="2"/>
    </i>
    <i>
      <x v="192"/>
      <x v="1"/>
    </i>
    <i r="1">
      <x v="2"/>
    </i>
    <i>
      <x v="193"/>
      <x v="2"/>
    </i>
    <i>
      <x v="194"/>
      <x v="2"/>
    </i>
    <i>
      <x v="195"/>
      <x v="1"/>
    </i>
    <i>
      <x v="196"/>
      <x v="2"/>
    </i>
    <i>
      <x v="197"/>
      <x v="1"/>
    </i>
    <i r="1">
      <x v="2"/>
    </i>
    <i>
      <x v="198"/>
      <x v="1"/>
    </i>
    <i>
      <x v="199"/>
      <x v="2"/>
    </i>
    <i>
      <x v="200"/>
      <x v="2"/>
    </i>
    <i>
      <x v="201"/>
      <x v="1"/>
    </i>
    <i>
      <x v="202"/>
      <x v="3"/>
    </i>
    <i>
      <x v="203"/>
      <x v="1"/>
    </i>
    <i>
      <x v="204"/>
      <x v="2"/>
    </i>
    <i>
      <x v="205"/>
      <x v="2"/>
    </i>
    <i>
      <x v="206"/>
      <x v="2"/>
    </i>
    <i>
      <x v="207"/>
      <x v="1"/>
    </i>
    <i r="1">
      <x v="2"/>
    </i>
    <i>
      <x v="208"/>
      <x v="2"/>
    </i>
    <i>
      <x v="209"/>
      <x v="2"/>
    </i>
    <i>
      <x v="210"/>
      <x v="1"/>
    </i>
    <i>
      <x v="211"/>
      <x v="2"/>
    </i>
    <i>
      <x v="212"/>
      <x v="2"/>
    </i>
    <i>
      <x v="213"/>
      <x v="1"/>
    </i>
    <i r="1">
      <x v="2"/>
    </i>
    <i>
      <x v="214"/>
      <x v="1"/>
    </i>
    <i r="1">
      <x v="2"/>
    </i>
    <i>
      <x v="215"/>
      <x v="2"/>
    </i>
    <i>
      <x v="216"/>
      <x v="2"/>
    </i>
    <i>
      <x v="217"/>
      <x v="2"/>
    </i>
    <i>
      <x v="218"/>
      <x v="2"/>
    </i>
    <i>
      <x v="219"/>
      <x v="1"/>
    </i>
    <i>
      <x v="220"/>
      <x v="1"/>
    </i>
    <i>
      <x v="221"/>
      <x v="1"/>
    </i>
    <i>
      <x v="222"/>
      <x v="2"/>
    </i>
    <i>
      <x v="223"/>
      <x v="1"/>
    </i>
    <i>
      <x v="224"/>
      <x v="2"/>
    </i>
    <i>
      <x v="225"/>
      <x v="1"/>
    </i>
    <i>
      <x v="226"/>
      <x v="1"/>
    </i>
    <i>
      <x v="227"/>
      <x v="2"/>
    </i>
    <i>
      <x v="228"/>
      <x v="1"/>
    </i>
    <i r="1">
      <x v="2"/>
    </i>
    <i>
      <x v="229"/>
      <x v="2"/>
    </i>
    <i>
      <x v="230"/>
      <x v="2"/>
    </i>
    <i>
      <x v="231"/>
      <x v="1"/>
    </i>
    <i r="1">
      <x v="2"/>
    </i>
    <i>
      <x v="232"/>
      <x v="1"/>
    </i>
    <i r="1">
      <x v="2"/>
    </i>
    <i>
      <x v="233"/>
      <x v="1"/>
    </i>
    <i>
      <x v="234"/>
      <x v="2"/>
    </i>
    <i>
      <x v="235"/>
      <x v="2"/>
    </i>
    <i>
      <x v="236"/>
      <x v="1"/>
    </i>
    <i r="1">
      <x v="2"/>
    </i>
    <i>
      <x v="237"/>
      <x v="2"/>
    </i>
    <i>
      <x v="238"/>
      <x v="1"/>
    </i>
    <i>
      <x v="239"/>
      <x v="1"/>
    </i>
    <i r="1">
      <x v="2"/>
    </i>
    <i>
      <x v="240"/>
      <x v="2"/>
    </i>
    <i>
      <x v="241"/>
      <x v="3"/>
    </i>
    <i>
      <x v="242"/>
      <x v="1"/>
    </i>
    <i r="1">
      <x v="2"/>
    </i>
    <i>
      <x v="243"/>
      <x v="2"/>
    </i>
    <i>
      <x v="244"/>
      <x v="2"/>
    </i>
    <i>
      <x v="245"/>
      <x v="1"/>
    </i>
    <i r="1">
      <x v="2"/>
    </i>
    <i>
      <x v="246"/>
      <x v="1"/>
    </i>
    <i r="1">
      <x v="2"/>
    </i>
    <i>
      <x v="247"/>
      <x v="2"/>
    </i>
    <i>
      <x v="248"/>
      <x v="2"/>
    </i>
    <i>
      <x v="249"/>
      <x v="2"/>
    </i>
    <i>
      <x v="250"/>
      <x v="1"/>
    </i>
    <i>
      <x v="251"/>
      <x v="2"/>
    </i>
    <i>
      <x v="252"/>
      <x v="2"/>
    </i>
    <i>
      <x v="253"/>
      <x v="2"/>
    </i>
    <i>
      <x v="254"/>
      <x v="1"/>
    </i>
    <i>
      <x v="255"/>
      <x v="1"/>
    </i>
    <i>
      <x v="256"/>
      <x v="2"/>
    </i>
    <i>
      <x v="257"/>
      <x v="2"/>
    </i>
    <i>
      <x v="258"/>
      <x v="1"/>
    </i>
    <i>
      <x v="259"/>
      <x v="2"/>
    </i>
    <i>
      <x v="260"/>
      <x v="2"/>
    </i>
    <i>
      <x v="261"/>
      <x v="2"/>
    </i>
    <i>
      <x v="262"/>
      <x v="1"/>
    </i>
    <i r="1">
      <x v="2"/>
    </i>
    <i>
      <x v="263"/>
      <x v="2"/>
    </i>
    <i>
      <x v="264"/>
      <x v="2"/>
    </i>
    <i>
      <x v="265"/>
      <x v="2"/>
    </i>
    <i>
      <x v="266"/>
      <x v="1"/>
    </i>
    <i r="1">
      <x v="2"/>
    </i>
    <i>
      <x v="267"/>
      <x v="1"/>
    </i>
    <i>
      <x v="268"/>
      <x v="2"/>
    </i>
    <i>
      <x v="269"/>
      <x v="2"/>
    </i>
    <i>
      <x v="270"/>
      <x v="2"/>
    </i>
    <i>
      <x v="271"/>
      <x v="2"/>
    </i>
    <i>
      <x v="272"/>
      <x v="2"/>
    </i>
    <i>
      <x v="273"/>
      <x v="2"/>
    </i>
    <i>
      <x v="274"/>
      <x v="2"/>
    </i>
    <i>
      <x v="275"/>
      <x v="1"/>
    </i>
    <i r="1">
      <x v="2"/>
    </i>
    <i>
      <x v="276"/>
      <x v="1"/>
    </i>
    <i>
      <x v="277"/>
      <x v="1"/>
    </i>
    <i>
      <x v="278"/>
      <x v="2"/>
    </i>
    <i>
      <x v="279"/>
      <x v="1"/>
    </i>
    <i>
      <x v="280"/>
      <x v="1"/>
    </i>
    <i r="1">
      <x v="2"/>
    </i>
    <i>
      <x v="281"/>
      <x v="2"/>
    </i>
    <i>
      <x v="282"/>
      <x v="2"/>
    </i>
    <i>
      <x v="283"/>
      <x v="1"/>
    </i>
    <i>
      <x v="284"/>
      <x v="1"/>
    </i>
    <i>
      <x v="285"/>
      <x v="2"/>
    </i>
    <i>
      <x v="286"/>
      <x v="2"/>
    </i>
    <i>
      <x v="287"/>
      <x v="1"/>
    </i>
    <i r="1">
      <x v="2"/>
    </i>
    <i>
      <x v="288"/>
      <x v="2"/>
    </i>
    <i>
      <x v="289"/>
      <x v="1"/>
    </i>
    <i>
      <x v="290"/>
      <x v="3"/>
    </i>
    <i>
      <x v="291"/>
      <x v="1"/>
    </i>
    <i>
      <x v="292"/>
      <x v="2"/>
    </i>
    <i>
      <x v="293"/>
      <x v="2"/>
    </i>
    <i>
      <x v="294"/>
      <x v="1"/>
    </i>
    <i>
      <x v="295"/>
      <x v="2"/>
    </i>
    <i>
      <x v="296"/>
      <x v="1"/>
    </i>
    <i>
      <x v="297"/>
      <x v="2"/>
    </i>
    <i>
      <x v="298"/>
      <x v="2"/>
    </i>
    <i>
      <x v="299"/>
      <x v="2"/>
    </i>
    <i>
      <x v="300"/>
      <x v="2"/>
    </i>
    <i>
      <x v="301"/>
      <x v="2"/>
    </i>
    <i>
      <x v="302"/>
      <x v="1"/>
    </i>
    <i>
      <x v="303"/>
      <x v="2"/>
    </i>
    <i>
      <x v="304"/>
      <x v="1"/>
    </i>
    <i>
      <x v="305"/>
      <x v="2"/>
    </i>
    <i>
      <x v="306"/>
      <x v="2"/>
    </i>
    <i>
      <x v="307"/>
      <x v="2"/>
    </i>
    <i>
      <x v="308"/>
      <x v="2"/>
    </i>
    <i>
      <x v="309"/>
      <x v="2"/>
    </i>
    <i>
      <x v="310"/>
      <x v="2"/>
    </i>
    <i>
      <x v="311"/>
      <x v="1"/>
    </i>
    <i>
      <x v="312"/>
      <x v="2"/>
    </i>
    <i>
      <x v="313"/>
      <x v="2"/>
    </i>
    <i>
      <x v="314"/>
      <x v="2"/>
    </i>
    <i>
      <x v="315"/>
      <x v="3"/>
    </i>
    <i>
      <x v="316"/>
      <x v="2"/>
    </i>
    <i>
      <x v="317"/>
      <x v="2"/>
    </i>
    <i>
      <x v="318"/>
      <x v="2"/>
    </i>
    <i>
      <x v="319"/>
      <x v="3"/>
    </i>
    <i>
      <x v="320"/>
      <x v="2"/>
    </i>
    <i>
      <x v="321"/>
      <x v="2"/>
    </i>
    <i>
      <x v="322"/>
      <x v="2"/>
    </i>
    <i>
      <x v="323"/>
      <x v="1"/>
    </i>
    <i>
      <x v="324"/>
      <x v="1"/>
    </i>
    <i r="1">
      <x v="2"/>
    </i>
    <i>
      <x v="325"/>
      <x v="3"/>
    </i>
    <i>
      <x v="326"/>
      <x v="2"/>
    </i>
    <i>
      <x v="327"/>
      <x v="2"/>
    </i>
    <i>
      <x v="328"/>
      <x v="2"/>
    </i>
    <i>
      <x v="329"/>
      <x v="2"/>
    </i>
    <i>
      <x v="330"/>
      <x v="1"/>
    </i>
    <i>
      <x v="331"/>
      <x v="2"/>
    </i>
    <i>
      <x v="332"/>
      <x v="1"/>
    </i>
    <i r="1">
      <x v="2"/>
    </i>
    <i>
      <x v="333"/>
      <x v="2"/>
    </i>
    <i>
      <x v="334"/>
      <x v="1"/>
    </i>
    <i r="1">
      <x v="2"/>
    </i>
    <i>
      <x v="335"/>
      <x v="1"/>
    </i>
    <i>
      <x v="336"/>
      <x v="2"/>
    </i>
    <i>
      <x v="337"/>
      <x v="1"/>
    </i>
    <i>
      <x v="338"/>
      <x v="1"/>
    </i>
    <i r="1">
      <x v="2"/>
    </i>
    <i>
      <x v="339"/>
      <x v="1"/>
    </i>
    <i>
      <x v="340"/>
      <x v="1"/>
    </i>
    <i>
      <x v="341"/>
      <x v="2"/>
    </i>
    <i>
      <x v="342"/>
      <x v="1"/>
    </i>
    <i r="1">
      <x v="2"/>
    </i>
    <i>
      <x v="343"/>
      <x v="2"/>
    </i>
    <i>
      <x v="344"/>
      <x v="2"/>
    </i>
    <i>
      <x v="345"/>
      <x v="2"/>
    </i>
    <i>
      <x v="346"/>
      <x v="2"/>
    </i>
    <i>
      <x v="347"/>
      <x v="2"/>
    </i>
    <i>
      <x v="348"/>
      <x v="1"/>
    </i>
    <i>
      <x v="349"/>
      <x v="1"/>
    </i>
    <i>
      <x v="350"/>
      <x v="1"/>
    </i>
    <i>
      <x v="351"/>
      <x v="2"/>
    </i>
    <i>
      <x v="352"/>
      <x v="2"/>
    </i>
    <i>
      <x v="353"/>
      <x v="1"/>
    </i>
    <i>
      <x v="354"/>
      <x v="1"/>
    </i>
    <i r="1">
      <x v="2"/>
    </i>
    <i>
      <x v="355"/>
      <x v="1"/>
    </i>
    <i r="1">
      <x v="2"/>
    </i>
    <i>
      <x v="356"/>
      <x v="1"/>
    </i>
    <i r="1">
      <x v="2"/>
    </i>
    <i>
      <x v="357"/>
      <x v="1"/>
    </i>
    <i>
      <x v="358"/>
      <x v="1"/>
    </i>
    <i r="1">
      <x v="2"/>
    </i>
    <i>
      <x v="359"/>
      <x v="1"/>
    </i>
    <i>
      <x v="360"/>
      <x v="2"/>
    </i>
    <i>
      <x v="361"/>
      <x v="2"/>
    </i>
    <i>
      <x v="362"/>
      <x v="2"/>
    </i>
    <i>
      <x v="363"/>
      <x v="2"/>
    </i>
    <i>
      <x v="364"/>
      <x v="1"/>
    </i>
    <i>
      <x v="365"/>
      <x v="2"/>
    </i>
    <i>
      <x v="366"/>
      <x v="2"/>
    </i>
    <i>
      <x v="367"/>
      <x v="2"/>
    </i>
    <i>
      <x v="368"/>
      <x v="2"/>
    </i>
    <i>
      <x v="369"/>
      <x v="1"/>
    </i>
    <i>
      <x v="370"/>
      <x v="2"/>
    </i>
    <i>
      <x v="371"/>
      <x v="1"/>
    </i>
    <i>
      <x v="372"/>
      <x v="1"/>
    </i>
    <i r="1">
      <x v="2"/>
    </i>
    <i>
      <x v="373"/>
      <x v="2"/>
    </i>
    <i>
      <x v="374"/>
      <x v="2"/>
    </i>
    <i>
      <x v="375"/>
      <x v="1"/>
    </i>
    <i r="1">
      <x v="2"/>
    </i>
    <i>
      <x v="376"/>
      <x v="2"/>
    </i>
    <i>
      <x v="377"/>
      <x v="3"/>
    </i>
    <i>
      <x v="378"/>
      <x v="1"/>
    </i>
    <i r="1">
      <x v="2"/>
    </i>
    <i>
      <x v="379"/>
      <x v="2"/>
    </i>
    <i>
      <x v="380"/>
      <x v="2"/>
    </i>
    <i>
      <x v="381"/>
      <x v="1"/>
    </i>
    <i>
      <x v="382"/>
      <x v="2"/>
    </i>
    <i>
      <x v="383"/>
      <x v="1"/>
    </i>
    <i r="1">
      <x v="2"/>
    </i>
    <i>
      <x v="384"/>
      <x v="1"/>
    </i>
    <i>
      <x v="385"/>
      <x v="2"/>
    </i>
    <i>
      <x v="386"/>
      <x v="2"/>
    </i>
    <i>
      <x v="387"/>
      <x v="2"/>
    </i>
    <i>
      <x v="388"/>
      <x v="2"/>
    </i>
    <i>
      <x v="389"/>
      <x v="2"/>
    </i>
    <i>
      <x v="390"/>
      <x v="2"/>
    </i>
    <i>
      <x v="391"/>
      <x v="2"/>
    </i>
    <i>
      <x v="392"/>
      <x v="2"/>
    </i>
    <i>
      <x v="393"/>
      <x v="1"/>
    </i>
    <i>
      <x v="394"/>
      <x v="2"/>
    </i>
    <i>
      <x v="395"/>
      <x v="1"/>
    </i>
    <i r="1">
      <x v="2"/>
    </i>
    <i>
      <x v="396"/>
      <x v="1"/>
    </i>
    <i>
      <x v="397"/>
      <x v="2"/>
    </i>
    <i>
      <x v="398"/>
      <x v="1"/>
    </i>
    <i>
      <x v="399"/>
      <x v="1"/>
    </i>
    <i r="1">
      <x v="2"/>
    </i>
    <i>
      <x v="400"/>
      <x v="2"/>
    </i>
    <i>
      <x v="401"/>
      <x v="2"/>
    </i>
    <i>
      <x v="402"/>
      <x v="1"/>
    </i>
    <i r="1">
      <x v="2"/>
    </i>
    <i>
      <x v="403"/>
      <x v="1"/>
    </i>
    <i>
      <x v="404"/>
      <x v="3"/>
    </i>
    <i>
      <x v="405"/>
      <x v="2"/>
    </i>
    <i>
      <x v="406"/>
      <x v="1"/>
    </i>
    <i r="1">
      <x v="2"/>
    </i>
    <i>
      <x v="407"/>
      <x v="2"/>
    </i>
    <i>
      <x v="408"/>
      <x v="2"/>
    </i>
    <i>
      <x v="409"/>
      <x v="2"/>
    </i>
    <i>
      <x v="410"/>
      <x v="2"/>
    </i>
    <i>
      <x v="411"/>
      <x v="2"/>
    </i>
    <i>
      <x v="412"/>
      <x v="2"/>
    </i>
    <i>
      <x v="413"/>
      <x v="2"/>
    </i>
    <i>
      <x v="414"/>
      <x v="1"/>
    </i>
    <i>
      <x v="415"/>
      <x v="1"/>
    </i>
    <i>
      <x v="416"/>
      <x v="1"/>
    </i>
    <i>
      <x v="417"/>
      <x v="1"/>
    </i>
    <i>
      <x v="418"/>
      <x v="1"/>
    </i>
    <i r="1">
      <x v="2"/>
    </i>
    <i>
      <x v="419"/>
      <x v="2"/>
    </i>
    <i>
      <x v="420"/>
      <x v="2"/>
    </i>
    <i>
      <x v="421"/>
      <x v="1"/>
    </i>
    <i>
      <x v="422"/>
      <x v="2"/>
    </i>
    <i>
      <x v="423"/>
      <x v="2"/>
    </i>
    <i>
      <x v="424"/>
      <x v="1"/>
    </i>
    <i r="1">
      <x v="2"/>
    </i>
    <i>
      <x v="425"/>
      <x v="1"/>
    </i>
    <i>
      <x v="426"/>
      <x v="2"/>
    </i>
    <i>
      <x v="427"/>
      <x v="1"/>
    </i>
    <i>
      <x v="428"/>
      <x v="3"/>
    </i>
    <i>
      <x v="429"/>
      <x v="2"/>
    </i>
    <i>
      <x v="430"/>
      <x v="2"/>
    </i>
    <i>
      <x v="431"/>
      <x v="2"/>
    </i>
    <i>
      <x v="432"/>
      <x v="1"/>
    </i>
    <i r="1">
      <x v="2"/>
    </i>
    <i>
      <x v="433"/>
      <x v="2"/>
    </i>
    <i>
      <x v="434"/>
      <x v="2"/>
    </i>
    <i>
      <x v="435"/>
      <x v="2"/>
    </i>
    <i>
      <x v="436"/>
      <x v="1"/>
    </i>
    <i>
      <x v="437"/>
      <x v="3"/>
    </i>
    <i>
      <x v="438"/>
      <x v="1"/>
    </i>
    <i r="1">
      <x v="2"/>
    </i>
    <i>
      <x v="439"/>
      <x v="2"/>
    </i>
    <i>
      <x v="440"/>
      <x v="1"/>
    </i>
    <i>
      <x v="441"/>
      <x v="2"/>
    </i>
    <i>
      <x v="442"/>
      <x v="2"/>
    </i>
    <i>
      <x v="443"/>
      <x v="2"/>
    </i>
    <i>
      <x v="444"/>
      <x v="2"/>
    </i>
    <i>
      <x v="445"/>
      <x v="2"/>
    </i>
    <i>
      <x v="446"/>
      <x v="1"/>
    </i>
    <i>
      <x v="447"/>
      <x v="1"/>
    </i>
    <i r="1">
      <x v="2"/>
    </i>
    <i>
      <x v="448"/>
      <x v="1"/>
    </i>
    <i r="1">
      <x v="2"/>
    </i>
    <i>
      <x v="449"/>
      <x v="2"/>
    </i>
    <i>
      <x v="450"/>
      <x v="1"/>
    </i>
    <i r="1">
      <x v="2"/>
    </i>
    <i>
      <x v="451"/>
      <x v="2"/>
    </i>
    <i>
      <x v="452"/>
      <x v="2"/>
    </i>
    <i>
      <x v="453"/>
      <x v="3"/>
    </i>
    <i>
      <x v="454"/>
      <x v="2"/>
    </i>
    <i>
      <x v="455"/>
      <x v="2"/>
    </i>
    <i>
      <x v="456"/>
      <x v="1"/>
    </i>
    <i>
      <x v="457"/>
      <x v="3"/>
    </i>
    <i>
      <x v="458"/>
      <x v="2"/>
    </i>
    <i>
      <x v="459"/>
      <x v="2"/>
    </i>
    <i>
      <x v="460"/>
      <x v="1"/>
    </i>
    <i>
      <x v="461"/>
      <x v="2"/>
    </i>
    <i>
      <x v="462"/>
      <x v="1"/>
    </i>
    <i>
      <x v="463"/>
      <x v="2"/>
    </i>
    <i>
      <x v="464"/>
      <x v="1"/>
    </i>
    <i>
      <x v="465"/>
      <x v="1"/>
    </i>
    <i>
      <x v="466"/>
      <x v="2"/>
    </i>
    <i>
      <x v="467"/>
      <x v="1"/>
    </i>
    <i>
      <x v="468"/>
      <x v="1"/>
    </i>
    <i>
      <x v="469"/>
      <x v="2"/>
    </i>
    <i>
      <x v="470"/>
      <x v="2"/>
    </i>
    <i>
      <x v="471"/>
      <x v="1"/>
    </i>
    <i>
      <x v="472"/>
      <x v="2"/>
    </i>
    <i>
      <x v="473"/>
      <x v="3"/>
    </i>
    <i>
      <x v="474"/>
      <x v="2"/>
    </i>
    <i>
      <x v="475"/>
      <x v="2"/>
    </i>
    <i>
      <x v="476"/>
      <x v="1"/>
    </i>
    <i>
      <x v="477"/>
      <x v="1"/>
    </i>
    <i r="1">
      <x v="2"/>
    </i>
    <i>
      <x v="478"/>
      <x v="1"/>
    </i>
    <i>
      <x v="479"/>
      <x v="1"/>
    </i>
    <i>
      <x v="480"/>
      <x v="2"/>
    </i>
    <i>
      <x v="481"/>
      <x v="2"/>
    </i>
    <i>
      <x v="482"/>
      <x v="2"/>
    </i>
    <i>
      <x v="483"/>
      <x v="2"/>
    </i>
    <i>
      <x v="484"/>
      <x v="2"/>
    </i>
    <i>
      <x v="485"/>
      <x v="3"/>
    </i>
    <i>
      <x v="486"/>
      <x v="2"/>
    </i>
    <i>
      <x v="487"/>
      <x v="2"/>
    </i>
    <i>
      <x v="488"/>
      <x v="2"/>
    </i>
    <i>
      <x v="489"/>
      <x v="2"/>
    </i>
    <i>
      <x v="490"/>
      <x v="2"/>
    </i>
    <i>
      <x v="491"/>
      <x v="2"/>
    </i>
    <i>
      <x v="492"/>
      <x v="2"/>
    </i>
    <i>
      <x v="493"/>
      <x v="1"/>
    </i>
    <i r="1">
      <x v="2"/>
    </i>
    <i>
      <x v="494"/>
      <x v="1"/>
    </i>
    <i>
      <x v="495"/>
      <x v="1"/>
    </i>
    <i>
      <x v="496"/>
      <x v="2"/>
    </i>
    <i>
      <x v="497"/>
      <x v="1"/>
    </i>
    <i>
      <x v="498"/>
      <x v="1"/>
    </i>
    <i r="1">
      <x v="2"/>
    </i>
    <i>
      <x v="499"/>
      <x v="3"/>
    </i>
    <i>
      <x v="500"/>
      <x v="2"/>
    </i>
    <i>
      <x v="501"/>
      <x v="2"/>
    </i>
    <i>
      <x v="502"/>
      <x v="2"/>
    </i>
    <i>
      <x v="503"/>
      <x v="2"/>
    </i>
    <i>
      <x v="504"/>
      <x v="2"/>
    </i>
    <i>
      <x v="505"/>
      <x v="2"/>
    </i>
    <i>
      <x v="506"/>
      <x v="2"/>
    </i>
    <i>
      <x v="507"/>
      <x v="2"/>
    </i>
    <i>
      <x v="508"/>
      <x v="1"/>
    </i>
    <i>
      <x v="509"/>
      <x v="2"/>
    </i>
    <i>
      <x v="510"/>
      <x v="2"/>
    </i>
    <i>
      <x v="511"/>
      <x v="1"/>
    </i>
    <i>
      <x v="512"/>
      <x v="2"/>
    </i>
    <i>
      <x v="513"/>
      <x v="1"/>
    </i>
    <i r="1">
      <x v="2"/>
    </i>
    <i>
      <x v="514"/>
      <x v="1"/>
    </i>
    <i>
      <x v="515"/>
      <x v="1"/>
    </i>
    <i r="1">
      <x v="2"/>
    </i>
    <i>
      <x v="516"/>
      <x v="3"/>
    </i>
    <i>
      <x v="517"/>
      <x v="2"/>
    </i>
    <i>
      <x v="518"/>
      <x v="1"/>
    </i>
    <i>
      <x v="519"/>
      <x v="1"/>
    </i>
    <i>
      <x v="520"/>
      <x v="1"/>
    </i>
    <i>
      <x v="521"/>
      <x v="1"/>
    </i>
    <i r="1">
      <x v="2"/>
    </i>
    <i>
      <x v="522"/>
      <x v="2"/>
    </i>
    <i>
      <x v="523"/>
      <x v="2"/>
    </i>
    <i>
      <x v="524"/>
      <x v="2"/>
    </i>
    <i>
      <x v="525"/>
      <x v="1"/>
    </i>
    <i>
      <x v="526"/>
      <x v="2"/>
    </i>
    <i>
      <x v="527"/>
      <x v="2"/>
    </i>
    <i>
      <x v="528"/>
      <x v="1"/>
    </i>
    <i>
      <x v="529"/>
      <x v="1"/>
    </i>
    <i>
      <x v="530"/>
      <x v="2"/>
    </i>
    <i>
      <x v="531"/>
      <x v="2"/>
    </i>
    <i>
      <x v="532"/>
      <x v="3"/>
    </i>
    <i>
      <x v="533"/>
      <x v="2"/>
    </i>
    <i>
      <x v="534"/>
      <x v="2"/>
    </i>
    <i>
      <x v="535"/>
      <x v="3"/>
    </i>
    <i>
      <x v="536"/>
      <x v="3"/>
    </i>
    <i>
      <x v="537"/>
      <x v="1"/>
    </i>
    <i>
      <x v="538"/>
      <x v="2"/>
    </i>
    <i>
      <x v="539"/>
      <x v="2"/>
    </i>
    <i>
      <x v="540"/>
      <x v="1"/>
    </i>
    <i>
      <x v="541"/>
      <x v="1"/>
    </i>
    <i r="1">
      <x v="2"/>
    </i>
    <i>
      <x v="542"/>
      <x v="1"/>
    </i>
    <i r="1">
      <x v="2"/>
    </i>
    <i>
      <x v="543"/>
      <x v="2"/>
    </i>
    <i>
      <x v="544"/>
      <x v="1"/>
    </i>
    <i>
      <x v="545"/>
      <x v="2"/>
    </i>
    <i>
      <x v="546"/>
      <x v="1"/>
    </i>
    <i>
      <x v="547"/>
      <x v="3"/>
    </i>
    <i>
      <x v="548"/>
      <x v="2"/>
    </i>
    <i>
      <x v="549"/>
      <x v="1"/>
    </i>
    <i r="1">
      <x v="2"/>
    </i>
    <i>
      <x v="550"/>
      <x v="2"/>
    </i>
    <i>
      <x v="551"/>
      <x v="2"/>
    </i>
    <i>
      <x v="552"/>
      <x v="3"/>
    </i>
    <i>
      <x v="553"/>
      <x v="1"/>
    </i>
    <i r="1">
      <x v="2"/>
    </i>
    <i>
      <x v="554"/>
      <x v="1"/>
    </i>
    <i r="1">
      <x v="2"/>
    </i>
    <i>
      <x v="555"/>
      <x v="2"/>
    </i>
    <i>
      <x v="556"/>
      <x v="1"/>
    </i>
    <i>
      <x v="557"/>
      <x v="2"/>
    </i>
    <i>
      <x v="558"/>
      <x v="2"/>
    </i>
    <i>
      <x v="559"/>
      <x v="1"/>
    </i>
    <i>
      <x v="560"/>
      <x v="2"/>
    </i>
    <i>
      <x v="561"/>
      <x v="1"/>
    </i>
    <i>
      <x v="562"/>
      <x v="1"/>
    </i>
    <i>
      <x v="563"/>
      <x v="2"/>
    </i>
    <i>
      <x v="564"/>
      <x v="2"/>
    </i>
    <i>
      <x v="565"/>
      <x v="3"/>
    </i>
    <i>
      <x v="566"/>
      <x v="2"/>
    </i>
    <i>
      <x v="567"/>
      <x v="1"/>
    </i>
    <i>
      <x v="568"/>
      <x v="2"/>
    </i>
    <i>
      <x v="569"/>
      <x v="2"/>
    </i>
    <i>
      <x v="570"/>
      <x v="2"/>
    </i>
    <i>
      <x v="571"/>
      <x v="2"/>
    </i>
    <i>
      <x v="572"/>
      <x v="2"/>
    </i>
    <i>
      <x v="573"/>
      <x v="2"/>
    </i>
    <i>
      <x v="574"/>
      <x v="1"/>
    </i>
    <i>
      <x v="575"/>
      <x v="2"/>
    </i>
    <i>
      <x v="576"/>
      <x v="2"/>
    </i>
    <i>
      <x v="577"/>
      <x v="2"/>
    </i>
    <i>
      <x v="578"/>
      <x v="1"/>
    </i>
    <i r="1">
      <x v="2"/>
    </i>
    <i>
      <x v="579"/>
      <x v="2"/>
    </i>
    <i>
      <x v="580"/>
      <x v="2"/>
    </i>
    <i>
      <x v="581"/>
      <x v="2"/>
    </i>
    <i>
      <x v="582"/>
      <x v="1"/>
    </i>
    <i>
      <x v="583"/>
      <x v="1"/>
    </i>
    <i r="1">
      <x v="2"/>
    </i>
    <i>
      <x v="584"/>
      <x v="2"/>
    </i>
    <i>
      <x v="585"/>
      <x v="1"/>
    </i>
    <i r="1">
      <x v="2"/>
    </i>
    <i>
      <x v="586"/>
      <x v="1"/>
    </i>
    <i>
      <x v="587"/>
      <x v="1"/>
    </i>
    <i>
      <x v="588"/>
      <x v="2"/>
    </i>
    <i>
      <x v="589"/>
      <x v="2"/>
    </i>
    <i>
      <x v="590"/>
      <x v="1"/>
    </i>
    <i>
      <x v="591"/>
      <x v="1"/>
    </i>
    <i>
      <x v="592"/>
      <x v="1"/>
    </i>
    <i r="1">
      <x v="2"/>
    </i>
    <i>
      <x v="593"/>
      <x v="2"/>
    </i>
    <i>
      <x v="594"/>
      <x v="1"/>
    </i>
    <i>
      <x v="595"/>
      <x v="2"/>
    </i>
    <i>
      <x v="596"/>
      <x v="2"/>
    </i>
    <i>
      <x v="597"/>
      <x v="2"/>
    </i>
    <i>
      <x v="598"/>
      <x v="1"/>
    </i>
    <i>
      <x v="599"/>
      <x v="1"/>
    </i>
    <i r="1">
      <x v="2"/>
    </i>
    <i>
      <x v="600"/>
      <x v="3"/>
    </i>
    <i>
      <x v="601"/>
      <x v="1"/>
    </i>
    <i r="1">
      <x v="2"/>
    </i>
    <i>
      <x v="602"/>
      <x v="2"/>
    </i>
    <i>
      <x v="603"/>
      <x v="1"/>
    </i>
    <i r="1">
      <x v="2"/>
    </i>
    <i>
      <x v="604"/>
      <x v="1"/>
    </i>
    <i>
      <x v="605"/>
      <x v="1"/>
    </i>
    <i>
      <x v="606"/>
      <x v="1"/>
    </i>
    <i r="1">
      <x v="2"/>
    </i>
    <i>
      <x v="607"/>
      <x v="2"/>
    </i>
    <i>
      <x v="608"/>
      <x v="2"/>
    </i>
    <i>
      <x v="609"/>
      <x v="2"/>
    </i>
    <i>
      <x v="610"/>
      <x v="3"/>
    </i>
    <i>
      <x v="611"/>
      <x v="1"/>
    </i>
    <i>
      <x v="612"/>
      <x v="3"/>
    </i>
    <i>
      <x v="613"/>
      <x v="1"/>
    </i>
    <i r="1">
      <x v="2"/>
    </i>
    <i>
      <x v="614"/>
      <x v="1"/>
    </i>
    <i>
      <x v="615"/>
      <x v="1"/>
    </i>
    <i>
      <x v="616"/>
      <x v="2"/>
    </i>
    <i>
      <x v="617"/>
      <x v="2"/>
    </i>
    <i>
      <x v="618"/>
      <x v="2"/>
    </i>
    <i>
      <x v="619"/>
      <x v="2"/>
    </i>
    <i>
      <x v="620"/>
      <x v="2"/>
    </i>
    <i>
      <x v="621"/>
      <x v="2"/>
    </i>
    <i>
      <x v="622"/>
      <x v="2"/>
    </i>
    <i>
      <x v="623"/>
      <x v="1"/>
    </i>
    <i r="1">
      <x v="2"/>
    </i>
    <i>
      <x v="624"/>
      <x v="2"/>
    </i>
    <i>
      <x v="625"/>
      <x v="1"/>
    </i>
    <i>
      <x v="626"/>
      <x v="2"/>
    </i>
    <i>
      <x v="627"/>
      <x v="2"/>
    </i>
    <i>
      <x v="628"/>
      <x v="3"/>
    </i>
    <i>
      <x v="629"/>
      <x v="1"/>
    </i>
    <i r="1">
      <x v="2"/>
    </i>
    <i>
      <x v="630"/>
      <x v="2"/>
    </i>
    <i>
      <x v="631"/>
      <x v="2"/>
    </i>
    <i>
      <x v="632"/>
      <x v="1"/>
    </i>
    <i>
      <x v="633"/>
      <x v="2"/>
    </i>
    <i>
      <x v="634"/>
      <x v="3"/>
    </i>
    <i>
      <x v="635"/>
      <x v="2"/>
    </i>
    <i>
      <x v="636"/>
      <x v="2"/>
    </i>
    <i>
      <x v="637"/>
      <x v="2"/>
    </i>
    <i>
      <x v="638"/>
      <x v="1"/>
    </i>
    <i r="1">
      <x v="2"/>
    </i>
    <i>
      <x v="639"/>
      <x v="2"/>
    </i>
    <i>
      <x v="640"/>
      <x v="2"/>
    </i>
    <i>
      <x v="641"/>
      <x v="3"/>
    </i>
    <i>
      <x v="642"/>
      <x v="2"/>
    </i>
    <i>
      <x v="643"/>
      <x v="2"/>
    </i>
    <i>
      <x v="644"/>
      <x v="2"/>
    </i>
    <i>
      <x v="645"/>
      <x v="1"/>
    </i>
    <i>
      <x v="646"/>
      <x v="1"/>
    </i>
    <i>
      <x v="647"/>
      <x v="1"/>
    </i>
    <i>
      <x v="648"/>
      <x v="2"/>
    </i>
    <i>
      <x v="649"/>
      <x v="2"/>
    </i>
    <i>
      <x v="650"/>
      <x v="1"/>
    </i>
    <i>
      <x v="651"/>
      <x v="1"/>
    </i>
    <i>
      <x v="652"/>
      <x v="1"/>
    </i>
    <i>
      <x v="653"/>
      <x v="2"/>
    </i>
    <i>
      <x v="654"/>
      <x v="2"/>
    </i>
    <i>
      <x v="655"/>
      <x v="2"/>
    </i>
    <i>
      <x v="656"/>
      <x v="2"/>
    </i>
    <i>
      <x v="657"/>
      <x v="2"/>
    </i>
    <i>
      <x v="658"/>
      <x v="1"/>
    </i>
    <i>
      <x v="659"/>
      <x v="3"/>
    </i>
    <i>
      <x v="660"/>
      <x v="1"/>
    </i>
    <i>
      <x v="661"/>
      <x v="1"/>
    </i>
    <i>
      <x v="662"/>
      <x v="2"/>
    </i>
    <i>
      <x v="663"/>
      <x v="2"/>
    </i>
    <i>
      <x v="664"/>
      <x v="1"/>
    </i>
    <i r="1">
      <x v="2"/>
    </i>
    <i>
      <x v="665"/>
      <x v="1"/>
    </i>
    <i r="1">
      <x v="2"/>
    </i>
    <i>
      <x v="666"/>
      <x v="2"/>
    </i>
    <i>
      <x v="667"/>
      <x v="2"/>
    </i>
    <i>
      <x v="668"/>
      <x v="2"/>
    </i>
    <i>
      <x v="669"/>
      <x v="2"/>
    </i>
    <i>
      <x v="670"/>
      <x v="1"/>
    </i>
    <i r="1">
      <x v="2"/>
    </i>
    <i>
      <x v="671"/>
      <x v="2"/>
    </i>
    <i>
      <x v="672"/>
      <x v="2"/>
    </i>
    <i>
      <x v="673"/>
      <x v="2"/>
    </i>
    <i>
      <x v="674"/>
      <x v="3"/>
    </i>
    <i>
      <x v="675"/>
      <x v="1"/>
    </i>
    <i>
      <x v="676"/>
      <x v="1"/>
    </i>
    <i>
      <x v="677"/>
      <x v="1"/>
    </i>
    <i r="1">
      <x v="2"/>
    </i>
    <i>
      <x v="678"/>
      <x v="1"/>
    </i>
    <i>
      <x v="679"/>
      <x v="1"/>
    </i>
    <i r="1">
      <x v="2"/>
    </i>
    <i>
      <x v="680"/>
      <x v="1"/>
    </i>
    <i r="1">
      <x v="2"/>
    </i>
    <i>
      <x v="681"/>
      <x v="2"/>
    </i>
    <i>
      <x v="682"/>
      <x v="2"/>
    </i>
    <i>
      <x v="683"/>
      <x v="1"/>
    </i>
    <i>
      <x v="684"/>
      <x v="1"/>
    </i>
    <i r="1">
      <x v="2"/>
    </i>
    <i>
      <x v="685"/>
      <x v="1"/>
    </i>
    <i>
      <x v="686"/>
      <x v="1"/>
    </i>
    <i>
      <x v="687"/>
      <x v="1"/>
    </i>
    <i>
      <x v="688"/>
      <x v="2"/>
    </i>
    <i>
      <x v="689"/>
      <x v="2"/>
    </i>
    <i>
      <x v="690"/>
      <x v="2"/>
    </i>
    <i>
      <x v="691"/>
      <x v="2"/>
    </i>
    <i>
      <x v="692"/>
      <x v="1"/>
    </i>
    <i r="1">
      <x v="2"/>
    </i>
    <i>
      <x v="693"/>
      <x v="1"/>
    </i>
    <i>
      <x v="694"/>
      <x v="2"/>
    </i>
    <i>
      <x v="695"/>
      <x v="2"/>
    </i>
    <i>
      <x v="696"/>
      <x v="2"/>
    </i>
    <i>
      <x v="697"/>
      <x v="1"/>
    </i>
    <i>
      <x v="698"/>
      <x v="2"/>
    </i>
    <i>
      <x v="699"/>
      <x v="3"/>
    </i>
    <i>
      <x v="700"/>
      <x v="1"/>
    </i>
    <i r="1">
      <x v="2"/>
    </i>
    <i>
      <x v="701"/>
      <x v="2"/>
    </i>
    <i>
      <x v="702"/>
      <x v="1"/>
    </i>
    <i>
      <x v="703"/>
      <x v="2"/>
    </i>
    <i>
      <x v="704"/>
      <x v="2"/>
    </i>
    <i>
      <x v="705"/>
      <x v="1"/>
    </i>
    <i r="1">
      <x v="2"/>
    </i>
    <i>
      <x v="706"/>
      <x v="3"/>
    </i>
    <i>
      <x v="707"/>
      <x v="2"/>
    </i>
    <i>
      <x v="708"/>
      <x v="1"/>
    </i>
    <i r="1">
      <x v="2"/>
    </i>
    <i>
      <x v="709"/>
      <x v="2"/>
    </i>
    <i>
      <x v="710"/>
      <x v="2"/>
    </i>
    <i>
      <x v="711"/>
      <x v="1"/>
    </i>
    <i>
      <x v="712"/>
      <x v="2"/>
    </i>
    <i>
      <x v="713"/>
      <x v="2"/>
    </i>
    <i>
      <x v="714"/>
      <x v="1"/>
    </i>
    <i>
      <x v="715"/>
      <x v="1"/>
    </i>
    <i>
      <x v="716"/>
      <x v="1"/>
    </i>
    <i r="1">
      <x v="2"/>
    </i>
    <i>
      <x v="717"/>
      <x v="2"/>
    </i>
    <i>
      <x v="718"/>
      <x v="2"/>
    </i>
    <i>
      <x v="719"/>
      <x v="1"/>
    </i>
    <i r="1">
      <x v="2"/>
    </i>
    <i>
      <x v="720"/>
      <x v="1"/>
    </i>
    <i>
      <x v="721"/>
      <x v="1"/>
    </i>
    <i r="1">
      <x v="2"/>
    </i>
    <i>
      <x v="722"/>
      <x v="1"/>
    </i>
    <i>
      <x v="723"/>
      <x v="2"/>
    </i>
    <i>
      <x v="724"/>
      <x v="2"/>
    </i>
    <i>
      <x v="725"/>
      <x v="1"/>
    </i>
    <i>
      <x v="726"/>
      <x v="2"/>
    </i>
    <i>
      <x v="727"/>
      <x v="2"/>
    </i>
    <i>
      <x v="728"/>
      <x v="2"/>
    </i>
    <i>
      <x v="729"/>
      <x v="1"/>
    </i>
    <i>
      <x v="730"/>
      <x v="2"/>
    </i>
    <i>
      <x v="731"/>
      <x v="1"/>
    </i>
    <i>
      <x v="732"/>
      <x v="2"/>
    </i>
    <i>
      <x v="733"/>
      <x v="2"/>
    </i>
    <i>
      <x v="734"/>
      <x v="1"/>
    </i>
    <i r="1">
      <x v="2"/>
    </i>
    <i>
      <x v="735"/>
      <x v="2"/>
    </i>
    <i>
      <x v="736"/>
      <x v="2"/>
    </i>
    <i>
      <x v="737"/>
      <x v="1"/>
    </i>
    <i>
      <x v="738"/>
      <x v="2"/>
    </i>
    <i>
      <x v="739"/>
      <x v="1"/>
    </i>
    <i r="1">
      <x v="2"/>
    </i>
    <i>
      <x v="740"/>
      <x v="1"/>
    </i>
    <i>
      <x v="741"/>
      <x v="1"/>
    </i>
    <i>
      <x v="742"/>
      <x v="1"/>
    </i>
    <i>
      <x v="743"/>
      <x v="2"/>
    </i>
    <i>
      <x v="744"/>
      <x v="1"/>
    </i>
    <i>
      <x v="745"/>
      <x v="2"/>
    </i>
    <i>
      <x v="746"/>
      <x v="2"/>
    </i>
    <i>
      <x v="747"/>
      <x v="2"/>
    </i>
    <i>
      <x v="748"/>
      <x v="2"/>
    </i>
    <i>
      <x v="749"/>
      <x v="1"/>
    </i>
    <i>
      <x v="750"/>
      <x v="1"/>
    </i>
    <i>
      <x v="751"/>
      <x v="2"/>
    </i>
    <i>
      <x v="752"/>
      <x v="2"/>
    </i>
    <i>
      <x v="753"/>
      <x v="2"/>
    </i>
    <i>
      <x v="754"/>
      <x v="2"/>
    </i>
    <i>
      <x v="755"/>
      <x v="1"/>
    </i>
    <i r="1">
      <x v="2"/>
    </i>
    <i>
      <x v="756"/>
      <x v="2"/>
    </i>
    <i>
      <x v="757"/>
      <x v="1"/>
    </i>
    <i>
      <x v="758"/>
      <x v="2"/>
    </i>
    <i>
      <x v="759"/>
      <x v="2"/>
    </i>
    <i>
      <x v="760"/>
      <x v="2"/>
    </i>
    <i>
      <x v="761"/>
      <x v="1"/>
    </i>
    <i r="1">
      <x v="2"/>
    </i>
    <i>
      <x v="762"/>
      <x v="2"/>
    </i>
    <i>
      <x v="763"/>
      <x v="2"/>
    </i>
    <i>
      <x v="764"/>
      <x v="2"/>
    </i>
    <i>
      <x v="765"/>
      <x v="1"/>
    </i>
    <i r="1">
      <x v="2"/>
    </i>
    <i>
      <x v="766"/>
      <x v="1"/>
    </i>
    <i r="1">
      <x v="2"/>
    </i>
    <i>
      <x v="767"/>
      <x v="1"/>
    </i>
    <i r="1">
      <x v="2"/>
    </i>
    <i>
      <x v="768"/>
      <x v="1"/>
    </i>
    <i>
      <x v="769"/>
      <x v="2"/>
    </i>
    <i>
      <x v="770"/>
      <x v="2"/>
    </i>
    <i>
      <x v="771"/>
      <x v="2"/>
    </i>
    <i>
      <x v="772"/>
      <x v="1"/>
    </i>
    <i>
      <x v="773"/>
      <x v="1"/>
    </i>
    <i>
      <x v="774"/>
      <x v="2"/>
    </i>
    <i>
      <x v="775"/>
      <x v="1"/>
    </i>
    <i r="1">
      <x v="2"/>
    </i>
    <i>
      <x v="776"/>
      <x v="2"/>
    </i>
    <i>
      <x v="777"/>
      <x v="2"/>
    </i>
    <i>
      <x v="778"/>
      <x v="2"/>
    </i>
    <i>
      <x v="779"/>
      <x v="2"/>
    </i>
    <i>
      <x v="780"/>
      <x v="2"/>
    </i>
    <i>
      <x v="781"/>
      <x v="1"/>
    </i>
    <i>
      <x v="782"/>
      <x v="2"/>
    </i>
    <i>
      <x v="783"/>
      <x v="2"/>
    </i>
    <i>
      <x v="784"/>
      <x v="2"/>
    </i>
    <i>
      <x v="785"/>
      <x v="1"/>
    </i>
    <i>
      <x v="786"/>
      <x v="1"/>
    </i>
    <i>
      <x v="787"/>
      <x v="2"/>
    </i>
    <i>
      <x v="788"/>
      <x v="2"/>
    </i>
    <i>
      <x v="789"/>
      <x v="1"/>
    </i>
    <i>
      <x v="790"/>
      <x v="2"/>
    </i>
    <i>
      <x v="791"/>
      <x v="2"/>
    </i>
    <i>
      <x v="792"/>
      <x v="2"/>
    </i>
    <i>
      <x v="793"/>
      <x v="2"/>
    </i>
    <i>
      <x v="794"/>
      <x v="3"/>
    </i>
    <i>
      <x v="795"/>
      <x v="2"/>
    </i>
    <i>
      <x v="796"/>
      <x v="2"/>
    </i>
    <i>
      <x v="797"/>
      <x v="2"/>
    </i>
    <i>
      <x v="798"/>
      <x v="1"/>
    </i>
    <i r="1">
      <x v="2"/>
    </i>
    <i>
      <x v="799"/>
      <x v="1"/>
    </i>
    <i>
      <x v="800"/>
      <x v="1"/>
    </i>
    <i r="1">
      <x v="2"/>
    </i>
    <i>
      <x v="801"/>
      <x v="1"/>
    </i>
    <i>
      <x v="802"/>
      <x v="2"/>
    </i>
    <i>
      <x v="803"/>
      <x v="1"/>
    </i>
    <i>
      <x v="804"/>
      <x v="2"/>
    </i>
    <i>
      <x v="805"/>
      <x v="2"/>
    </i>
    <i>
      <x v="806"/>
      <x v="2"/>
    </i>
    <i>
      <x v="807"/>
      <x v="1"/>
    </i>
    <i r="1">
      <x v="2"/>
    </i>
    <i>
      <x v="808"/>
      <x v="1"/>
    </i>
    <i r="1">
      <x v="2"/>
    </i>
    <i>
      <x v="809"/>
      <x v="1"/>
    </i>
    <i>
      <x v="810"/>
      <x v="1"/>
    </i>
    <i>
      <x v="811"/>
      <x v="1"/>
    </i>
    <i>
      <x v="812"/>
      <x v="1"/>
    </i>
    <i>
      <x v="813"/>
      <x v="1"/>
    </i>
    <i r="1">
      <x v="2"/>
    </i>
    <i>
      <x v="814"/>
      <x v="2"/>
    </i>
    <i>
      <x v="815"/>
      <x v="1"/>
    </i>
    <i r="1">
      <x v="2"/>
    </i>
    <i>
      <x v="816"/>
      <x v="2"/>
    </i>
    <i>
      <x v="817"/>
      <x v="2"/>
    </i>
    <i>
      <x v="818"/>
      <x v="1"/>
    </i>
    <i>
      <x v="819"/>
      <x v="2"/>
    </i>
    <i>
      <x v="820"/>
      <x v="2"/>
    </i>
    <i>
      <x v="821"/>
      <x v="1"/>
    </i>
    <i>
      <x v="822"/>
      <x v="2"/>
    </i>
    <i>
      <x v="823"/>
      <x v="2"/>
    </i>
    <i>
      <x v="824"/>
      <x v="2"/>
    </i>
    <i>
      <x v="825"/>
      <x v="1"/>
    </i>
    <i r="1">
      <x v="2"/>
    </i>
    <i>
      <x v="826"/>
      <x v="3"/>
    </i>
    <i>
      <x v="827"/>
      <x v="2"/>
    </i>
    <i>
      <x v="828"/>
      <x v="2"/>
    </i>
    <i>
      <x v="829"/>
      <x v="1"/>
    </i>
    <i r="1">
      <x v="2"/>
    </i>
    <i>
      <x v="830"/>
      <x v="2"/>
    </i>
    <i>
      <x v="831"/>
      <x v="2"/>
    </i>
    <i>
      <x v="832"/>
      <x v="1"/>
    </i>
    <i r="1">
      <x v="2"/>
    </i>
    <i>
      <x v="833"/>
      <x v="1"/>
    </i>
    <i>
      <x v="834"/>
      <x v="2"/>
    </i>
    <i>
      <x v="835"/>
      <x v="2"/>
    </i>
    <i>
      <x v="836"/>
      <x v="1"/>
    </i>
    <i r="1">
      <x v="2"/>
    </i>
    <i>
      <x v="837"/>
      <x v="2"/>
    </i>
    <i>
      <x v="838"/>
      <x v="2"/>
    </i>
    <i>
      <x v="839"/>
      <x v="1"/>
    </i>
    <i>
      <x v="840"/>
      <x v="3"/>
    </i>
    <i>
      <x v="841"/>
      <x v="1"/>
    </i>
    <i>
      <x v="842"/>
      <x v="2"/>
    </i>
    <i>
      <x v="843"/>
      <x v="2"/>
    </i>
    <i>
      <x v="844"/>
      <x v="1"/>
    </i>
    <i>
      <x v="845"/>
      <x v="2"/>
    </i>
    <i>
      <x v="846"/>
      <x v="2"/>
    </i>
    <i>
      <x v="847"/>
      <x v="3"/>
    </i>
    <i>
      <x v="848"/>
      <x v="2"/>
    </i>
    <i>
      <x v="849"/>
      <x v="1"/>
    </i>
    <i>
      <x v="850"/>
      <x v="2"/>
    </i>
    <i>
      <x v="851"/>
      <x v="1"/>
    </i>
    <i>
      <x v="852"/>
      <x v="2"/>
    </i>
    <i>
      <x v="853"/>
      <x v="2"/>
    </i>
    <i>
      <x v="854"/>
      <x v="2"/>
    </i>
    <i>
      <x v="855"/>
      <x v="2"/>
    </i>
    <i>
      <x v="856"/>
      <x v="1"/>
    </i>
    <i r="1">
      <x v="2"/>
    </i>
    <i>
      <x v="857"/>
      <x v="2"/>
    </i>
    <i>
      <x v="858"/>
      <x v="2"/>
    </i>
    <i>
      <x v="859"/>
      <x v="1"/>
    </i>
    <i>
      <x v="860"/>
      <x v="1"/>
    </i>
    <i>
      <x v="861"/>
      <x v="3"/>
    </i>
    <i>
      <x v="862"/>
      <x v="2"/>
    </i>
    <i>
      <x v="863"/>
      <x v="1"/>
    </i>
    <i r="1">
      <x v="2"/>
    </i>
    <i>
      <x v="864"/>
      <x v="2"/>
    </i>
    <i>
      <x v="865"/>
      <x v="2"/>
    </i>
    <i>
      <x v="866"/>
      <x v="1"/>
    </i>
    <i>
      <x v="867"/>
      <x v="1"/>
    </i>
    <i>
      <x v="868"/>
      <x v="2"/>
    </i>
    <i>
      <x v="869"/>
      <x v="1"/>
    </i>
    <i r="1">
      <x v="2"/>
    </i>
    <i>
      <x v="870"/>
      <x v="2"/>
    </i>
    <i>
      <x v="871"/>
      <x v="1"/>
    </i>
    <i r="1">
      <x v="2"/>
    </i>
    <i>
      <x v="872"/>
      <x v="2"/>
    </i>
    <i>
      <x v="873"/>
      <x v="1"/>
    </i>
    <i r="1">
      <x v="2"/>
    </i>
    <i>
      <x v="874"/>
      <x v="2"/>
    </i>
    <i>
      <x v="875"/>
      <x v="2"/>
    </i>
    <i>
      <x v="876"/>
      <x v="2"/>
    </i>
    <i>
      <x v="877"/>
      <x v="2"/>
    </i>
    <i>
      <x v="878"/>
      <x v="2"/>
    </i>
    <i>
      <x v="879"/>
      <x v="2"/>
    </i>
    <i>
      <x v="880"/>
      <x v="2"/>
    </i>
    <i>
      <x v="881"/>
      <x v="1"/>
    </i>
    <i>
      <x v="882"/>
      <x v="2"/>
    </i>
    <i>
      <x v="883"/>
      <x v="2"/>
    </i>
    <i>
      <x v="884"/>
      <x v="1"/>
    </i>
    <i>
      <x v="885"/>
      <x v="3"/>
    </i>
    <i>
      <x v="886"/>
      <x v="1"/>
    </i>
    <i r="1">
      <x v="2"/>
    </i>
    <i>
      <x v="887"/>
      <x/>
    </i>
  </rowItems>
  <colItems count="1">
    <i/>
  </colItems>
  <dataFields count="1">
    <dataField name="Sum of unique_acr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C26" firstHeaderRow="1" firstDataRow="1" firstDataCol="1"/>
  <pivotFields count="9">
    <pivotField showAll="0"/>
    <pivotField axis="axisRow" showAll="0">
      <items count="25">
        <item x="0"/>
        <item x="1"/>
        <item x="2"/>
        <item x="18"/>
        <item x="3"/>
        <item x="4"/>
        <item x="5"/>
        <item x="6"/>
        <item x="7"/>
        <item x="19"/>
        <item x="8"/>
        <item x="20"/>
        <item x="9"/>
        <item x="10"/>
        <item x="11"/>
        <item x="12"/>
        <item x="13"/>
        <item x="21"/>
        <item x="14"/>
        <item x="15"/>
        <item x="22"/>
        <item x="16"/>
        <item x="17"/>
        <item x="23"/>
        <item t="default"/>
      </items>
    </pivotField>
    <pivotField showAll="0"/>
    <pivotField showAll="0"/>
    <pivotField showAll="0"/>
    <pivotField dataField="1" showAll="0">
      <items count="1674">
        <item x="724"/>
        <item x="1265"/>
        <item x="1068"/>
        <item x="1256"/>
        <item x="137"/>
        <item x="1054"/>
        <item x="1030"/>
        <item x="1258"/>
        <item x="1036"/>
        <item x="1037"/>
        <item x="1195"/>
        <item x="1069"/>
        <item x="1578"/>
        <item x="538"/>
        <item x="184"/>
        <item x="1060"/>
        <item x="1266"/>
        <item x="1281"/>
        <item x="1041"/>
        <item x="1268"/>
        <item x="1067"/>
        <item x="1132"/>
        <item x="107"/>
        <item x="116"/>
        <item x="535"/>
        <item x="1582"/>
        <item x="540"/>
        <item x="139"/>
        <item x="1059"/>
        <item x="1251"/>
        <item x="92"/>
        <item x="1048"/>
        <item x="138"/>
        <item x="537"/>
        <item x="1242"/>
        <item x="1276"/>
        <item x="113"/>
        <item x="151"/>
        <item x="1046"/>
        <item x="1047"/>
        <item x="1044"/>
        <item x="778"/>
        <item x="1279"/>
        <item x="128"/>
        <item x="533"/>
        <item x="1065"/>
        <item x="1032"/>
        <item x="1246"/>
        <item x="76"/>
        <item x="1063"/>
        <item x="196"/>
        <item x="838"/>
        <item x="119"/>
        <item x="101"/>
        <item x="177"/>
        <item x="1061"/>
        <item x="1261"/>
        <item x="131"/>
        <item x="532"/>
        <item x="149"/>
        <item x="1270"/>
        <item x="1584"/>
        <item x="1257"/>
        <item x="1575"/>
        <item x="1235"/>
        <item x="1029"/>
        <item x="1254"/>
        <item x="1255"/>
        <item x="178"/>
        <item x="1275"/>
        <item x="170"/>
        <item x="1580"/>
        <item x="100"/>
        <item x="441"/>
        <item x="103"/>
        <item x="1263"/>
        <item x="111"/>
        <item x="1231"/>
        <item x="1040"/>
        <item x="1053"/>
        <item x="1198"/>
        <item x="1273"/>
        <item x="144"/>
        <item x="1031"/>
        <item x="1049"/>
        <item x="1055"/>
        <item x="1260"/>
        <item x="181"/>
        <item x="507"/>
        <item x="1051"/>
        <item x="112"/>
        <item x="124"/>
        <item x="1284"/>
        <item x="105"/>
        <item x="1172"/>
        <item x="166"/>
        <item x="1034"/>
        <item x="168"/>
        <item x="1013"/>
        <item x="542"/>
        <item x="1033"/>
        <item x="1647"/>
        <item x="169"/>
        <item x="531"/>
        <item x="1272"/>
        <item x="102"/>
        <item x="1250"/>
        <item x="120"/>
        <item x="1259"/>
        <item x="1137"/>
        <item x="167"/>
        <item x="364"/>
        <item x="1039"/>
        <item x="162"/>
        <item x="1181"/>
        <item x="1274"/>
        <item x="1056"/>
        <item x="1028"/>
        <item x="126"/>
        <item x="839"/>
        <item x="1035"/>
        <item x="544"/>
        <item x="406"/>
        <item x="1180"/>
        <item x="99"/>
        <item x="1043"/>
        <item x="213"/>
        <item x="176"/>
        <item x="185"/>
        <item x="156"/>
        <item x="146"/>
        <item x="497"/>
        <item x="853"/>
        <item x="1277"/>
        <item x="807"/>
        <item x="788"/>
        <item x="161"/>
        <item x="142"/>
        <item x="1252"/>
        <item x="117"/>
        <item x="91"/>
        <item x="437"/>
        <item x="160"/>
        <item x="1166"/>
        <item x="960"/>
        <item x="494"/>
        <item x="183"/>
        <item x="468"/>
        <item x="1052"/>
        <item x="847"/>
        <item x="123"/>
        <item x="503"/>
        <item x="1042"/>
        <item x="106"/>
        <item x="130"/>
        <item x="505"/>
        <item x="1596"/>
        <item x="153"/>
        <item x="1269"/>
        <item x="1014"/>
        <item x="504"/>
        <item x="1057"/>
        <item x="182"/>
        <item x="1177"/>
        <item x="173"/>
        <item x="95"/>
        <item x="134"/>
        <item x="1249"/>
        <item x="1648"/>
        <item x="136"/>
        <item x="1062"/>
        <item x="755"/>
        <item x="1045"/>
        <item x="270"/>
        <item x="179"/>
        <item x="445"/>
        <item x="904"/>
        <item x="152"/>
        <item x="109"/>
        <item x="1212"/>
        <item x="115"/>
        <item x="305"/>
        <item x="159"/>
        <item x="1280"/>
        <item x="7"/>
        <item x="1650"/>
        <item x="171"/>
        <item x="1264"/>
        <item x="233"/>
        <item x="1187"/>
        <item x="1058"/>
        <item x="339"/>
        <item x="174"/>
        <item x="1253"/>
        <item x="9"/>
        <item x="1278"/>
        <item x="96"/>
        <item x="341"/>
        <item x="276"/>
        <item x="316"/>
        <item x="463"/>
        <item x="164"/>
        <item x="1238"/>
        <item x="133"/>
        <item x="1222"/>
        <item x="1247"/>
        <item x="1625"/>
        <item x="1038"/>
        <item x="150"/>
        <item x="1145"/>
        <item x="527"/>
        <item x="1004"/>
        <item x="118"/>
        <item x="1230"/>
        <item x="333"/>
        <item x="1208"/>
        <item x="72"/>
        <item x="1267"/>
        <item x="21"/>
        <item x="465"/>
        <item x="530"/>
        <item x="1583"/>
        <item x="1193"/>
        <item x="469"/>
        <item x="110"/>
        <item x="752"/>
        <item x="175"/>
        <item x="1646"/>
        <item x="1149"/>
        <item x="98"/>
        <item x="132"/>
        <item x="1638"/>
        <item x="264"/>
        <item x="1066"/>
        <item x="885"/>
        <item x="165"/>
        <item x="1600"/>
        <item x="1064"/>
        <item x="827"/>
        <item x="187"/>
        <item x="321"/>
        <item x="738"/>
        <item x="275"/>
        <item x="155"/>
        <item x="704"/>
        <item x="1151"/>
        <item x="1481"/>
        <item x="145"/>
        <item x="1243"/>
        <item x="1197"/>
        <item x="97"/>
        <item x="1229"/>
        <item x="357"/>
        <item x="1133"/>
        <item x="1103"/>
        <item x="1171"/>
        <item x="1179"/>
        <item x="1587"/>
        <item x="1175"/>
        <item x="234"/>
        <item x="114"/>
        <item x="726"/>
        <item x="1574"/>
        <item x="1204"/>
        <item x="125"/>
        <item x="803"/>
        <item x="743"/>
        <item x="148"/>
        <item x="1092"/>
        <item x="143"/>
        <item x="866"/>
        <item x="129"/>
        <item x="774"/>
        <item x="784"/>
        <item x="1019"/>
        <item x="446"/>
        <item x="790"/>
        <item x="1271"/>
        <item x="1589"/>
        <item x="247"/>
        <item x="508"/>
        <item x="793"/>
        <item x="496"/>
        <item x="1248"/>
        <item x="1088"/>
        <item x="1241"/>
        <item x="122"/>
        <item x="407"/>
        <item x="163"/>
        <item x="355"/>
        <item x="636"/>
        <item x="104"/>
        <item x="297"/>
        <item x="447"/>
        <item x="1213"/>
        <item x="93"/>
        <item x="905"/>
        <item x="453"/>
        <item x="1150"/>
        <item x="89"/>
        <item x="580"/>
        <item x="794"/>
        <item x="1026"/>
        <item x="211"/>
        <item x="894"/>
        <item x="1585"/>
        <item x="94"/>
        <item x="1002"/>
        <item x="1597"/>
        <item x="443"/>
        <item x="871"/>
        <item x="650"/>
        <item x="419"/>
        <item x="370"/>
        <item x="864"/>
        <item x="358"/>
        <item x="1539"/>
        <item x="1173"/>
        <item x="1148"/>
        <item x="1050"/>
        <item x="1086"/>
        <item x="147"/>
        <item x="809"/>
        <item x="299"/>
        <item x="1126"/>
        <item x="256"/>
        <item x="474"/>
        <item x="290"/>
        <item x="1005"/>
        <item x="338"/>
        <item x="1283"/>
        <item x="491"/>
        <item x="959"/>
        <item x="1598"/>
        <item x="994"/>
        <item x="775"/>
        <item x="77"/>
        <item x="193"/>
        <item x="420"/>
        <item x="756"/>
        <item x="863"/>
        <item x="1245"/>
        <item x="434"/>
        <item x="263"/>
        <item x="1135"/>
        <item x="1262"/>
        <item x="1186"/>
        <item x="318"/>
        <item x="981"/>
        <item x="1184"/>
        <item x="154"/>
        <item x="141"/>
        <item x="470"/>
        <item x="283"/>
        <item x="765"/>
        <item x="39"/>
        <item x="664"/>
        <item x="1223"/>
        <item x="1554"/>
        <item x="408"/>
        <item x="252"/>
        <item x="342"/>
        <item x="1225"/>
        <item x="977"/>
        <item x="956"/>
        <item x="940"/>
        <item x="1343"/>
        <item x="935"/>
        <item x="1011"/>
        <item x="140"/>
        <item x="253"/>
        <item x="47"/>
        <item x="336"/>
        <item x="35"/>
        <item x="1591"/>
        <item x="1094"/>
        <item x="88"/>
        <item x="493"/>
        <item x="703"/>
        <item x="75"/>
        <item x="754"/>
        <item x="1129"/>
        <item x="212"/>
        <item x="1106"/>
        <item x="1205"/>
        <item x="1162"/>
        <item x="1224"/>
        <item x="1123"/>
        <item x="632"/>
        <item x="1174"/>
        <item x="436"/>
        <item x="1234"/>
        <item x="492"/>
        <item x="1099"/>
        <item x="1147"/>
        <item x="1581"/>
        <item x="1221"/>
        <item x="49"/>
        <item x="1649"/>
        <item x="797"/>
        <item x="865"/>
        <item x="208"/>
        <item x="970"/>
        <item x="435"/>
        <item x="1237"/>
        <item x="188"/>
        <item x="204"/>
        <item x="277"/>
        <item x="869"/>
        <item x="1513"/>
        <item x="466"/>
        <item x="1207"/>
        <item x="223"/>
        <item x="127"/>
        <item x="1119"/>
        <item x="1282"/>
        <item x="681"/>
        <item x="209"/>
        <item x="1143"/>
        <item x="965"/>
        <item x="423"/>
        <item x="954"/>
        <item x="758"/>
        <item x="375"/>
        <item x="968"/>
        <item x="1194"/>
        <item x="472"/>
        <item x="1161"/>
        <item x="1189"/>
        <item x="862"/>
        <item x="786"/>
        <item x="512"/>
        <item x="495"/>
        <item x="889"/>
        <item x="1534"/>
        <item x="1015"/>
        <item x="563"/>
        <item x="86"/>
        <item x="607"/>
        <item x="158"/>
        <item x="237"/>
        <item x="319"/>
        <item x="235"/>
        <item x="376"/>
        <item x="668"/>
        <item x="1620"/>
        <item x="348"/>
        <item x="861"/>
        <item x="594"/>
        <item x="513"/>
        <item x="813"/>
        <item x="769"/>
        <item x="81"/>
        <item x="1096"/>
        <item x="1216"/>
        <item x="489"/>
        <item x="310"/>
        <item x="966"/>
        <item x="272"/>
        <item x="236"/>
        <item x="1157"/>
        <item x="1183"/>
        <item x="399"/>
        <item x="1168"/>
        <item x="33"/>
        <item x="1116"/>
        <item x="418"/>
        <item x="927"/>
        <item x="409"/>
        <item x="8"/>
        <item x="1227"/>
        <item x="289"/>
        <item x="1497"/>
        <item x="1196"/>
        <item x="481"/>
        <item x="980"/>
        <item x="449"/>
        <item x="1007"/>
        <item x="157"/>
        <item x="393"/>
        <item x="696"/>
        <item x="320"/>
        <item x="1072"/>
        <item x="689"/>
        <item x="473"/>
        <item x="53"/>
        <item x="804"/>
        <item x="1639"/>
        <item x="534"/>
        <item x="200"/>
        <item x="796"/>
        <item x="741"/>
        <item x="1169"/>
        <item x="228"/>
        <item x="404"/>
        <item x="1505"/>
        <item x="1141"/>
        <item x="953"/>
        <item x="30"/>
        <item x="1104"/>
        <item x="1203"/>
        <item x="770"/>
        <item x="219"/>
        <item x="895"/>
        <item x="1499"/>
        <item x="615"/>
        <item x="135"/>
        <item x="1645"/>
        <item x="525"/>
        <item x="1290"/>
        <item x="189"/>
        <item x="870"/>
        <item x="799"/>
        <item x="600"/>
        <item x="1080"/>
        <item x="1190"/>
        <item x="1657"/>
        <item x="974"/>
        <item x="749"/>
        <item x="1214"/>
        <item x="186"/>
        <item x="274"/>
        <item x="634"/>
        <item x="844"/>
        <item x="371"/>
        <item x="1027"/>
        <item x="925"/>
        <item x="967"/>
        <item x="257"/>
        <item x="761"/>
        <item x="1001"/>
        <item x="261"/>
        <item x="517"/>
        <item x="1017"/>
        <item x="969"/>
        <item x="1289"/>
        <item x="298"/>
        <item x="939"/>
        <item x="672"/>
        <item x="483"/>
        <item x="528"/>
        <item x="296"/>
        <item x="459"/>
        <item x="584"/>
        <item x="1136"/>
        <item x="1636"/>
        <item x="372"/>
        <item x="460"/>
        <item x="224"/>
        <item x="1561"/>
        <item x="686"/>
        <item x="751"/>
        <item x="231"/>
        <item x="817"/>
        <item x="739"/>
        <item x="214"/>
        <item x="260"/>
        <item x="306"/>
        <item x="410"/>
        <item x="1159"/>
        <item x="1192"/>
        <item x="1627"/>
        <item x="57"/>
        <item x="1142"/>
        <item x="482"/>
        <item x="928"/>
        <item x="826"/>
        <item x="1118"/>
        <item x="1653"/>
        <item x="373"/>
        <item x="229"/>
        <item x="541"/>
        <item x="31"/>
        <item x="623"/>
        <item x="950"/>
        <item x="1474"/>
        <item x="643"/>
        <item x="884"/>
        <item x="989"/>
        <item x="42"/>
        <item x="1217"/>
        <item x="1006"/>
        <item x="226"/>
        <item x="515"/>
        <item x="762"/>
        <item x="521"/>
        <item x="589"/>
        <item x="265"/>
        <item x="243"/>
        <item x="819"/>
        <item x="745"/>
        <item x="608"/>
        <item x="824"/>
        <item x="292"/>
        <item x="330"/>
        <item x="1008"/>
        <item x="676"/>
        <item x="210"/>
        <item x="1128"/>
        <item x="284"/>
        <item x="929"/>
        <item x="300"/>
        <item x="340"/>
        <item x="730"/>
        <item x="471"/>
        <item x="37"/>
        <item x="570"/>
        <item x="43"/>
        <item x="201"/>
        <item x="845"/>
        <item x="858"/>
        <item x="1480"/>
        <item x="78"/>
        <item x="273"/>
        <item x="414"/>
        <item x="568"/>
        <item x="238"/>
        <item x="748"/>
        <item x="1240"/>
        <item x="830"/>
        <item x="1154"/>
        <item x="464"/>
        <item x="727"/>
        <item x="266"/>
        <item x="1602"/>
        <item x="654"/>
        <item x="1239"/>
        <item x="1199"/>
        <item x="944"/>
        <item x="1117"/>
        <item x="1178"/>
        <item x="1448"/>
        <item x="843"/>
        <item x="467"/>
        <item x="963"/>
        <item x="1167"/>
        <item x="205"/>
        <item x="566"/>
        <item x="71"/>
        <item x="361"/>
        <item x="244"/>
        <item x="1286"/>
        <item x="616"/>
        <item x="267"/>
        <item x="698"/>
        <item x="971"/>
        <item x="351"/>
        <item x="1164"/>
        <item x="425"/>
        <item x="641"/>
        <item x="64"/>
        <item x="255"/>
        <item x="1452"/>
        <item x="677"/>
        <item x="17"/>
        <item x="329"/>
        <item x="1220"/>
        <item x="349"/>
        <item x="180"/>
        <item x="216"/>
        <item x="1130"/>
        <item x="688"/>
        <item x="294"/>
        <item x="374"/>
        <item x="772"/>
        <item x="763"/>
        <item x="898"/>
        <item x="635"/>
        <item x="14"/>
        <item x="694"/>
        <item x="1233"/>
        <item x="639"/>
        <item x="1098"/>
        <item x="572"/>
        <item x="1165"/>
        <item x="785"/>
        <item x="87"/>
        <item x="350"/>
        <item x="82"/>
        <item x="1244"/>
        <item x="63"/>
        <item x="1569"/>
        <item x="1087"/>
        <item x="702"/>
        <item x="271"/>
        <item x="539"/>
        <item x="48"/>
        <item x="1071"/>
        <item x="1447"/>
        <item x="1360"/>
        <item x="605"/>
        <item x="514"/>
        <item x="1160"/>
        <item x="1552"/>
        <item x="582"/>
        <item x="630"/>
        <item x="11"/>
        <item x="73"/>
        <item x="1125"/>
        <item x="67"/>
        <item x="860"/>
        <item x="919"/>
        <item x="585"/>
        <item x="36"/>
        <item x="498"/>
        <item x="779"/>
        <item x="886"/>
        <item x="1078"/>
        <item x="685"/>
        <item x="1140"/>
        <item x="172"/>
        <item x="614"/>
        <item x="1073"/>
        <item x="854"/>
        <item x="868"/>
        <item x="579"/>
        <item x="10"/>
        <item x="947"/>
        <item x="22"/>
        <item x="653"/>
        <item x="1291"/>
        <item x="230"/>
        <item x="587"/>
        <item x="337"/>
        <item x="1359"/>
        <item x="206"/>
        <item x="1018"/>
        <item x="564"/>
        <item x="948"/>
        <item x="1579"/>
        <item x="859"/>
        <item x="964"/>
        <item x="1640"/>
        <item x="1495"/>
        <item x="262"/>
        <item x="733"/>
        <item x="881"/>
        <item x="691"/>
        <item x="679"/>
        <item x="500"/>
        <item x="596"/>
        <item x="1113"/>
        <item x="674"/>
        <item x="325"/>
        <item x="1158"/>
        <item x="1468"/>
        <item x="601"/>
        <item x="573"/>
        <item x="1626"/>
        <item x="900"/>
        <item x="876"/>
        <item x="1310"/>
        <item x="2"/>
        <item x="12"/>
        <item x="307"/>
        <item x="747"/>
        <item x="1654"/>
        <item x="955"/>
        <item x="1188"/>
        <item x="191"/>
        <item x="69"/>
        <item x="687"/>
        <item x="684"/>
        <item x="291"/>
        <item x="1658"/>
        <item x="798"/>
        <item x="1085"/>
        <item x="1469"/>
        <item x="1454"/>
        <item x="903"/>
        <item x="1288"/>
        <item x="1567"/>
        <item x="1414"/>
        <item x="941"/>
        <item x="516"/>
        <item x="427"/>
        <item x="398"/>
        <item x="1176"/>
        <item x="432"/>
        <item x="293"/>
        <item x="725"/>
        <item x="1185"/>
        <item x="742"/>
        <item x="278"/>
        <item x="1660"/>
        <item x="415"/>
        <item x="811"/>
        <item x="583"/>
        <item x="239"/>
        <item x="628"/>
        <item x="1010"/>
        <item x="682"/>
        <item x="543"/>
        <item x="288"/>
        <item x="1498"/>
        <item x="1356"/>
        <item x="690"/>
        <item x="430"/>
        <item x="1342"/>
        <item x="1024"/>
        <item x="44"/>
        <item x="801"/>
        <item x="1156"/>
        <item x="1665"/>
        <item x="60"/>
        <item x="1206"/>
        <item x="18"/>
        <item x="1209"/>
        <item x="1355"/>
        <item x="279"/>
        <item x="633"/>
        <item x="1652"/>
        <item x="28"/>
        <item x="362"/>
        <item x="659"/>
        <item x="1610"/>
        <item x="444"/>
        <item x="808"/>
        <item x="609"/>
        <item x="987"/>
        <item x="368"/>
        <item x="692"/>
        <item x="301"/>
        <item x="199"/>
        <item x="421"/>
        <item x="1200"/>
        <item x="197"/>
        <item x="606"/>
        <item x="522"/>
        <item x="268"/>
        <item x="1016"/>
        <item x="400"/>
        <item x="70"/>
        <item x="693"/>
        <item x="202"/>
        <item x="992"/>
        <item x="828"/>
        <item x="567"/>
        <item x="1211"/>
        <item x="1374"/>
        <item x="451"/>
        <item x="962"/>
        <item x="251"/>
        <item x="678"/>
        <item x="317"/>
        <item x="523"/>
        <item x="258"/>
        <item x="757"/>
        <item x="1120"/>
        <item x="334"/>
        <item x="888"/>
        <item x="695"/>
        <item x="422"/>
        <item x="121"/>
        <item x="1643"/>
        <item x="1551"/>
        <item x="851"/>
        <item x="259"/>
        <item x="1568"/>
        <item x="331"/>
        <item x="1215"/>
        <item x="982"/>
        <item x="1399"/>
        <item x="1573"/>
        <item x="1139"/>
        <item x="1152"/>
        <item x="452"/>
        <item x="917"/>
        <item x="456"/>
        <item x="896"/>
        <item x="520"/>
        <item x="1661"/>
        <item x="248"/>
        <item x="454"/>
        <item x="818"/>
        <item x="1287"/>
        <item x="1424"/>
        <item x="890"/>
        <item x="389"/>
        <item x="591"/>
        <item x="417"/>
        <item x="50"/>
        <item x="311"/>
        <item x="835"/>
        <item x="1191"/>
        <item x="721"/>
        <item x="1512"/>
        <item x="1506"/>
        <item x="675"/>
        <item x="1618"/>
        <item x="1456"/>
        <item x="32"/>
        <item x="1586"/>
        <item x="484"/>
        <item x="595"/>
        <item x="1202"/>
        <item x="597"/>
        <item x="1605"/>
        <item x="1379"/>
        <item x="250"/>
        <item x="269"/>
        <item x="455"/>
        <item x="480"/>
        <item x="1226"/>
        <item x="1307"/>
        <item x="1146"/>
        <item x="629"/>
        <item x="1549"/>
        <item x="937"/>
        <item x="723"/>
        <item x="1236"/>
        <item x="1357"/>
        <item x="1619"/>
        <item x="20"/>
        <item x="666"/>
        <item x="438"/>
        <item x="1663"/>
        <item x="603"/>
        <item x="394"/>
        <item x="1170"/>
        <item x="908"/>
        <item x="195"/>
        <item x="485"/>
        <item x="658"/>
        <item x="79"/>
        <item x="1364"/>
        <item x="225"/>
        <item x="80"/>
        <item x="309"/>
        <item x="192"/>
        <item x="1655"/>
        <item x="996"/>
        <item x="345"/>
        <item x="547"/>
        <item x="1577"/>
        <item x="973"/>
        <item x="16"/>
        <item x="683"/>
        <item x="810"/>
        <item x="1012"/>
        <item x="978"/>
        <item x="1346"/>
        <item x="1021"/>
        <item x="365"/>
        <item x="717"/>
        <item x="1020"/>
        <item x="812"/>
        <item x="1122"/>
        <item x="586"/>
        <item x="198"/>
        <item x="1348"/>
        <item x="220"/>
        <item x="882"/>
        <item x="942"/>
        <item x="789"/>
        <item x="448"/>
        <item x="65"/>
        <item x="335"/>
        <item x="1108"/>
        <item x="524"/>
        <item x="194"/>
        <item x="593"/>
        <item x="385"/>
        <item x="907"/>
        <item x="1294"/>
        <item x="1351"/>
        <item x="988"/>
        <item x="488"/>
        <item x="660"/>
        <item x="610"/>
        <item x="1105"/>
        <item x="1438"/>
        <item x="781"/>
        <item x="1595"/>
        <item x="218"/>
        <item x="833"/>
        <item x="697"/>
        <item x="1412"/>
        <item x="1538"/>
        <item x="1210"/>
        <item x="731"/>
        <item x="1219"/>
        <item x="766"/>
        <item x="645"/>
        <item x="1662"/>
        <item x="1009"/>
        <item x="74"/>
        <item x="880"/>
        <item x="1313"/>
        <item x="816"/>
        <item x="369"/>
        <item x="1298"/>
        <item x="834"/>
        <item x="1232"/>
        <item x="1023"/>
        <item x="874"/>
        <item x="1644"/>
        <item x="551"/>
        <item x="68"/>
        <item x="625"/>
        <item x="490"/>
        <item x="1510"/>
        <item x="560"/>
        <item x="203"/>
        <item x="729"/>
        <item x="245"/>
        <item x="995"/>
        <item x="1624"/>
        <item x="850"/>
        <item x="1339"/>
        <item x="569"/>
        <item x="1134"/>
        <item x="519"/>
        <item x="1382"/>
        <item x="661"/>
        <item x="1664"/>
        <item x="1292"/>
        <item x="312"/>
        <item x="1566"/>
        <item x="388"/>
        <item x="1376"/>
        <item x="855"/>
        <item x="740"/>
        <item x="1308"/>
        <item x="622"/>
        <item x="286"/>
        <item x="624"/>
        <item x="1635"/>
        <item x="246"/>
        <item x="412"/>
        <item x="509"/>
        <item x="328"/>
        <item x="1611"/>
        <item x="526"/>
        <item x="1370"/>
        <item x="646"/>
        <item x="1373"/>
        <item x="366"/>
        <item x="578"/>
        <item x="1403"/>
        <item x="1025"/>
        <item x="1572"/>
        <item x="1550"/>
        <item x="909"/>
        <item x="680"/>
        <item x="363"/>
        <item x="367"/>
        <item x="836"/>
        <item x="1396"/>
        <item x="1562"/>
        <item x="352"/>
        <item x="581"/>
        <item x="707"/>
        <item x="912"/>
        <item x="1336"/>
        <item x="648"/>
        <item x="1312"/>
        <item x="764"/>
        <item x="506"/>
        <item x="613"/>
        <item x="822"/>
        <item x="1606"/>
        <item x="1"/>
        <item x="893"/>
        <item x="1074"/>
        <item x="356"/>
        <item x="1519"/>
        <item x="559"/>
        <item x="734"/>
        <item x="401"/>
        <item x="1642"/>
        <item x="872"/>
        <item x="1395"/>
        <item x="930"/>
        <item x="1634"/>
        <item x="901"/>
        <item x="1641"/>
        <item x="1637"/>
        <item x="232"/>
        <item x="760"/>
        <item x="673"/>
        <item x="1384"/>
        <item x="510"/>
        <item x="1293"/>
        <item x="304"/>
        <item x="83"/>
        <item x="899"/>
        <item x="867"/>
        <item x="1022"/>
        <item x="222"/>
        <item x="315"/>
        <item x="1630"/>
        <item x="1604"/>
        <item x="402"/>
        <item x="1378"/>
        <item x="938"/>
        <item x="1218"/>
        <item x="576"/>
        <item x="285"/>
        <item x="424"/>
        <item x="590"/>
        <item x="619"/>
        <item x="332"/>
        <item x="1347"/>
        <item x="913"/>
        <item x="767"/>
        <item x="221"/>
        <item x="1599"/>
        <item x="1617"/>
        <item x="511"/>
        <item x="1097"/>
        <item x="983"/>
        <item x="1614"/>
        <item x="1601"/>
        <item x="657"/>
        <item x="714"/>
        <item x="823"/>
        <item x="1570"/>
        <item x="1631"/>
        <item x="461"/>
        <item x="588"/>
        <item x="1303"/>
        <item x="1337"/>
        <item x="1503"/>
        <item x="627"/>
        <item x="1671"/>
        <item x="1400"/>
        <item x="1386"/>
        <item x="943"/>
        <item x="426"/>
        <item x="669"/>
        <item x="29"/>
        <item x="713"/>
        <item x="1093"/>
        <item x="655"/>
        <item x="735"/>
        <item x="998"/>
        <item x="1115"/>
        <item x="656"/>
        <item x="215"/>
        <item x="462"/>
        <item x="313"/>
        <item x="1366"/>
        <item x="820"/>
        <item x="637"/>
        <item x="1079"/>
        <item x="1338"/>
        <item x="1334"/>
        <item x="924"/>
        <item x="1381"/>
        <item x="413"/>
        <item x="477"/>
        <item x="442"/>
        <item x="545"/>
        <item x="961"/>
        <item x="1285"/>
        <item x="1228"/>
        <item x="207"/>
        <item x="1322"/>
        <item x="873"/>
        <item x="1392"/>
        <item x="662"/>
        <item x="604"/>
        <item x="287"/>
        <item x="644"/>
        <item x="555"/>
        <item x="554"/>
        <item x="975"/>
        <item x="1075"/>
        <item x="314"/>
        <item x="479"/>
        <item x="837"/>
        <item x="562"/>
        <item x="575"/>
        <item x="922"/>
        <item x="62"/>
        <item x="612"/>
        <item x="450"/>
        <item x="1305"/>
        <item x="1406"/>
        <item x="1352"/>
        <item x="1311"/>
        <item x="1295"/>
        <item x="1332"/>
        <item x="381"/>
        <item x="1616"/>
        <item x="1535"/>
        <item x="1317"/>
        <item x="700"/>
        <item x="1417"/>
        <item x="346"/>
        <item x="1003"/>
        <item x="556"/>
        <item x="34"/>
        <item x="602"/>
        <item x="281"/>
        <item x="108"/>
        <item x="302"/>
        <item x="1367"/>
        <item x="1340"/>
        <item x="652"/>
        <item x="631"/>
        <item x="719"/>
        <item x="1659"/>
        <item x="891"/>
        <item x="55"/>
        <item x="1090"/>
        <item x="1541"/>
        <item x="1082"/>
        <item x="382"/>
        <item x="1482"/>
        <item x="347"/>
        <item x="1544"/>
        <item x="574"/>
        <item x="282"/>
        <item x="1533"/>
        <item x="1623"/>
        <item x="638"/>
        <item x="783"/>
        <item x="1333"/>
        <item x="1110"/>
        <item x="946"/>
        <item x="1297"/>
        <item x="916"/>
        <item x="611"/>
        <item x="1489"/>
        <item x="1668"/>
        <item x="1527"/>
        <item x="712"/>
        <item x="1410"/>
        <item x="359"/>
        <item x="911"/>
        <item x="1453"/>
        <item x="750"/>
        <item x="475"/>
        <item x="66"/>
        <item x="599"/>
        <item x="933"/>
        <item x="879"/>
        <item x="1485"/>
        <item x="571"/>
        <item x="984"/>
        <item x="651"/>
        <item x="1296"/>
        <item x="877"/>
        <item x="25"/>
        <item x="753"/>
        <item x="431"/>
        <item x="1446"/>
        <item x="85"/>
        <item x="792"/>
        <item x="1388"/>
        <item x="19"/>
        <item x="1324"/>
        <item x="722"/>
        <item x="360"/>
        <item x="308"/>
        <item x="499"/>
        <item x="190"/>
        <item x="241"/>
        <item x="902"/>
        <item x="814"/>
        <item x="1389"/>
        <item x="1000"/>
        <item x="384"/>
        <item x="1138"/>
        <item x="802"/>
        <item x="1095"/>
        <item x="536"/>
        <item x="1651"/>
        <item x="821"/>
        <item x="1398"/>
        <item x="647"/>
        <item x="546"/>
        <item x="1504"/>
        <item x="979"/>
        <item x="433"/>
        <item x="439"/>
        <item x="476"/>
        <item x="403"/>
        <item x="708"/>
        <item x="90"/>
        <item x="1479"/>
        <item x="411"/>
        <item x="592"/>
        <item x="972"/>
        <item x="478"/>
        <item x="1109"/>
        <item x="1473"/>
        <item x="303"/>
        <item x="831"/>
        <item x="883"/>
        <item x="1375"/>
        <item x="640"/>
        <item x="670"/>
        <item x="552"/>
        <item x="26"/>
        <item x="323"/>
        <item x="806"/>
        <item x="378"/>
        <item x="440"/>
        <item x="951"/>
        <item x="910"/>
        <item x="56"/>
        <item x="1540"/>
        <item x="1362"/>
        <item x="1354"/>
        <item x="1314"/>
        <item x="1422"/>
        <item x="736"/>
        <item x="1571"/>
        <item x="621"/>
        <item x="249"/>
        <item x="1127"/>
        <item x="1522"/>
        <item x="667"/>
        <item x="548"/>
        <item x="1547"/>
        <item x="379"/>
        <item x="1163"/>
        <item x="840"/>
        <item x="553"/>
        <item x="841"/>
        <item x="923"/>
        <item x="1121"/>
        <item x="3"/>
        <item x="1153"/>
        <item x="1556"/>
        <item x="1576"/>
        <item x="914"/>
        <item x="1496"/>
        <item x="343"/>
        <item x="663"/>
        <item x="1383"/>
        <item x="1537"/>
        <item x="1328"/>
        <item x="1369"/>
        <item x="1523"/>
        <item x="1415"/>
        <item x="1490"/>
        <item x="561"/>
        <item x="1081"/>
        <item x="949"/>
        <item x="501"/>
        <item x="1594"/>
        <item x="416"/>
        <item x="1331"/>
        <item x="1593"/>
        <item x="344"/>
        <item x="701"/>
        <item x="1091"/>
        <item x="1327"/>
        <item x="1622"/>
        <item x="240"/>
        <item x="1494"/>
        <item x="1444"/>
        <item x="1101"/>
        <item x="1432"/>
        <item x="1532"/>
        <item x="502"/>
        <item x="1390"/>
        <item x="1344"/>
        <item x="327"/>
        <item x="1520"/>
        <item x="936"/>
        <item x="1434"/>
        <item x="1323"/>
        <item x="1397"/>
        <item x="1083"/>
        <item x="1509"/>
        <item x="1319"/>
        <item x="1666"/>
        <item x="849"/>
        <item x="242"/>
        <item x="1543"/>
        <item x="1114"/>
        <item x="1321"/>
        <item x="61"/>
        <item x="1439"/>
        <item x="1516"/>
        <item x="1358"/>
        <item x="1404"/>
        <item x="846"/>
        <item x="558"/>
        <item x="997"/>
        <item x="1299"/>
        <item x="1368"/>
        <item x="1100"/>
        <item x="1435"/>
        <item x="487"/>
        <item x="380"/>
        <item x="1124"/>
        <item x="1363"/>
        <item x="1077"/>
        <item x="1402"/>
        <item x="390"/>
        <item x="782"/>
        <item x="354"/>
        <item x="1076"/>
        <item x="280"/>
        <item x="1443"/>
        <item x="295"/>
        <item x="1555"/>
        <item x="1518"/>
        <item x="322"/>
        <item x="776"/>
        <item x="405"/>
        <item x="1407"/>
        <item x="395"/>
        <item x="728"/>
        <item x="1442"/>
        <item x="557"/>
        <item x="671"/>
        <item x="1487"/>
        <item x="486"/>
        <item x="46"/>
        <item x="1349"/>
        <item x="13"/>
        <item x="27"/>
        <item x="665"/>
        <item x="1330"/>
        <item x="990"/>
        <item x="549"/>
        <item x="1182"/>
        <item x="0"/>
        <item x="397"/>
        <item x="598"/>
        <item x="918"/>
        <item x="1112"/>
        <item x="1472"/>
        <item x="1531"/>
        <item x="780"/>
        <item x="1525"/>
        <item x="626"/>
        <item x="744"/>
        <item x="699"/>
        <item x="1345"/>
        <item x="386"/>
        <item x="1521"/>
        <item x="1131"/>
        <item x="1502"/>
        <item x="1669"/>
        <item x="1391"/>
        <item x="383"/>
        <item x="649"/>
        <item x="24"/>
        <item x="1528"/>
        <item x="59"/>
        <item x="84"/>
        <item x="791"/>
        <item x="52"/>
        <item x="550"/>
        <item x="620"/>
        <item x="815"/>
        <item x="40"/>
        <item x="457"/>
        <item x="1476"/>
        <item x="1302"/>
        <item x="1548"/>
        <item x="1517"/>
        <item x="985"/>
        <item x="5"/>
        <item x="1309"/>
        <item x="1318"/>
        <item x="1155"/>
        <item x="932"/>
        <item x="1524"/>
        <item x="768"/>
        <item x="1393"/>
        <item x="1201"/>
        <item x="1553"/>
        <item x="1315"/>
        <item x="1405"/>
        <item x="1361"/>
        <item x="1632"/>
        <item x="1385"/>
        <item x="217"/>
        <item x="577"/>
        <item x="921"/>
        <item x="1423"/>
        <item x="1667"/>
        <item x="1365"/>
        <item x="1316"/>
        <item x="800"/>
        <item x="1335"/>
        <item x="1416"/>
        <item x="787"/>
        <item x="4"/>
        <item x="377"/>
        <item x="852"/>
        <item x="746"/>
        <item x="1084"/>
        <item x="906"/>
        <item x="1451"/>
        <item x="1465"/>
        <item x="1371"/>
        <item x="1301"/>
        <item x="1603"/>
        <item x="1341"/>
        <item x="1458"/>
        <item x="1558"/>
        <item x="1380"/>
        <item x="716"/>
        <item x="926"/>
        <item x="1629"/>
        <item x="565"/>
        <item x="1508"/>
        <item x="1507"/>
        <item x="1492"/>
        <item x="857"/>
        <item x="1326"/>
        <item x="1401"/>
        <item x="1387"/>
        <item x="1670"/>
        <item x="458"/>
        <item x="1431"/>
        <item x="915"/>
        <item x="958"/>
        <item x="777"/>
        <item x="1462"/>
        <item x="1102"/>
        <item x="23"/>
        <item x="1300"/>
        <item x="718"/>
        <item x="931"/>
        <item x="848"/>
        <item x="1445"/>
        <item x="1377"/>
        <item x="1089"/>
        <item x="618"/>
        <item x="396"/>
        <item x="1493"/>
        <item x="875"/>
        <item x="391"/>
        <item x="715"/>
        <item x="518"/>
        <item x="529"/>
        <item x="920"/>
        <item x="771"/>
        <item x="324"/>
        <item x="1565"/>
        <item x="58"/>
        <item x="709"/>
        <item x="1592"/>
        <item x="392"/>
        <item x="1515"/>
        <item x="732"/>
        <item x="51"/>
        <item x="326"/>
        <item x="254"/>
        <item x="957"/>
        <item x="1320"/>
        <item x="1546"/>
        <item x="1430"/>
        <item x="1408"/>
        <item x="720"/>
        <item x="952"/>
        <item x="1526"/>
        <item x="856"/>
        <item x="993"/>
        <item x="892"/>
        <item x="1536"/>
        <item x="1325"/>
        <item x="773"/>
        <item x="1500"/>
        <item x="1511"/>
        <item x="1449"/>
        <item x="1421"/>
        <item x="887"/>
        <item x="991"/>
        <item x="710"/>
        <item x="617"/>
        <item x="1429"/>
        <item x="1609"/>
        <item x="1411"/>
        <item x="1437"/>
        <item x="1466"/>
        <item x="1475"/>
        <item x="1542"/>
        <item x="1564"/>
        <item x="1350"/>
        <item x="1329"/>
        <item x="1483"/>
        <item x="842"/>
        <item x="353"/>
        <item x="1353"/>
        <item x="1501"/>
        <item x="41"/>
        <item x="1070"/>
        <item x="999"/>
        <item x="1372"/>
        <item x="1563"/>
        <item x="805"/>
        <item x="1440"/>
        <item x="705"/>
        <item x="1467"/>
        <item x="976"/>
        <item x="1612"/>
        <item x="1111"/>
        <item x="54"/>
        <item x="934"/>
        <item x="706"/>
        <item x="1463"/>
        <item x="1588"/>
        <item x="1450"/>
        <item x="1529"/>
        <item x="986"/>
        <item x="1590"/>
        <item x="737"/>
        <item x="1484"/>
        <item x="1628"/>
        <item x="795"/>
        <item x="1107"/>
        <item x="387"/>
        <item x="1433"/>
        <item x="1426"/>
        <item x="1394"/>
        <item x="428"/>
        <item x="1457"/>
        <item x="227"/>
        <item x="1545"/>
        <item x="6"/>
        <item x="45"/>
        <item x="1409"/>
        <item x="1486"/>
        <item x="429"/>
        <item x="878"/>
        <item x="1514"/>
        <item x="1477"/>
        <item x="1559"/>
        <item x="1306"/>
        <item x="1144"/>
        <item x="1530"/>
        <item x="38"/>
        <item x="642"/>
        <item x="1428"/>
        <item x="829"/>
        <item x="1491"/>
        <item x="1464"/>
        <item x="1560"/>
        <item x="1557"/>
        <item x="711"/>
        <item x="1418"/>
        <item x="945"/>
        <item x="897"/>
        <item x="1470"/>
        <item x="759"/>
        <item x="1615"/>
        <item x="1656"/>
        <item x="1413"/>
        <item x="1419"/>
        <item x="1488"/>
        <item x="825"/>
        <item x="1304"/>
        <item x="1607"/>
        <item x="1608"/>
        <item x="1613"/>
        <item x="1427"/>
        <item x="1478"/>
        <item x="1460"/>
        <item x="1459"/>
        <item x="832"/>
        <item x="15"/>
        <item x="1461"/>
        <item x="1633"/>
        <item x="1455"/>
        <item x="1420"/>
        <item x="1436"/>
        <item x="1621"/>
        <item x="1425"/>
        <item x="1441"/>
        <item x="1471"/>
        <item x="1672"/>
        <item t="default"/>
      </items>
    </pivotField>
    <pivotField showAll="0"/>
    <pivotField showAll="0"/>
    <pivotField showAll="0"/>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payment" fld="5" baseField="0" baseItem="0" numFmtId="165"/>
  </dataFields>
  <formats count="14">
    <format dxfId="13">
      <pivotArea outline="0" collapsedLevelsAreSubtotals="1" fieldPosition="0"/>
    </format>
    <format dxfId="12">
      <pivotArea dataOnly="0" labelOnly="1" outline="0" axis="axisValues" fieldPosition="0"/>
    </format>
    <format dxfId="11">
      <pivotArea collapsedLevelsAreSubtotals="1" fieldPosition="0">
        <references count="1">
          <reference field="1" count="1">
            <x v="0"/>
          </reference>
        </references>
      </pivotArea>
    </format>
    <format dxfId="10">
      <pivotArea dataOnly="0" labelOnly="1" fieldPosition="0">
        <references count="1">
          <reference field="1" count="1">
            <x v="0"/>
          </reference>
        </references>
      </pivotArea>
    </format>
    <format dxfId="9">
      <pivotArea collapsedLevelsAreSubtotals="1" fieldPosition="0">
        <references count="1">
          <reference field="1" count="1">
            <x v="2"/>
          </reference>
        </references>
      </pivotArea>
    </format>
    <format dxfId="8">
      <pivotArea dataOnly="0" labelOnly="1" fieldPosition="0">
        <references count="1">
          <reference field="1" count="1">
            <x v="2"/>
          </reference>
        </references>
      </pivotArea>
    </format>
    <format dxfId="7">
      <pivotArea collapsedLevelsAreSubtotals="1" fieldPosition="0">
        <references count="1">
          <reference field="1" count="1">
            <x v="8"/>
          </reference>
        </references>
      </pivotArea>
    </format>
    <format dxfId="6">
      <pivotArea dataOnly="0" labelOnly="1" fieldPosition="0">
        <references count="1">
          <reference field="1" count="1">
            <x v="8"/>
          </reference>
        </references>
      </pivotArea>
    </format>
    <format dxfId="5">
      <pivotArea collapsedLevelsAreSubtotals="1" fieldPosition="0">
        <references count="1">
          <reference field="1" count="2">
            <x v="13"/>
            <x v="14"/>
          </reference>
        </references>
      </pivotArea>
    </format>
    <format dxfId="4">
      <pivotArea dataOnly="0" labelOnly="1" fieldPosition="0">
        <references count="1">
          <reference field="1" count="2">
            <x v="13"/>
            <x v="14"/>
          </reference>
        </references>
      </pivotArea>
    </format>
    <format dxfId="3">
      <pivotArea collapsedLevelsAreSubtotals="1" fieldPosition="0">
        <references count="1">
          <reference field="1" count="1">
            <x v="18"/>
          </reference>
        </references>
      </pivotArea>
    </format>
    <format dxfId="2">
      <pivotArea dataOnly="0" labelOnly="1" fieldPosition="0">
        <references count="1">
          <reference field="1" count="1">
            <x v="18"/>
          </reference>
        </references>
      </pivotArea>
    </format>
    <format dxfId="1">
      <pivotArea collapsedLevelsAreSubtotals="1" fieldPosition="0">
        <references count="1">
          <reference field="1" count="1">
            <x v="21"/>
          </reference>
        </references>
      </pivotArea>
    </format>
    <format dxfId="0">
      <pivotArea dataOnly="0" labelOnly="1" fieldPosition="0">
        <references count="1">
          <reference field="1" count="1">
            <x v="2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G22:H34" firstHeaderRow="1" firstDataRow="1" firstDataCol="1"/>
  <pivotFields count="9">
    <pivotField compact="0" outline="0" showAll="0" defaultSubtotal="0"/>
    <pivotField compact="0" outline="0" showAll="0" defaultSubtotal="0">
      <items count="24">
        <item x="0"/>
        <item x="1"/>
        <item x="2"/>
        <item x="18"/>
        <item x="3"/>
        <item x="4"/>
        <item x="5"/>
        <item x="6"/>
        <item x="7"/>
        <item x="19"/>
        <item x="8"/>
        <item x="20"/>
        <item x="9"/>
        <item x="10"/>
        <item x="11"/>
        <item x="12"/>
        <item x="13"/>
        <item x="21"/>
        <item x="14"/>
        <item x="15"/>
        <item x="22"/>
        <item x="16"/>
        <item x="17"/>
        <item x="23"/>
      </items>
    </pivotField>
    <pivotField compact="0" outline="0" showAll="0" defaultSubtotal="0"/>
    <pivotField axis="axisRow" compact="0" outline="0" showAll="0" defaultSubtotal="0">
      <items count="12">
        <item x="5"/>
        <item x="4"/>
        <item x="9"/>
        <item x="6"/>
        <item x="0"/>
        <item x="7"/>
        <item x="2"/>
        <item x="3"/>
        <item x="8"/>
        <item x="1"/>
        <item x="10"/>
        <item x="11"/>
      </items>
    </pivotField>
    <pivotField compact="0" outline="0" showAll="0" defaultSubtotal="0"/>
    <pivotField dataField="1" compact="0" outline="0" showAll="0" defaultSubtotal="0">
      <items count="1673">
        <item x="724"/>
        <item x="1265"/>
        <item x="1068"/>
        <item x="1256"/>
        <item x="137"/>
        <item x="1054"/>
        <item x="1030"/>
        <item x="1258"/>
        <item x="1036"/>
        <item x="1037"/>
        <item x="1195"/>
        <item x="1069"/>
        <item x="1578"/>
        <item x="538"/>
        <item x="184"/>
        <item x="1060"/>
        <item x="1266"/>
        <item x="1281"/>
        <item x="1041"/>
        <item x="1268"/>
        <item x="1067"/>
        <item x="1132"/>
        <item x="107"/>
        <item x="116"/>
        <item x="535"/>
        <item x="1582"/>
        <item x="540"/>
        <item x="139"/>
        <item x="1059"/>
        <item x="1251"/>
        <item x="92"/>
        <item x="1048"/>
        <item x="138"/>
        <item x="537"/>
        <item x="1242"/>
        <item x="1276"/>
        <item x="113"/>
        <item x="151"/>
        <item x="1046"/>
        <item x="1047"/>
        <item x="1044"/>
        <item x="778"/>
        <item x="1279"/>
        <item x="128"/>
        <item x="533"/>
        <item x="1065"/>
        <item x="1032"/>
        <item x="1246"/>
        <item x="76"/>
        <item x="1063"/>
        <item x="196"/>
        <item x="838"/>
        <item x="119"/>
        <item x="101"/>
        <item x="177"/>
        <item x="1061"/>
        <item x="1261"/>
        <item x="131"/>
        <item x="532"/>
        <item x="149"/>
        <item x="1270"/>
        <item x="1584"/>
        <item x="1257"/>
        <item x="1575"/>
        <item x="1235"/>
        <item x="1029"/>
        <item x="1254"/>
        <item x="1255"/>
        <item x="178"/>
        <item x="1275"/>
        <item x="170"/>
        <item x="1580"/>
        <item x="100"/>
        <item x="441"/>
        <item x="103"/>
        <item x="1263"/>
        <item x="111"/>
        <item x="1231"/>
        <item x="1040"/>
        <item x="1053"/>
        <item x="1198"/>
        <item x="1273"/>
        <item x="144"/>
        <item x="1031"/>
        <item x="1049"/>
        <item x="1055"/>
        <item x="1260"/>
        <item x="181"/>
        <item x="507"/>
        <item x="1051"/>
        <item x="112"/>
        <item x="124"/>
        <item x="1284"/>
        <item x="105"/>
        <item x="1172"/>
        <item x="166"/>
        <item x="1034"/>
        <item x="168"/>
        <item x="1013"/>
        <item x="542"/>
        <item x="1033"/>
        <item x="1647"/>
        <item x="169"/>
        <item x="531"/>
        <item x="1272"/>
        <item x="102"/>
        <item x="1250"/>
        <item x="120"/>
        <item x="1259"/>
        <item x="1137"/>
        <item x="167"/>
        <item x="364"/>
        <item x="1039"/>
        <item x="162"/>
        <item x="1181"/>
        <item x="1274"/>
        <item x="1056"/>
        <item x="1028"/>
        <item x="126"/>
        <item x="839"/>
        <item x="1035"/>
        <item x="544"/>
        <item x="406"/>
        <item x="1180"/>
        <item x="99"/>
        <item x="1043"/>
        <item x="213"/>
        <item x="176"/>
        <item x="185"/>
        <item x="156"/>
        <item x="146"/>
        <item x="497"/>
        <item x="853"/>
        <item x="1277"/>
        <item x="807"/>
        <item x="788"/>
        <item x="161"/>
        <item x="142"/>
        <item x="1252"/>
        <item x="117"/>
        <item x="91"/>
        <item x="437"/>
        <item x="160"/>
        <item x="1166"/>
        <item x="960"/>
        <item x="494"/>
        <item x="183"/>
        <item x="468"/>
        <item x="1052"/>
        <item x="847"/>
        <item x="123"/>
        <item x="503"/>
        <item x="1042"/>
        <item x="106"/>
        <item x="130"/>
        <item x="505"/>
        <item x="1596"/>
        <item x="153"/>
        <item x="1269"/>
        <item x="1014"/>
        <item x="504"/>
        <item x="1057"/>
        <item x="182"/>
        <item x="1177"/>
        <item x="173"/>
        <item x="95"/>
        <item x="134"/>
        <item x="1249"/>
        <item x="1648"/>
        <item x="136"/>
        <item x="1062"/>
        <item x="755"/>
        <item x="1045"/>
        <item x="270"/>
        <item x="179"/>
        <item x="445"/>
        <item x="904"/>
        <item x="152"/>
        <item x="109"/>
        <item x="1212"/>
        <item x="115"/>
        <item x="305"/>
        <item x="159"/>
        <item x="1280"/>
        <item x="7"/>
        <item x="1650"/>
        <item x="171"/>
        <item x="1264"/>
        <item x="233"/>
        <item x="1187"/>
        <item x="1058"/>
        <item x="339"/>
        <item x="174"/>
        <item x="1253"/>
        <item x="9"/>
        <item x="1278"/>
        <item x="96"/>
        <item x="341"/>
        <item x="276"/>
        <item x="316"/>
        <item x="463"/>
        <item x="164"/>
        <item x="1238"/>
        <item x="133"/>
        <item x="1222"/>
        <item x="1247"/>
        <item x="1625"/>
        <item x="1038"/>
        <item x="150"/>
        <item x="1145"/>
        <item x="527"/>
        <item x="1004"/>
        <item x="118"/>
        <item x="1230"/>
        <item x="333"/>
        <item x="1208"/>
        <item x="72"/>
        <item x="1267"/>
        <item x="21"/>
        <item x="465"/>
        <item x="530"/>
        <item x="1583"/>
        <item x="1193"/>
        <item x="469"/>
        <item x="110"/>
        <item x="752"/>
        <item x="175"/>
        <item x="1646"/>
        <item x="1149"/>
        <item x="98"/>
        <item x="132"/>
        <item x="1638"/>
        <item x="264"/>
        <item x="1066"/>
        <item x="885"/>
        <item x="165"/>
        <item x="1600"/>
        <item x="1064"/>
        <item x="827"/>
        <item x="187"/>
        <item x="321"/>
        <item x="738"/>
        <item x="275"/>
        <item x="155"/>
        <item x="704"/>
        <item x="1151"/>
        <item x="1481"/>
        <item x="145"/>
        <item x="1243"/>
        <item x="1197"/>
        <item x="97"/>
        <item x="1229"/>
        <item x="357"/>
        <item x="1133"/>
        <item x="1103"/>
        <item x="1171"/>
        <item x="1179"/>
        <item x="1587"/>
        <item x="1175"/>
        <item x="234"/>
        <item x="114"/>
        <item x="726"/>
        <item x="1574"/>
        <item x="1204"/>
        <item x="125"/>
        <item x="803"/>
        <item x="743"/>
        <item x="148"/>
        <item x="1092"/>
        <item x="143"/>
        <item x="866"/>
        <item x="129"/>
        <item x="774"/>
        <item x="784"/>
        <item x="1019"/>
        <item x="446"/>
        <item x="790"/>
        <item x="1271"/>
        <item x="1589"/>
        <item x="247"/>
        <item x="508"/>
        <item x="793"/>
        <item x="496"/>
        <item x="1248"/>
        <item x="1088"/>
        <item x="1241"/>
        <item x="122"/>
        <item x="407"/>
        <item x="163"/>
        <item x="355"/>
        <item x="636"/>
        <item x="104"/>
        <item x="297"/>
        <item x="447"/>
        <item x="1213"/>
        <item x="93"/>
        <item x="905"/>
        <item x="453"/>
        <item x="1150"/>
        <item x="89"/>
        <item x="580"/>
        <item x="794"/>
        <item x="1026"/>
        <item x="211"/>
        <item x="894"/>
        <item x="1585"/>
        <item x="94"/>
        <item x="1002"/>
        <item x="1597"/>
        <item x="443"/>
        <item x="871"/>
        <item x="650"/>
        <item x="419"/>
        <item x="370"/>
        <item x="864"/>
        <item x="358"/>
        <item x="1539"/>
        <item x="1173"/>
        <item x="1148"/>
        <item x="1050"/>
        <item x="1086"/>
        <item x="147"/>
        <item x="809"/>
        <item x="299"/>
        <item x="1126"/>
        <item x="256"/>
        <item x="474"/>
        <item x="290"/>
        <item x="1005"/>
        <item x="338"/>
        <item x="1283"/>
        <item x="491"/>
        <item x="959"/>
        <item x="1598"/>
        <item x="994"/>
        <item x="775"/>
        <item x="77"/>
        <item x="193"/>
        <item x="420"/>
        <item x="756"/>
        <item x="863"/>
        <item x="1245"/>
        <item x="434"/>
        <item x="263"/>
        <item x="1135"/>
        <item x="1262"/>
        <item x="1186"/>
        <item x="318"/>
        <item x="981"/>
        <item x="1184"/>
        <item x="154"/>
        <item x="141"/>
        <item x="470"/>
        <item x="283"/>
        <item x="765"/>
        <item x="39"/>
        <item x="664"/>
        <item x="1223"/>
        <item x="1554"/>
        <item x="408"/>
        <item x="252"/>
        <item x="342"/>
        <item x="1225"/>
        <item x="977"/>
        <item x="956"/>
        <item x="940"/>
        <item x="1343"/>
        <item x="935"/>
        <item x="1011"/>
        <item x="140"/>
        <item x="253"/>
        <item x="47"/>
        <item x="336"/>
        <item x="35"/>
        <item x="1591"/>
        <item x="1094"/>
        <item x="88"/>
        <item x="493"/>
        <item x="703"/>
        <item x="75"/>
        <item x="754"/>
        <item x="1129"/>
        <item x="212"/>
        <item x="1106"/>
        <item x="1205"/>
        <item x="1162"/>
        <item x="1224"/>
        <item x="1123"/>
        <item x="632"/>
        <item x="1174"/>
        <item x="436"/>
        <item x="1234"/>
        <item x="492"/>
        <item x="1099"/>
        <item x="1147"/>
        <item x="1581"/>
        <item x="1221"/>
        <item x="49"/>
        <item x="1649"/>
        <item x="797"/>
        <item x="865"/>
        <item x="208"/>
        <item x="970"/>
        <item x="435"/>
        <item x="1237"/>
        <item x="188"/>
        <item x="204"/>
        <item x="277"/>
        <item x="869"/>
        <item x="1513"/>
        <item x="466"/>
        <item x="1207"/>
        <item x="223"/>
        <item x="127"/>
        <item x="1119"/>
        <item x="1282"/>
        <item x="681"/>
        <item x="209"/>
        <item x="1143"/>
        <item x="965"/>
        <item x="423"/>
        <item x="954"/>
        <item x="758"/>
        <item x="375"/>
        <item x="968"/>
        <item x="1194"/>
        <item x="472"/>
        <item x="1161"/>
        <item x="1189"/>
        <item x="862"/>
        <item x="786"/>
        <item x="512"/>
        <item x="495"/>
        <item x="889"/>
        <item x="1534"/>
        <item x="1015"/>
        <item x="563"/>
        <item x="86"/>
        <item x="607"/>
        <item x="158"/>
        <item x="237"/>
        <item x="319"/>
        <item x="235"/>
        <item x="376"/>
        <item x="668"/>
        <item x="1620"/>
        <item x="348"/>
        <item x="861"/>
        <item x="594"/>
        <item x="513"/>
        <item x="813"/>
        <item x="769"/>
        <item x="81"/>
        <item x="1096"/>
        <item x="1216"/>
        <item x="489"/>
        <item x="310"/>
        <item x="966"/>
        <item x="272"/>
        <item x="236"/>
        <item x="1157"/>
        <item x="1183"/>
        <item x="399"/>
        <item x="1168"/>
        <item x="33"/>
        <item x="1116"/>
        <item x="418"/>
        <item x="927"/>
        <item x="409"/>
        <item x="8"/>
        <item x="1227"/>
        <item x="289"/>
        <item x="1497"/>
        <item x="1196"/>
        <item x="481"/>
        <item x="980"/>
        <item x="449"/>
        <item x="1007"/>
        <item x="157"/>
        <item x="393"/>
        <item x="696"/>
        <item x="320"/>
        <item x="1072"/>
        <item x="689"/>
        <item x="473"/>
        <item x="53"/>
        <item x="804"/>
        <item x="1639"/>
        <item x="534"/>
        <item x="200"/>
        <item x="796"/>
        <item x="741"/>
        <item x="1169"/>
        <item x="228"/>
        <item x="404"/>
        <item x="1505"/>
        <item x="1141"/>
        <item x="953"/>
        <item x="30"/>
        <item x="1104"/>
        <item x="1203"/>
        <item x="770"/>
        <item x="219"/>
        <item x="895"/>
        <item x="1499"/>
        <item x="615"/>
        <item x="135"/>
        <item x="1645"/>
        <item x="525"/>
        <item x="1290"/>
        <item x="189"/>
        <item x="870"/>
        <item x="799"/>
        <item x="600"/>
        <item x="1080"/>
        <item x="1190"/>
        <item x="1657"/>
        <item x="974"/>
        <item x="749"/>
        <item x="1214"/>
        <item x="186"/>
        <item x="274"/>
        <item x="634"/>
        <item x="844"/>
        <item x="371"/>
        <item x="1027"/>
        <item x="925"/>
        <item x="967"/>
        <item x="257"/>
        <item x="761"/>
        <item x="1001"/>
        <item x="261"/>
        <item x="517"/>
        <item x="1017"/>
        <item x="969"/>
        <item x="1289"/>
        <item x="298"/>
        <item x="939"/>
        <item x="672"/>
        <item x="483"/>
        <item x="528"/>
        <item x="296"/>
        <item x="459"/>
        <item x="584"/>
        <item x="1136"/>
        <item x="1636"/>
        <item x="372"/>
        <item x="460"/>
        <item x="224"/>
        <item x="1561"/>
        <item x="686"/>
        <item x="751"/>
        <item x="231"/>
        <item x="817"/>
        <item x="739"/>
        <item x="214"/>
        <item x="260"/>
        <item x="306"/>
        <item x="410"/>
        <item x="1159"/>
        <item x="1192"/>
        <item x="1627"/>
        <item x="57"/>
        <item x="1142"/>
        <item x="482"/>
        <item x="928"/>
        <item x="826"/>
        <item x="1118"/>
        <item x="1653"/>
        <item x="373"/>
        <item x="229"/>
        <item x="541"/>
        <item x="31"/>
        <item x="623"/>
        <item x="950"/>
        <item x="1474"/>
        <item x="643"/>
        <item x="884"/>
        <item x="989"/>
        <item x="42"/>
        <item x="1217"/>
        <item x="1006"/>
        <item x="226"/>
        <item x="515"/>
        <item x="762"/>
        <item x="521"/>
        <item x="589"/>
        <item x="265"/>
        <item x="243"/>
        <item x="819"/>
        <item x="745"/>
        <item x="608"/>
        <item x="824"/>
        <item x="292"/>
        <item x="330"/>
        <item x="1008"/>
        <item x="676"/>
        <item x="210"/>
        <item x="1128"/>
        <item x="284"/>
        <item x="929"/>
        <item x="300"/>
        <item x="340"/>
        <item x="730"/>
        <item x="471"/>
        <item x="37"/>
        <item x="570"/>
        <item x="43"/>
        <item x="201"/>
        <item x="845"/>
        <item x="858"/>
        <item x="1480"/>
        <item x="78"/>
        <item x="273"/>
        <item x="414"/>
        <item x="568"/>
        <item x="238"/>
        <item x="748"/>
        <item x="1240"/>
        <item x="830"/>
        <item x="1154"/>
        <item x="464"/>
        <item x="727"/>
        <item x="266"/>
        <item x="1602"/>
        <item x="654"/>
        <item x="1239"/>
        <item x="1199"/>
        <item x="944"/>
        <item x="1117"/>
        <item x="1178"/>
        <item x="1448"/>
        <item x="843"/>
        <item x="467"/>
        <item x="963"/>
        <item x="1167"/>
        <item x="205"/>
        <item x="566"/>
        <item x="71"/>
        <item x="361"/>
        <item x="244"/>
        <item x="1286"/>
        <item x="616"/>
        <item x="267"/>
        <item x="698"/>
        <item x="971"/>
        <item x="351"/>
        <item x="1164"/>
        <item x="425"/>
        <item x="641"/>
        <item x="64"/>
        <item x="255"/>
        <item x="1452"/>
        <item x="677"/>
        <item x="17"/>
        <item x="329"/>
        <item x="1220"/>
        <item x="349"/>
        <item x="180"/>
        <item x="216"/>
        <item x="1130"/>
        <item x="688"/>
        <item x="294"/>
        <item x="374"/>
        <item x="772"/>
        <item x="763"/>
        <item x="898"/>
        <item x="635"/>
        <item x="14"/>
        <item x="694"/>
        <item x="1233"/>
        <item x="639"/>
        <item x="1098"/>
        <item x="572"/>
        <item x="1165"/>
        <item x="785"/>
        <item x="87"/>
        <item x="350"/>
        <item x="82"/>
        <item x="1244"/>
        <item x="63"/>
        <item x="1569"/>
        <item x="1087"/>
        <item x="702"/>
        <item x="271"/>
        <item x="539"/>
        <item x="48"/>
        <item x="1071"/>
        <item x="1447"/>
        <item x="1360"/>
        <item x="605"/>
        <item x="514"/>
        <item x="1160"/>
        <item x="1552"/>
        <item x="582"/>
        <item x="630"/>
        <item x="11"/>
        <item x="73"/>
        <item x="1125"/>
        <item x="67"/>
        <item x="860"/>
        <item x="919"/>
        <item x="585"/>
        <item x="36"/>
        <item x="498"/>
        <item x="779"/>
        <item x="886"/>
        <item x="1078"/>
        <item x="685"/>
        <item x="1140"/>
        <item x="172"/>
        <item x="614"/>
        <item x="1073"/>
        <item x="854"/>
        <item x="868"/>
        <item x="579"/>
        <item x="10"/>
        <item x="947"/>
        <item x="22"/>
        <item x="653"/>
        <item x="1291"/>
        <item x="230"/>
        <item x="587"/>
        <item x="337"/>
        <item x="1359"/>
        <item x="206"/>
        <item x="1018"/>
        <item x="564"/>
        <item x="948"/>
        <item x="1579"/>
        <item x="859"/>
        <item x="964"/>
        <item x="1640"/>
        <item x="1495"/>
        <item x="262"/>
        <item x="733"/>
        <item x="881"/>
        <item x="691"/>
        <item x="679"/>
        <item x="500"/>
        <item x="596"/>
        <item x="1113"/>
        <item x="674"/>
        <item x="325"/>
        <item x="1158"/>
        <item x="1468"/>
        <item x="601"/>
        <item x="573"/>
        <item x="1626"/>
        <item x="900"/>
        <item x="876"/>
        <item x="1310"/>
        <item x="2"/>
        <item x="12"/>
        <item x="307"/>
        <item x="747"/>
        <item x="1654"/>
        <item x="955"/>
        <item x="1188"/>
        <item x="191"/>
        <item x="69"/>
        <item x="687"/>
        <item x="684"/>
        <item x="291"/>
        <item x="1658"/>
        <item x="798"/>
        <item x="1085"/>
        <item x="1469"/>
        <item x="1454"/>
        <item x="903"/>
        <item x="1288"/>
        <item x="1567"/>
        <item x="1414"/>
        <item x="941"/>
        <item x="516"/>
        <item x="427"/>
        <item x="398"/>
        <item x="1176"/>
        <item x="432"/>
        <item x="293"/>
        <item x="725"/>
        <item x="1185"/>
        <item x="742"/>
        <item x="278"/>
        <item x="1660"/>
        <item x="415"/>
        <item x="811"/>
        <item x="583"/>
        <item x="239"/>
        <item x="628"/>
        <item x="1010"/>
        <item x="682"/>
        <item x="543"/>
        <item x="288"/>
        <item x="1498"/>
        <item x="1356"/>
        <item x="690"/>
        <item x="430"/>
        <item x="1342"/>
        <item x="1024"/>
        <item x="44"/>
        <item x="801"/>
        <item x="1156"/>
        <item x="1665"/>
        <item x="60"/>
        <item x="1206"/>
        <item x="18"/>
        <item x="1209"/>
        <item x="1355"/>
        <item x="279"/>
        <item x="633"/>
        <item x="1652"/>
        <item x="28"/>
        <item x="362"/>
        <item x="659"/>
        <item x="1610"/>
        <item x="444"/>
        <item x="808"/>
        <item x="609"/>
        <item x="987"/>
        <item x="368"/>
        <item x="692"/>
        <item x="301"/>
        <item x="199"/>
        <item x="421"/>
        <item x="1200"/>
        <item x="197"/>
        <item x="606"/>
        <item x="522"/>
        <item x="268"/>
        <item x="1016"/>
        <item x="400"/>
        <item x="70"/>
        <item x="693"/>
        <item x="202"/>
        <item x="992"/>
        <item x="828"/>
        <item x="567"/>
        <item x="1211"/>
        <item x="1374"/>
        <item x="451"/>
        <item x="962"/>
        <item x="251"/>
        <item x="678"/>
        <item x="317"/>
        <item x="523"/>
        <item x="258"/>
        <item x="757"/>
        <item x="1120"/>
        <item x="334"/>
        <item x="888"/>
        <item x="695"/>
        <item x="422"/>
        <item x="121"/>
        <item x="1643"/>
        <item x="1551"/>
        <item x="851"/>
        <item x="259"/>
        <item x="1568"/>
        <item x="331"/>
        <item x="1215"/>
        <item x="982"/>
        <item x="1399"/>
        <item x="1573"/>
        <item x="1139"/>
        <item x="1152"/>
        <item x="452"/>
        <item x="917"/>
        <item x="456"/>
        <item x="896"/>
        <item x="520"/>
        <item x="1661"/>
        <item x="248"/>
        <item x="454"/>
        <item x="818"/>
        <item x="1287"/>
        <item x="1424"/>
        <item x="890"/>
        <item x="389"/>
        <item x="591"/>
        <item x="417"/>
        <item x="50"/>
        <item x="311"/>
        <item x="835"/>
        <item x="1191"/>
        <item x="721"/>
        <item x="1512"/>
        <item x="1506"/>
        <item x="675"/>
        <item x="1618"/>
        <item x="1456"/>
        <item x="32"/>
        <item x="1586"/>
        <item x="484"/>
        <item x="595"/>
        <item x="1202"/>
        <item x="597"/>
        <item x="1605"/>
        <item x="1379"/>
        <item x="250"/>
        <item x="269"/>
        <item x="455"/>
        <item x="480"/>
        <item x="1226"/>
        <item x="1307"/>
        <item x="1146"/>
        <item x="629"/>
        <item x="1549"/>
        <item x="937"/>
        <item x="723"/>
        <item x="1236"/>
        <item x="1357"/>
        <item x="1619"/>
        <item x="20"/>
        <item x="666"/>
        <item x="438"/>
        <item x="1663"/>
        <item x="603"/>
        <item x="394"/>
        <item x="1170"/>
        <item x="908"/>
        <item x="195"/>
        <item x="485"/>
        <item x="658"/>
        <item x="79"/>
        <item x="1364"/>
        <item x="225"/>
        <item x="80"/>
        <item x="309"/>
        <item x="192"/>
        <item x="1655"/>
        <item x="996"/>
        <item x="345"/>
        <item x="547"/>
        <item x="1577"/>
        <item x="973"/>
        <item x="16"/>
        <item x="683"/>
        <item x="810"/>
        <item x="1012"/>
        <item x="978"/>
        <item x="1346"/>
        <item x="1021"/>
        <item x="365"/>
        <item x="717"/>
        <item x="1020"/>
        <item x="812"/>
        <item x="1122"/>
        <item x="586"/>
        <item x="198"/>
        <item x="1348"/>
        <item x="220"/>
        <item x="882"/>
        <item x="942"/>
        <item x="789"/>
        <item x="448"/>
        <item x="65"/>
        <item x="335"/>
        <item x="1108"/>
        <item x="524"/>
        <item x="194"/>
        <item x="593"/>
        <item x="385"/>
        <item x="907"/>
        <item x="1294"/>
        <item x="1351"/>
        <item x="988"/>
        <item x="488"/>
        <item x="660"/>
        <item x="610"/>
        <item x="1105"/>
        <item x="1438"/>
        <item x="781"/>
        <item x="1595"/>
        <item x="218"/>
        <item x="833"/>
        <item x="697"/>
        <item x="1412"/>
        <item x="1538"/>
        <item x="1210"/>
        <item x="731"/>
        <item x="1219"/>
        <item x="766"/>
        <item x="645"/>
        <item x="1662"/>
        <item x="1009"/>
        <item x="74"/>
        <item x="880"/>
        <item x="1313"/>
        <item x="816"/>
        <item x="369"/>
        <item x="1298"/>
        <item x="834"/>
        <item x="1232"/>
        <item x="1023"/>
        <item x="874"/>
        <item x="1644"/>
        <item x="551"/>
        <item x="68"/>
        <item x="625"/>
        <item x="490"/>
        <item x="1510"/>
        <item x="560"/>
        <item x="203"/>
        <item x="729"/>
        <item x="245"/>
        <item x="995"/>
        <item x="1624"/>
        <item x="850"/>
        <item x="1339"/>
        <item x="569"/>
        <item x="1134"/>
        <item x="519"/>
        <item x="1382"/>
        <item x="661"/>
        <item x="1664"/>
        <item x="1292"/>
        <item x="312"/>
        <item x="1566"/>
        <item x="388"/>
        <item x="1376"/>
        <item x="855"/>
        <item x="740"/>
        <item x="1308"/>
        <item x="622"/>
        <item x="286"/>
        <item x="624"/>
        <item x="1635"/>
        <item x="246"/>
        <item x="412"/>
        <item x="509"/>
        <item x="328"/>
        <item x="1611"/>
        <item x="526"/>
        <item x="1370"/>
        <item x="646"/>
        <item x="1373"/>
        <item x="366"/>
        <item x="578"/>
        <item x="1403"/>
        <item x="1025"/>
        <item x="1572"/>
        <item x="1550"/>
        <item x="909"/>
        <item x="680"/>
        <item x="363"/>
        <item x="367"/>
        <item x="836"/>
        <item x="1396"/>
        <item x="1562"/>
        <item x="352"/>
        <item x="581"/>
        <item x="707"/>
        <item x="912"/>
        <item x="1336"/>
        <item x="648"/>
        <item x="1312"/>
        <item x="764"/>
        <item x="506"/>
        <item x="613"/>
        <item x="822"/>
        <item x="1606"/>
        <item x="1"/>
        <item x="893"/>
        <item x="1074"/>
        <item x="356"/>
        <item x="1519"/>
        <item x="559"/>
        <item x="734"/>
        <item x="401"/>
        <item x="1642"/>
        <item x="872"/>
        <item x="1395"/>
        <item x="930"/>
        <item x="1634"/>
        <item x="901"/>
        <item x="1641"/>
        <item x="1637"/>
        <item x="232"/>
        <item x="760"/>
        <item x="673"/>
        <item x="1384"/>
        <item x="510"/>
        <item x="1293"/>
        <item x="304"/>
        <item x="83"/>
        <item x="899"/>
        <item x="867"/>
        <item x="1022"/>
        <item x="222"/>
        <item x="315"/>
        <item x="1630"/>
        <item x="1604"/>
        <item x="402"/>
        <item x="1378"/>
        <item x="938"/>
        <item x="1218"/>
        <item x="576"/>
        <item x="285"/>
        <item x="424"/>
        <item x="590"/>
        <item x="619"/>
        <item x="332"/>
        <item x="1347"/>
        <item x="913"/>
        <item x="767"/>
        <item x="221"/>
        <item x="1599"/>
        <item x="1617"/>
        <item x="511"/>
        <item x="1097"/>
        <item x="983"/>
        <item x="1614"/>
        <item x="1601"/>
        <item x="657"/>
        <item x="714"/>
        <item x="823"/>
        <item x="1570"/>
        <item x="1631"/>
        <item x="461"/>
        <item x="588"/>
        <item x="1303"/>
        <item x="1337"/>
        <item x="1503"/>
        <item x="627"/>
        <item x="1671"/>
        <item x="1400"/>
        <item x="1386"/>
        <item x="943"/>
        <item x="426"/>
        <item x="669"/>
        <item x="29"/>
        <item x="713"/>
        <item x="1093"/>
        <item x="655"/>
        <item x="735"/>
        <item x="998"/>
        <item x="1115"/>
        <item x="656"/>
        <item x="215"/>
        <item x="462"/>
        <item x="313"/>
        <item x="1366"/>
        <item x="820"/>
        <item x="637"/>
        <item x="1079"/>
        <item x="1338"/>
        <item x="1334"/>
        <item x="924"/>
        <item x="1381"/>
        <item x="413"/>
        <item x="477"/>
        <item x="442"/>
        <item x="545"/>
        <item x="961"/>
        <item x="1285"/>
        <item x="1228"/>
        <item x="207"/>
        <item x="1322"/>
        <item x="873"/>
        <item x="1392"/>
        <item x="662"/>
        <item x="604"/>
        <item x="287"/>
        <item x="644"/>
        <item x="555"/>
        <item x="554"/>
        <item x="975"/>
        <item x="1075"/>
        <item x="314"/>
        <item x="479"/>
        <item x="837"/>
        <item x="562"/>
        <item x="575"/>
        <item x="922"/>
        <item x="62"/>
        <item x="612"/>
        <item x="450"/>
        <item x="1305"/>
        <item x="1406"/>
        <item x="1352"/>
        <item x="1311"/>
        <item x="1295"/>
        <item x="1332"/>
        <item x="381"/>
        <item x="1616"/>
        <item x="1535"/>
        <item x="1317"/>
        <item x="700"/>
        <item x="1417"/>
        <item x="346"/>
        <item x="1003"/>
        <item x="556"/>
        <item x="34"/>
        <item x="602"/>
        <item x="281"/>
        <item x="108"/>
        <item x="302"/>
        <item x="1367"/>
        <item x="1340"/>
        <item x="652"/>
        <item x="631"/>
        <item x="719"/>
        <item x="1659"/>
        <item x="891"/>
        <item x="55"/>
        <item x="1090"/>
        <item x="1541"/>
        <item x="1082"/>
        <item x="382"/>
        <item x="1482"/>
        <item x="347"/>
        <item x="1544"/>
        <item x="574"/>
        <item x="282"/>
        <item x="1533"/>
        <item x="1623"/>
        <item x="638"/>
        <item x="783"/>
        <item x="1333"/>
        <item x="1110"/>
        <item x="946"/>
        <item x="1297"/>
        <item x="916"/>
        <item x="611"/>
        <item x="1489"/>
        <item x="1668"/>
        <item x="1527"/>
        <item x="712"/>
        <item x="1410"/>
        <item x="359"/>
        <item x="911"/>
        <item x="1453"/>
        <item x="750"/>
        <item x="475"/>
        <item x="66"/>
        <item x="599"/>
        <item x="933"/>
        <item x="879"/>
        <item x="1485"/>
        <item x="571"/>
        <item x="984"/>
        <item x="651"/>
        <item x="1296"/>
        <item x="877"/>
        <item x="25"/>
        <item x="753"/>
        <item x="431"/>
        <item x="1446"/>
        <item x="85"/>
        <item x="792"/>
        <item x="1388"/>
        <item x="19"/>
        <item x="1324"/>
        <item x="722"/>
        <item x="360"/>
        <item x="308"/>
        <item x="499"/>
        <item x="190"/>
        <item x="241"/>
        <item x="902"/>
        <item x="814"/>
        <item x="1389"/>
        <item x="1000"/>
        <item x="384"/>
        <item x="1138"/>
        <item x="802"/>
        <item x="1095"/>
        <item x="536"/>
        <item x="1651"/>
        <item x="821"/>
        <item x="1398"/>
        <item x="647"/>
        <item x="546"/>
        <item x="1504"/>
        <item x="979"/>
        <item x="433"/>
        <item x="439"/>
        <item x="476"/>
        <item x="403"/>
        <item x="708"/>
        <item x="90"/>
        <item x="1479"/>
        <item x="411"/>
        <item x="592"/>
        <item x="972"/>
        <item x="478"/>
        <item x="1109"/>
        <item x="1473"/>
        <item x="303"/>
        <item x="831"/>
        <item x="883"/>
        <item x="1375"/>
        <item x="640"/>
        <item x="670"/>
        <item x="552"/>
        <item x="26"/>
        <item x="323"/>
        <item x="806"/>
        <item x="378"/>
        <item x="440"/>
        <item x="951"/>
        <item x="910"/>
        <item x="56"/>
        <item x="1540"/>
        <item x="1362"/>
        <item x="1354"/>
        <item x="1314"/>
        <item x="1422"/>
        <item x="736"/>
        <item x="1571"/>
        <item x="621"/>
        <item x="249"/>
        <item x="1127"/>
        <item x="1522"/>
        <item x="667"/>
        <item x="548"/>
        <item x="1547"/>
        <item x="379"/>
        <item x="1163"/>
        <item x="840"/>
        <item x="553"/>
        <item x="841"/>
        <item x="923"/>
        <item x="1121"/>
        <item x="3"/>
        <item x="1153"/>
        <item x="1556"/>
        <item x="1576"/>
        <item x="914"/>
        <item x="1496"/>
        <item x="343"/>
        <item x="663"/>
        <item x="1383"/>
        <item x="1537"/>
        <item x="1328"/>
        <item x="1369"/>
        <item x="1523"/>
        <item x="1415"/>
        <item x="1490"/>
        <item x="561"/>
        <item x="1081"/>
        <item x="949"/>
        <item x="501"/>
        <item x="1594"/>
        <item x="416"/>
        <item x="1331"/>
        <item x="1593"/>
        <item x="344"/>
        <item x="701"/>
        <item x="1091"/>
        <item x="1327"/>
        <item x="1622"/>
        <item x="240"/>
        <item x="1494"/>
        <item x="1444"/>
        <item x="1101"/>
        <item x="1432"/>
        <item x="1532"/>
        <item x="502"/>
        <item x="1390"/>
        <item x="1344"/>
        <item x="327"/>
        <item x="1520"/>
        <item x="936"/>
        <item x="1434"/>
        <item x="1323"/>
        <item x="1397"/>
        <item x="1083"/>
        <item x="1509"/>
        <item x="1319"/>
        <item x="1666"/>
        <item x="849"/>
        <item x="242"/>
        <item x="1543"/>
        <item x="1114"/>
        <item x="1321"/>
        <item x="61"/>
        <item x="1439"/>
        <item x="1516"/>
        <item x="1358"/>
        <item x="1404"/>
        <item x="846"/>
        <item x="558"/>
        <item x="997"/>
        <item x="1299"/>
        <item x="1368"/>
        <item x="1100"/>
        <item x="1435"/>
        <item x="487"/>
        <item x="380"/>
        <item x="1124"/>
        <item x="1363"/>
        <item x="1077"/>
        <item x="1402"/>
        <item x="390"/>
        <item x="782"/>
        <item x="354"/>
        <item x="1076"/>
        <item x="280"/>
        <item x="1443"/>
        <item x="295"/>
        <item x="1555"/>
        <item x="1518"/>
        <item x="322"/>
        <item x="776"/>
        <item x="405"/>
        <item x="1407"/>
        <item x="395"/>
        <item x="728"/>
        <item x="1442"/>
        <item x="557"/>
        <item x="671"/>
        <item x="1487"/>
        <item x="486"/>
        <item x="46"/>
        <item x="1349"/>
        <item x="13"/>
        <item x="27"/>
        <item x="665"/>
        <item x="1330"/>
        <item x="990"/>
        <item x="549"/>
        <item x="1182"/>
        <item x="0"/>
        <item x="397"/>
        <item x="598"/>
        <item x="918"/>
        <item x="1112"/>
        <item x="1472"/>
        <item x="1531"/>
        <item x="780"/>
        <item x="1525"/>
        <item x="626"/>
        <item x="744"/>
        <item x="699"/>
        <item x="1345"/>
        <item x="386"/>
        <item x="1521"/>
        <item x="1131"/>
        <item x="1502"/>
        <item x="1669"/>
        <item x="1391"/>
        <item x="383"/>
        <item x="649"/>
        <item x="24"/>
        <item x="1528"/>
        <item x="59"/>
        <item x="84"/>
        <item x="791"/>
        <item x="52"/>
        <item x="550"/>
        <item x="620"/>
        <item x="815"/>
        <item x="40"/>
        <item x="457"/>
        <item x="1476"/>
        <item x="1302"/>
        <item x="1548"/>
        <item x="1517"/>
        <item x="985"/>
        <item x="5"/>
        <item x="1309"/>
        <item x="1318"/>
        <item x="1155"/>
        <item x="932"/>
        <item x="1524"/>
        <item x="768"/>
        <item x="1393"/>
        <item x="1201"/>
        <item x="1553"/>
        <item x="1315"/>
        <item x="1405"/>
        <item x="1361"/>
        <item x="1632"/>
        <item x="1385"/>
        <item x="217"/>
        <item x="577"/>
        <item x="921"/>
        <item x="1423"/>
        <item x="1667"/>
        <item x="1365"/>
        <item x="1316"/>
        <item x="800"/>
        <item x="1335"/>
        <item x="1416"/>
        <item x="787"/>
        <item x="4"/>
        <item x="377"/>
        <item x="852"/>
        <item x="746"/>
        <item x="1084"/>
        <item x="906"/>
        <item x="1451"/>
        <item x="1465"/>
        <item x="1371"/>
        <item x="1301"/>
        <item x="1603"/>
        <item x="1341"/>
        <item x="1458"/>
        <item x="1558"/>
        <item x="1380"/>
        <item x="716"/>
        <item x="926"/>
        <item x="1629"/>
        <item x="565"/>
        <item x="1508"/>
        <item x="1507"/>
        <item x="1492"/>
        <item x="857"/>
        <item x="1326"/>
        <item x="1401"/>
        <item x="1387"/>
        <item x="1670"/>
        <item x="458"/>
        <item x="1431"/>
        <item x="915"/>
        <item x="958"/>
        <item x="777"/>
        <item x="1462"/>
        <item x="1102"/>
        <item x="23"/>
        <item x="1300"/>
        <item x="718"/>
        <item x="931"/>
        <item x="848"/>
        <item x="1445"/>
        <item x="1377"/>
        <item x="1089"/>
        <item x="618"/>
        <item x="396"/>
        <item x="1493"/>
        <item x="875"/>
        <item x="391"/>
        <item x="715"/>
        <item x="518"/>
        <item x="529"/>
        <item x="920"/>
        <item x="771"/>
        <item x="324"/>
        <item x="1565"/>
        <item x="58"/>
        <item x="709"/>
        <item x="1592"/>
        <item x="392"/>
        <item x="1515"/>
        <item x="732"/>
        <item x="51"/>
        <item x="326"/>
        <item x="254"/>
        <item x="957"/>
        <item x="1320"/>
        <item x="1546"/>
        <item x="1430"/>
        <item x="1408"/>
        <item x="720"/>
        <item x="952"/>
        <item x="1526"/>
        <item x="856"/>
        <item x="993"/>
        <item x="892"/>
        <item x="1536"/>
        <item x="1325"/>
        <item x="773"/>
        <item x="1500"/>
        <item x="1511"/>
        <item x="1449"/>
        <item x="1421"/>
        <item x="887"/>
        <item x="991"/>
        <item x="710"/>
        <item x="617"/>
        <item x="1429"/>
        <item x="1609"/>
        <item x="1411"/>
        <item x="1437"/>
        <item x="1466"/>
        <item x="1475"/>
        <item x="1542"/>
        <item x="1564"/>
        <item x="1350"/>
        <item x="1329"/>
        <item x="1483"/>
        <item x="842"/>
        <item x="353"/>
        <item x="1353"/>
        <item x="1501"/>
        <item x="41"/>
        <item x="1070"/>
        <item x="999"/>
        <item x="1372"/>
        <item x="1563"/>
        <item x="805"/>
        <item x="1440"/>
        <item x="705"/>
        <item x="1467"/>
        <item x="976"/>
        <item x="1612"/>
        <item x="1111"/>
        <item x="54"/>
        <item x="934"/>
        <item x="706"/>
        <item x="1463"/>
        <item x="1588"/>
        <item x="1450"/>
        <item x="1529"/>
        <item x="986"/>
        <item x="1590"/>
        <item x="737"/>
        <item x="1484"/>
        <item x="1628"/>
        <item x="795"/>
        <item x="1107"/>
        <item x="387"/>
        <item x="1433"/>
        <item x="1426"/>
        <item x="1394"/>
        <item x="428"/>
        <item x="1457"/>
        <item x="227"/>
        <item x="1545"/>
        <item x="6"/>
        <item x="45"/>
        <item x="1409"/>
        <item x="1486"/>
        <item x="429"/>
        <item x="878"/>
        <item x="1514"/>
        <item x="1477"/>
        <item x="1559"/>
        <item x="1306"/>
        <item x="1144"/>
        <item x="1530"/>
        <item x="38"/>
        <item x="642"/>
        <item x="1428"/>
        <item x="829"/>
        <item x="1491"/>
        <item x="1464"/>
        <item x="1560"/>
        <item x="1557"/>
        <item x="711"/>
        <item x="1418"/>
        <item x="945"/>
        <item x="897"/>
        <item x="1470"/>
        <item x="759"/>
        <item x="1615"/>
        <item x="1656"/>
        <item x="1413"/>
        <item x="1419"/>
        <item x="1488"/>
        <item x="825"/>
        <item x="1304"/>
        <item x="1607"/>
        <item x="1608"/>
        <item x="1613"/>
        <item x="1427"/>
        <item x="1478"/>
        <item x="1460"/>
        <item x="1459"/>
        <item x="832"/>
        <item x="15"/>
        <item x="1461"/>
        <item x="1633"/>
        <item x="1455"/>
        <item x="1420"/>
        <item x="1436"/>
        <item x="1621"/>
        <item x="1425"/>
        <item x="1441"/>
        <item x="1471"/>
        <item x="1672"/>
      </items>
    </pivotField>
    <pivotField compact="0" outline="0" showAll="0" defaultSubtotal="0"/>
    <pivotField compact="0" outline="0" showAll="0" defaultSubtotal="0"/>
    <pivotField compact="0" outline="0" showAll="0" defaultSubtotal="0"/>
  </pivotFields>
  <rowFields count="1">
    <field x="3"/>
  </rowFields>
  <rowItems count="12">
    <i>
      <x/>
    </i>
    <i>
      <x v="1"/>
    </i>
    <i>
      <x v="2"/>
    </i>
    <i>
      <x v="3"/>
    </i>
    <i>
      <x v="4"/>
    </i>
    <i>
      <x v="5"/>
    </i>
    <i>
      <x v="6"/>
    </i>
    <i>
      <x v="7"/>
    </i>
    <i>
      <x v="8"/>
    </i>
    <i>
      <x v="9"/>
    </i>
    <i>
      <x v="10"/>
    </i>
    <i>
      <x v="11"/>
    </i>
  </rowItems>
  <colItems count="1">
    <i/>
  </colItems>
  <dataFields count="1">
    <dataField name="Sum of payment" fld="5" baseField="0" baseItem="0" numFmtId="165"/>
  </dataFields>
  <formats count="2">
    <format dxfId="15">
      <pivotArea outline="0" collapsedLevelsAreSubtotals="1" fieldPosition="0"/>
    </format>
    <format dxfId="1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9D8C9F-5DD3-6E40-AA2D-45B87C805C48}"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B3:E227" firstHeaderRow="1" firstDataRow="1" firstDataCol="3"/>
  <pivotFields count="10">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0"/>
        <item x="1"/>
        <item x="2"/>
        <item x="18"/>
        <item x="3"/>
        <item x="4"/>
        <item x="5"/>
        <item x="6"/>
        <item x="7"/>
        <item x="19"/>
        <item x="8"/>
        <item x="20"/>
        <item x="9"/>
        <item x="10"/>
        <item x="11"/>
        <item x="12"/>
        <item x="13"/>
        <item x="21"/>
        <item x="14"/>
        <item x="15"/>
        <item x="22"/>
        <item x="16"/>
        <item x="17"/>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2">
        <item x="5"/>
        <item x="4"/>
        <item x="9"/>
        <item x="6"/>
        <item x="0"/>
        <item x="7"/>
        <item x="2"/>
        <item x="3"/>
        <item x="8"/>
        <item x="1"/>
        <item x="10"/>
        <item x="1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4">
        <item x="2"/>
        <item x="1"/>
        <item x="0"/>
        <item x="3"/>
      </items>
      <extLst>
        <ext xmlns:x14="http://schemas.microsoft.com/office/spreadsheetml/2009/9/main" uri="{2946ED86-A175-432a-8AC1-64E0C546D7DE}">
          <x14:pivotField fillDownLabels="1"/>
        </ext>
      </extLst>
    </pivotField>
    <pivotField axis="axisRow" compact="0" outline="0" showAll="0" sortType="descending" defaultSubtotal="0">
      <items count="24">
        <item x="0"/>
        <item x="3"/>
        <item x="4"/>
        <item x="5"/>
        <item x="7"/>
        <item x="19"/>
        <item x="9"/>
        <item x="8"/>
        <item x="21"/>
        <item x="1"/>
        <item x="15"/>
        <item x="20"/>
        <item x="10"/>
        <item x="14"/>
        <item x="6"/>
        <item x="18"/>
        <item x="11"/>
        <item x="12"/>
        <item x="13"/>
        <item x="2"/>
        <item x="22"/>
        <item x="17"/>
        <item x="16"/>
        <item x="23"/>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s>
  <rowFields count="3">
    <field x="9"/>
    <field x="3"/>
    <field x="8"/>
  </rowFields>
  <rowItems count="224">
    <i>
      <x/>
      <x/>
      <x v="1"/>
    </i>
    <i r="2">
      <x v="2"/>
    </i>
    <i r="1">
      <x v="1"/>
      <x v="1"/>
    </i>
    <i r="2">
      <x v="2"/>
    </i>
    <i r="1">
      <x v="2"/>
      <x v="1"/>
    </i>
    <i r="2">
      <x v="2"/>
    </i>
    <i r="1">
      <x v="3"/>
      <x v="1"/>
    </i>
    <i r="2">
      <x v="2"/>
    </i>
    <i r="1">
      <x v="4"/>
      <x v="1"/>
    </i>
    <i r="2">
      <x v="2"/>
    </i>
    <i r="1">
      <x v="5"/>
      <x v="1"/>
    </i>
    <i r="2">
      <x v="2"/>
    </i>
    <i r="1">
      <x v="6"/>
      <x v="1"/>
    </i>
    <i r="2">
      <x v="2"/>
    </i>
    <i r="1">
      <x v="7"/>
      <x v="1"/>
    </i>
    <i r="2">
      <x v="2"/>
    </i>
    <i r="1">
      <x v="8"/>
      <x v="1"/>
    </i>
    <i r="2">
      <x v="2"/>
    </i>
    <i r="1">
      <x v="9"/>
      <x v="1"/>
    </i>
    <i r="2">
      <x v="2"/>
    </i>
    <i>
      <x v="1"/>
      <x v="5"/>
      <x/>
    </i>
    <i r="2">
      <x v="1"/>
    </i>
    <i r="1">
      <x v="6"/>
      <x/>
    </i>
    <i r="2">
      <x v="1"/>
    </i>
    <i r="1">
      <x v="7"/>
      <x/>
    </i>
    <i r="2">
      <x v="1"/>
    </i>
    <i r="1">
      <x v="8"/>
      <x/>
    </i>
    <i r="2">
      <x v="1"/>
    </i>
    <i r="1">
      <x v="9"/>
      <x/>
    </i>
    <i r="2">
      <x v="1"/>
    </i>
    <i>
      <x v="6"/>
      <x/>
      <x v="1"/>
    </i>
    <i r="1">
      <x v="1"/>
      <x v="1"/>
    </i>
    <i r="1">
      <x v="2"/>
      <x/>
    </i>
    <i r="2">
      <x v="1"/>
    </i>
    <i r="1">
      <x v="3"/>
      <x/>
    </i>
    <i r="2">
      <x v="1"/>
    </i>
    <i r="1">
      <x v="4"/>
      <x/>
    </i>
    <i r="2">
      <x v="1"/>
    </i>
    <i r="1">
      <x v="5"/>
      <x/>
    </i>
    <i r="2">
      <x v="1"/>
    </i>
    <i r="1">
      <x v="6"/>
      <x v="1"/>
    </i>
    <i r="1">
      <x v="7"/>
      <x/>
    </i>
    <i r="2">
      <x v="1"/>
    </i>
    <i r="1">
      <x v="8"/>
      <x/>
    </i>
    <i r="2">
      <x v="1"/>
    </i>
    <i r="1">
      <x v="9"/>
      <x/>
    </i>
    <i r="2">
      <x v="1"/>
    </i>
    <i r="1">
      <x v="10"/>
      <x v="1"/>
    </i>
    <i>
      <x v="21"/>
      <x/>
      <x v="1"/>
    </i>
    <i r="1">
      <x v="1"/>
      <x v="1"/>
    </i>
    <i r="2">
      <x v="2"/>
    </i>
    <i r="1">
      <x v="2"/>
      <x v="1"/>
    </i>
    <i r="2">
      <x v="2"/>
    </i>
    <i r="1">
      <x v="3"/>
      <x v="1"/>
    </i>
    <i r="2">
      <x v="2"/>
    </i>
    <i r="1">
      <x v="4"/>
      <x/>
    </i>
    <i r="2">
      <x v="1"/>
    </i>
    <i r="2">
      <x v="2"/>
    </i>
    <i r="1">
      <x v="5"/>
      <x v="1"/>
    </i>
    <i r="2">
      <x v="2"/>
    </i>
    <i r="1">
      <x v="6"/>
      <x v="1"/>
    </i>
    <i r="2">
      <x v="2"/>
    </i>
    <i r="1">
      <x v="7"/>
      <x v="1"/>
    </i>
    <i r="2">
      <x v="2"/>
    </i>
    <i r="1">
      <x v="8"/>
      <x/>
    </i>
    <i r="2">
      <x v="1"/>
    </i>
    <i r="2">
      <x v="2"/>
    </i>
    <i r="1">
      <x v="9"/>
      <x v="1"/>
    </i>
    <i r="2">
      <x v="2"/>
    </i>
    <i r="1">
      <x v="10"/>
      <x v="1"/>
    </i>
    <i>
      <x v="4"/>
      <x/>
      <x v="2"/>
    </i>
    <i r="1">
      <x v="1"/>
      <x/>
    </i>
    <i r="2">
      <x v="2"/>
    </i>
    <i r="1">
      <x v="2"/>
      <x/>
    </i>
    <i r="2">
      <x v="2"/>
    </i>
    <i r="1">
      <x v="3"/>
      <x v="2"/>
    </i>
    <i r="1">
      <x v="4"/>
      <x v="1"/>
    </i>
    <i r="2">
      <x v="2"/>
    </i>
    <i r="1">
      <x v="5"/>
      <x/>
    </i>
    <i r="2">
      <x v="1"/>
    </i>
    <i r="2">
      <x v="2"/>
    </i>
    <i r="1">
      <x v="6"/>
      <x v="1"/>
    </i>
    <i r="2">
      <x v="2"/>
    </i>
    <i r="1">
      <x v="7"/>
      <x/>
    </i>
    <i r="2">
      <x v="1"/>
    </i>
    <i r="2">
      <x v="2"/>
    </i>
    <i r="1">
      <x v="8"/>
      <x/>
    </i>
    <i r="2">
      <x v="2"/>
    </i>
    <i r="1">
      <x v="9"/>
      <x/>
    </i>
    <i r="2">
      <x v="1"/>
    </i>
    <i r="2">
      <x v="2"/>
    </i>
    <i r="1">
      <x v="10"/>
      <x/>
    </i>
    <i r="2">
      <x v="2"/>
    </i>
    <i>
      <x v="18"/>
      <x/>
      <x v="2"/>
    </i>
    <i r="1">
      <x v="1"/>
      <x v="2"/>
    </i>
    <i r="1">
      <x v="2"/>
      <x v="1"/>
    </i>
    <i r="2">
      <x v="2"/>
    </i>
    <i r="1">
      <x v="3"/>
      <x v="2"/>
    </i>
    <i r="1">
      <x v="4"/>
      <x v="2"/>
    </i>
    <i r="1">
      <x v="5"/>
      <x v="2"/>
    </i>
    <i r="1">
      <x v="6"/>
      <x v="2"/>
    </i>
    <i r="1">
      <x v="7"/>
      <x v="2"/>
    </i>
    <i r="1">
      <x v="8"/>
      <x v="2"/>
    </i>
    <i r="1">
      <x v="9"/>
      <x v="2"/>
    </i>
    <i r="1">
      <x v="10"/>
      <x v="2"/>
    </i>
    <i>
      <x v="17"/>
      <x v="2"/>
      <x v="1"/>
    </i>
    <i r="2">
      <x v="2"/>
    </i>
    <i r="1">
      <x v="3"/>
      <x v="1"/>
    </i>
    <i r="2">
      <x v="2"/>
    </i>
    <i r="1">
      <x v="4"/>
      <x/>
    </i>
    <i r="2">
      <x v="1"/>
    </i>
    <i r="2">
      <x v="2"/>
    </i>
    <i r="1">
      <x v="5"/>
      <x v="1"/>
    </i>
    <i r="2">
      <x v="2"/>
    </i>
    <i r="1">
      <x v="6"/>
      <x v="1"/>
    </i>
    <i r="2">
      <x v="2"/>
    </i>
    <i r="1">
      <x v="7"/>
      <x v="1"/>
    </i>
    <i r="2">
      <x v="2"/>
    </i>
    <i r="1">
      <x v="8"/>
      <x/>
    </i>
    <i r="2">
      <x v="1"/>
    </i>
    <i r="2">
      <x v="2"/>
    </i>
    <i r="1">
      <x v="9"/>
      <x v="1"/>
    </i>
    <i r="2">
      <x v="2"/>
    </i>
    <i r="1">
      <x v="10"/>
      <x v="1"/>
    </i>
    <i>
      <x v="14"/>
      <x/>
      <x v="2"/>
    </i>
    <i r="1">
      <x v="1"/>
      <x v="2"/>
    </i>
    <i r="1">
      <x v="2"/>
      <x v="1"/>
    </i>
    <i r="2">
      <x v="2"/>
    </i>
    <i r="1">
      <x v="3"/>
      <x v="2"/>
    </i>
    <i r="1">
      <x v="4"/>
      <x v="2"/>
    </i>
    <i r="1">
      <x v="5"/>
      <x v="2"/>
    </i>
    <i r="1">
      <x v="6"/>
      <x v="2"/>
    </i>
    <i r="1">
      <x v="7"/>
      <x v="2"/>
    </i>
    <i r="1">
      <x v="8"/>
      <x v="2"/>
    </i>
    <i r="1">
      <x v="9"/>
      <x v="2"/>
    </i>
    <i r="1">
      <x v="10"/>
      <x v="2"/>
    </i>
    <i>
      <x v="7"/>
      <x/>
      <x v="2"/>
    </i>
    <i r="1">
      <x v="1"/>
      <x v="2"/>
    </i>
    <i r="1">
      <x v="2"/>
      <x v="2"/>
    </i>
    <i r="1">
      <x v="4"/>
      <x v="2"/>
    </i>
    <i r="1">
      <x v="5"/>
      <x v="2"/>
    </i>
    <i r="1">
      <x v="7"/>
      <x v="2"/>
    </i>
    <i r="1">
      <x v="9"/>
      <x v="2"/>
    </i>
    <i>
      <x v="13"/>
      <x/>
      <x v="1"/>
    </i>
    <i r="1">
      <x v="1"/>
      <x v="1"/>
    </i>
    <i r="1">
      <x v="2"/>
      <x/>
    </i>
    <i r="2">
      <x v="1"/>
    </i>
    <i r="1">
      <x v="3"/>
      <x/>
    </i>
    <i r="2">
      <x v="1"/>
    </i>
    <i r="1">
      <x v="4"/>
      <x/>
    </i>
    <i r="2">
      <x v="1"/>
    </i>
    <i r="1">
      <x v="5"/>
      <x v="1"/>
    </i>
    <i>
      <x v="22"/>
      <x v="2"/>
      <x v="1"/>
    </i>
    <i r="2">
      <x v="2"/>
    </i>
    <i r="1">
      <x v="3"/>
      <x v="1"/>
    </i>
    <i r="2">
      <x v="2"/>
    </i>
    <i r="1">
      <x v="4"/>
      <x v="1"/>
    </i>
    <i r="2">
      <x v="2"/>
    </i>
    <i r="1">
      <x v="5"/>
      <x v="1"/>
    </i>
    <i r="1">
      <x v="6"/>
      <x v="1"/>
    </i>
    <i r="2">
      <x v="2"/>
    </i>
    <i r="1">
      <x v="7"/>
      <x v="1"/>
    </i>
    <i r="2">
      <x v="2"/>
    </i>
    <i r="1">
      <x v="8"/>
      <x/>
    </i>
    <i r="2">
      <x v="1"/>
    </i>
    <i r="2">
      <x v="2"/>
    </i>
    <i r="1">
      <x v="9"/>
      <x v="1"/>
    </i>
    <i r="2">
      <x v="2"/>
    </i>
    <i>
      <x v="16"/>
      <x v="1"/>
      <x v="2"/>
    </i>
    <i r="1">
      <x v="7"/>
      <x v="1"/>
    </i>
    <i r="2">
      <x v="2"/>
    </i>
    <i r="1">
      <x v="8"/>
      <x/>
    </i>
    <i r="2">
      <x v="1"/>
    </i>
    <i r="2">
      <x v="2"/>
    </i>
    <i r="1">
      <x v="9"/>
      <x/>
    </i>
    <i r="2">
      <x v="1"/>
    </i>
    <i r="2">
      <x v="2"/>
    </i>
    <i>
      <x v="12"/>
      <x v="1"/>
      <x v="2"/>
    </i>
    <i r="1">
      <x v="2"/>
      <x v="2"/>
    </i>
    <i r="1">
      <x v="3"/>
      <x v="2"/>
    </i>
    <i r="1">
      <x v="4"/>
      <x v="2"/>
    </i>
    <i r="1">
      <x v="5"/>
      <x v="2"/>
    </i>
    <i r="1">
      <x v="6"/>
      <x v="1"/>
    </i>
    <i r="2">
      <x v="2"/>
    </i>
    <i r="1">
      <x v="7"/>
      <x v="1"/>
    </i>
    <i r="2">
      <x v="2"/>
    </i>
    <i r="1">
      <x v="8"/>
      <x v="1"/>
    </i>
    <i r="2">
      <x v="2"/>
    </i>
    <i r="1">
      <x v="9"/>
      <x v="2"/>
    </i>
    <i>
      <x v="9"/>
      <x v="4"/>
      <x v="1"/>
    </i>
    <i r="2">
      <x v="2"/>
    </i>
    <i r="1">
      <x v="5"/>
      <x v="1"/>
    </i>
    <i r="1">
      <x v="6"/>
      <x v="1"/>
    </i>
    <i r="2">
      <x v="2"/>
    </i>
    <i r="1">
      <x v="7"/>
      <x v="1"/>
    </i>
    <i r="1">
      <x v="8"/>
      <x v="1"/>
    </i>
    <i r="1">
      <x v="9"/>
      <x v="1"/>
    </i>
    <i r="2">
      <x v="2"/>
    </i>
    <i>
      <x v="2"/>
      <x/>
      <x v="1"/>
    </i>
    <i r="1">
      <x v="1"/>
      <x v="1"/>
    </i>
    <i r="1">
      <x v="2"/>
      <x v="1"/>
    </i>
    <i r="1">
      <x v="3"/>
      <x v="1"/>
    </i>
    <i r="1">
      <x v="4"/>
      <x v="1"/>
    </i>
    <i r="1">
      <x v="5"/>
      <x v="1"/>
    </i>
    <i r="1">
      <x v="8"/>
      <x v="1"/>
    </i>
    <i>
      <x v="19"/>
      <x v="5"/>
      <x/>
    </i>
    <i r="2">
      <x v="1"/>
    </i>
    <i r="1">
      <x v="6"/>
      <x/>
    </i>
    <i r="2">
      <x v="1"/>
    </i>
    <i r="1">
      <x v="7"/>
      <x/>
    </i>
    <i r="2">
      <x v="1"/>
    </i>
    <i>
      <x v="10"/>
      <x/>
      <x v="1"/>
    </i>
    <i r="1">
      <x v="1"/>
      <x v="1"/>
    </i>
    <i r="1">
      <x v="2"/>
      <x v="1"/>
    </i>
    <i r="1">
      <x v="3"/>
      <x v="1"/>
    </i>
    <i>
      <x v="8"/>
      <x v="7"/>
      <x v="2"/>
    </i>
    <i r="1">
      <x v="8"/>
      <x v="2"/>
    </i>
    <i r="1">
      <x v="9"/>
      <x v="2"/>
    </i>
    <i>
      <x v="11"/>
      <x v="7"/>
      <x/>
    </i>
    <i>
      <x v="5"/>
      <x v="5"/>
      <x v="2"/>
    </i>
    <i>
      <x v="20"/>
      <x v="7"/>
      <x/>
    </i>
    <i>
      <x v="15"/>
      <x v="5"/>
      <x v="2"/>
    </i>
    <i>
      <x v="3"/>
      <x v="1"/>
      <x v="2"/>
    </i>
    <i>
      <x v="23"/>
      <x v="11"/>
      <x v="3"/>
    </i>
  </rowItems>
  <colItems count="1">
    <i/>
  </colItems>
  <dataFields count="1">
    <dataField name="Sum of payme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5707197-CAD4-DC41-9A03-02274EE8817E}" name="PivotTable5"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Z3:AA15" firstHeaderRow="1" firstDataRow="1" firstDataCol="1"/>
  <pivotFields count="10">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24">
        <item x="0"/>
        <item x="1"/>
        <item x="2"/>
        <item x="18"/>
        <item x="3"/>
        <item x="4"/>
        <item x="5"/>
        <item x="6"/>
        <item x="7"/>
        <item x="19"/>
        <item x="8"/>
        <item x="20"/>
        <item x="9"/>
        <item x="10"/>
        <item x="11"/>
        <item x="12"/>
        <item x="13"/>
        <item x="21"/>
        <item x="14"/>
        <item x="15"/>
        <item x="22"/>
        <item x="16"/>
        <item x="17"/>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2">
        <item x="5"/>
        <item x="4"/>
        <item x="9"/>
        <item x="6"/>
        <item x="0"/>
        <item x="7"/>
        <item x="2"/>
        <item x="3"/>
        <item x="8"/>
        <item x="1"/>
        <item x="10"/>
        <item x="1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items count="1673">
        <item x="724"/>
        <item x="1265"/>
        <item x="1068"/>
        <item x="1256"/>
        <item x="137"/>
        <item x="1054"/>
        <item x="1030"/>
        <item x="1258"/>
        <item x="1036"/>
        <item x="1037"/>
        <item x="1195"/>
        <item x="1069"/>
        <item x="1578"/>
        <item x="538"/>
        <item x="184"/>
        <item x="1060"/>
        <item x="1266"/>
        <item x="1281"/>
        <item x="1041"/>
        <item x="1268"/>
        <item x="1067"/>
        <item x="1132"/>
        <item x="107"/>
        <item x="116"/>
        <item x="535"/>
        <item x="1582"/>
        <item x="540"/>
        <item x="139"/>
        <item x="1059"/>
        <item x="1251"/>
        <item x="92"/>
        <item x="1048"/>
        <item x="138"/>
        <item x="537"/>
        <item x="1242"/>
        <item x="1276"/>
        <item x="113"/>
        <item x="151"/>
        <item x="1046"/>
        <item x="1047"/>
        <item x="1044"/>
        <item x="778"/>
        <item x="1279"/>
        <item x="128"/>
        <item x="533"/>
        <item x="1065"/>
        <item x="1032"/>
        <item x="1246"/>
        <item x="76"/>
        <item x="1063"/>
        <item x="196"/>
        <item x="838"/>
        <item x="119"/>
        <item x="101"/>
        <item x="177"/>
        <item x="1061"/>
        <item x="1261"/>
        <item x="131"/>
        <item x="532"/>
        <item x="149"/>
        <item x="1270"/>
        <item x="1584"/>
        <item x="1257"/>
        <item x="1575"/>
        <item x="1235"/>
        <item x="1029"/>
        <item x="1254"/>
        <item x="1255"/>
        <item x="178"/>
        <item x="1275"/>
        <item x="170"/>
        <item x="1580"/>
        <item x="100"/>
        <item x="441"/>
        <item x="103"/>
        <item x="1263"/>
        <item x="111"/>
        <item x="1231"/>
        <item x="1040"/>
        <item x="1053"/>
        <item x="1198"/>
        <item x="1273"/>
        <item x="144"/>
        <item x="1031"/>
        <item x="1049"/>
        <item x="1055"/>
        <item x="1260"/>
        <item x="181"/>
        <item x="507"/>
        <item x="1051"/>
        <item x="112"/>
        <item x="124"/>
        <item x="1284"/>
        <item x="105"/>
        <item x="1172"/>
        <item x="166"/>
        <item x="1034"/>
        <item x="168"/>
        <item x="1013"/>
        <item x="542"/>
        <item x="1033"/>
        <item x="1647"/>
        <item x="169"/>
        <item x="531"/>
        <item x="1272"/>
        <item x="102"/>
        <item x="1250"/>
        <item x="120"/>
        <item x="1259"/>
        <item x="1137"/>
        <item x="167"/>
        <item x="364"/>
        <item x="1039"/>
        <item x="162"/>
        <item x="1181"/>
        <item x="1274"/>
        <item x="1056"/>
        <item x="1028"/>
        <item x="126"/>
        <item x="839"/>
        <item x="1035"/>
        <item x="544"/>
        <item x="406"/>
        <item x="1180"/>
        <item x="99"/>
        <item x="1043"/>
        <item x="213"/>
        <item x="176"/>
        <item x="185"/>
        <item x="156"/>
        <item x="146"/>
        <item x="497"/>
        <item x="853"/>
        <item x="1277"/>
        <item x="807"/>
        <item x="788"/>
        <item x="161"/>
        <item x="142"/>
        <item x="1252"/>
        <item x="117"/>
        <item x="91"/>
        <item x="437"/>
        <item x="160"/>
        <item x="1166"/>
        <item x="960"/>
        <item x="494"/>
        <item x="183"/>
        <item x="468"/>
        <item x="1052"/>
        <item x="847"/>
        <item x="123"/>
        <item x="503"/>
        <item x="1042"/>
        <item x="106"/>
        <item x="130"/>
        <item x="505"/>
        <item x="1596"/>
        <item x="153"/>
        <item x="1269"/>
        <item x="1014"/>
        <item x="504"/>
        <item x="1057"/>
        <item x="182"/>
        <item x="1177"/>
        <item x="173"/>
        <item x="95"/>
        <item x="134"/>
        <item x="1249"/>
        <item x="1648"/>
        <item x="136"/>
        <item x="1062"/>
        <item x="755"/>
        <item x="1045"/>
        <item x="270"/>
        <item x="179"/>
        <item x="445"/>
        <item x="904"/>
        <item x="152"/>
        <item x="109"/>
        <item x="1212"/>
        <item x="115"/>
        <item x="305"/>
        <item x="159"/>
        <item x="1280"/>
        <item x="7"/>
        <item x="1650"/>
        <item x="171"/>
        <item x="1264"/>
        <item x="233"/>
        <item x="1187"/>
        <item x="1058"/>
        <item x="339"/>
        <item x="174"/>
        <item x="1253"/>
        <item x="9"/>
        <item x="1278"/>
        <item x="96"/>
        <item x="341"/>
        <item x="276"/>
        <item x="316"/>
        <item x="463"/>
        <item x="164"/>
        <item x="1238"/>
        <item x="133"/>
        <item x="1222"/>
        <item x="1247"/>
        <item x="1625"/>
        <item x="1038"/>
        <item x="150"/>
        <item x="1145"/>
        <item x="527"/>
        <item x="1004"/>
        <item x="118"/>
        <item x="1230"/>
        <item x="333"/>
        <item x="1208"/>
        <item x="72"/>
        <item x="1267"/>
        <item x="21"/>
        <item x="465"/>
        <item x="530"/>
        <item x="1583"/>
        <item x="1193"/>
        <item x="469"/>
        <item x="110"/>
        <item x="752"/>
        <item x="175"/>
        <item x="1646"/>
        <item x="1149"/>
        <item x="98"/>
        <item x="132"/>
        <item x="1638"/>
        <item x="264"/>
        <item x="1066"/>
        <item x="885"/>
        <item x="165"/>
        <item x="1600"/>
        <item x="1064"/>
        <item x="827"/>
        <item x="187"/>
        <item x="321"/>
        <item x="738"/>
        <item x="275"/>
        <item x="155"/>
        <item x="704"/>
        <item x="1151"/>
        <item x="1481"/>
        <item x="145"/>
        <item x="1243"/>
        <item x="1197"/>
        <item x="97"/>
        <item x="1229"/>
        <item x="357"/>
        <item x="1133"/>
        <item x="1103"/>
        <item x="1171"/>
        <item x="1179"/>
        <item x="1587"/>
        <item x="1175"/>
        <item x="234"/>
        <item x="114"/>
        <item x="726"/>
        <item x="1574"/>
        <item x="1204"/>
        <item x="125"/>
        <item x="803"/>
        <item x="743"/>
        <item x="148"/>
        <item x="1092"/>
        <item x="143"/>
        <item x="866"/>
        <item x="129"/>
        <item x="774"/>
        <item x="784"/>
        <item x="1019"/>
        <item x="446"/>
        <item x="790"/>
        <item x="1271"/>
        <item x="1589"/>
        <item x="247"/>
        <item x="508"/>
        <item x="793"/>
        <item x="496"/>
        <item x="1248"/>
        <item x="1088"/>
        <item x="1241"/>
        <item x="122"/>
        <item x="407"/>
        <item x="163"/>
        <item x="355"/>
        <item x="636"/>
        <item x="104"/>
        <item x="297"/>
        <item x="447"/>
        <item x="1213"/>
        <item x="93"/>
        <item x="905"/>
        <item x="453"/>
        <item x="1150"/>
        <item x="89"/>
        <item x="580"/>
        <item x="794"/>
        <item x="1026"/>
        <item x="211"/>
        <item x="894"/>
        <item x="1585"/>
        <item x="94"/>
        <item x="1002"/>
        <item x="1597"/>
        <item x="443"/>
        <item x="871"/>
        <item x="650"/>
        <item x="419"/>
        <item x="370"/>
        <item x="864"/>
        <item x="358"/>
        <item x="1539"/>
        <item x="1173"/>
        <item x="1148"/>
        <item x="1050"/>
        <item x="1086"/>
        <item x="147"/>
        <item x="809"/>
        <item x="299"/>
        <item x="1126"/>
        <item x="256"/>
        <item x="474"/>
        <item x="290"/>
        <item x="1005"/>
        <item x="338"/>
        <item x="1283"/>
        <item x="491"/>
        <item x="959"/>
        <item x="1598"/>
        <item x="994"/>
        <item x="775"/>
        <item x="77"/>
        <item x="193"/>
        <item x="420"/>
        <item x="756"/>
        <item x="863"/>
        <item x="1245"/>
        <item x="434"/>
        <item x="263"/>
        <item x="1135"/>
        <item x="1262"/>
        <item x="1186"/>
        <item x="318"/>
        <item x="981"/>
        <item x="1184"/>
        <item x="154"/>
        <item x="141"/>
        <item x="470"/>
        <item x="283"/>
        <item x="765"/>
        <item x="39"/>
        <item x="664"/>
        <item x="1223"/>
        <item x="1554"/>
        <item x="408"/>
        <item x="252"/>
        <item x="342"/>
        <item x="1225"/>
        <item x="977"/>
        <item x="956"/>
        <item x="940"/>
        <item x="1343"/>
        <item x="935"/>
        <item x="1011"/>
        <item x="140"/>
        <item x="253"/>
        <item x="47"/>
        <item x="336"/>
        <item x="35"/>
        <item x="1591"/>
        <item x="1094"/>
        <item x="88"/>
        <item x="493"/>
        <item x="703"/>
        <item x="75"/>
        <item x="754"/>
        <item x="1129"/>
        <item x="212"/>
        <item x="1106"/>
        <item x="1205"/>
        <item x="1162"/>
        <item x="1224"/>
        <item x="1123"/>
        <item x="632"/>
        <item x="1174"/>
        <item x="436"/>
        <item x="1234"/>
        <item x="492"/>
        <item x="1099"/>
        <item x="1147"/>
        <item x="1581"/>
        <item x="1221"/>
        <item x="49"/>
        <item x="1649"/>
        <item x="797"/>
        <item x="865"/>
        <item x="208"/>
        <item x="970"/>
        <item x="435"/>
        <item x="1237"/>
        <item x="188"/>
        <item x="204"/>
        <item x="277"/>
        <item x="869"/>
        <item x="1513"/>
        <item x="466"/>
        <item x="1207"/>
        <item x="223"/>
        <item x="127"/>
        <item x="1119"/>
        <item x="1282"/>
        <item x="681"/>
        <item x="209"/>
        <item x="1143"/>
        <item x="965"/>
        <item x="423"/>
        <item x="954"/>
        <item x="758"/>
        <item x="375"/>
        <item x="968"/>
        <item x="1194"/>
        <item x="472"/>
        <item x="1161"/>
        <item x="1189"/>
        <item x="862"/>
        <item x="786"/>
        <item x="512"/>
        <item x="495"/>
        <item x="889"/>
        <item x="1534"/>
        <item x="1015"/>
        <item x="563"/>
        <item x="86"/>
        <item x="607"/>
        <item x="158"/>
        <item x="237"/>
        <item x="319"/>
        <item x="235"/>
        <item x="376"/>
        <item x="668"/>
        <item x="1620"/>
        <item x="348"/>
        <item x="861"/>
        <item x="594"/>
        <item x="513"/>
        <item x="813"/>
        <item x="769"/>
        <item x="81"/>
        <item x="1096"/>
        <item x="1216"/>
        <item x="489"/>
        <item x="310"/>
        <item x="966"/>
        <item x="272"/>
        <item x="236"/>
        <item x="1157"/>
        <item x="1183"/>
        <item x="399"/>
        <item x="1168"/>
        <item x="33"/>
        <item x="1116"/>
        <item x="418"/>
        <item x="927"/>
        <item x="409"/>
        <item x="8"/>
        <item x="1227"/>
        <item x="289"/>
        <item x="1497"/>
        <item x="1196"/>
        <item x="481"/>
        <item x="980"/>
        <item x="449"/>
        <item x="1007"/>
        <item x="157"/>
        <item x="393"/>
        <item x="696"/>
        <item x="320"/>
        <item x="1072"/>
        <item x="689"/>
        <item x="473"/>
        <item x="53"/>
        <item x="804"/>
        <item x="1639"/>
        <item x="534"/>
        <item x="200"/>
        <item x="796"/>
        <item x="741"/>
        <item x="1169"/>
        <item x="228"/>
        <item x="404"/>
        <item x="1505"/>
        <item x="1141"/>
        <item x="953"/>
        <item x="30"/>
        <item x="1104"/>
        <item x="1203"/>
        <item x="770"/>
        <item x="219"/>
        <item x="895"/>
        <item x="1499"/>
        <item x="615"/>
        <item x="135"/>
        <item x="1645"/>
        <item x="525"/>
        <item x="1290"/>
        <item x="189"/>
        <item x="870"/>
        <item x="799"/>
        <item x="600"/>
        <item x="1080"/>
        <item x="1190"/>
        <item x="1657"/>
        <item x="974"/>
        <item x="749"/>
        <item x="1214"/>
        <item x="186"/>
        <item x="274"/>
        <item x="634"/>
        <item x="844"/>
        <item x="371"/>
        <item x="1027"/>
        <item x="925"/>
        <item x="967"/>
        <item x="257"/>
        <item x="761"/>
        <item x="1001"/>
        <item x="261"/>
        <item x="517"/>
        <item x="1017"/>
        <item x="969"/>
        <item x="1289"/>
        <item x="298"/>
        <item x="939"/>
        <item x="672"/>
        <item x="483"/>
        <item x="528"/>
        <item x="296"/>
        <item x="459"/>
        <item x="584"/>
        <item x="1136"/>
        <item x="1636"/>
        <item x="372"/>
        <item x="460"/>
        <item x="224"/>
        <item x="1561"/>
        <item x="686"/>
        <item x="751"/>
        <item x="231"/>
        <item x="817"/>
        <item x="739"/>
        <item x="214"/>
        <item x="260"/>
        <item x="306"/>
        <item x="410"/>
        <item x="1159"/>
        <item x="1192"/>
        <item x="1627"/>
        <item x="57"/>
        <item x="1142"/>
        <item x="482"/>
        <item x="928"/>
        <item x="826"/>
        <item x="1118"/>
        <item x="1653"/>
        <item x="373"/>
        <item x="229"/>
        <item x="541"/>
        <item x="31"/>
        <item x="623"/>
        <item x="950"/>
        <item x="1474"/>
        <item x="643"/>
        <item x="884"/>
        <item x="989"/>
        <item x="42"/>
        <item x="1217"/>
        <item x="1006"/>
        <item x="226"/>
        <item x="515"/>
        <item x="762"/>
        <item x="521"/>
        <item x="589"/>
        <item x="265"/>
        <item x="243"/>
        <item x="819"/>
        <item x="745"/>
        <item x="608"/>
        <item x="824"/>
        <item x="292"/>
        <item x="330"/>
        <item x="1008"/>
        <item x="676"/>
        <item x="210"/>
        <item x="1128"/>
        <item x="284"/>
        <item x="929"/>
        <item x="300"/>
        <item x="340"/>
        <item x="730"/>
        <item x="471"/>
        <item x="37"/>
        <item x="570"/>
        <item x="43"/>
        <item x="201"/>
        <item x="845"/>
        <item x="858"/>
        <item x="1480"/>
        <item x="78"/>
        <item x="273"/>
        <item x="414"/>
        <item x="568"/>
        <item x="238"/>
        <item x="748"/>
        <item x="1240"/>
        <item x="830"/>
        <item x="1154"/>
        <item x="464"/>
        <item x="727"/>
        <item x="266"/>
        <item x="1602"/>
        <item x="654"/>
        <item x="1239"/>
        <item x="1199"/>
        <item x="944"/>
        <item x="1117"/>
        <item x="1178"/>
        <item x="1448"/>
        <item x="843"/>
        <item x="467"/>
        <item x="963"/>
        <item x="1167"/>
        <item x="205"/>
        <item x="566"/>
        <item x="71"/>
        <item x="361"/>
        <item x="244"/>
        <item x="1286"/>
        <item x="616"/>
        <item x="267"/>
        <item x="698"/>
        <item x="971"/>
        <item x="351"/>
        <item x="1164"/>
        <item x="425"/>
        <item x="641"/>
        <item x="64"/>
        <item x="255"/>
        <item x="1452"/>
        <item x="677"/>
        <item x="17"/>
        <item x="329"/>
        <item x="1220"/>
        <item x="349"/>
        <item x="180"/>
        <item x="216"/>
        <item x="1130"/>
        <item x="688"/>
        <item x="294"/>
        <item x="374"/>
        <item x="772"/>
        <item x="763"/>
        <item x="898"/>
        <item x="635"/>
        <item x="14"/>
        <item x="694"/>
        <item x="1233"/>
        <item x="639"/>
        <item x="1098"/>
        <item x="572"/>
        <item x="1165"/>
        <item x="785"/>
        <item x="87"/>
        <item x="350"/>
        <item x="82"/>
        <item x="1244"/>
        <item x="63"/>
        <item x="1569"/>
        <item x="1087"/>
        <item x="702"/>
        <item x="271"/>
        <item x="539"/>
        <item x="48"/>
        <item x="1071"/>
        <item x="1447"/>
        <item x="1360"/>
        <item x="605"/>
        <item x="514"/>
        <item x="1160"/>
        <item x="1552"/>
        <item x="582"/>
        <item x="630"/>
        <item x="11"/>
        <item x="73"/>
        <item x="1125"/>
        <item x="67"/>
        <item x="860"/>
        <item x="919"/>
        <item x="585"/>
        <item x="36"/>
        <item x="498"/>
        <item x="779"/>
        <item x="886"/>
        <item x="1078"/>
        <item x="685"/>
        <item x="1140"/>
        <item x="172"/>
        <item x="614"/>
        <item x="1073"/>
        <item x="854"/>
        <item x="868"/>
        <item x="579"/>
        <item x="10"/>
        <item x="947"/>
        <item x="22"/>
        <item x="653"/>
        <item x="1291"/>
        <item x="230"/>
        <item x="587"/>
        <item x="337"/>
        <item x="1359"/>
        <item x="206"/>
        <item x="1018"/>
        <item x="564"/>
        <item x="948"/>
        <item x="1579"/>
        <item x="859"/>
        <item x="964"/>
        <item x="1640"/>
        <item x="1495"/>
        <item x="262"/>
        <item x="733"/>
        <item x="881"/>
        <item x="691"/>
        <item x="679"/>
        <item x="500"/>
        <item x="596"/>
        <item x="1113"/>
        <item x="674"/>
        <item x="325"/>
        <item x="1158"/>
        <item x="1468"/>
        <item x="601"/>
        <item x="573"/>
        <item x="1626"/>
        <item x="900"/>
        <item x="876"/>
        <item x="1310"/>
        <item x="2"/>
        <item x="12"/>
        <item x="307"/>
        <item x="747"/>
        <item x="1654"/>
        <item x="955"/>
        <item x="1188"/>
        <item x="191"/>
        <item x="69"/>
        <item x="687"/>
        <item x="684"/>
        <item x="291"/>
        <item x="1658"/>
        <item x="798"/>
        <item x="1085"/>
        <item x="1469"/>
        <item x="1454"/>
        <item x="903"/>
        <item x="1288"/>
        <item x="1567"/>
        <item x="1414"/>
        <item x="941"/>
        <item x="516"/>
        <item x="427"/>
        <item x="398"/>
        <item x="1176"/>
        <item x="432"/>
        <item x="293"/>
        <item x="725"/>
        <item x="1185"/>
        <item x="742"/>
        <item x="278"/>
        <item x="1660"/>
        <item x="415"/>
        <item x="811"/>
        <item x="583"/>
        <item x="239"/>
        <item x="628"/>
        <item x="1010"/>
        <item x="682"/>
        <item x="543"/>
        <item x="288"/>
        <item x="1498"/>
        <item x="1356"/>
        <item x="690"/>
        <item x="430"/>
        <item x="1342"/>
        <item x="1024"/>
        <item x="44"/>
        <item x="801"/>
        <item x="1156"/>
        <item x="1665"/>
        <item x="60"/>
        <item x="1206"/>
        <item x="18"/>
        <item x="1209"/>
        <item x="1355"/>
        <item x="279"/>
        <item x="633"/>
        <item x="1652"/>
        <item x="28"/>
        <item x="362"/>
        <item x="659"/>
        <item x="1610"/>
        <item x="444"/>
        <item x="808"/>
        <item x="609"/>
        <item x="987"/>
        <item x="368"/>
        <item x="692"/>
        <item x="301"/>
        <item x="199"/>
        <item x="421"/>
        <item x="1200"/>
        <item x="197"/>
        <item x="606"/>
        <item x="522"/>
        <item x="268"/>
        <item x="1016"/>
        <item x="400"/>
        <item x="70"/>
        <item x="693"/>
        <item x="202"/>
        <item x="992"/>
        <item x="828"/>
        <item x="567"/>
        <item x="1211"/>
        <item x="1374"/>
        <item x="451"/>
        <item x="962"/>
        <item x="251"/>
        <item x="678"/>
        <item x="317"/>
        <item x="523"/>
        <item x="258"/>
        <item x="757"/>
        <item x="1120"/>
        <item x="334"/>
        <item x="888"/>
        <item x="695"/>
        <item x="422"/>
        <item x="121"/>
        <item x="1643"/>
        <item x="1551"/>
        <item x="851"/>
        <item x="259"/>
        <item x="1568"/>
        <item x="331"/>
        <item x="1215"/>
        <item x="982"/>
        <item x="1399"/>
        <item x="1573"/>
        <item x="1139"/>
        <item x="1152"/>
        <item x="452"/>
        <item x="917"/>
        <item x="456"/>
        <item x="896"/>
        <item x="520"/>
        <item x="1661"/>
        <item x="248"/>
        <item x="454"/>
        <item x="818"/>
        <item x="1287"/>
        <item x="1424"/>
        <item x="890"/>
        <item x="389"/>
        <item x="591"/>
        <item x="417"/>
        <item x="50"/>
        <item x="311"/>
        <item x="835"/>
        <item x="1191"/>
        <item x="721"/>
        <item x="1512"/>
        <item x="1506"/>
        <item x="675"/>
        <item x="1618"/>
        <item x="1456"/>
        <item x="32"/>
        <item x="1586"/>
        <item x="484"/>
        <item x="595"/>
        <item x="1202"/>
        <item x="597"/>
        <item x="1605"/>
        <item x="1379"/>
        <item x="250"/>
        <item x="269"/>
        <item x="455"/>
        <item x="480"/>
        <item x="1226"/>
        <item x="1307"/>
        <item x="1146"/>
        <item x="629"/>
        <item x="1549"/>
        <item x="937"/>
        <item x="723"/>
        <item x="1236"/>
        <item x="1357"/>
        <item x="1619"/>
        <item x="20"/>
        <item x="666"/>
        <item x="438"/>
        <item x="1663"/>
        <item x="603"/>
        <item x="394"/>
        <item x="1170"/>
        <item x="908"/>
        <item x="195"/>
        <item x="485"/>
        <item x="658"/>
        <item x="79"/>
        <item x="1364"/>
        <item x="225"/>
        <item x="80"/>
        <item x="309"/>
        <item x="192"/>
        <item x="1655"/>
        <item x="996"/>
        <item x="345"/>
        <item x="547"/>
        <item x="1577"/>
        <item x="973"/>
        <item x="16"/>
        <item x="683"/>
        <item x="810"/>
        <item x="1012"/>
        <item x="978"/>
        <item x="1346"/>
        <item x="1021"/>
        <item x="365"/>
        <item x="717"/>
        <item x="1020"/>
        <item x="812"/>
        <item x="1122"/>
        <item x="586"/>
        <item x="198"/>
        <item x="1348"/>
        <item x="220"/>
        <item x="882"/>
        <item x="942"/>
        <item x="789"/>
        <item x="448"/>
        <item x="65"/>
        <item x="335"/>
        <item x="1108"/>
        <item x="524"/>
        <item x="194"/>
        <item x="593"/>
        <item x="385"/>
        <item x="907"/>
        <item x="1294"/>
        <item x="1351"/>
        <item x="988"/>
        <item x="488"/>
        <item x="660"/>
        <item x="610"/>
        <item x="1105"/>
        <item x="1438"/>
        <item x="781"/>
        <item x="1595"/>
        <item x="218"/>
        <item x="833"/>
        <item x="697"/>
        <item x="1412"/>
        <item x="1538"/>
        <item x="1210"/>
        <item x="731"/>
        <item x="1219"/>
        <item x="766"/>
        <item x="645"/>
        <item x="1662"/>
        <item x="1009"/>
        <item x="74"/>
        <item x="880"/>
        <item x="1313"/>
        <item x="816"/>
        <item x="369"/>
        <item x="1298"/>
        <item x="834"/>
        <item x="1232"/>
        <item x="1023"/>
        <item x="874"/>
        <item x="1644"/>
        <item x="551"/>
        <item x="68"/>
        <item x="625"/>
        <item x="490"/>
        <item x="1510"/>
        <item x="560"/>
        <item x="203"/>
        <item x="729"/>
        <item x="245"/>
        <item x="995"/>
        <item x="1624"/>
        <item x="850"/>
        <item x="1339"/>
        <item x="569"/>
        <item x="1134"/>
        <item x="519"/>
        <item x="1382"/>
        <item x="661"/>
        <item x="1664"/>
        <item x="1292"/>
        <item x="312"/>
        <item x="1566"/>
        <item x="388"/>
        <item x="1376"/>
        <item x="855"/>
        <item x="740"/>
        <item x="1308"/>
        <item x="622"/>
        <item x="286"/>
        <item x="624"/>
        <item x="1635"/>
        <item x="246"/>
        <item x="412"/>
        <item x="509"/>
        <item x="328"/>
        <item x="1611"/>
        <item x="526"/>
        <item x="1370"/>
        <item x="646"/>
        <item x="1373"/>
        <item x="366"/>
        <item x="578"/>
        <item x="1403"/>
        <item x="1025"/>
        <item x="1572"/>
        <item x="1550"/>
        <item x="909"/>
        <item x="680"/>
        <item x="363"/>
        <item x="367"/>
        <item x="836"/>
        <item x="1396"/>
        <item x="1562"/>
        <item x="352"/>
        <item x="581"/>
        <item x="707"/>
        <item x="912"/>
        <item x="1336"/>
        <item x="648"/>
        <item x="1312"/>
        <item x="764"/>
        <item x="506"/>
        <item x="613"/>
        <item x="822"/>
        <item x="1606"/>
        <item x="1"/>
        <item x="893"/>
        <item x="1074"/>
        <item x="356"/>
        <item x="1519"/>
        <item x="559"/>
        <item x="734"/>
        <item x="401"/>
        <item x="1642"/>
        <item x="872"/>
        <item x="1395"/>
        <item x="930"/>
        <item x="1634"/>
        <item x="901"/>
        <item x="1641"/>
        <item x="1637"/>
        <item x="232"/>
        <item x="760"/>
        <item x="673"/>
        <item x="1384"/>
        <item x="510"/>
        <item x="1293"/>
        <item x="304"/>
        <item x="83"/>
        <item x="899"/>
        <item x="867"/>
        <item x="1022"/>
        <item x="222"/>
        <item x="315"/>
        <item x="1630"/>
        <item x="1604"/>
        <item x="402"/>
        <item x="1378"/>
        <item x="938"/>
        <item x="1218"/>
        <item x="576"/>
        <item x="285"/>
        <item x="424"/>
        <item x="590"/>
        <item x="619"/>
        <item x="332"/>
        <item x="1347"/>
        <item x="913"/>
        <item x="767"/>
        <item x="221"/>
        <item x="1599"/>
        <item x="1617"/>
        <item x="511"/>
        <item x="1097"/>
        <item x="983"/>
        <item x="1614"/>
        <item x="1601"/>
        <item x="657"/>
        <item x="714"/>
        <item x="823"/>
        <item x="1570"/>
        <item x="1631"/>
        <item x="461"/>
        <item x="588"/>
        <item x="1303"/>
        <item x="1337"/>
        <item x="1503"/>
        <item x="627"/>
        <item x="1671"/>
        <item x="1400"/>
        <item x="1386"/>
        <item x="943"/>
        <item x="426"/>
        <item x="669"/>
        <item x="29"/>
        <item x="713"/>
        <item x="1093"/>
        <item x="655"/>
        <item x="735"/>
        <item x="998"/>
        <item x="1115"/>
        <item x="656"/>
        <item x="215"/>
        <item x="462"/>
        <item x="313"/>
        <item x="1366"/>
        <item x="820"/>
        <item x="637"/>
        <item x="1079"/>
        <item x="1338"/>
        <item x="1334"/>
        <item x="924"/>
        <item x="1381"/>
        <item x="413"/>
        <item x="477"/>
        <item x="442"/>
        <item x="545"/>
        <item x="961"/>
        <item x="1285"/>
        <item x="1228"/>
        <item x="207"/>
        <item x="1322"/>
        <item x="873"/>
        <item x="1392"/>
        <item x="662"/>
        <item x="604"/>
        <item x="287"/>
        <item x="644"/>
        <item x="555"/>
        <item x="554"/>
        <item x="975"/>
        <item x="1075"/>
        <item x="314"/>
        <item x="479"/>
        <item x="837"/>
        <item x="562"/>
        <item x="575"/>
        <item x="922"/>
        <item x="62"/>
        <item x="612"/>
        <item x="450"/>
        <item x="1305"/>
        <item x="1406"/>
        <item x="1352"/>
        <item x="1311"/>
        <item x="1295"/>
        <item x="1332"/>
        <item x="381"/>
        <item x="1616"/>
        <item x="1535"/>
        <item x="1317"/>
        <item x="700"/>
        <item x="1417"/>
        <item x="346"/>
        <item x="1003"/>
        <item x="556"/>
        <item x="34"/>
        <item x="602"/>
        <item x="281"/>
        <item x="108"/>
        <item x="302"/>
        <item x="1367"/>
        <item x="1340"/>
        <item x="652"/>
        <item x="631"/>
        <item x="719"/>
        <item x="1659"/>
        <item x="891"/>
        <item x="55"/>
        <item x="1090"/>
        <item x="1541"/>
        <item x="1082"/>
        <item x="382"/>
        <item x="1482"/>
        <item x="347"/>
        <item x="1544"/>
        <item x="574"/>
        <item x="282"/>
        <item x="1533"/>
        <item x="1623"/>
        <item x="638"/>
        <item x="783"/>
        <item x="1333"/>
        <item x="1110"/>
        <item x="946"/>
        <item x="1297"/>
        <item x="916"/>
        <item x="611"/>
        <item x="1489"/>
        <item x="1668"/>
        <item x="1527"/>
        <item x="712"/>
        <item x="1410"/>
        <item x="359"/>
        <item x="911"/>
        <item x="1453"/>
        <item x="750"/>
        <item x="475"/>
        <item x="66"/>
        <item x="599"/>
        <item x="933"/>
        <item x="879"/>
        <item x="1485"/>
        <item x="571"/>
        <item x="984"/>
        <item x="651"/>
        <item x="1296"/>
        <item x="877"/>
        <item x="25"/>
        <item x="753"/>
        <item x="431"/>
        <item x="1446"/>
        <item x="85"/>
        <item x="792"/>
        <item x="1388"/>
        <item x="19"/>
        <item x="1324"/>
        <item x="722"/>
        <item x="360"/>
        <item x="308"/>
        <item x="499"/>
        <item x="190"/>
        <item x="241"/>
        <item x="902"/>
        <item x="814"/>
        <item x="1389"/>
        <item x="1000"/>
        <item x="384"/>
        <item x="1138"/>
        <item x="802"/>
        <item x="1095"/>
        <item x="536"/>
        <item x="1651"/>
        <item x="821"/>
        <item x="1398"/>
        <item x="647"/>
        <item x="546"/>
        <item x="1504"/>
        <item x="979"/>
        <item x="433"/>
        <item x="439"/>
        <item x="476"/>
        <item x="403"/>
        <item x="708"/>
        <item x="90"/>
        <item x="1479"/>
        <item x="411"/>
        <item x="592"/>
        <item x="972"/>
        <item x="478"/>
        <item x="1109"/>
        <item x="1473"/>
        <item x="303"/>
        <item x="831"/>
        <item x="883"/>
        <item x="1375"/>
        <item x="640"/>
        <item x="670"/>
        <item x="552"/>
        <item x="26"/>
        <item x="323"/>
        <item x="806"/>
        <item x="378"/>
        <item x="440"/>
        <item x="951"/>
        <item x="910"/>
        <item x="56"/>
        <item x="1540"/>
        <item x="1362"/>
        <item x="1354"/>
        <item x="1314"/>
        <item x="1422"/>
        <item x="736"/>
        <item x="1571"/>
        <item x="621"/>
        <item x="249"/>
        <item x="1127"/>
        <item x="1522"/>
        <item x="667"/>
        <item x="548"/>
        <item x="1547"/>
        <item x="379"/>
        <item x="1163"/>
        <item x="840"/>
        <item x="553"/>
        <item x="841"/>
        <item x="923"/>
        <item x="1121"/>
        <item x="3"/>
        <item x="1153"/>
        <item x="1556"/>
        <item x="1576"/>
        <item x="914"/>
        <item x="1496"/>
        <item x="343"/>
        <item x="663"/>
        <item x="1383"/>
        <item x="1537"/>
        <item x="1328"/>
        <item x="1369"/>
        <item x="1523"/>
        <item x="1415"/>
        <item x="1490"/>
        <item x="561"/>
        <item x="1081"/>
        <item x="949"/>
        <item x="501"/>
        <item x="1594"/>
        <item x="416"/>
        <item x="1331"/>
        <item x="1593"/>
        <item x="344"/>
        <item x="701"/>
        <item x="1091"/>
        <item x="1327"/>
        <item x="1622"/>
        <item x="240"/>
        <item x="1494"/>
        <item x="1444"/>
        <item x="1101"/>
        <item x="1432"/>
        <item x="1532"/>
        <item x="502"/>
        <item x="1390"/>
        <item x="1344"/>
        <item x="327"/>
        <item x="1520"/>
        <item x="936"/>
        <item x="1434"/>
        <item x="1323"/>
        <item x="1397"/>
        <item x="1083"/>
        <item x="1509"/>
        <item x="1319"/>
        <item x="1666"/>
        <item x="849"/>
        <item x="242"/>
        <item x="1543"/>
        <item x="1114"/>
        <item x="1321"/>
        <item x="61"/>
        <item x="1439"/>
        <item x="1516"/>
        <item x="1358"/>
        <item x="1404"/>
        <item x="846"/>
        <item x="558"/>
        <item x="997"/>
        <item x="1299"/>
        <item x="1368"/>
        <item x="1100"/>
        <item x="1435"/>
        <item x="487"/>
        <item x="380"/>
        <item x="1124"/>
        <item x="1363"/>
        <item x="1077"/>
        <item x="1402"/>
        <item x="390"/>
        <item x="782"/>
        <item x="354"/>
        <item x="1076"/>
        <item x="280"/>
        <item x="1443"/>
        <item x="295"/>
        <item x="1555"/>
        <item x="1518"/>
        <item x="322"/>
        <item x="776"/>
        <item x="405"/>
        <item x="1407"/>
        <item x="395"/>
        <item x="728"/>
        <item x="1442"/>
        <item x="557"/>
        <item x="671"/>
        <item x="1487"/>
        <item x="486"/>
        <item x="46"/>
        <item x="1349"/>
        <item x="13"/>
        <item x="27"/>
        <item x="665"/>
        <item x="1330"/>
        <item x="990"/>
        <item x="549"/>
        <item x="1182"/>
        <item x="0"/>
        <item x="397"/>
        <item x="598"/>
        <item x="918"/>
        <item x="1112"/>
        <item x="1472"/>
        <item x="1531"/>
        <item x="780"/>
        <item x="1525"/>
        <item x="626"/>
        <item x="744"/>
        <item x="699"/>
        <item x="1345"/>
        <item x="386"/>
        <item x="1521"/>
        <item x="1131"/>
        <item x="1502"/>
        <item x="1669"/>
        <item x="1391"/>
        <item x="383"/>
        <item x="649"/>
        <item x="24"/>
        <item x="1528"/>
        <item x="59"/>
        <item x="84"/>
        <item x="791"/>
        <item x="52"/>
        <item x="550"/>
        <item x="620"/>
        <item x="815"/>
        <item x="40"/>
        <item x="457"/>
        <item x="1476"/>
        <item x="1302"/>
        <item x="1548"/>
        <item x="1517"/>
        <item x="985"/>
        <item x="5"/>
        <item x="1309"/>
        <item x="1318"/>
        <item x="1155"/>
        <item x="932"/>
        <item x="1524"/>
        <item x="768"/>
        <item x="1393"/>
        <item x="1201"/>
        <item x="1553"/>
        <item x="1315"/>
        <item x="1405"/>
        <item x="1361"/>
        <item x="1632"/>
        <item x="1385"/>
        <item x="217"/>
        <item x="577"/>
        <item x="921"/>
        <item x="1423"/>
        <item x="1667"/>
        <item x="1365"/>
        <item x="1316"/>
        <item x="800"/>
        <item x="1335"/>
        <item x="1416"/>
        <item x="787"/>
        <item x="4"/>
        <item x="377"/>
        <item x="852"/>
        <item x="746"/>
        <item x="1084"/>
        <item x="906"/>
        <item x="1451"/>
        <item x="1465"/>
        <item x="1371"/>
        <item x="1301"/>
        <item x="1603"/>
        <item x="1341"/>
        <item x="1458"/>
        <item x="1558"/>
        <item x="1380"/>
        <item x="716"/>
        <item x="926"/>
        <item x="1629"/>
        <item x="565"/>
        <item x="1508"/>
        <item x="1507"/>
        <item x="1492"/>
        <item x="857"/>
        <item x="1326"/>
        <item x="1401"/>
        <item x="1387"/>
        <item x="1670"/>
        <item x="458"/>
        <item x="1431"/>
        <item x="915"/>
        <item x="958"/>
        <item x="777"/>
        <item x="1462"/>
        <item x="1102"/>
        <item x="23"/>
        <item x="1300"/>
        <item x="718"/>
        <item x="931"/>
        <item x="848"/>
        <item x="1445"/>
        <item x="1377"/>
        <item x="1089"/>
        <item x="618"/>
        <item x="396"/>
        <item x="1493"/>
        <item x="875"/>
        <item x="391"/>
        <item x="715"/>
        <item x="518"/>
        <item x="529"/>
        <item x="920"/>
        <item x="771"/>
        <item x="324"/>
        <item x="1565"/>
        <item x="58"/>
        <item x="709"/>
        <item x="1592"/>
        <item x="392"/>
        <item x="1515"/>
        <item x="732"/>
        <item x="51"/>
        <item x="326"/>
        <item x="254"/>
        <item x="957"/>
        <item x="1320"/>
        <item x="1546"/>
        <item x="1430"/>
        <item x="1408"/>
        <item x="720"/>
        <item x="952"/>
        <item x="1526"/>
        <item x="856"/>
        <item x="993"/>
        <item x="892"/>
        <item x="1536"/>
        <item x="1325"/>
        <item x="773"/>
        <item x="1500"/>
        <item x="1511"/>
        <item x="1449"/>
        <item x="1421"/>
        <item x="887"/>
        <item x="991"/>
        <item x="710"/>
        <item x="617"/>
        <item x="1429"/>
        <item x="1609"/>
        <item x="1411"/>
        <item x="1437"/>
        <item x="1466"/>
        <item x="1475"/>
        <item x="1542"/>
        <item x="1564"/>
        <item x="1350"/>
        <item x="1329"/>
        <item x="1483"/>
        <item x="842"/>
        <item x="353"/>
        <item x="1353"/>
        <item x="1501"/>
        <item x="41"/>
        <item x="1070"/>
        <item x="999"/>
        <item x="1372"/>
        <item x="1563"/>
        <item x="805"/>
        <item x="1440"/>
        <item x="705"/>
        <item x="1467"/>
        <item x="976"/>
        <item x="1612"/>
        <item x="1111"/>
        <item x="54"/>
        <item x="934"/>
        <item x="706"/>
        <item x="1463"/>
        <item x="1588"/>
        <item x="1450"/>
        <item x="1529"/>
        <item x="986"/>
        <item x="1590"/>
        <item x="737"/>
        <item x="1484"/>
        <item x="1628"/>
        <item x="795"/>
        <item x="1107"/>
        <item x="387"/>
        <item x="1433"/>
        <item x="1426"/>
        <item x="1394"/>
        <item x="428"/>
        <item x="1457"/>
        <item x="227"/>
        <item x="1545"/>
        <item x="6"/>
        <item x="45"/>
        <item x="1409"/>
        <item x="1486"/>
        <item x="429"/>
        <item x="878"/>
        <item x="1514"/>
        <item x="1477"/>
        <item x="1559"/>
        <item x="1306"/>
        <item x="1144"/>
        <item x="1530"/>
        <item x="38"/>
        <item x="642"/>
        <item x="1428"/>
        <item x="829"/>
        <item x="1491"/>
        <item x="1464"/>
        <item x="1560"/>
        <item x="1557"/>
        <item x="711"/>
        <item x="1418"/>
        <item x="945"/>
        <item x="897"/>
        <item x="1470"/>
        <item x="759"/>
        <item x="1615"/>
        <item x="1656"/>
        <item x="1413"/>
        <item x="1419"/>
        <item x="1488"/>
        <item x="825"/>
        <item x="1304"/>
        <item x="1607"/>
        <item x="1608"/>
        <item x="1613"/>
        <item x="1427"/>
        <item x="1478"/>
        <item x="1460"/>
        <item x="1459"/>
        <item x="832"/>
        <item x="15"/>
        <item x="1461"/>
        <item x="1633"/>
        <item x="1455"/>
        <item x="1420"/>
        <item x="1436"/>
        <item x="1621"/>
        <item x="1425"/>
        <item x="1441"/>
        <item x="1471"/>
        <item x="167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4">
        <item x="2"/>
        <item x="1"/>
        <item x="0"/>
        <item x="3"/>
      </items>
      <extLst>
        <ext xmlns:x14="http://schemas.microsoft.com/office/spreadsheetml/2009/9/main" uri="{2946ED86-A175-432a-8AC1-64E0C546D7DE}">
          <x14:pivotField fillDownLabels="1"/>
        </ext>
      </extLst>
    </pivotField>
    <pivotField compact="0" outline="0" showAll="0" defaultSubtotal="0">
      <items count="24">
        <item x="0"/>
        <item x="3"/>
        <item x="4"/>
        <item x="5"/>
        <item x="7"/>
        <item x="19"/>
        <item x="9"/>
        <item x="8"/>
        <item x="21"/>
        <item x="1"/>
        <item x="15"/>
        <item x="20"/>
        <item x="10"/>
        <item x="14"/>
        <item x="6"/>
        <item x="18"/>
        <item x="11"/>
        <item x="12"/>
        <item x="13"/>
        <item x="2"/>
        <item x="22"/>
        <item x="17"/>
        <item x="16"/>
        <item x="23"/>
      </items>
      <extLst>
        <ext xmlns:x14="http://schemas.microsoft.com/office/spreadsheetml/2009/9/main" uri="{2946ED86-A175-432a-8AC1-64E0C546D7DE}">
          <x14:pivotField fillDownLabels="1"/>
        </ext>
      </extLst>
    </pivotField>
  </pivotFields>
  <rowFields count="1">
    <field x="3"/>
  </rowFields>
  <rowItems count="12">
    <i>
      <x/>
    </i>
    <i>
      <x v="1"/>
    </i>
    <i>
      <x v="2"/>
    </i>
    <i>
      <x v="3"/>
    </i>
    <i>
      <x v="4"/>
    </i>
    <i>
      <x v="5"/>
    </i>
    <i>
      <x v="6"/>
    </i>
    <i>
      <x v="7"/>
    </i>
    <i>
      <x v="8"/>
    </i>
    <i>
      <x v="9"/>
    </i>
    <i>
      <x v="10"/>
    </i>
    <i>
      <x v="11"/>
    </i>
  </rowItems>
  <colItems count="1">
    <i/>
  </colItems>
  <dataFields count="1">
    <dataField name="Sum of paymen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drawing" Target="../drawings/drawing2.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93"/>
  <sheetViews>
    <sheetView zoomScale="60" zoomScaleNormal="60" workbookViewId="0">
      <selection activeCell="B2" sqref="B2"/>
    </sheetView>
  </sheetViews>
  <sheetFormatPr baseColWidth="10" defaultColWidth="11" defaultRowHeight="16"/>
  <sheetData>
    <row r="1" spans="1:2">
      <c r="A1">
        <v>100</v>
      </c>
      <c r="B1" t="s">
        <v>0</v>
      </c>
    </row>
    <row r="2" spans="1:2">
      <c r="A2">
        <v>102</v>
      </c>
      <c r="B2" t="s">
        <v>1</v>
      </c>
    </row>
    <row r="3" spans="1:2">
      <c r="A3">
        <v>104</v>
      </c>
      <c r="B3" t="s">
        <v>2</v>
      </c>
    </row>
    <row r="4" spans="1:2">
      <c r="A4">
        <v>112</v>
      </c>
      <c r="B4" t="s">
        <v>3</v>
      </c>
    </row>
    <row r="5" spans="1:2">
      <c r="A5">
        <v>122</v>
      </c>
      <c r="B5" t="s">
        <v>4</v>
      </c>
    </row>
    <row r="6" spans="1:2">
      <c r="A6">
        <v>124</v>
      </c>
      <c r="B6" t="s">
        <v>5</v>
      </c>
    </row>
    <row r="7" spans="1:2">
      <c r="A7">
        <v>128</v>
      </c>
      <c r="B7" t="s">
        <v>6</v>
      </c>
    </row>
    <row r="8" spans="1:2">
      <c r="A8">
        <v>134</v>
      </c>
      <c r="B8" t="s">
        <v>7</v>
      </c>
    </row>
    <row r="9" spans="1:2">
      <c r="A9">
        <v>138</v>
      </c>
      <c r="B9" t="s">
        <v>8</v>
      </c>
    </row>
    <row r="10" spans="1:2">
      <c r="A10">
        <v>150</v>
      </c>
      <c r="B10" t="s">
        <v>9</v>
      </c>
    </row>
    <row r="11" spans="1:2">
      <c r="A11">
        <v>297</v>
      </c>
      <c r="B11" t="s">
        <v>10</v>
      </c>
    </row>
    <row r="12" spans="1:2">
      <c r="A12">
        <v>309</v>
      </c>
      <c r="B12" t="s">
        <v>11</v>
      </c>
    </row>
    <row r="13" spans="1:2">
      <c r="A13">
        <v>310</v>
      </c>
      <c r="B13" t="s">
        <v>12</v>
      </c>
    </row>
    <row r="14" spans="1:2">
      <c r="A14">
        <v>311</v>
      </c>
      <c r="B14" t="s">
        <v>13</v>
      </c>
    </row>
    <row r="15" spans="1:2">
      <c r="A15">
        <v>313</v>
      </c>
      <c r="B15" t="s">
        <v>14</v>
      </c>
    </row>
    <row r="16" spans="1:2">
      <c r="A16">
        <v>314</v>
      </c>
      <c r="B16" t="s">
        <v>15</v>
      </c>
    </row>
    <row r="17" spans="1:2">
      <c r="A17">
        <v>315</v>
      </c>
      <c r="B17" t="s">
        <v>16</v>
      </c>
    </row>
    <row r="18" spans="1:2">
      <c r="A18">
        <v>316</v>
      </c>
      <c r="B18" t="s">
        <v>17</v>
      </c>
    </row>
    <row r="19" spans="1:2">
      <c r="A19">
        <v>317</v>
      </c>
      <c r="B19" t="s">
        <v>18</v>
      </c>
    </row>
    <row r="20" spans="1:2">
      <c r="A20">
        <v>318</v>
      </c>
      <c r="B20" t="s">
        <v>19</v>
      </c>
    </row>
    <row r="21" spans="1:2">
      <c r="A21">
        <v>319</v>
      </c>
      <c r="B21" t="s">
        <v>20</v>
      </c>
    </row>
    <row r="22" spans="1:2">
      <c r="A22">
        <v>320</v>
      </c>
      <c r="B22" t="s">
        <v>21</v>
      </c>
    </row>
    <row r="23" spans="1:2">
      <c r="A23">
        <v>322</v>
      </c>
      <c r="B23" t="s">
        <v>22</v>
      </c>
    </row>
    <row r="24" spans="1:2">
      <c r="A24">
        <v>324</v>
      </c>
      <c r="B24" t="s">
        <v>23</v>
      </c>
    </row>
    <row r="25" spans="1:2">
      <c r="A25">
        <v>325</v>
      </c>
      <c r="B25" t="s">
        <v>24</v>
      </c>
    </row>
    <row r="26" spans="1:2">
      <c r="A26">
        <v>326</v>
      </c>
      <c r="B26" t="s">
        <v>25</v>
      </c>
    </row>
    <row r="27" spans="1:2">
      <c r="A27">
        <v>327</v>
      </c>
      <c r="B27" t="s">
        <v>26</v>
      </c>
    </row>
    <row r="28" spans="1:2">
      <c r="A28">
        <v>328</v>
      </c>
      <c r="B28" t="s">
        <v>27</v>
      </c>
    </row>
    <row r="29" spans="1:2">
      <c r="A29">
        <v>329</v>
      </c>
      <c r="B29" t="s">
        <v>28</v>
      </c>
    </row>
    <row r="30" spans="1:2">
      <c r="A30">
        <v>330</v>
      </c>
      <c r="B30" t="s">
        <v>29</v>
      </c>
    </row>
    <row r="31" spans="1:2">
      <c r="A31">
        <v>331</v>
      </c>
      <c r="B31" t="s">
        <v>30</v>
      </c>
    </row>
    <row r="32" spans="1:2">
      <c r="A32">
        <v>332</v>
      </c>
      <c r="B32" t="s">
        <v>31</v>
      </c>
    </row>
    <row r="33" spans="1:2">
      <c r="A33">
        <v>333</v>
      </c>
      <c r="B33" t="s">
        <v>32</v>
      </c>
    </row>
    <row r="34" spans="1:2">
      <c r="A34">
        <v>334</v>
      </c>
      <c r="B34" t="s">
        <v>33</v>
      </c>
    </row>
    <row r="35" spans="1:2">
      <c r="A35">
        <v>338</v>
      </c>
      <c r="B35" t="s">
        <v>34</v>
      </c>
    </row>
    <row r="36" spans="1:2">
      <c r="A36">
        <v>340</v>
      </c>
      <c r="B36" t="s">
        <v>35</v>
      </c>
    </row>
    <row r="37" spans="1:2">
      <c r="A37">
        <v>342</v>
      </c>
      <c r="B37" t="s">
        <v>36</v>
      </c>
    </row>
    <row r="38" spans="1:2">
      <c r="A38">
        <v>344</v>
      </c>
      <c r="B38" t="s">
        <v>37</v>
      </c>
    </row>
    <row r="39" spans="1:2">
      <c r="A39">
        <v>345</v>
      </c>
      <c r="B39" t="s">
        <v>38</v>
      </c>
    </row>
    <row r="40" spans="1:2">
      <c r="A40">
        <v>346</v>
      </c>
      <c r="B40" t="s">
        <v>39</v>
      </c>
    </row>
    <row r="41" spans="1:2">
      <c r="A41">
        <v>348</v>
      </c>
      <c r="B41" t="s">
        <v>40</v>
      </c>
    </row>
    <row r="42" spans="1:2">
      <c r="A42">
        <v>350</v>
      </c>
      <c r="B42" t="s">
        <v>41</v>
      </c>
    </row>
    <row r="43" spans="1:2">
      <c r="A43">
        <v>351</v>
      </c>
      <c r="B43" t="s">
        <v>42</v>
      </c>
    </row>
    <row r="44" spans="1:2">
      <c r="A44">
        <v>353</v>
      </c>
      <c r="B44" t="s">
        <v>43</v>
      </c>
    </row>
    <row r="45" spans="1:2">
      <c r="A45">
        <v>355</v>
      </c>
      <c r="B45" t="s">
        <v>44</v>
      </c>
    </row>
    <row r="46" spans="1:2">
      <c r="A46">
        <v>356</v>
      </c>
      <c r="B46" t="s">
        <v>45</v>
      </c>
    </row>
    <row r="47" spans="1:2">
      <c r="A47">
        <v>359</v>
      </c>
      <c r="B47" t="s">
        <v>46</v>
      </c>
    </row>
    <row r="48" spans="1:2">
      <c r="A48">
        <v>360</v>
      </c>
      <c r="B48" t="s">
        <v>47</v>
      </c>
    </row>
    <row r="49" spans="1:2">
      <c r="A49">
        <v>362</v>
      </c>
      <c r="B49" t="s">
        <v>48</v>
      </c>
    </row>
    <row r="50" spans="1:2">
      <c r="A50">
        <v>366</v>
      </c>
      <c r="B50" t="s">
        <v>49</v>
      </c>
    </row>
    <row r="51" spans="1:2">
      <c r="A51">
        <v>367</v>
      </c>
      <c r="B51" t="s">
        <v>50</v>
      </c>
    </row>
    <row r="52" spans="1:2">
      <c r="A52">
        <v>368</v>
      </c>
      <c r="B52" t="s">
        <v>51</v>
      </c>
    </row>
    <row r="53" spans="1:2">
      <c r="A53">
        <v>370</v>
      </c>
      <c r="B53" t="s">
        <v>52</v>
      </c>
    </row>
    <row r="54" spans="1:2">
      <c r="A54">
        <v>371</v>
      </c>
      <c r="B54" t="s">
        <v>53</v>
      </c>
    </row>
    <row r="55" spans="1:2">
      <c r="A55">
        <v>372</v>
      </c>
      <c r="B55" t="s">
        <v>54</v>
      </c>
    </row>
    <row r="56" spans="1:2">
      <c r="A56">
        <v>373</v>
      </c>
      <c r="B56" t="s">
        <v>55</v>
      </c>
    </row>
    <row r="57" spans="1:2">
      <c r="A57">
        <v>374</v>
      </c>
      <c r="B57" t="s">
        <v>56</v>
      </c>
    </row>
    <row r="58" spans="1:2">
      <c r="A58">
        <v>375</v>
      </c>
      <c r="B58" t="s">
        <v>57</v>
      </c>
    </row>
    <row r="59" spans="1:2">
      <c r="A59">
        <v>376</v>
      </c>
      <c r="B59" t="s">
        <v>58</v>
      </c>
    </row>
    <row r="60" spans="1:2">
      <c r="A60">
        <v>378</v>
      </c>
      <c r="B60" t="s">
        <v>59</v>
      </c>
    </row>
    <row r="61" spans="1:2">
      <c r="A61">
        <v>379</v>
      </c>
      <c r="B61" t="s">
        <v>60</v>
      </c>
    </row>
    <row r="62" spans="1:2">
      <c r="A62">
        <v>380</v>
      </c>
      <c r="B62" t="s">
        <v>61</v>
      </c>
    </row>
    <row r="63" spans="1:2">
      <c r="A63">
        <v>381</v>
      </c>
      <c r="B63" t="s">
        <v>62</v>
      </c>
    </row>
    <row r="64" spans="1:2">
      <c r="A64">
        <v>382</v>
      </c>
      <c r="B64" t="s">
        <v>63</v>
      </c>
    </row>
    <row r="65" spans="1:2">
      <c r="A65">
        <v>383</v>
      </c>
      <c r="B65" t="s">
        <v>64</v>
      </c>
    </row>
    <row r="66" spans="1:2">
      <c r="A66">
        <v>384</v>
      </c>
      <c r="B66" t="s">
        <v>65</v>
      </c>
    </row>
    <row r="67" spans="1:2">
      <c r="A67">
        <v>386</v>
      </c>
      <c r="B67" t="s">
        <v>66</v>
      </c>
    </row>
    <row r="68" spans="1:2">
      <c r="A68">
        <v>388</v>
      </c>
      <c r="B68" t="s">
        <v>67</v>
      </c>
    </row>
    <row r="69" spans="1:2">
      <c r="A69">
        <v>390</v>
      </c>
      <c r="B69" t="s">
        <v>68</v>
      </c>
    </row>
    <row r="70" spans="1:2">
      <c r="A70">
        <v>391</v>
      </c>
      <c r="B70" t="s">
        <v>69</v>
      </c>
    </row>
    <row r="71" spans="1:2">
      <c r="A71">
        <v>393</v>
      </c>
      <c r="B71" t="s">
        <v>70</v>
      </c>
    </row>
    <row r="72" spans="1:2">
      <c r="A72">
        <v>394</v>
      </c>
      <c r="B72" t="s">
        <v>71</v>
      </c>
    </row>
    <row r="73" spans="1:2">
      <c r="A73">
        <v>395</v>
      </c>
      <c r="B73" t="s">
        <v>72</v>
      </c>
    </row>
    <row r="74" spans="1:2">
      <c r="A74">
        <v>396</v>
      </c>
      <c r="B74" t="s">
        <v>73</v>
      </c>
    </row>
    <row r="75" spans="1:2">
      <c r="A75">
        <v>397</v>
      </c>
      <c r="B75" t="s">
        <v>74</v>
      </c>
    </row>
    <row r="76" spans="1:2">
      <c r="A76">
        <v>398</v>
      </c>
      <c r="B76" t="s">
        <v>75</v>
      </c>
    </row>
    <row r="77" spans="1:2">
      <c r="A77">
        <v>399</v>
      </c>
      <c r="B77" t="s">
        <v>76</v>
      </c>
    </row>
    <row r="78" spans="1:2">
      <c r="A78">
        <v>400</v>
      </c>
      <c r="B78" t="s">
        <v>77</v>
      </c>
    </row>
    <row r="79" spans="1:2">
      <c r="A79">
        <v>402</v>
      </c>
      <c r="B79" t="s">
        <v>78</v>
      </c>
    </row>
    <row r="80" spans="1:2">
      <c r="A80">
        <v>410</v>
      </c>
      <c r="B80" t="s">
        <v>79</v>
      </c>
    </row>
    <row r="81" spans="1:2">
      <c r="A81">
        <v>412</v>
      </c>
      <c r="B81" t="s">
        <v>80</v>
      </c>
    </row>
    <row r="82" spans="1:2">
      <c r="A82">
        <v>422</v>
      </c>
      <c r="B82" t="s">
        <v>81</v>
      </c>
    </row>
    <row r="83" spans="1:2">
      <c r="A83">
        <v>423</v>
      </c>
      <c r="B83" t="s">
        <v>82</v>
      </c>
    </row>
    <row r="84" spans="1:2">
      <c r="A84">
        <v>428</v>
      </c>
      <c r="B84" t="s">
        <v>83</v>
      </c>
    </row>
    <row r="85" spans="1:2">
      <c r="A85">
        <v>430</v>
      </c>
      <c r="B85" t="s">
        <v>84</v>
      </c>
    </row>
    <row r="86" spans="1:2">
      <c r="A86" t="s">
        <v>85</v>
      </c>
      <c r="B86" t="s">
        <v>86</v>
      </c>
    </row>
    <row r="87" spans="1:2">
      <c r="A87" t="s">
        <v>87</v>
      </c>
      <c r="B87" t="s">
        <v>88</v>
      </c>
    </row>
    <row r="88" spans="1:2">
      <c r="A88" t="s">
        <v>89</v>
      </c>
      <c r="B88" t="s">
        <v>90</v>
      </c>
    </row>
    <row r="89" spans="1:2">
      <c r="A89">
        <v>431</v>
      </c>
      <c r="B89" t="s">
        <v>91</v>
      </c>
    </row>
    <row r="90" spans="1:2">
      <c r="A90">
        <v>432</v>
      </c>
      <c r="B90" t="s">
        <v>92</v>
      </c>
    </row>
    <row r="91" spans="1:2">
      <c r="A91">
        <v>436</v>
      </c>
      <c r="B91" t="s">
        <v>93</v>
      </c>
    </row>
    <row r="92" spans="1:2">
      <c r="A92">
        <v>441</v>
      </c>
      <c r="B92" t="s">
        <v>94</v>
      </c>
    </row>
    <row r="93" spans="1:2">
      <c r="A93">
        <v>442</v>
      </c>
      <c r="B93" t="s">
        <v>95</v>
      </c>
    </row>
    <row r="94" spans="1:2">
      <c r="A94">
        <v>443</v>
      </c>
      <c r="B94" t="s">
        <v>96</v>
      </c>
    </row>
    <row r="95" spans="1:2">
      <c r="A95">
        <v>447</v>
      </c>
      <c r="B95" t="s">
        <v>97</v>
      </c>
    </row>
    <row r="96" spans="1:2">
      <c r="A96">
        <v>449</v>
      </c>
      <c r="B96" t="s">
        <v>98</v>
      </c>
    </row>
    <row r="97" spans="1:2">
      <c r="A97">
        <v>450</v>
      </c>
      <c r="B97" t="s">
        <v>99</v>
      </c>
    </row>
    <row r="98" spans="1:2">
      <c r="A98">
        <v>453</v>
      </c>
      <c r="B98" t="s">
        <v>100</v>
      </c>
    </row>
    <row r="99" spans="1:2">
      <c r="A99">
        <v>455</v>
      </c>
      <c r="B99" t="s">
        <v>101</v>
      </c>
    </row>
    <row r="100" spans="1:2">
      <c r="A100">
        <v>457</v>
      </c>
      <c r="B100" t="s">
        <v>102</v>
      </c>
    </row>
    <row r="101" spans="1:2">
      <c r="A101">
        <v>460</v>
      </c>
      <c r="B101" t="s">
        <v>103</v>
      </c>
    </row>
    <row r="102" spans="1:2">
      <c r="A102">
        <v>462</v>
      </c>
      <c r="B102" t="s">
        <v>104</v>
      </c>
    </row>
    <row r="103" spans="1:2">
      <c r="A103">
        <v>464</v>
      </c>
      <c r="B103" t="s">
        <v>105</v>
      </c>
    </row>
    <row r="104" spans="1:2">
      <c r="A104">
        <v>466</v>
      </c>
      <c r="B104" t="s">
        <v>106</v>
      </c>
    </row>
    <row r="105" spans="1:2">
      <c r="A105">
        <v>468</v>
      </c>
      <c r="B105" t="s">
        <v>107</v>
      </c>
    </row>
    <row r="106" spans="1:2">
      <c r="A106">
        <v>472</v>
      </c>
      <c r="B106" t="s">
        <v>108</v>
      </c>
    </row>
    <row r="107" spans="1:2">
      <c r="A107">
        <v>482</v>
      </c>
      <c r="B107" t="s">
        <v>109</v>
      </c>
    </row>
    <row r="108" spans="1:2">
      <c r="A108">
        <v>484</v>
      </c>
      <c r="B108" t="s">
        <v>110</v>
      </c>
    </row>
    <row r="109" spans="1:2">
      <c r="A109">
        <v>490</v>
      </c>
      <c r="B109" t="s">
        <v>111</v>
      </c>
    </row>
    <row r="110" spans="1:2">
      <c r="A110">
        <v>500</v>
      </c>
      <c r="B110" t="s">
        <v>112</v>
      </c>
    </row>
    <row r="111" spans="1:2">
      <c r="A111">
        <v>511</v>
      </c>
      <c r="B111" t="s">
        <v>113</v>
      </c>
    </row>
    <row r="112" spans="1:2">
      <c r="A112">
        <v>512</v>
      </c>
      <c r="B112" t="s">
        <v>114</v>
      </c>
    </row>
    <row r="113" spans="1:2">
      <c r="A113">
        <v>516</v>
      </c>
      <c r="B113" t="s">
        <v>115</v>
      </c>
    </row>
    <row r="114" spans="1:2">
      <c r="A114" t="s">
        <v>116</v>
      </c>
      <c r="B114" t="s">
        <v>117</v>
      </c>
    </row>
    <row r="115" spans="1:2">
      <c r="A115" t="s">
        <v>118</v>
      </c>
      <c r="B115" t="s">
        <v>119</v>
      </c>
    </row>
    <row r="116" spans="1:2">
      <c r="A116" t="s">
        <v>120</v>
      </c>
      <c r="B116" t="s">
        <v>121</v>
      </c>
    </row>
    <row r="117" spans="1:2">
      <c r="A117">
        <v>527</v>
      </c>
      <c r="B117" t="s">
        <v>122</v>
      </c>
    </row>
    <row r="118" spans="1:2">
      <c r="A118">
        <v>528</v>
      </c>
      <c r="B118" t="s">
        <v>123</v>
      </c>
    </row>
    <row r="119" spans="1:2">
      <c r="A119">
        <v>533</v>
      </c>
      <c r="B119" t="s">
        <v>124</v>
      </c>
    </row>
    <row r="120" spans="1:2">
      <c r="A120">
        <v>543</v>
      </c>
      <c r="B120" t="s">
        <v>125</v>
      </c>
    </row>
    <row r="121" spans="1:2">
      <c r="A121">
        <v>544</v>
      </c>
      <c r="B121" t="s">
        <v>126</v>
      </c>
    </row>
    <row r="122" spans="1:2">
      <c r="A122">
        <v>548</v>
      </c>
      <c r="B122" t="s">
        <v>127</v>
      </c>
    </row>
    <row r="123" spans="1:2">
      <c r="A123">
        <v>550</v>
      </c>
      <c r="B123" t="s">
        <v>128</v>
      </c>
    </row>
    <row r="124" spans="1:2">
      <c r="A124">
        <v>552</v>
      </c>
      <c r="B124" t="s">
        <v>129</v>
      </c>
    </row>
    <row r="125" spans="1:2">
      <c r="A125">
        <v>554</v>
      </c>
      <c r="B125" t="s">
        <v>130</v>
      </c>
    </row>
    <row r="126" spans="1:2">
      <c r="A126">
        <v>555</v>
      </c>
      <c r="B126" t="s">
        <v>131</v>
      </c>
    </row>
    <row r="127" spans="1:2">
      <c r="A127">
        <v>557</v>
      </c>
      <c r="B127" t="s">
        <v>132</v>
      </c>
    </row>
    <row r="128" spans="1:2">
      <c r="A128">
        <v>558</v>
      </c>
      <c r="B128" t="s">
        <v>133</v>
      </c>
    </row>
    <row r="129" spans="1:2">
      <c r="A129">
        <v>560</v>
      </c>
      <c r="B129" t="s">
        <v>134</v>
      </c>
    </row>
    <row r="130" spans="1:2">
      <c r="A130">
        <v>561</v>
      </c>
      <c r="B130" t="s">
        <v>135</v>
      </c>
    </row>
    <row r="131" spans="1:2">
      <c r="A131">
        <v>562</v>
      </c>
      <c r="B131" t="s">
        <v>136</v>
      </c>
    </row>
    <row r="132" spans="1:2">
      <c r="A132">
        <v>566</v>
      </c>
      <c r="B132" t="s">
        <v>137</v>
      </c>
    </row>
    <row r="133" spans="1:2">
      <c r="A133">
        <v>568</v>
      </c>
      <c r="B133" t="s">
        <v>138</v>
      </c>
    </row>
    <row r="134" spans="1:2">
      <c r="A134">
        <v>570</v>
      </c>
      <c r="B134" t="s">
        <v>139</v>
      </c>
    </row>
    <row r="135" spans="1:2">
      <c r="A135">
        <v>572</v>
      </c>
      <c r="B135" t="s">
        <v>140</v>
      </c>
    </row>
    <row r="136" spans="1:2">
      <c r="A136">
        <v>574</v>
      </c>
      <c r="B136" t="s">
        <v>141</v>
      </c>
    </row>
    <row r="137" spans="1:2">
      <c r="A137">
        <v>575</v>
      </c>
      <c r="B137" t="s">
        <v>138</v>
      </c>
    </row>
    <row r="138" spans="1:2">
      <c r="A138">
        <v>576</v>
      </c>
      <c r="B138" t="s">
        <v>142</v>
      </c>
    </row>
    <row r="139" spans="1:2">
      <c r="A139">
        <v>578</v>
      </c>
      <c r="B139" t="s">
        <v>143</v>
      </c>
    </row>
    <row r="140" spans="1:2">
      <c r="A140">
        <v>580</v>
      </c>
      <c r="B140" t="s">
        <v>144</v>
      </c>
    </row>
    <row r="141" spans="1:2">
      <c r="A141">
        <v>582</v>
      </c>
      <c r="B141" t="s">
        <v>145</v>
      </c>
    </row>
    <row r="142" spans="1:2">
      <c r="A142">
        <v>584</v>
      </c>
      <c r="B142" t="s">
        <v>146</v>
      </c>
    </row>
    <row r="143" spans="1:2">
      <c r="A143">
        <v>585</v>
      </c>
      <c r="B143" t="s">
        <v>147</v>
      </c>
    </row>
    <row r="144" spans="1:2">
      <c r="A144">
        <v>586</v>
      </c>
      <c r="B144" t="s">
        <v>147</v>
      </c>
    </row>
    <row r="145" spans="1:2">
      <c r="A145">
        <v>587</v>
      </c>
      <c r="B145" t="s">
        <v>148</v>
      </c>
    </row>
    <row r="146" spans="1:2">
      <c r="A146">
        <v>588</v>
      </c>
      <c r="B146" t="s">
        <v>149</v>
      </c>
    </row>
    <row r="147" spans="1:2">
      <c r="A147" t="s">
        <v>150</v>
      </c>
      <c r="B147" t="s">
        <v>151</v>
      </c>
    </row>
    <row r="148" spans="1:2">
      <c r="A148">
        <v>590</v>
      </c>
      <c r="B148" t="s">
        <v>152</v>
      </c>
    </row>
    <row r="149" spans="1:2">
      <c r="A149">
        <v>591</v>
      </c>
      <c r="B149" t="s">
        <v>153</v>
      </c>
    </row>
    <row r="150" spans="1:2">
      <c r="A150">
        <v>592</v>
      </c>
      <c r="B150" t="s">
        <v>154</v>
      </c>
    </row>
    <row r="151" spans="1:2">
      <c r="A151">
        <v>595</v>
      </c>
      <c r="B151" t="s">
        <v>155</v>
      </c>
    </row>
    <row r="152" spans="1:2">
      <c r="A152">
        <v>600</v>
      </c>
      <c r="B152" t="s">
        <v>156</v>
      </c>
    </row>
    <row r="153" spans="1:2">
      <c r="A153">
        <v>601</v>
      </c>
      <c r="B153" t="s">
        <v>157</v>
      </c>
    </row>
    <row r="154" spans="1:2">
      <c r="A154">
        <v>603</v>
      </c>
      <c r="B154" t="s">
        <v>158</v>
      </c>
    </row>
    <row r="155" spans="1:2">
      <c r="A155">
        <v>605</v>
      </c>
      <c r="B155" t="s">
        <v>159</v>
      </c>
    </row>
    <row r="156" spans="1:2">
      <c r="A156">
        <v>606</v>
      </c>
      <c r="B156" t="s">
        <v>160</v>
      </c>
    </row>
    <row r="157" spans="1:2">
      <c r="A157">
        <v>607</v>
      </c>
      <c r="B157" t="s">
        <v>161</v>
      </c>
    </row>
    <row r="158" spans="1:2">
      <c r="A158">
        <v>608</v>
      </c>
      <c r="B158" t="s">
        <v>162</v>
      </c>
    </row>
    <row r="159" spans="1:2">
      <c r="A159">
        <v>609</v>
      </c>
      <c r="B159" t="s">
        <v>163</v>
      </c>
    </row>
    <row r="160" spans="1:2">
      <c r="A160">
        <v>610</v>
      </c>
      <c r="B160" t="s">
        <v>164</v>
      </c>
    </row>
    <row r="161" spans="1:2">
      <c r="A161">
        <v>612</v>
      </c>
      <c r="B161" t="s">
        <v>165</v>
      </c>
    </row>
    <row r="162" spans="1:2">
      <c r="A162">
        <v>614</v>
      </c>
      <c r="B162" t="s">
        <v>166</v>
      </c>
    </row>
    <row r="163" spans="1:2">
      <c r="A163">
        <v>620</v>
      </c>
      <c r="B163" t="s">
        <v>167</v>
      </c>
    </row>
    <row r="164" spans="1:2">
      <c r="A164">
        <v>629</v>
      </c>
      <c r="B164" t="s">
        <v>168</v>
      </c>
    </row>
    <row r="165" spans="1:2">
      <c r="A165">
        <v>630</v>
      </c>
      <c r="B165" t="s">
        <v>169</v>
      </c>
    </row>
    <row r="166" spans="1:2">
      <c r="A166">
        <v>632</v>
      </c>
      <c r="B166" t="s">
        <v>170</v>
      </c>
    </row>
    <row r="167" spans="1:2">
      <c r="A167">
        <v>633</v>
      </c>
      <c r="B167" t="s">
        <v>171</v>
      </c>
    </row>
    <row r="168" spans="1:2">
      <c r="A168">
        <v>634</v>
      </c>
      <c r="B168" t="s">
        <v>172</v>
      </c>
    </row>
    <row r="169" spans="1:2">
      <c r="A169">
        <v>635</v>
      </c>
      <c r="B169" t="s">
        <v>173</v>
      </c>
    </row>
    <row r="170" spans="1:2">
      <c r="A170">
        <v>636</v>
      </c>
      <c r="B170" t="s">
        <v>174</v>
      </c>
    </row>
    <row r="171" spans="1:2">
      <c r="A171">
        <v>638</v>
      </c>
      <c r="B171" t="s">
        <v>175</v>
      </c>
    </row>
    <row r="172" spans="1:2">
      <c r="A172">
        <v>640</v>
      </c>
      <c r="B172" t="s">
        <v>176</v>
      </c>
    </row>
    <row r="173" spans="1:2">
      <c r="A173">
        <v>642</v>
      </c>
      <c r="B173" t="s">
        <v>177</v>
      </c>
    </row>
    <row r="174" spans="1:2">
      <c r="A174">
        <v>643</v>
      </c>
      <c r="B174" t="s">
        <v>178</v>
      </c>
    </row>
    <row r="175" spans="1:2">
      <c r="A175">
        <v>644</v>
      </c>
      <c r="B175" t="s">
        <v>179</v>
      </c>
    </row>
    <row r="176" spans="1:2">
      <c r="A176">
        <v>645</v>
      </c>
      <c r="B176" t="s">
        <v>180</v>
      </c>
    </row>
    <row r="177" spans="1:2">
      <c r="A177">
        <v>646</v>
      </c>
      <c r="B177" t="s">
        <v>181</v>
      </c>
    </row>
    <row r="178" spans="1:2">
      <c r="A178">
        <v>647</v>
      </c>
      <c r="B178" t="s">
        <v>182</v>
      </c>
    </row>
    <row r="179" spans="1:2">
      <c r="A179">
        <v>649</v>
      </c>
      <c r="B179" t="s">
        <v>183</v>
      </c>
    </row>
    <row r="180" spans="1:2">
      <c r="A180">
        <v>650</v>
      </c>
      <c r="B180" t="s">
        <v>184</v>
      </c>
    </row>
    <row r="181" spans="1:2">
      <c r="A181">
        <v>654</v>
      </c>
      <c r="B181" t="s">
        <v>185</v>
      </c>
    </row>
    <row r="182" spans="1:2">
      <c r="A182">
        <v>655</v>
      </c>
      <c r="B182" t="s">
        <v>186</v>
      </c>
    </row>
    <row r="183" spans="1:2">
      <c r="A183">
        <v>656</v>
      </c>
      <c r="B183" t="s">
        <v>187</v>
      </c>
    </row>
    <row r="184" spans="1:2">
      <c r="A184">
        <v>657</v>
      </c>
      <c r="B184" t="s">
        <v>188</v>
      </c>
    </row>
    <row r="185" spans="1:2">
      <c r="A185">
        <v>658</v>
      </c>
      <c r="B185" t="s">
        <v>189</v>
      </c>
    </row>
    <row r="186" spans="1:2">
      <c r="A186">
        <v>659</v>
      </c>
      <c r="B186" t="s">
        <v>190</v>
      </c>
    </row>
    <row r="187" spans="1:2">
      <c r="A187">
        <v>660</v>
      </c>
      <c r="B187" t="s">
        <v>191</v>
      </c>
    </row>
    <row r="188" spans="1:2">
      <c r="A188">
        <v>666</v>
      </c>
      <c r="B188" t="s">
        <v>192</v>
      </c>
    </row>
    <row r="189" spans="1:2">
      <c r="A189">
        <v>670</v>
      </c>
      <c r="B189" t="s">
        <v>193</v>
      </c>
    </row>
    <row r="190" spans="1:2">
      <c r="A190">
        <v>672</v>
      </c>
      <c r="B190" t="s">
        <v>194</v>
      </c>
    </row>
    <row r="191" spans="1:2">
      <c r="A191">
        <v>715</v>
      </c>
      <c r="B191" t="s">
        <v>195</v>
      </c>
    </row>
    <row r="192" spans="1:2">
      <c r="A192">
        <v>716</v>
      </c>
      <c r="B192" t="s">
        <v>196</v>
      </c>
    </row>
    <row r="193" spans="1:2">
      <c r="A193">
        <v>758</v>
      </c>
      <c r="B193" t="s">
        <v>197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17"/>
  <sheetViews>
    <sheetView topLeftCell="L25" zoomScale="71" zoomScaleNormal="71" workbookViewId="0">
      <selection activeCell="K31" sqref="K31"/>
    </sheetView>
  </sheetViews>
  <sheetFormatPr baseColWidth="10" defaultColWidth="11" defaultRowHeight="16"/>
  <cols>
    <col min="1" max="1" width="13" bestFit="1" customWidth="1"/>
    <col min="2" max="2" width="16" bestFit="1" customWidth="1"/>
    <col min="4" max="4" width="43.5" bestFit="1" customWidth="1"/>
    <col min="5" max="5" width="20.6640625" bestFit="1" customWidth="1"/>
    <col min="6" max="6" width="19.1640625" bestFit="1" customWidth="1"/>
    <col min="8" max="8" width="11.5" bestFit="1" customWidth="1"/>
    <col min="10" max="10" width="19" bestFit="1" customWidth="1"/>
    <col min="11" max="11" width="15" bestFit="1" customWidth="1"/>
    <col min="12" max="12" width="35.6640625" bestFit="1" customWidth="1"/>
    <col min="13" max="14" width="20" bestFit="1" customWidth="1"/>
    <col min="15" max="15" width="15" style="4" bestFit="1" customWidth="1"/>
    <col min="17" max="17" width="13" bestFit="1" customWidth="1"/>
    <col min="18" max="18" width="15" bestFit="1" customWidth="1"/>
  </cols>
  <sheetData>
    <row r="1" spans="1:11">
      <c r="A1" t="s">
        <v>198</v>
      </c>
      <c r="D1" t="s">
        <v>199</v>
      </c>
      <c r="J1" t="s">
        <v>200</v>
      </c>
    </row>
    <row r="2" spans="1:11">
      <c r="J2" s="1" t="s">
        <v>201</v>
      </c>
      <c r="K2" t="s">
        <v>202</v>
      </c>
    </row>
    <row r="3" spans="1:11">
      <c r="A3" s="1" t="s">
        <v>203</v>
      </c>
      <c r="B3" s="1" t="s">
        <v>204</v>
      </c>
      <c r="D3" s="1" t="s">
        <v>205</v>
      </c>
      <c r="E3" s="1" t="s">
        <v>203</v>
      </c>
      <c r="F3" t="s">
        <v>206</v>
      </c>
      <c r="G3" t="s">
        <v>207</v>
      </c>
      <c r="H3" s="3">
        <f ca="1">SUMIF(E:F,G3,F:F)</f>
        <v>6495.5999999999995</v>
      </c>
    </row>
    <row r="4" spans="1:11">
      <c r="A4" t="s">
        <v>207</v>
      </c>
      <c r="B4">
        <v>329</v>
      </c>
      <c r="D4" t="s">
        <v>208</v>
      </c>
      <c r="E4" t="s">
        <v>209</v>
      </c>
      <c r="F4" s="2">
        <v>530</v>
      </c>
      <c r="G4" t="s">
        <v>209</v>
      </c>
      <c r="H4" s="3">
        <f t="shared" ref="H4" ca="1" si="0">SUMIF(E:F,G4,F:F)</f>
        <v>109674.90000000005</v>
      </c>
      <c r="J4" t="s">
        <v>210</v>
      </c>
      <c r="K4" t="s">
        <v>211</v>
      </c>
    </row>
    <row r="5" spans="1:11">
      <c r="A5" t="s">
        <v>207</v>
      </c>
      <c r="B5">
        <v>340</v>
      </c>
      <c r="D5" t="s">
        <v>212</v>
      </c>
      <c r="E5" t="s">
        <v>209</v>
      </c>
      <c r="F5" s="2">
        <v>26</v>
      </c>
      <c r="G5" t="s">
        <v>213</v>
      </c>
      <c r="H5" s="3">
        <f ca="1">SUMIF(E:F,G5,F:F)</f>
        <v>167988.68862742686</v>
      </c>
      <c r="J5" s="2">
        <v>1800</v>
      </c>
      <c r="K5" s="2">
        <v>1542133.7606150534</v>
      </c>
    </row>
    <row r="6" spans="1:11">
      <c r="A6" t="s">
        <v>207</v>
      </c>
      <c r="B6">
        <v>382</v>
      </c>
      <c r="D6" t="s">
        <v>214</v>
      </c>
      <c r="E6" t="s">
        <v>209</v>
      </c>
      <c r="F6" s="2">
        <v>165</v>
      </c>
    </row>
    <row r="7" spans="1:11">
      <c r="A7" t="s">
        <v>207</v>
      </c>
      <c r="B7">
        <v>466</v>
      </c>
      <c r="D7" t="s">
        <v>215</v>
      </c>
      <c r="E7" t="s">
        <v>207</v>
      </c>
      <c r="F7" s="2">
        <v>32</v>
      </c>
    </row>
    <row r="8" spans="1:11">
      <c r="A8" t="s">
        <v>207</v>
      </c>
      <c r="B8">
        <v>512</v>
      </c>
      <c r="D8" t="s">
        <v>216</v>
      </c>
      <c r="E8" t="s">
        <v>213</v>
      </c>
      <c r="F8" s="2">
        <v>28</v>
      </c>
      <c r="J8" s="1" t="s">
        <v>201</v>
      </c>
      <c r="K8" t="s">
        <v>210</v>
      </c>
    </row>
    <row r="9" spans="1:11">
      <c r="A9" t="s">
        <v>207</v>
      </c>
      <c r="B9">
        <v>528</v>
      </c>
      <c r="D9" t="s">
        <v>217</v>
      </c>
      <c r="E9" t="s">
        <v>209</v>
      </c>
      <c r="F9" s="2">
        <v>19</v>
      </c>
      <c r="J9">
        <v>2008</v>
      </c>
      <c r="K9" s="2">
        <v>106</v>
      </c>
    </row>
    <row r="10" spans="1:11">
      <c r="A10" t="s">
        <v>207</v>
      </c>
      <c r="B10">
        <v>533</v>
      </c>
      <c r="D10" t="s">
        <v>218</v>
      </c>
      <c r="E10" t="s">
        <v>209</v>
      </c>
      <c r="F10" s="2">
        <v>292.79999999999995</v>
      </c>
      <c r="J10">
        <v>2009</v>
      </c>
      <c r="K10" s="2">
        <v>125</v>
      </c>
    </row>
    <row r="11" spans="1:11">
      <c r="A11" t="s">
        <v>207</v>
      </c>
      <c r="B11">
        <v>590</v>
      </c>
      <c r="D11" t="s">
        <v>219</v>
      </c>
      <c r="E11" t="s">
        <v>209</v>
      </c>
      <c r="F11" s="2">
        <v>254.8</v>
      </c>
      <c r="J11">
        <v>2010</v>
      </c>
      <c r="K11" s="2">
        <v>113</v>
      </c>
    </row>
    <row r="12" spans="1:11">
      <c r="A12" t="s">
        <v>207</v>
      </c>
      <c r="B12">
        <v>600</v>
      </c>
      <c r="D12" t="s">
        <v>220</v>
      </c>
      <c r="E12" t="s">
        <v>213</v>
      </c>
      <c r="F12" s="2">
        <v>142</v>
      </c>
      <c r="J12">
        <v>2011</v>
      </c>
      <c r="K12" s="2">
        <v>202</v>
      </c>
    </row>
    <row r="13" spans="1:11">
      <c r="A13" t="s">
        <v>207</v>
      </c>
      <c r="B13">
        <v>614</v>
      </c>
      <c r="E13" t="s">
        <v>209</v>
      </c>
      <c r="F13" s="2">
        <v>568</v>
      </c>
      <c r="J13">
        <v>2012</v>
      </c>
      <c r="K13" s="2">
        <v>159</v>
      </c>
    </row>
    <row r="14" spans="1:11">
      <c r="A14" t="s">
        <v>207</v>
      </c>
      <c r="B14">
        <v>642</v>
      </c>
      <c r="D14" t="s">
        <v>221</v>
      </c>
      <c r="E14" t="s">
        <v>213</v>
      </c>
      <c r="F14" s="2">
        <v>310</v>
      </c>
      <c r="J14">
        <v>2013</v>
      </c>
      <c r="K14" s="2">
        <v>258</v>
      </c>
    </row>
    <row r="15" spans="1:11">
      <c r="A15" t="s">
        <v>209</v>
      </c>
      <c r="B15">
        <v>314</v>
      </c>
      <c r="E15" t="s">
        <v>209</v>
      </c>
      <c r="F15" s="2">
        <v>155</v>
      </c>
      <c r="J15">
        <v>2014</v>
      </c>
      <c r="K15" s="2">
        <v>268</v>
      </c>
    </row>
    <row r="16" spans="1:11">
      <c r="A16" t="s">
        <v>209</v>
      </c>
      <c r="B16">
        <v>315</v>
      </c>
      <c r="D16" t="s">
        <v>222</v>
      </c>
      <c r="E16" t="s">
        <v>213</v>
      </c>
      <c r="F16" s="2">
        <v>186</v>
      </c>
      <c r="J16">
        <v>2015</v>
      </c>
      <c r="K16" s="2">
        <v>282</v>
      </c>
    </row>
    <row r="17" spans="1:15">
      <c r="A17" t="s">
        <v>209</v>
      </c>
      <c r="B17">
        <v>329</v>
      </c>
      <c r="D17" t="s">
        <v>223</v>
      </c>
      <c r="E17" t="s">
        <v>209</v>
      </c>
      <c r="F17" s="2">
        <v>132</v>
      </c>
      <c r="J17">
        <v>2016</v>
      </c>
      <c r="K17" s="2">
        <v>287</v>
      </c>
    </row>
    <row r="18" spans="1:15">
      <c r="A18" t="s">
        <v>209</v>
      </c>
      <c r="B18">
        <v>340</v>
      </c>
      <c r="D18" t="s">
        <v>224</v>
      </c>
      <c r="E18" t="s">
        <v>213</v>
      </c>
      <c r="F18" s="2">
        <v>18</v>
      </c>
    </row>
    <row r="19" spans="1:15">
      <c r="A19" t="s">
        <v>209</v>
      </c>
      <c r="B19">
        <v>342</v>
      </c>
      <c r="D19" t="s">
        <v>225</v>
      </c>
      <c r="E19" t="s">
        <v>213</v>
      </c>
      <c r="F19" s="2">
        <v>603</v>
      </c>
      <c r="J19" t="s">
        <v>226</v>
      </c>
      <c r="K19">
        <f>AVERAGE(K9:K18)</f>
        <v>200</v>
      </c>
    </row>
    <row r="20" spans="1:15">
      <c r="A20" t="s">
        <v>209</v>
      </c>
      <c r="B20">
        <v>378</v>
      </c>
      <c r="D20" t="s">
        <v>227</v>
      </c>
      <c r="E20" t="s">
        <v>209</v>
      </c>
      <c r="F20" s="2">
        <v>114.1</v>
      </c>
    </row>
    <row r="21" spans="1:15">
      <c r="A21" t="s">
        <v>209</v>
      </c>
      <c r="B21">
        <v>382</v>
      </c>
      <c r="D21" t="s">
        <v>228</v>
      </c>
      <c r="E21" t="s">
        <v>209</v>
      </c>
      <c r="F21" s="2">
        <v>33</v>
      </c>
    </row>
    <row r="22" spans="1:15">
      <c r="A22" t="s">
        <v>209</v>
      </c>
      <c r="B22">
        <v>512</v>
      </c>
      <c r="D22" t="s">
        <v>229</v>
      </c>
      <c r="E22" t="s">
        <v>209</v>
      </c>
      <c r="F22" s="2">
        <v>291</v>
      </c>
    </row>
    <row r="23" spans="1:15">
      <c r="A23" t="s">
        <v>209</v>
      </c>
      <c r="B23">
        <v>516</v>
      </c>
      <c r="D23" t="s">
        <v>230</v>
      </c>
      <c r="E23" t="s">
        <v>213</v>
      </c>
      <c r="F23" s="2">
        <v>125</v>
      </c>
    </row>
    <row r="24" spans="1:15">
      <c r="A24" t="s">
        <v>209</v>
      </c>
      <c r="B24">
        <v>528</v>
      </c>
      <c r="D24" t="s">
        <v>231</v>
      </c>
      <c r="E24" t="s">
        <v>213</v>
      </c>
      <c r="F24" s="2">
        <v>74</v>
      </c>
    </row>
    <row r="25" spans="1:15">
      <c r="A25" t="s">
        <v>209</v>
      </c>
      <c r="B25">
        <v>533</v>
      </c>
      <c r="D25" t="s">
        <v>232</v>
      </c>
      <c r="E25" t="s">
        <v>213</v>
      </c>
      <c r="F25" s="2">
        <v>647.5</v>
      </c>
    </row>
    <row r="26" spans="1:15">
      <c r="A26" t="s">
        <v>209</v>
      </c>
      <c r="B26">
        <v>550</v>
      </c>
      <c r="D26" t="s">
        <v>233</v>
      </c>
      <c r="E26" t="s">
        <v>207</v>
      </c>
      <c r="F26" s="2">
        <v>24</v>
      </c>
    </row>
    <row r="27" spans="1:15">
      <c r="A27" t="s">
        <v>209</v>
      </c>
      <c r="B27">
        <v>590</v>
      </c>
      <c r="D27" t="s">
        <v>234</v>
      </c>
      <c r="E27" t="s">
        <v>213</v>
      </c>
      <c r="F27" s="2">
        <v>1258.8</v>
      </c>
    </row>
    <row r="28" spans="1:15">
      <c r="A28" t="s">
        <v>209</v>
      </c>
      <c r="B28">
        <v>595</v>
      </c>
      <c r="D28" t="s">
        <v>235</v>
      </c>
      <c r="E28" t="s">
        <v>209</v>
      </c>
      <c r="F28" s="2">
        <v>141</v>
      </c>
    </row>
    <row r="29" spans="1:15">
      <c r="A29" t="s">
        <v>209</v>
      </c>
      <c r="B29">
        <v>614</v>
      </c>
      <c r="D29" t="s">
        <v>236</v>
      </c>
      <c r="E29" t="s">
        <v>209</v>
      </c>
      <c r="F29" s="2">
        <v>74</v>
      </c>
    </row>
    <row r="30" spans="1:15">
      <c r="A30" t="s">
        <v>209</v>
      </c>
      <c r="B30">
        <v>642</v>
      </c>
      <c r="D30" t="s">
        <v>237</v>
      </c>
      <c r="E30" t="s">
        <v>209</v>
      </c>
      <c r="F30" s="2">
        <v>128</v>
      </c>
      <c r="K30" s="1" t="s">
        <v>203</v>
      </c>
      <c r="L30" s="1" t="s">
        <v>238</v>
      </c>
      <c r="M30" t="s">
        <v>239</v>
      </c>
    </row>
    <row r="31" spans="1:15">
      <c r="A31" t="s">
        <v>213</v>
      </c>
      <c r="B31">
        <v>314</v>
      </c>
      <c r="D31" t="s">
        <v>240</v>
      </c>
      <c r="E31" t="s">
        <v>209</v>
      </c>
      <c r="F31" s="2">
        <v>1286.5999999999999</v>
      </c>
      <c r="I31" t="s">
        <v>35</v>
      </c>
      <c r="J31" t="s">
        <v>35</v>
      </c>
      <c r="K31" t="s">
        <v>207</v>
      </c>
      <c r="L31" t="s">
        <v>114</v>
      </c>
      <c r="M31" s="2">
        <v>29</v>
      </c>
      <c r="O31" s="2"/>
    </row>
    <row r="32" spans="1:15">
      <c r="A32" t="s">
        <v>213</v>
      </c>
      <c r="B32">
        <v>315</v>
      </c>
      <c r="D32" t="s">
        <v>241</v>
      </c>
      <c r="E32" t="s">
        <v>213</v>
      </c>
      <c r="F32" s="2">
        <v>18</v>
      </c>
      <c r="I32" t="s">
        <v>242</v>
      </c>
      <c r="J32" t="s">
        <v>242</v>
      </c>
      <c r="L32" t="s">
        <v>35</v>
      </c>
      <c r="M32" s="2">
        <v>19</v>
      </c>
      <c r="O32" s="2"/>
    </row>
    <row r="33" spans="1:16">
      <c r="A33" t="s">
        <v>213</v>
      </c>
      <c r="B33">
        <v>338</v>
      </c>
      <c r="D33" t="s">
        <v>243</v>
      </c>
      <c r="E33" t="s">
        <v>209</v>
      </c>
      <c r="F33" s="2">
        <v>118</v>
      </c>
      <c r="I33" t="s">
        <v>15</v>
      </c>
      <c r="J33" t="s">
        <v>15</v>
      </c>
      <c r="L33" t="s">
        <v>152</v>
      </c>
      <c r="M33" s="2">
        <v>10</v>
      </c>
      <c r="O33" s="2"/>
    </row>
    <row r="34" spans="1:16">
      <c r="A34" t="s">
        <v>213</v>
      </c>
      <c r="B34">
        <v>362</v>
      </c>
      <c r="D34" t="s">
        <v>244</v>
      </c>
      <c r="E34" t="s">
        <v>209</v>
      </c>
      <c r="F34" s="2">
        <v>128</v>
      </c>
      <c r="I34" t="s">
        <v>63</v>
      </c>
      <c r="J34" t="s">
        <v>63</v>
      </c>
      <c r="L34" t="s">
        <v>63</v>
      </c>
      <c r="M34" s="2">
        <v>9</v>
      </c>
      <c r="N34" s="2" t="s">
        <v>245</v>
      </c>
      <c r="O34" s="2" t="s">
        <v>246</v>
      </c>
      <c r="P34">
        <f>SUM(M32:M41)</f>
        <v>53</v>
      </c>
    </row>
    <row r="35" spans="1:16">
      <c r="A35" t="s">
        <v>213</v>
      </c>
      <c r="B35">
        <v>378</v>
      </c>
      <c r="D35" t="s">
        <v>247</v>
      </c>
      <c r="E35" t="s">
        <v>213</v>
      </c>
      <c r="F35" s="2">
        <v>161.80000000000001</v>
      </c>
      <c r="I35" t="s">
        <v>177</v>
      </c>
      <c r="J35" t="s">
        <v>177</v>
      </c>
      <c r="L35" t="s">
        <v>123</v>
      </c>
      <c r="M35" s="2">
        <v>4</v>
      </c>
      <c r="N35" s="2" t="s">
        <v>245</v>
      </c>
      <c r="O35" s="2" t="str">
        <f>L31</f>
        <v>Forage and Biomass Planting</v>
      </c>
      <c r="P35">
        <f>GETPIVOTDATA("practice_code",$K$30,"CEAP_ESV_Landuse","Cropland","Pname","Forage and Biomass Planting")</f>
        <v>29</v>
      </c>
    </row>
    <row r="36" spans="1:16">
      <c r="A36" t="s">
        <v>213</v>
      </c>
      <c r="B36">
        <v>382</v>
      </c>
      <c r="E36" t="s">
        <v>209</v>
      </c>
      <c r="F36" s="2">
        <v>1294.3999999999999</v>
      </c>
      <c r="I36" t="s">
        <v>124</v>
      </c>
      <c r="J36" t="s">
        <v>124</v>
      </c>
      <c r="L36" t="s">
        <v>177</v>
      </c>
      <c r="M36" s="2">
        <v>3</v>
      </c>
      <c r="N36" s="2" t="s">
        <v>248</v>
      </c>
      <c r="O36" t="s">
        <v>35</v>
      </c>
      <c r="P36">
        <f>GETPIVOTDATA("practice_code",$K$30,"CEAP_ESV_Landuse","Pastureland","Pname","Cover Crop")</f>
        <v>438</v>
      </c>
    </row>
    <row r="37" spans="1:16">
      <c r="A37" t="s">
        <v>213</v>
      </c>
      <c r="B37">
        <v>394</v>
      </c>
      <c r="D37" t="s">
        <v>249</v>
      </c>
      <c r="E37" t="s">
        <v>209</v>
      </c>
      <c r="F37" s="2">
        <v>50</v>
      </c>
      <c r="I37" t="s">
        <v>250</v>
      </c>
      <c r="J37" t="s">
        <v>246</v>
      </c>
      <c r="L37" t="s">
        <v>28</v>
      </c>
      <c r="M37" s="2">
        <v>3</v>
      </c>
      <c r="N37" s="2" t="s">
        <v>248</v>
      </c>
      <c r="O37" t="s">
        <v>114</v>
      </c>
      <c r="P37">
        <f>GETPIVOTDATA("practice_code",$K$30,"CEAP_ESV_Landuse","Pastureland","Pname","Forage and Biomass Planting")</f>
        <v>286</v>
      </c>
    </row>
    <row r="38" spans="1:16">
      <c r="A38" t="s">
        <v>213</v>
      </c>
      <c r="B38">
        <v>410</v>
      </c>
      <c r="D38" t="s">
        <v>251</v>
      </c>
      <c r="E38" t="s">
        <v>209</v>
      </c>
      <c r="F38" s="2">
        <v>60</v>
      </c>
      <c r="I38" t="s">
        <v>128</v>
      </c>
      <c r="J38" t="s">
        <v>246</v>
      </c>
      <c r="L38" t="s">
        <v>124</v>
      </c>
      <c r="M38" s="2">
        <v>2</v>
      </c>
      <c r="N38" s="2" t="s">
        <v>248</v>
      </c>
      <c r="O38" t="s">
        <v>177</v>
      </c>
      <c r="P38">
        <f>GETPIVOTDATA("practice_code",$K$30,"CEAP_ESV_Landuse","Pastureland","Pname","Water Well")</f>
        <v>124</v>
      </c>
    </row>
    <row r="39" spans="1:16">
      <c r="A39" t="s">
        <v>213</v>
      </c>
      <c r="B39">
        <v>516</v>
      </c>
      <c r="D39" t="s">
        <v>252</v>
      </c>
      <c r="E39" t="s">
        <v>213</v>
      </c>
      <c r="F39" s="2">
        <v>137.80000000000001</v>
      </c>
      <c r="I39" t="s">
        <v>152</v>
      </c>
      <c r="J39" t="s">
        <v>246</v>
      </c>
      <c r="L39" t="s">
        <v>166</v>
      </c>
      <c r="M39" s="2">
        <v>1</v>
      </c>
      <c r="N39" s="2" t="s">
        <v>248</v>
      </c>
      <c r="O39" t="s">
        <v>124</v>
      </c>
      <c r="P39">
        <f>GETPIVOTDATA("practice_code",$K$30,"CEAP_ESV_Landuse","Pastureland","Pname","Pumping Plant")</f>
        <v>114</v>
      </c>
    </row>
    <row r="40" spans="1:16">
      <c r="A40" t="s">
        <v>213</v>
      </c>
      <c r="B40">
        <v>528</v>
      </c>
      <c r="D40" t="s">
        <v>253</v>
      </c>
      <c r="E40" t="s">
        <v>209</v>
      </c>
      <c r="F40" s="2">
        <v>77.2</v>
      </c>
      <c r="I40" t="s">
        <v>123</v>
      </c>
      <c r="J40" t="s">
        <v>246</v>
      </c>
      <c r="L40" t="s">
        <v>106</v>
      </c>
      <c r="M40" s="2">
        <v>1</v>
      </c>
      <c r="N40" s="2" t="s">
        <v>248</v>
      </c>
      <c r="O40" t="str">
        <f>L46</f>
        <v>Herbaceous Weed Control</v>
      </c>
      <c r="P40">
        <f>GETPIVOTDATA("practice_code",$K$30,"CEAP_ESV_Landuse","Pastureland","Pname","Herbaceous Weed Control")</f>
        <v>93</v>
      </c>
    </row>
    <row r="41" spans="1:16">
      <c r="A41" t="s">
        <v>213</v>
      </c>
      <c r="B41">
        <v>533</v>
      </c>
      <c r="D41" t="s">
        <v>254</v>
      </c>
      <c r="E41" t="s">
        <v>209</v>
      </c>
      <c r="F41" s="2">
        <v>69</v>
      </c>
      <c r="I41" t="s">
        <v>155</v>
      </c>
      <c r="J41" t="s">
        <v>246</v>
      </c>
      <c r="L41" t="s">
        <v>156</v>
      </c>
      <c r="M41" s="2">
        <v>1</v>
      </c>
      <c r="N41" s="2" t="s">
        <v>248</v>
      </c>
      <c r="O41" s="2" t="s">
        <v>246</v>
      </c>
      <c r="P41">
        <f>SUM(M47:M57)</f>
        <v>314</v>
      </c>
    </row>
    <row r="42" spans="1:16">
      <c r="A42" t="s">
        <v>213</v>
      </c>
      <c r="B42">
        <v>550</v>
      </c>
      <c r="D42" t="s">
        <v>255</v>
      </c>
      <c r="E42" t="s">
        <v>209</v>
      </c>
      <c r="F42" s="2">
        <v>34</v>
      </c>
      <c r="I42" t="s">
        <v>59</v>
      </c>
      <c r="J42" t="s">
        <v>246</v>
      </c>
      <c r="K42" t="s">
        <v>209</v>
      </c>
      <c r="L42" t="s">
        <v>35</v>
      </c>
      <c r="M42" s="2">
        <v>438</v>
      </c>
      <c r="N42" s="2" t="s">
        <v>256</v>
      </c>
      <c r="O42" t="s">
        <v>63</v>
      </c>
      <c r="P42">
        <f>GETPIVOTDATA("practice_code",$K$30,"CEAP_ESV_Landuse","Rangeland","Pname","Fence")</f>
        <v>169</v>
      </c>
    </row>
    <row r="43" spans="1:16">
      <c r="A43" t="s">
        <v>213</v>
      </c>
      <c r="B43">
        <v>561</v>
      </c>
      <c r="D43" t="s">
        <v>257</v>
      </c>
      <c r="E43" t="s">
        <v>209</v>
      </c>
      <c r="F43" s="2">
        <v>84</v>
      </c>
      <c r="I43" t="s">
        <v>166</v>
      </c>
      <c r="J43" t="s">
        <v>246</v>
      </c>
      <c r="L43" t="s">
        <v>114</v>
      </c>
      <c r="M43" s="2">
        <v>286</v>
      </c>
      <c r="N43" s="2" t="s">
        <v>256</v>
      </c>
      <c r="O43" t="s">
        <v>15</v>
      </c>
      <c r="P43">
        <f>GETPIVOTDATA("practice_code",$K$30,"CEAP_ESV_Landuse","Rangeland","Pname","Brush Management")</f>
        <v>126</v>
      </c>
    </row>
    <row r="44" spans="1:16">
      <c r="A44" t="s">
        <v>213</v>
      </c>
      <c r="B44">
        <v>614</v>
      </c>
      <c r="D44" t="s">
        <v>258</v>
      </c>
      <c r="E44" t="s">
        <v>209</v>
      </c>
      <c r="F44" s="2">
        <v>54</v>
      </c>
      <c r="I44" t="s">
        <v>115</v>
      </c>
      <c r="J44" t="s">
        <v>246</v>
      </c>
      <c r="L44" t="s">
        <v>177</v>
      </c>
      <c r="M44" s="2">
        <v>124</v>
      </c>
      <c r="N44" s="2" t="s">
        <v>256</v>
      </c>
      <c r="O44" t="str">
        <f>L60</f>
        <v>Range Planting</v>
      </c>
      <c r="P44">
        <f>GETPIVOTDATA("practice_code",$K$30,"CEAP_ESV_Landuse","Rangeland","Pname","Range Planting")</f>
        <v>95</v>
      </c>
    </row>
    <row r="45" spans="1:16">
      <c r="A45" t="s">
        <v>213</v>
      </c>
      <c r="B45">
        <v>642</v>
      </c>
      <c r="D45" t="s">
        <v>259</v>
      </c>
      <c r="E45" t="s">
        <v>209</v>
      </c>
      <c r="F45" s="2">
        <v>224</v>
      </c>
      <c r="I45" t="s">
        <v>36</v>
      </c>
      <c r="J45" t="s">
        <v>246</v>
      </c>
      <c r="L45" t="s">
        <v>124</v>
      </c>
      <c r="M45" s="2">
        <v>114</v>
      </c>
      <c r="N45" s="2" t="s">
        <v>256</v>
      </c>
      <c r="O45" s="4" t="s">
        <v>246</v>
      </c>
      <c r="P45">
        <f>SUM(M61:M72)</f>
        <v>167</v>
      </c>
    </row>
    <row r="46" spans="1:16">
      <c r="A46" t="s">
        <v>260</v>
      </c>
      <c r="B46" t="s">
        <v>260</v>
      </c>
      <c r="D46" t="s">
        <v>261</v>
      </c>
      <c r="E46" t="s">
        <v>213</v>
      </c>
      <c r="F46" s="2">
        <v>74</v>
      </c>
      <c r="I46" t="s">
        <v>262</v>
      </c>
      <c r="J46" t="s">
        <v>246</v>
      </c>
      <c r="L46" t="s">
        <v>16</v>
      </c>
      <c r="M46" s="2">
        <v>93</v>
      </c>
    </row>
    <row r="47" spans="1:16">
      <c r="D47" t="s">
        <v>263</v>
      </c>
      <c r="E47" t="s">
        <v>209</v>
      </c>
      <c r="F47" s="2">
        <v>78.3</v>
      </c>
      <c r="I47" t="s">
        <v>79</v>
      </c>
      <c r="J47" t="s">
        <v>246</v>
      </c>
      <c r="L47" t="s">
        <v>152</v>
      </c>
      <c r="M47" s="2">
        <v>85</v>
      </c>
    </row>
    <row r="48" spans="1:16">
      <c r="D48" t="s">
        <v>264</v>
      </c>
      <c r="E48" t="s">
        <v>213</v>
      </c>
      <c r="F48" s="2">
        <v>2115</v>
      </c>
      <c r="I48" t="s">
        <v>135</v>
      </c>
      <c r="J48" t="s">
        <v>246</v>
      </c>
      <c r="L48" t="s">
        <v>15</v>
      </c>
      <c r="M48" s="2">
        <v>72</v>
      </c>
    </row>
    <row r="49" spans="4:16">
      <c r="D49" t="s">
        <v>265</v>
      </c>
      <c r="E49" t="s">
        <v>209</v>
      </c>
      <c r="F49" s="2">
        <v>28</v>
      </c>
      <c r="I49" t="s">
        <v>156</v>
      </c>
      <c r="J49" t="s">
        <v>246</v>
      </c>
      <c r="L49" t="s">
        <v>155</v>
      </c>
      <c r="M49" s="2">
        <v>55</v>
      </c>
    </row>
    <row r="50" spans="4:16">
      <c r="D50" t="s">
        <v>266</v>
      </c>
      <c r="E50" t="s">
        <v>209</v>
      </c>
      <c r="F50" s="2">
        <v>489</v>
      </c>
      <c r="I50" t="s">
        <v>34</v>
      </c>
      <c r="J50" t="s">
        <v>246</v>
      </c>
      <c r="L50" t="s">
        <v>123</v>
      </c>
      <c r="M50" s="2">
        <v>41</v>
      </c>
    </row>
    <row r="51" spans="4:16">
      <c r="D51" t="s">
        <v>267</v>
      </c>
      <c r="E51" t="s">
        <v>209</v>
      </c>
      <c r="F51" s="2">
        <v>58</v>
      </c>
      <c r="I51" t="s">
        <v>48</v>
      </c>
      <c r="J51" t="s">
        <v>246</v>
      </c>
      <c r="L51" t="s">
        <v>36</v>
      </c>
      <c r="M51" s="2">
        <v>23</v>
      </c>
    </row>
    <row r="52" spans="4:16">
      <c r="D52" t="s">
        <v>268</v>
      </c>
      <c r="E52" t="s">
        <v>209</v>
      </c>
      <c r="F52" s="2">
        <v>149</v>
      </c>
      <c r="I52" t="s">
        <v>71</v>
      </c>
      <c r="J52" t="s">
        <v>246</v>
      </c>
      <c r="L52" t="s">
        <v>28</v>
      </c>
      <c r="M52" s="2">
        <v>14</v>
      </c>
    </row>
    <row r="53" spans="4:16">
      <c r="D53" t="s">
        <v>269</v>
      </c>
      <c r="E53" t="s">
        <v>209</v>
      </c>
      <c r="F53" s="2">
        <v>154</v>
      </c>
      <c r="I53" t="s">
        <v>106</v>
      </c>
      <c r="J53" t="s">
        <v>246</v>
      </c>
      <c r="L53" t="s">
        <v>166</v>
      </c>
      <c r="M53" s="2">
        <v>13</v>
      </c>
    </row>
    <row r="54" spans="4:16">
      <c r="D54" t="s">
        <v>270</v>
      </c>
      <c r="E54" t="s">
        <v>209</v>
      </c>
      <c r="F54" s="2">
        <v>50</v>
      </c>
      <c r="L54" t="s">
        <v>63</v>
      </c>
      <c r="M54" s="2">
        <v>6</v>
      </c>
    </row>
    <row r="55" spans="4:16">
      <c r="D55" t="s">
        <v>271</v>
      </c>
      <c r="E55" t="s">
        <v>213</v>
      </c>
      <c r="F55" s="2">
        <v>44</v>
      </c>
      <c r="L55" t="s">
        <v>115</v>
      </c>
      <c r="M55" s="2">
        <v>3</v>
      </c>
    </row>
    <row r="56" spans="4:16">
      <c r="D56" t="s">
        <v>272</v>
      </c>
      <c r="E56" t="s">
        <v>209</v>
      </c>
      <c r="F56" s="2">
        <v>21</v>
      </c>
      <c r="L56" t="s">
        <v>59</v>
      </c>
      <c r="M56" s="2">
        <v>1</v>
      </c>
    </row>
    <row r="57" spans="4:16">
      <c r="D57" t="s">
        <v>273</v>
      </c>
      <c r="E57" t="s">
        <v>209</v>
      </c>
      <c r="F57" s="2">
        <v>23</v>
      </c>
      <c r="L57" t="s">
        <v>128</v>
      </c>
      <c r="M57" s="2">
        <v>1</v>
      </c>
    </row>
    <row r="58" spans="4:16">
      <c r="D58" t="s">
        <v>274</v>
      </c>
      <c r="E58" t="s">
        <v>213</v>
      </c>
      <c r="F58" s="2">
        <v>236</v>
      </c>
      <c r="K58" t="s">
        <v>213</v>
      </c>
      <c r="L58" t="s">
        <v>63</v>
      </c>
      <c r="M58" s="2">
        <v>169</v>
      </c>
    </row>
    <row r="59" spans="4:16">
      <c r="D59" t="s">
        <v>275</v>
      </c>
      <c r="E59" t="s">
        <v>209</v>
      </c>
      <c r="F59" s="2">
        <v>112</v>
      </c>
      <c r="L59" t="s">
        <v>15</v>
      </c>
      <c r="M59" s="2">
        <v>126</v>
      </c>
    </row>
    <row r="60" spans="4:16">
      <c r="D60" t="s">
        <v>276</v>
      </c>
      <c r="E60" t="s">
        <v>213</v>
      </c>
      <c r="F60" s="2">
        <v>243</v>
      </c>
      <c r="L60" t="s">
        <v>128</v>
      </c>
      <c r="M60" s="2">
        <v>95</v>
      </c>
    </row>
    <row r="61" spans="4:16">
      <c r="E61" t="s">
        <v>209</v>
      </c>
      <c r="F61" s="2">
        <v>243</v>
      </c>
      <c r="L61" t="s">
        <v>59</v>
      </c>
      <c r="M61" s="2">
        <v>35</v>
      </c>
    </row>
    <row r="62" spans="4:16">
      <c r="D62" t="s">
        <v>277</v>
      </c>
      <c r="E62" t="s">
        <v>209</v>
      </c>
      <c r="F62" s="2">
        <v>57</v>
      </c>
      <c r="L62" t="s">
        <v>115</v>
      </c>
      <c r="M62" s="2">
        <v>27</v>
      </c>
    </row>
    <row r="63" spans="4:16">
      <c r="D63" t="s">
        <v>278</v>
      </c>
      <c r="E63" t="s">
        <v>209</v>
      </c>
      <c r="F63" s="2">
        <v>5</v>
      </c>
      <c r="L63" t="s">
        <v>123</v>
      </c>
      <c r="M63" s="2">
        <v>22</v>
      </c>
      <c r="P63" t="s">
        <v>279</v>
      </c>
    </row>
    <row r="64" spans="4:16">
      <c r="D64" t="s">
        <v>280</v>
      </c>
      <c r="E64" t="s">
        <v>213</v>
      </c>
      <c r="F64" s="2">
        <v>324.10000000000002</v>
      </c>
      <c r="L64" t="s">
        <v>177</v>
      </c>
      <c r="M64" s="2">
        <v>18</v>
      </c>
      <c r="P64" t="s">
        <v>281</v>
      </c>
    </row>
    <row r="65" spans="4:16">
      <c r="D65" t="s">
        <v>282</v>
      </c>
      <c r="E65" t="s">
        <v>209</v>
      </c>
      <c r="F65" s="2">
        <v>39.799999999999997</v>
      </c>
      <c r="L65" t="s">
        <v>166</v>
      </c>
      <c r="M65" s="2">
        <v>17</v>
      </c>
      <c r="P65" t="s">
        <v>283</v>
      </c>
    </row>
    <row r="66" spans="4:16">
      <c r="D66" t="s">
        <v>284</v>
      </c>
      <c r="E66" t="s">
        <v>209</v>
      </c>
      <c r="F66" s="2">
        <v>252</v>
      </c>
      <c r="L66" t="s">
        <v>124</v>
      </c>
      <c r="M66" s="2">
        <v>17</v>
      </c>
    </row>
    <row r="67" spans="4:16">
      <c r="D67" t="s">
        <v>285</v>
      </c>
      <c r="E67" t="s">
        <v>213</v>
      </c>
      <c r="F67" s="2">
        <v>54</v>
      </c>
      <c r="L67" t="s">
        <v>79</v>
      </c>
      <c r="M67" s="2">
        <v>16</v>
      </c>
    </row>
    <row r="68" spans="4:16">
      <c r="D68" t="s">
        <v>286</v>
      </c>
      <c r="E68" t="s">
        <v>213</v>
      </c>
      <c r="F68" s="2">
        <v>28</v>
      </c>
      <c r="L68" t="s">
        <v>135</v>
      </c>
      <c r="M68" s="2">
        <v>7</v>
      </c>
    </row>
    <row r="69" spans="4:16">
      <c r="E69" t="s">
        <v>209</v>
      </c>
      <c r="F69" s="2">
        <v>28</v>
      </c>
      <c r="L69" t="s">
        <v>16</v>
      </c>
      <c r="M69" s="2">
        <v>5</v>
      </c>
    </row>
    <row r="70" spans="4:16">
      <c r="D70" t="s">
        <v>287</v>
      </c>
      <c r="E70" t="s">
        <v>213</v>
      </c>
      <c r="F70" s="2">
        <v>41</v>
      </c>
      <c r="L70" t="s">
        <v>48</v>
      </c>
      <c r="M70" s="2">
        <v>1</v>
      </c>
      <c r="O70"/>
    </row>
    <row r="71" spans="4:16">
      <c r="E71" t="s">
        <v>209</v>
      </c>
      <c r="F71" s="2">
        <v>82</v>
      </c>
      <c r="L71" t="s">
        <v>71</v>
      </c>
      <c r="M71" s="2">
        <v>1</v>
      </c>
      <c r="O71"/>
    </row>
    <row r="72" spans="4:16">
      <c r="D72" t="s">
        <v>288</v>
      </c>
      <c r="E72" t="s">
        <v>213</v>
      </c>
      <c r="F72" s="2">
        <v>3030</v>
      </c>
      <c r="L72" t="s">
        <v>34</v>
      </c>
      <c r="M72" s="2">
        <v>1</v>
      </c>
      <c r="O72"/>
    </row>
    <row r="73" spans="4:16">
      <c r="D73" t="s">
        <v>289</v>
      </c>
      <c r="E73" t="s">
        <v>213</v>
      </c>
      <c r="F73" s="2">
        <v>940</v>
      </c>
      <c r="K73" t="s">
        <v>260</v>
      </c>
      <c r="L73" t="s">
        <v>260</v>
      </c>
      <c r="M73" s="2"/>
      <c r="O73"/>
    </row>
    <row r="74" spans="4:16">
      <c r="D74" t="s">
        <v>290</v>
      </c>
      <c r="E74" t="s">
        <v>209</v>
      </c>
      <c r="F74" s="2">
        <v>27</v>
      </c>
      <c r="O74"/>
    </row>
    <row r="75" spans="4:16">
      <c r="D75" t="s">
        <v>291</v>
      </c>
      <c r="E75" t="s">
        <v>213</v>
      </c>
      <c r="F75" s="2">
        <v>36.299999999999997</v>
      </c>
      <c r="O75"/>
    </row>
    <row r="76" spans="4:16">
      <c r="D76" t="s">
        <v>292</v>
      </c>
      <c r="E76" t="s">
        <v>209</v>
      </c>
      <c r="F76" s="2">
        <v>66</v>
      </c>
      <c r="O76"/>
    </row>
    <row r="77" spans="4:16">
      <c r="D77" t="s">
        <v>293</v>
      </c>
      <c r="E77" t="s">
        <v>213</v>
      </c>
      <c r="F77" s="2">
        <v>28</v>
      </c>
      <c r="O77"/>
    </row>
    <row r="78" spans="4:16">
      <c r="D78" t="s">
        <v>294</v>
      </c>
      <c r="E78" t="s">
        <v>213</v>
      </c>
      <c r="F78" s="2">
        <v>60</v>
      </c>
      <c r="O78"/>
    </row>
    <row r="79" spans="4:16">
      <c r="E79" t="s">
        <v>209</v>
      </c>
      <c r="F79" s="2">
        <v>60</v>
      </c>
      <c r="O79"/>
    </row>
    <row r="80" spans="4:16">
      <c r="D80" t="s">
        <v>295</v>
      </c>
      <c r="E80" t="s">
        <v>209</v>
      </c>
      <c r="F80" s="2">
        <v>63</v>
      </c>
      <c r="O80"/>
    </row>
    <row r="81" spans="4:6">
      <c r="D81" t="s">
        <v>296</v>
      </c>
      <c r="E81" t="s">
        <v>209</v>
      </c>
      <c r="F81" s="2">
        <v>14</v>
      </c>
    </row>
    <row r="82" spans="4:6">
      <c r="D82" t="s">
        <v>297</v>
      </c>
      <c r="E82" t="s">
        <v>209</v>
      </c>
      <c r="F82" s="2">
        <v>84</v>
      </c>
    </row>
    <row r="83" spans="4:6">
      <c r="D83" t="s">
        <v>298</v>
      </c>
      <c r="E83" t="s">
        <v>213</v>
      </c>
      <c r="F83" s="2">
        <v>25</v>
      </c>
    </row>
    <row r="84" spans="4:6">
      <c r="D84" t="s">
        <v>299</v>
      </c>
      <c r="E84" t="s">
        <v>209</v>
      </c>
      <c r="F84" s="2">
        <v>348</v>
      </c>
    </row>
    <row r="85" spans="4:6">
      <c r="D85" t="s">
        <v>300</v>
      </c>
      <c r="E85" t="s">
        <v>209</v>
      </c>
      <c r="F85" s="2">
        <v>60</v>
      </c>
    </row>
    <row r="86" spans="4:6">
      <c r="D86" t="s">
        <v>301</v>
      </c>
      <c r="E86" t="s">
        <v>209</v>
      </c>
      <c r="F86" s="2">
        <v>120</v>
      </c>
    </row>
    <row r="87" spans="4:6">
      <c r="D87" t="s">
        <v>302</v>
      </c>
      <c r="E87" t="s">
        <v>213</v>
      </c>
      <c r="F87" s="2">
        <v>401.6</v>
      </c>
    </row>
    <row r="88" spans="4:6">
      <c r="D88" t="s">
        <v>303</v>
      </c>
      <c r="E88" t="s">
        <v>209</v>
      </c>
      <c r="F88" s="2">
        <v>123</v>
      </c>
    </row>
    <row r="89" spans="4:6">
      <c r="D89" t="s">
        <v>304</v>
      </c>
      <c r="E89" t="s">
        <v>209</v>
      </c>
      <c r="F89" s="2">
        <v>280</v>
      </c>
    </row>
    <row r="90" spans="4:6">
      <c r="D90" t="s">
        <v>305</v>
      </c>
      <c r="E90" t="s">
        <v>213</v>
      </c>
      <c r="F90" s="2">
        <v>4249.5</v>
      </c>
    </row>
    <row r="91" spans="4:6">
      <c r="D91" t="s">
        <v>306</v>
      </c>
      <c r="E91" t="s">
        <v>213</v>
      </c>
      <c r="F91" s="2">
        <v>17</v>
      </c>
    </row>
    <row r="92" spans="4:6">
      <c r="D92" t="s">
        <v>307</v>
      </c>
      <c r="E92" t="s">
        <v>209</v>
      </c>
      <c r="F92" s="2">
        <v>37</v>
      </c>
    </row>
    <row r="93" spans="4:6">
      <c r="D93" t="s">
        <v>308</v>
      </c>
      <c r="E93" t="s">
        <v>209</v>
      </c>
      <c r="F93" s="2">
        <v>601.6</v>
      </c>
    </row>
    <row r="94" spans="4:6">
      <c r="D94" t="s">
        <v>309</v>
      </c>
      <c r="E94" t="s">
        <v>209</v>
      </c>
      <c r="F94" s="2">
        <v>186</v>
      </c>
    </row>
    <row r="95" spans="4:6">
      <c r="D95" t="s">
        <v>310</v>
      </c>
      <c r="E95" t="s">
        <v>213</v>
      </c>
      <c r="F95" s="2">
        <v>44</v>
      </c>
    </row>
    <row r="96" spans="4:6">
      <c r="D96" t="s">
        <v>311</v>
      </c>
      <c r="E96" t="s">
        <v>209</v>
      </c>
      <c r="F96" s="2">
        <v>64</v>
      </c>
    </row>
    <row r="97" spans="4:6">
      <c r="D97" t="s">
        <v>312</v>
      </c>
      <c r="E97" t="s">
        <v>213</v>
      </c>
      <c r="F97" s="2">
        <v>237</v>
      </c>
    </row>
    <row r="98" spans="4:6">
      <c r="E98" t="s">
        <v>209</v>
      </c>
      <c r="F98" s="2">
        <v>711</v>
      </c>
    </row>
    <row r="99" spans="4:6">
      <c r="D99" t="s">
        <v>313</v>
      </c>
      <c r="E99" t="s">
        <v>213</v>
      </c>
      <c r="F99" s="2">
        <v>97</v>
      </c>
    </row>
    <row r="100" spans="4:6">
      <c r="E100" t="s">
        <v>209</v>
      </c>
      <c r="F100" s="2">
        <v>485</v>
      </c>
    </row>
    <row r="101" spans="4:6">
      <c r="D101" t="s">
        <v>314</v>
      </c>
      <c r="E101" t="s">
        <v>209</v>
      </c>
      <c r="F101" s="2">
        <v>14</v>
      </c>
    </row>
    <row r="102" spans="4:6">
      <c r="D102" t="s">
        <v>315</v>
      </c>
      <c r="E102" t="s">
        <v>213</v>
      </c>
      <c r="F102" s="2">
        <v>290.2</v>
      </c>
    </row>
    <row r="103" spans="4:6">
      <c r="D103" t="s">
        <v>316</v>
      </c>
      <c r="E103" t="s">
        <v>209</v>
      </c>
      <c r="F103" s="2">
        <v>23</v>
      </c>
    </row>
    <row r="104" spans="4:6">
      <c r="D104" t="s">
        <v>317</v>
      </c>
      <c r="E104" t="s">
        <v>213</v>
      </c>
      <c r="F104" s="2">
        <v>391</v>
      </c>
    </row>
    <row r="105" spans="4:6">
      <c r="D105" t="s">
        <v>318</v>
      </c>
      <c r="E105" t="s">
        <v>209</v>
      </c>
      <c r="F105" s="2">
        <v>38</v>
      </c>
    </row>
    <row r="106" spans="4:6">
      <c r="D106" t="s">
        <v>319</v>
      </c>
      <c r="E106" t="s">
        <v>213</v>
      </c>
      <c r="F106" s="2">
        <v>15</v>
      </c>
    </row>
    <row r="107" spans="4:6">
      <c r="E107" t="s">
        <v>209</v>
      </c>
      <c r="F107" s="2">
        <v>30</v>
      </c>
    </row>
    <row r="108" spans="4:6">
      <c r="D108" t="s">
        <v>320</v>
      </c>
      <c r="E108" t="s">
        <v>207</v>
      </c>
      <c r="F108" s="2">
        <v>58</v>
      </c>
    </row>
    <row r="109" spans="4:6">
      <c r="D109" t="s">
        <v>321</v>
      </c>
      <c r="E109" t="s">
        <v>213</v>
      </c>
      <c r="F109" s="2">
        <v>112</v>
      </c>
    </row>
    <row r="110" spans="4:6">
      <c r="E110" t="s">
        <v>209</v>
      </c>
      <c r="F110" s="2">
        <v>224</v>
      </c>
    </row>
    <row r="111" spans="4:6">
      <c r="D111" t="s">
        <v>322</v>
      </c>
      <c r="E111" t="s">
        <v>207</v>
      </c>
      <c r="F111" s="2">
        <v>74</v>
      </c>
    </row>
    <row r="112" spans="4:6">
      <c r="D112" t="s">
        <v>323</v>
      </c>
      <c r="E112" t="s">
        <v>209</v>
      </c>
      <c r="F112" s="2">
        <v>71</v>
      </c>
    </row>
    <row r="113" spans="4:6">
      <c r="D113" t="s">
        <v>324</v>
      </c>
      <c r="E113" t="s">
        <v>213</v>
      </c>
      <c r="F113" s="2">
        <v>1462.2</v>
      </c>
    </row>
    <row r="114" spans="4:6">
      <c r="D114" t="s">
        <v>325</v>
      </c>
      <c r="E114" t="s">
        <v>209</v>
      </c>
      <c r="F114" s="2">
        <v>168</v>
      </c>
    </row>
    <row r="115" spans="4:6">
      <c r="D115" t="s">
        <v>326</v>
      </c>
      <c r="E115" t="s">
        <v>209</v>
      </c>
      <c r="F115" s="2">
        <v>48</v>
      </c>
    </row>
    <row r="116" spans="4:6">
      <c r="D116" t="s">
        <v>327</v>
      </c>
      <c r="E116" t="s">
        <v>209</v>
      </c>
      <c r="F116" s="2">
        <v>227.10000000000002</v>
      </c>
    </row>
    <row r="117" spans="4:6">
      <c r="D117" t="s">
        <v>328</v>
      </c>
      <c r="E117" t="s">
        <v>209</v>
      </c>
      <c r="F117" s="2">
        <v>45</v>
      </c>
    </row>
    <row r="118" spans="4:6">
      <c r="D118" t="s">
        <v>329</v>
      </c>
      <c r="E118" t="s">
        <v>209</v>
      </c>
      <c r="F118" s="2">
        <v>258</v>
      </c>
    </row>
    <row r="119" spans="4:6">
      <c r="D119" t="s">
        <v>330</v>
      </c>
      <c r="E119" t="s">
        <v>209</v>
      </c>
      <c r="F119" s="2">
        <v>44</v>
      </c>
    </row>
    <row r="120" spans="4:6">
      <c r="D120" t="s">
        <v>331</v>
      </c>
      <c r="E120" t="s">
        <v>213</v>
      </c>
      <c r="F120" s="2">
        <v>410.5</v>
      </c>
    </row>
    <row r="121" spans="4:6">
      <c r="D121" t="s">
        <v>332</v>
      </c>
      <c r="E121" t="s">
        <v>209</v>
      </c>
      <c r="F121" s="2">
        <v>555</v>
      </c>
    </row>
    <row r="122" spans="4:6">
      <c r="D122" t="s">
        <v>333</v>
      </c>
      <c r="E122" t="s">
        <v>209</v>
      </c>
      <c r="F122" s="2">
        <v>375</v>
      </c>
    </row>
    <row r="123" spans="4:6">
      <c r="D123" t="s">
        <v>334</v>
      </c>
      <c r="E123" t="s">
        <v>209</v>
      </c>
      <c r="F123" s="2">
        <v>66</v>
      </c>
    </row>
    <row r="124" spans="4:6">
      <c r="D124" t="s">
        <v>335</v>
      </c>
      <c r="E124" t="s">
        <v>209</v>
      </c>
      <c r="F124" s="2">
        <v>86</v>
      </c>
    </row>
    <row r="125" spans="4:6">
      <c r="D125" t="s">
        <v>336</v>
      </c>
      <c r="E125" t="s">
        <v>213</v>
      </c>
      <c r="F125" s="2">
        <v>48</v>
      </c>
    </row>
    <row r="126" spans="4:6">
      <c r="D126" t="s">
        <v>337</v>
      </c>
      <c r="E126" t="s">
        <v>213</v>
      </c>
      <c r="F126" s="2">
        <v>58</v>
      </c>
    </row>
    <row r="127" spans="4:6">
      <c r="E127" t="s">
        <v>209</v>
      </c>
      <c r="F127" s="2">
        <v>116</v>
      </c>
    </row>
    <row r="128" spans="4:6">
      <c r="D128" t="s">
        <v>338</v>
      </c>
      <c r="E128" t="s">
        <v>209</v>
      </c>
      <c r="F128" s="2">
        <v>234</v>
      </c>
    </row>
    <row r="129" spans="4:6">
      <c r="D129" t="s">
        <v>339</v>
      </c>
      <c r="E129" t="s">
        <v>207</v>
      </c>
      <c r="F129" s="2">
        <v>144</v>
      </c>
    </row>
    <row r="130" spans="4:6">
      <c r="D130" t="s">
        <v>340</v>
      </c>
      <c r="E130" t="s">
        <v>213</v>
      </c>
      <c r="F130" s="2">
        <v>297</v>
      </c>
    </row>
    <row r="131" spans="4:6">
      <c r="D131" t="s">
        <v>341</v>
      </c>
      <c r="E131" t="s">
        <v>213</v>
      </c>
      <c r="F131" s="2">
        <v>72.307853944828807</v>
      </c>
    </row>
    <row r="132" spans="4:6">
      <c r="D132" t="s">
        <v>342</v>
      </c>
      <c r="E132" t="s">
        <v>209</v>
      </c>
      <c r="F132" s="2">
        <v>80</v>
      </c>
    </row>
    <row r="133" spans="4:6">
      <c r="D133" t="s">
        <v>343</v>
      </c>
      <c r="E133" t="s">
        <v>209</v>
      </c>
      <c r="F133" s="2">
        <v>88</v>
      </c>
    </row>
    <row r="134" spans="4:6">
      <c r="D134" t="s">
        <v>344</v>
      </c>
      <c r="E134" t="s">
        <v>209</v>
      </c>
      <c r="F134" s="2">
        <v>87</v>
      </c>
    </row>
    <row r="135" spans="4:6">
      <c r="D135" t="s">
        <v>345</v>
      </c>
      <c r="E135" t="s">
        <v>213</v>
      </c>
      <c r="F135" s="2">
        <v>286</v>
      </c>
    </row>
    <row r="136" spans="4:6">
      <c r="D136" t="s">
        <v>346</v>
      </c>
      <c r="E136" t="s">
        <v>213</v>
      </c>
      <c r="F136" s="2">
        <v>2018.1000000000001</v>
      </c>
    </row>
    <row r="137" spans="4:6">
      <c r="D137" t="s">
        <v>347</v>
      </c>
      <c r="E137" t="s">
        <v>209</v>
      </c>
      <c r="F137" s="2">
        <v>22</v>
      </c>
    </row>
    <row r="138" spans="4:6">
      <c r="D138" t="s">
        <v>348</v>
      </c>
      <c r="E138" t="s">
        <v>209</v>
      </c>
      <c r="F138" s="2">
        <v>55</v>
      </c>
    </row>
    <row r="139" spans="4:6">
      <c r="D139" t="s">
        <v>349</v>
      </c>
      <c r="E139" t="s">
        <v>209</v>
      </c>
      <c r="F139" s="2">
        <v>24</v>
      </c>
    </row>
    <row r="140" spans="4:6">
      <c r="D140" t="s">
        <v>350</v>
      </c>
      <c r="E140" t="s">
        <v>209</v>
      </c>
      <c r="F140" s="2">
        <v>50</v>
      </c>
    </row>
    <row r="141" spans="4:6">
      <c r="D141" t="s">
        <v>351</v>
      </c>
      <c r="E141" t="s">
        <v>209</v>
      </c>
      <c r="F141" s="2">
        <v>267</v>
      </c>
    </row>
    <row r="142" spans="4:6">
      <c r="D142" t="s">
        <v>352</v>
      </c>
      <c r="E142" t="s">
        <v>209</v>
      </c>
      <c r="F142" s="2">
        <v>32</v>
      </c>
    </row>
    <row r="143" spans="4:6">
      <c r="D143" t="s">
        <v>353</v>
      </c>
      <c r="E143" t="s">
        <v>209</v>
      </c>
      <c r="F143" s="2">
        <v>276</v>
      </c>
    </row>
    <row r="144" spans="4:6">
      <c r="D144" t="s">
        <v>354</v>
      </c>
      <c r="E144" t="s">
        <v>213</v>
      </c>
      <c r="F144" s="2">
        <v>3082.6</v>
      </c>
    </row>
    <row r="145" spans="4:6">
      <c r="D145" t="s">
        <v>355</v>
      </c>
      <c r="E145" t="s">
        <v>209</v>
      </c>
      <c r="F145" s="2">
        <v>46</v>
      </c>
    </row>
    <row r="146" spans="4:6">
      <c r="D146" t="s">
        <v>356</v>
      </c>
      <c r="E146" t="s">
        <v>209</v>
      </c>
      <c r="F146" s="2">
        <v>57</v>
      </c>
    </row>
    <row r="147" spans="4:6">
      <c r="D147" t="s">
        <v>357</v>
      </c>
      <c r="E147" t="s">
        <v>213</v>
      </c>
      <c r="F147" s="2">
        <v>380.7</v>
      </c>
    </row>
    <row r="148" spans="4:6">
      <c r="E148" t="s">
        <v>209</v>
      </c>
      <c r="F148" s="2">
        <v>380.7</v>
      </c>
    </row>
    <row r="149" spans="4:6">
      <c r="D149" t="s">
        <v>358</v>
      </c>
      <c r="E149" t="s">
        <v>213</v>
      </c>
      <c r="F149" s="2">
        <v>67</v>
      </c>
    </row>
    <row r="150" spans="4:6">
      <c r="E150" t="s">
        <v>209</v>
      </c>
      <c r="F150" s="2">
        <v>67</v>
      </c>
    </row>
    <row r="151" spans="4:6">
      <c r="D151" t="s">
        <v>359</v>
      </c>
      <c r="E151" t="s">
        <v>209</v>
      </c>
      <c r="F151" s="2">
        <v>408</v>
      </c>
    </row>
    <row r="152" spans="4:6">
      <c r="D152" t="s">
        <v>360</v>
      </c>
      <c r="E152" t="s">
        <v>213</v>
      </c>
      <c r="F152" s="2">
        <v>1807.1999999999998</v>
      </c>
    </row>
    <row r="153" spans="4:6">
      <c r="D153" t="s">
        <v>361</v>
      </c>
      <c r="E153" t="s">
        <v>213</v>
      </c>
      <c r="F153" s="2">
        <v>17.7</v>
      </c>
    </row>
    <row r="154" spans="4:6">
      <c r="E154" t="s">
        <v>209</v>
      </c>
      <c r="F154" s="2">
        <v>17.7</v>
      </c>
    </row>
    <row r="155" spans="4:6">
      <c r="D155" t="s">
        <v>362</v>
      </c>
      <c r="E155" t="s">
        <v>213</v>
      </c>
      <c r="F155" s="2">
        <v>153.9687998142</v>
      </c>
    </row>
    <row r="156" spans="4:6">
      <c r="D156" t="s">
        <v>363</v>
      </c>
      <c r="E156" t="s">
        <v>209</v>
      </c>
      <c r="F156" s="2">
        <v>139</v>
      </c>
    </row>
    <row r="157" spans="4:6">
      <c r="D157" t="s">
        <v>364</v>
      </c>
      <c r="E157" t="s">
        <v>209</v>
      </c>
      <c r="F157" s="2">
        <v>56</v>
      </c>
    </row>
    <row r="158" spans="4:6">
      <c r="D158" t="s">
        <v>365</v>
      </c>
      <c r="E158" t="s">
        <v>213</v>
      </c>
      <c r="F158" s="2">
        <v>171</v>
      </c>
    </row>
    <row r="159" spans="4:6">
      <c r="D159" t="s">
        <v>366</v>
      </c>
      <c r="E159" t="s">
        <v>209</v>
      </c>
      <c r="F159" s="2">
        <v>279</v>
      </c>
    </row>
    <row r="160" spans="4:6">
      <c r="D160" t="s">
        <v>367</v>
      </c>
      <c r="E160" t="s">
        <v>209</v>
      </c>
      <c r="F160" s="2">
        <v>154</v>
      </c>
    </row>
    <row r="161" spans="4:6">
      <c r="D161" t="s">
        <v>368</v>
      </c>
      <c r="E161" t="s">
        <v>209</v>
      </c>
      <c r="F161" s="2">
        <v>56</v>
      </c>
    </row>
    <row r="162" spans="4:6">
      <c r="D162" t="s">
        <v>369</v>
      </c>
      <c r="E162" t="s">
        <v>209</v>
      </c>
      <c r="F162" s="2">
        <v>14</v>
      </c>
    </row>
    <row r="163" spans="4:6">
      <c r="D163" t="s">
        <v>370</v>
      </c>
      <c r="E163" t="s">
        <v>213</v>
      </c>
      <c r="F163" s="2">
        <v>484.4</v>
      </c>
    </row>
    <row r="164" spans="4:6">
      <c r="D164" t="s">
        <v>371</v>
      </c>
      <c r="E164" t="s">
        <v>209</v>
      </c>
      <c r="F164" s="2">
        <v>42</v>
      </c>
    </row>
    <row r="165" spans="4:6">
      <c r="D165" t="s">
        <v>372</v>
      </c>
      <c r="E165" t="s">
        <v>213</v>
      </c>
      <c r="F165" s="2">
        <v>33</v>
      </c>
    </row>
    <row r="166" spans="4:6">
      <c r="D166" t="s">
        <v>373</v>
      </c>
      <c r="E166" t="s">
        <v>213</v>
      </c>
      <c r="F166" s="2">
        <v>64</v>
      </c>
    </row>
    <row r="167" spans="4:6">
      <c r="D167" t="s">
        <v>374</v>
      </c>
      <c r="E167" t="s">
        <v>213</v>
      </c>
      <c r="F167" s="2">
        <v>14</v>
      </c>
    </row>
    <row r="168" spans="4:6">
      <c r="E168" t="s">
        <v>209</v>
      </c>
      <c r="F168" s="2">
        <v>28</v>
      </c>
    </row>
    <row r="169" spans="4:6">
      <c r="D169" t="s">
        <v>375</v>
      </c>
      <c r="E169" t="s">
        <v>209</v>
      </c>
      <c r="F169" s="2">
        <v>94</v>
      </c>
    </row>
    <row r="170" spans="4:6">
      <c r="D170" t="s">
        <v>376</v>
      </c>
      <c r="E170" t="s">
        <v>209</v>
      </c>
      <c r="F170" s="2">
        <v>388</v>
      </c>
    </row>
    <row r="171" spans="4:6">
      <c r="D171" t="s">
        <v>377</v>
      </c>
      <c r="E171" t="s">
        <v>213</v>
      </c>
      <c r="F171" s="2">
        <v>141.1</v>
      </c>
    </row>
    <row r="172" spans="4:6">
      <c r="D172" t="s">
        <v>378</v>
      </c>
      <c r="E172" t="s">
        <v>209</v>
      </c>
      <c r="F172" s="2">
        <v>504</v>
      </c>
    </row>
    <row r="173" spans="4:6">
      <c r="D173" t="s">
        <v>379</v>
      </c>
      <c r="E173" t="s">
        <v>209</v>
      </c>
      <c r="F173" s="2">
        <v>64</v>
      </c>
    </row>
    <row r="174" spans="4:6">
      <c r="D174" t="s">
        <v>380</v>
      </c>
      <c r="E174" t="s">
        <v>213</v>
      </c>
      <c r="F174" s="2">
        <v>118</v>
      </c>
    </row>
    <row r="175" spans="4:6">
      <c r="E175" t="s">
        <v>209</v>
      </c>
      <c r="F175" s="2">
        <v>354</v>
      </c>
    </row>
    <row r="176" spans="4:6">
      <c r="D176" t="s">
        <v>381</v>
      </c>
      <c r="E176" t="s">
        <v>209</v>
      </c>
      <c r="F176" s="2">
        <v>270</v>
      </c>
    </row>
    <row r="177" spans="4:6">
      <c r="D177" t="s">
        <v>382</v>
      </c>
      <c r="E177" t="s">
        <v>213</v>
      </c>
      <c r="F177" s="2">
        <v>61</v>
      </c>
    </row>
    <row r="178" spans="4:6">
      <c r="D178" t="s">
        <v>383</v>
      </c>
      <c r="E178" t="s">
        <v>213</v>
      </c>
      <c r="F178" s="2">
        <v>324</v>
      </c>
    </row>
    <row r="179" spans="4:6">
      <c r="D179" t="s">
        <v>384</v>
      </c>
      <c r="E179" t="s">
        <v>213</v>
      </c>
      <c r="F179" s="2">
        <v>57</v>
      </c>
    </row>
    <row r="180" spans="4:6">
      <c r="E180" t="s">
        <v>209</v>
      </c>
      <c r="F180" s="2">
        <v>114</v>
      </c>
    </row>
    <row r="181" spans="4:6">
      <c r="D181" t="s">
        <v>385</v>
      </c>
      <c r="E181" t="s">
        <v>209</v>
      </c>
      <c r="F181" s="2">
        <v>141</v>
      </c>
    </row>
    <row r="182" spans="4:6">
      <c r="D182" t="s">
        <v>386</v>
      </c>
      <c r="E182" t="s">
        <v>207</v>
      </c>
      <c r="F182" s="2">
        <v>112</v>
      </c>
    </row>
    <row r="183" spans="4:6">
      <c r="D183" t="s">
        <v>387</v>
      </c>
      <c r="E183" t="s">
        <v>213</v>
      </c>
      <c r="F183" s="2">
        <v>52</v>
      </c>
    </row>
    <row r="184" spans="4:6">
      <c r="E184" t="s">
        <v>209</v>
      </c>
      <c r="F184" s="2">
        <v>104</v>
      </c>
    </row>
    <row r="185" spans="4:6">
      <c r="D185" t="s">
        <v>388</v>
      </c>
      <c r="E185" t="s">
        <v>207</v>
      </c>
      <c r="F185" s="2">
        <v>78.8</v>
      </c>
    </row>
    <row r="186" spans="4:6">
      <c r="D186" t="s">
        <v>389</v>
      </c>
      <c r="E186" t="s">
        <v>213</v>
      </c>
      <c r="F186" s="2">
        <v>82</v>
      </c>
    </row>
    <row r="187" spans="4:6">
      <c r="D187" t="s">
        <v>390</v>
      </c>
      <c r="E187" t="s">
        <v>209</v>
      </c>
      <c r="F187" s="2">
        <v>17</v>
      </c>
    </row>
    <row r="188" spans="4:6">
      <c r="D188" t="s">
        <v>391</v>
      </c>
      <c r="E188" t="s">
        <v>209</v>
      </c>
      <c r="F188" s="2">
        <v>26</v>
      </c>
    </row>
    <row r="189" spans="4:6">
      <c r="D189" t="s">
        <v>392</v>
      </c>
      <c r="E189" t="s">
        <v>209</v>
      </c>
      <c r="F189" s="2">
        <v>14</v>
      </c>
    </row>
    <row r="190" spans="4:6">
      <c r="D190" t="s">
        <v>393</v>
      </c>
      <c r="E190" t="s">
        <v>209</v>
      </c>
      <c r="F190" s="2">
        <v>390</v>
      </c>
    </row>
    <row r="191" spans="4:6">
      <c r="D191" t="s">
        <v>394</v>
      </c>
      <c r="E191" t="s">
        <v>213</v>
      </c>
      <c r="F191" s="2">
        <v>11</v>
      </c>
    </row>
    <row r="192" spans="4:6">
      <c r="D192" t="s">
        <v>395</v>
      </c>
      <c r="E192" t="s">
        <v>213</v>
      </c>
      <c r="F192" s="2">
        <v>30</v>
      </c>
    </row>
    <row r="193" spans="4:6">
      <c r="E193" t="s">
        <v>209</v>
      </c>
      <c r="F193" s="2">
        <v>180</v>
      </c>
    </row>
    <row r="194" spans="4:6">
      <c r="D194" t="s">
        <v>396</v>
      </c>
      <c r="E194" t="s">
        <v>213</v>
      </c>
      <c r="F194" s="2">
        <v>2670.6000000000004</v>
      </c>
    </row>
    <row r="195" spans="4:6">
      <c r="D195" t="s">
        <v>397</v>
      </c>
      <c r="E195" t="s">
        <v>209</v>
      </c>
      <c r="F195" s="2">
        <v>63</v>
      </c>
    </row>
    <row r="196" spans="4:6">
      <c r="D196" t="s">
        <v>398</v>
      </c>
      <c r="E196" t="s">
        <v>209</v>
      </c>
      <c r="F196" s="2">
        <v>30</v>
      </c>
    </row>
    <row r="197" spans="4:6">
      <c r="D197" t="s">
        <v>399</v>
      </c>
      <c r="E197" t="s">
        <v>209</v>
      </c>
      <c r="F197" s="2">
        <v>304</v>
      </c>
    </row>
    <row r="198" spans="4:6">
      <c r="D198" t="s">
        <v>400</v>
      </c>
      <c r="E198" t="s">
        <v>209</v>
      </c>
      <c r="F198" s="2">
        <v>40</v>
      </c>
    </row>
    <row r="199" spans="4:6">
      <c r="D199" t="s">
        <v>401</v>
      </c>
      <c r="E199" t="s">
        <v>209</v>
      </c>
      <c r="F199" s="2">
        <v>54</v>
      </c>
    </row>
    <row r="200" spans="4:6">
      <c r="D200" t="s">
        <v>402</v>
      </c>
      <c r="E200" t="s">
        <v>209</v>
      </c>
      <c r="F200" s="2">
        <v>43</v>
      </c>
    </row>
    <row r="201" spans="4:6">
      <c r="D201" t="s">
        <v>403</v>
      </c>
      <c r="E201" t="s">
        <v>209</v>
      </c>
      <c r="F201" s="2">
        <v>588</v>
      </c>
    </row>
    <row r="202" spans="4:6">
      <c r="D202" t="s">
        <v>404</v>
      </c>
      <c r="E202" t="s">
        <v>213</v>
      </c>
      <c r="F202" s="2">
        <v>1722</v>
      </c>
    </row>
    <row r="203" spans="4:6">
      <c r="D203" t="s">
        <v>405</v>
      </c>
      <c r="E203" t="s">
        <v>213</v>
      </c>
      <c r="F203" s="2">
        <v>220</v>
      </c>
    </row>
    <row r="204" spans="4:6">
      <c r="E204" t="s">
        <v>209</v>
      </c>
      <c r="F204" s="2">
        <v>55</v>
      </c>
    </row>
    <row r="205" spans="4:6">
      <c r="D205" t="s">
        <v>406</v>
      </c>
      <c r="E205" t="s">
        <v>209</v>
      </c>
      <c r="F205" s="2">
        <v>150</v>
      </c>
    </row>
    <row r="206" spans="4:6">
      <c r="D206" t="s">
        <v>407</v>
      </c>
      <c r="E206" t="s">
        <v>209</v>
      </c>
      <c r="F206" s="2">
        <v>86</v>
      </c>
    </row>
    <row r="207" spans="4:6">
      <c r="D207" t="s">
        <v>408</v>
      </c>
      <c r="E207" t="s">
        <v>213</v>
      </c>
      <c r="F207" s="2">
        <v>15</v>
      </c>
    </row>
    <row r="208" spans="4:6">
      <c r="D208" t="s">
        <v>409</v>
      </c>
      <c r="E208" t="s">
        <v>209</v>
      </c>
      <c r="F208" s="2">
        <v>156</v>
      </c>
    </row>
    <row r="209" spans="4:6">
      <c r="D209" t="s">
        <v>410</v>
      </c>
      <c r="E209" t="s">
        <v>207</v>
      </c>
      <c r="F209" s="2">
        <v>23</v>
      </c>
    </row>
    <row r="210" spans="4:6">
      <c r="D210" t="s">
        <v>411</v>
      </c>
      <c r="E210" t="s">
        <v>213</v>
      </c>
      <c r="F210" s="2">
        <v>6801.5999999999995</v>
      </c>
    </row>
    <row r="211" spans="4:6">
      <c r="D211" t="s">
        <v>412</v>
      </c>
      <c r="E211" t="s">
        <v>213</v>
      </c>
      <c r="F211" s="2">
        <v>14</v>
      </c>
    </row>
    <row r="212" spans="4:6">
      <c r="E212" t="s">
        <v>209</v>
      </c>
      <c r="F212" s="2">
        <v>42</v>
      </c>
    </row>
    <row r="213" spans="4:6">
      <c r="D213" t="s">
        <v>413</v>
      </c>
      <c r="E213" t="s">
        <v>213</v>
      </c>
      <c r="F213" s="2">
        <v>36</v>
      </c>
    </row>
    <row r="214" spans="4:6">
      <c r="E214" t="s">
        <v>209</v>
      </c>
      <c r="F214" s="2">
        <v>72</v>
      </c>
    </row>
    <row r="215" spans="4:6">
      <c r="D215" t="s">
        <v>414</v>
      </c>
      <c r="E215" t="s">
        <v>209</v>
      </c>
      <c r="F215" s="2">
        <v>176.2</v>
      </c>
    </row>
    <row r="216" spans="4:6">
      <c r="D216" t="s">
        <v>415</v>
      </c>
      <c r="E216" t="s">
        <v>209</v>
      </c>
      <c r="F216" s="2">
        <v>70</v>
      </c>
    </row>
    <row r="217" spans="4:6">
      <c r="D217" t="s">
        <v>416</v>
      </c>
      <c r="E217" t="s">
        <v>209</v>
      </c>
      <c r="F217" s="2">
        <v>37</v>
      </c>
    </row>
    <row r="218" spans="4:6">
      <c r="D218" t="s">
        <v>417</v>
      </c>
      <c r="E218" t="s">
        <v>209</v>
      </c>
      <c r="F218" s="2">
        <v>62</v>
      </c>
    </row>
    <row r="219" spans="4:6">
      <c r="D219" t="s">
        <v>418</v>
      </c>
      <c r="E219" t="s">
        <v>213</v>
      </c>
      <c r="F219" s="2">
        <v>80</v>
      </c>
    </row>
    <row r="220" spans="4:6">
      <c r="E220" t="s">
        <v>209</v>
      </c>
      <c r="F220" s="2">
        <v>160</v>
      </c>
    </row>
    <row r="221" spans="4:6">
      <c r="D221" t="s">
        <v>419</v>
      </c>
      <c r="E221" t="s">
        <v>209</v>
      </c>
      <c r="F221" s="2">
        <v>236</v>
      </c>
    </row>
    <row r="222" spans="4:6">
      <c r="D222" t="s">
        <v>420</v>
      </c>
      <c r="E222" t="s">
        <v>209</v>
      </c>
      <c r="F222" s="2">
        <v>198</v>
      </c>
    </row>
    <row r="223" spans="4:6">
      <c r="D223" t="s">
        <v>421</v>
      </c>
      <c r="E223" t="s">
        <v>213</v>
      </c>
      <c r="F223" s="2">
        <v>390</v>
      </c>
    </row>
    <row r="224" spans="4:6">
      <c r="D224" t="s">
        <v>422</v>
      </c>
      <c r="E224" t="s">
        <v>209</v>
      </c>
      <c r="F224" s="2">
        <v>32</v>
      </c>
    </row>
    <row r="225" spans="4:6">
      <c r="D225" t="s">
        <v>423</v>
      </c>
      <c r="E225" t="s">
        <v>213</v>
      </c>
      <c r="F225" s="2">
        <v>30</v>
      </c>
    </row>
    <row r="226" spans="4:6">
      <c r="E226" t="s">
        <v>209</v>
      </c>
      <c r="F226" s="2">
        <v>30</v>
      </c>
    </row>
    <row r="227" spans="4:6">
      <c r="D227" t="s">
        <v>424</v>
      </c>
      <c r="E227" t="s">
        <v>213</v>
      </c>
      <c r="F227" s="2">
        <v>727</v>
      </c>
    </row>
    <row r="228" spans="4:6">
      <c r="D228" t="s">
        <v>425</v>
      </c>
      <c r="E228" t="s">
        <v>209</v>
      </c>
      <c r="F228" s="2">
        <v>203</v>
      </c>
    </row>
    <row r="229" spans="4:6">
      <c r="D229" t="s">
        <v>426</v>
      </c>
      <c r="E229" t="s">
        <v>209</v>
      </c>
      <c r="F229" s="2">
        <v>56</v>
      </c>
    </row>
    <row r="230" spans="4:6">
      <c r="D230" t="s">
        <v>427</v>
      </c>
      <c r="E230" t="s">
        <v>213</v>
      </c>
      <c r="F230" s="2">
        <v>32.200000000000003</v>
      </c>
    </row>
    <row r="231" spans="4:6">
      <c r="D231" t="s">
        <v>428</v>
      </c>
      <c r="E231" t="s">
        <v>207</v>
      </c>
      <c r="F231" s="2">
        <v>7</v>
      </c>
    </row>
    <row r="232" spans="4:6">
      <c r="D232" t="s">
        <v>429</v>
      </c>
      <c r="E232" t="s">
        <v>213</v>
      </c>
      <c r="F232" s="2">
        <v>110</v>
      </c>
    </row>
    <row r="233" spans="4:6">
      <c r="D233" t="s">
        <v>430</v>
      </c>
      <c r="E233" t="s">
        <v>209</v>
      </c>
      <c r="F233" s="2">
        <v>144</v>
      </c>
    </row>
    <row r="234" spans="4:6">
      <c r="D234" t="s">
        <v>431</v>
      </c>
      <c r="E234" t="s">
        <v>209</v>
      </c>
      <c r="F234" s="2">
        <v>210.40000000000003</v>
      </c>
    </row>
    <row r="235" spans="4:6">
      <c r="D235" t="s">
        <v>432</v>
      </c>
      <c r="E235" t="s">
        <v>209</v>
      </c>
      <c r="F235" s="2">
        <v>40</v>
      </c>
    </row>
    <row r="236" spans="4:6">
      <c r="D236" t="s">
        <v>433</v>
      </c>
      <c r="E236" t="s">
        <v>213</v>
      </c>
      <c r="F236" s="2">
        <v>39</v>
      </c>
    </row>
    <row r="237" spans="4:6">
      <c r="E237" t="s">
        <v>209</v>
      </c>
      <c r="F237" s="2">
        <v>78</v>
      </c>
    </row>
    <row r="238" spans="4:6">
      <c r="D238" t="s">
        <v>434</v>
      </c>
      <c r="E238" t="s">
        <v>209</v>
      </c>
      <c r="F238" s="2">
        <v>20</v>
      </c>
    </row>
    <row r="239" spans="4:6">
      <c r="D239" t="s">
        <v>435</v>
      </c>
      <c r="E239" t="s">
        <v>209</v>
      </c>
      <c r="F239" s="2">
        <v>100</v>
      </c>
    </row>
    <row r="240" spans="4:6">
      <c r="D240" t="s">
        <v>436</v>
      </c>
      <c r="E240" t="s">
        <v>213</v>
      </c>
      <c r="F240" s="2">
        <v>6960.1</v>
      </c>
    </row>
    <row r="241" spans="4:6">
      <c r="D241" t="s">
        <v>437</v>
      </c>
      <c r="E241" t="s">
        <v>209</v>
      </c>
      <c r="F241" s="2">
        <v>168.60000000000002</v>
      </c>
    </row>
    <row r="242" spans="4:6">
      <c r="D242" t="s">
        <v>438</v>
      </c>
      <c r="E242" t="s">
        <v>209</v>
      </c>
      <c r="F242" s="2">
        <v>795</v>
      </c>
    </row>
    <row r="243" spans="4:6">
      <c r="D243" t="s">
        <v>439</v>
      </c>
      <c r="E243" t="s">
        <v>213</v>
      </c>
      <c r="F243" s="2">
        <v>77</v>
      </c>
    </row>
    <row r="244" spans="4:6">
      <c r="E244" t="s">
        <v>209</v>
      </c>
      <c r="F244" s="2">
        <v>154</v>
      </c>
    </row>
    <row r="245" spans="4:6">
      <c r="D245" t="s">
        <v>440</v>
      </c>
      <c r="E245" t="s">
        <v>213</v>
      </c>
      <c r="F245" s="2">
        <v>240</v>
      </c>
    </row>
    <row r="246" spans="4:6">
      <c r="E246" t="s">
        <v>209</v>
      </c>
      <c r="F246" s="2">
        <v>480</v>
      </c>
    </row>
    <row r="247" spans="4:6">
      <c r="D247" t="s">
        <v>441</v>
      </c>
      <c r="E247" t="s">
        <v>209</v>
      </c>
      <c r="F247" s="2">
        <v>189</v>
      </c>
    </row>
    <row r="248" spans="4:6">
      <c r="D248" t="s">
        <v>442</v>
      </c>
      <c r="E248" t="s">
        <v>209</v>
      </c>
      <c r="F248" s="2">
        <v>104</v>
      </c>
    </row>
    <row r="249" spans="4:6">
      <c r="D249" t="s">
        <v>443</v>
      </c>
      <c r="E249" t="s">
        <v>209</v>
      </c>
      <c r="F249" s="2">
        <v>58</v>
      </c>
    </row>
    <row r="250" spans="4:6">
      <c r="D250" t="s">
        <v>444</v>
      </c>
      <c r="E250" t="s">
        <v>209</v>
      </c>
      <c r="F250" s="2">
        <v>25</v>
      </c>
    </row>
    <row r="251" spans="4:6">
      <c r="D251" t="s">
        <v>445</v>
      </c>
      <c r="E251" t="s">
        <v>213</v>
      </c>
      <c r="F251" s="2">
        <v>22</v>
      </c>
    </row>
    <row r="252" spans="4:6">
      <c r="D252" t="s">
        <v>446</v>
      </c>
      <c r="E252" t="s">
        <v>213</v>
      </c>
      <c r="F252" s="2">
        <v>481.20000000000005</v>
      </c>
    </row>
    <row r="253" spans="4:6">
      <c r="D253" t="s">
        <v>447</v>
      </c>
      <c r="E253" t="s">
        <v>213</v>
      </c>
      <c r="F253" s="2">
        <v>653.6</v>
      </c>
    </row>
    <row r="254" spans="4:6">
      <c r="D254" t="s">
        <v>448</v>
      </c>
      <c r="E254" t="s">
        <v>209</v>
      </c>
      <c r="F254" s="2">
        <v>11</v>
      </c>
    </row>
    <row r="255" spans="4:6">
      <c r="D255" t="s">
        <v>449</v>
      </c>
      <c r="E255" t="s">
        <v>213</v>
      </c>
      <c r="F255" s="2">
        <v>268</v>
      </c>
    </row>
    <row r="256" spans="4:6">
      <c r="D256" t="s">
        <v>450</v>
      </c>
      <c r="E256" t="s">
        <v>209</v>
      </c>
      <c r="F256" s="2">
        <v>320</v>
      </c>
    </row>
    <row r="257" spans="4:6">
      <c r="D257" t="s">
        <v>451</v>
      </c>
      <c r="E257" t="s">
        <v>213</v>
      </c>
      <c r="F257" s="2">
        <v>18</v>
      </c>
    </row>
    <row r="258" spans="4:6">
      <c r="D258" t="s">
        <v>452</v>
      </c>
      <c r="E258" t="s">
        <v>213</v>
      </c>
      <c r="F258" s="2">
        <v>2082</v>
      </c>
    </row>
    <row r="259" spans="4:6">
      <c r="D259" t="s">
        <v>453</v>
      </c>
      <c r="E259" t="s">
        <v>209</v>
      </c>
      <c r="F259" s="2">
        <v>23</v>
      </c>
    </row>
    <row r="260" spans="4:6">
      <c r="D260" t="s">
        <v>454</v>
      </c>
      <c r="E260" t="s">
        <v>213</v>
      </c>
      <c r="F260" s="2">
        <v>2424</v>
      </c>
    </row>
    <row r="261" spans="4:6">
      <c r="E261" t="s">
        <v>209</v>
      </c>
      <c r="F261" s="2">
        <v>808</v>
      </c>
    </row>
    <row r="262" spans="4:6">
      <c r="D262" t="s">
        <v>455</v>
      </c>
      <c r="E262" t="s">
        <v>209</v>
      </c>
      <c r="F262" s="2">
        <v>24</v>
      </c>
    </row>
    <row r="263" spans="4:6">
      <c r="D263" t="s">
        <v>456</v>
      </c>
      <c r="E263" t="s">
        <v>209</v>
      </c>
      <c r="F263" s="2">
        <v>28</v>
      </c>
    </row>
    <row r="264" spans="4:6">
      <c r="D264" t="s">
        <v>457</v>
      </c>
      <c r="E264" t="s">
        <v>213</v>
      </c>
      <c r="F264" s="2">
        <v>105</v>
      </c>
    </row>
    <row r="265" spans="4:6">
      <c r="E265" t="s">
        <v>209</v>
      </c>
      <c r="F265" s="2">
        <v>210</v>
      </c>
    </row>
    <row r="266" spans="4:6">
      <c r="D266" t="s">
        <v>458</v>
      </c>
      <c r="E266" t="s">
        <v>213</v>
      </c>
      <c r="F266" s="2">
        <v>58</v>
      </c>
    </row>
    <row r="267" spans="4:6">
      <c r="E267" t="s">
        <v>209</v>
      </c>
      <c r="F267" s="2">
        <v>174</v>
      </c>
    </row>
    <row r="268" spans="4:6">
      <c r="D268" t="s">
        <v>459</v>
      </c>
      <c r="E268" t="s">
        <v>213</v>
      </c>
      <c r="F268" s="2">
        <v>354</v>
      </c>
    </row>
    <row r="269" spans="4:6">
      <c r="D269" t="s">
        <v>460</v>
      </c>
      <c r="E269" t="s">
        <v>209</v>
      </c>
      <c r="F269" s="2">
        <v>22</v>
      </c>
    </row>
    <row r="270" spans="4:6">
      <c r="D270" t="s">
        <v>461</v>
      </c>
      <c r="E270" t="s">
        <v>209</v>
      </c>
      <c r="F270" s="2">
        <v>168</v>
      </c>
    </row>
    <row r="271" spans="4:6">
      <c r="D271" t="s">
        <v>462</v>
      </c>
      <c r="E271" t="s">
        <v>213</v>
      </c>
      <c r="F271" s="2">
        <v>69</v>
      </c>
    </row>
    <row r="272" spans="4:6">
      <c r="E272" t="s">
        <v>209</v>
      </c>
      <c r="F272" s="2">
        <v>207</v>
      </c>
    </row>
    <row r="273" spans="4:6">
      <c r="D273" t="s">
        <v>463</v>
      </c>
      <c r="E273" t="s">
        <v>209</v>
      </c>
      <c r="F273" s="2">
        <v>44</v>
      </c>
    </row>
    <row r="274" spans="4:6">
      <c r="D274" t="s">
        <v>464</v>
      </c>
      <c r="E274" t="s">
        <v>213</v>
      </c>
      <c r="F274" s="2">
        <v>239.8</v>
      </c>
    </row>
    <row r="275" spans="4:6">
      <c r="D275" t="s">
        <v>465</v>
      </c>
      <c r="E275" t="s">
        <v>213</v>
      </c>
      <c r="F275" s="2">
        <v>372</v>
      </c>
    </row>
    <row r="276" spans="4:6">
      <c r="E276" t="s">
        <v>209</v>
      </c>
      <c r="F276" s="2">
        <v>372</v>
      </c>
    </row>
    <row r="277" spans="4:6">
      <c r="D277" t="s">
        <v>466</v>
      </c>
      <c r="E277" t="s">
        <v>209</v>
      </c>
      <c r="F277" s="2">
        <v>38</v>
      </c>
    </row>
    <row r="278" spans="4:6">
      <c r="D278" t="s">
        <v>467</v>
      </c>
      <c r="E278" t="s">
        <v>207</v>
      </c>
      <c r="F278" s="2">
        <v>109.6</v>
      </c>
    </row>
    <row r="279" spans="4:6">
      <c r="D279" t="s">
        <v>468</v>
      </c>
      <c r="E279" t="s">
        <v>213</v>
      </c>
      <c r="F279" s="2">
        <v>538</v>
      </c>
    </row>
    <row r="280" spans="4:6">
      <c r="E280" t="s">
        <v>209</v>
      </c>
      <c r="F280" s="2">
        <v>1614</v>
      </c>
    </row>
    <row r="281" spans="4:6">
      <c r="D281" t="s">
        <v>469</v>
      </c>
      <c r="E281" t="s">
        <v>209</v>
      </c>
      <c r="F281" s="2">
        <v>276</v>
      </c>
    </row>
    <row r="282" spans="4:6">
      <c r="D282" t="s">
        <v>470</v>
      </c>
      <c r="E282" t="s">
        <v>209</v>
      </c>
      <c r="F282" s="2">
        <v>18</v>
      </c>
    </row>
    <row r="283" spans="4:6">
      <c r="D283" t="s">
        <v>471</v>
      </c>
      <c r="E283" t="s">
        <v>213</v>
      </c>
      <c r="F283" s="2">
        <v>26</v>
      </c>
    </row>
    <row r="284" spans="4:6">
      <c r="E284" t="s">
        <v>209</v>
      </c>
      <c r="F284" s="2">
        <v>13</v>
      </c>
    </row>
    <row r="285" spans="4:6">
      <c r="D285" t="s">
        <v>472</v>
      </c>
      <c r="E285" t="s">
        <v>213</v>
      </c>
      <c r="F285" s="2">
        <v>25.8</v>
      </c>
    </row>
    <row r="286" spans="4:6">
      <c r="E286" t="s">
        <v>209</v>
      </c>
      <c r="F286" s="2">
        <v>25.8</v>
      </c>
    </row>
    <row r="287" spans="4:6">
      <c r="D287" t="s">
        <v>473</v>
      </c>
      <c r="E287" t="s">
        <v>209</v>
      </c>
      <c r="F287" s="2">
        <v>56</v>
      </c>
    </row>
    <row r="288" spans="4:6">
      <c r="D288" t="s">
        <v>474</v>
      </c>
      <c r="E288" t="s">
        <v>209</v>
      </c>
      <c r="F288" s="2">
        <v>55</v>
      </c>
    </row>
    <row r="289" spans="4:6">
      <c r="D289" t="s">
        <v>475</v>
      </c>
      <c r="E289" t="s">
        <v>209</v>
      </c>
      <c r="F289" s="2">
        <v>222</v>
      </c>
    </row>
    <row r="290" spans="4:6">
      <c r="D290" t="s">
        <v>476</v>
      </c>
      <c r="E290" t="s">
        <v>213</v>
      </c>
      <c r="F290" s="2">
        <v>1283.3</v>
      </c>
    </row>
    <row r="291" spans="4:6">
      <c r="D291" t="s">
        <v>477</v>
      </c>
      <c r="E291" t="s">
        <v>209</v>
      </c>
      <c r="F291" s="2">
        <v>1917</v>
      </c>
    </row>
    <row r="292" spans="4:6">
      <c r="D292" t="s">
        <v>478</v>
      </c>
      <c r="E292" t="s">
        <v>209</v>
      </c>
      <c r="F292" s="2">
        <v>87</v>
      </c>
    </row>
    <row r="293" spans="4:6">
      <c r="D293" t="s">
        <v>479</v>
      </c>
      <c r="E293" t="s">
        <v>209</v>
      </c>
      <c r="F293" s="2">
        <v>44</v>
      </c>
    </row>
    <row r="294" spans="4:6">
      <c r="D294" t="s">
        <v>480</v>
      </c>
      <c r="E294" t="s">
        <v>213</v>
      </c>
      <c r="F294" s="2">
        <v>25</v>
      </c>
    </row>
    <row r="295" spans="4:6">
      <c r="D295" t="s">
        <v>481</v>
      </c>
      <c r="E295" t="s">
        <v>213</v>
      </c>
      <c r="F295" s="2">
        <v>31.4</v>
      </c>
    </row>
    <row r="296" spans="4:6">
      <c r="D296" t="s">
        <v>482</v>
      </c>
      <c r="E296" t="s">
        <v>209</v>
      </c>
      <c r="F296" s="2">
        <v>171</v>
      </c>
    </row>
    <row r="297" spans="4:6">
      <c r="D297" t="s">
        <v>483</v>
      </c>
      <c r="E297" t="s">
        <v>209</v>
      </c>
      <c r="F297" s="2">
        <v>54</v>
      </c>
    </row>
    <row r="298" spans="4:6">
      <c r="D298" t="s">
        <v>484</v>
      </c>
      <c r="E298" t="s">
        <v>213</v>
      </c>
      <c r="F298" s="2">
        <v>180</v>
      </c>
    </row>
    <row r="299" spans="4:6">
      <c r="D299" t="s">
        <v>485</v>
      </c>
      <c r="E299" t="s">
        <v>209</v>
      </c>
      <c r="F299" s="2">
        <v>142</v>
      </c>
    </row>
    <row r="300" spans="4:6">
      <c r="D300" t="s">
        <v>486</v>
      </c>
      <c r="E300" t="s">
        <v>209</v>
      </c>
      <c r="F300" s="2">
        <v>36</v>
      </c>
    </row>
    <row r="301" spans="4:6">
      <c r="D301" t="s">
        <v>487</v>
      </c>
      <c r="E301" t="s">
        <v>209</v>
      </c>
      <c r="F301" s="2">
        <v>58</v>
      </c>
    </row>
    <row r="302" spans="4:6">
      <c r="D302" t="s">
        <v>488</v>
      </c>
      <c r="E302" t="s">
        <v>213</v>
      </c>
      <c r="F302" s="2">
        <v>64</v>
      </c>
    </row>
    <row r="303" spans="4:6">
      <c r="E303" t="s">
        <v>209</v>
      </c>
      <c r="F303" s="2">
        <v>192</v>
      </c>
    </row>
    <row r="304" spans="4:6">
      <c r="D304" t="s">
        <v>489</v>
      </c>
      <c r="E304" t="s">
        <v>209</v>
      </c>
      <c r="F304" s="2">
        <v>38</v>
      </c>
    </row>
    <row r="305" spans="4:6">
      <c r="D305" t="s">
        <v>490</v>
      </c>
      <c r="E305" t="s">
        <v>209</v>
      </c>
      <c r="F305" s="2">
        <v>174</v>
      </c>
    </row>
    <row r="306" spans="4:6">
      <c r="D306" t="s">
        <v>491</v>
      </c>
      <c r="E306" t="s">
        <v>209</v>
      </c>
      <c r="F306" s="2">
        <v>191.6</v>
      </c>
    </row>
    <row r="307" spans="4:6">
      <c r="D307" t="s">
        <v>492</v>
      </c>
      <c r="E307" t="s">
        <v>213</v>
      </c>
      <c r="F307" s="2">
        <v>171.3</v>
      </c>
    </row>
    <row r="308" spans="4:6">
      <c r="E308" t="s">
        <v>209</v>
      </c>
      <c r="F308" s="2">
        <v>171.3</v>
      </c>
    </row>
    <row r="309" spans="4:6">
      <c r="D309" t="s">
        <v>493</v>
      </c>
      <c r="E309" t="s">
        <v>213</v>
      </c>
      <c r="F309" s="2">
        <v>37</v>
      </c>
    </row>
    <row r="310" spans="4:6">
      <c r="D310" t="s">
        <v>494</v>
      </c>
      <c r="E310" t="s">
        <v>209</v>
      </c>
      <c r="F310" s="2">
        <v>342</v>
      </c>
    </row>
    <row r="311" spans="4:6">
      <c r="D311" t="s">
        <v>495</v>
      </c>
      <c r="E311" t="s">
        <v>209</v>
      </c>
      <c r="F311" s="2">
        <v>24</v>
      </c>
    </row>
    <row r="312" spans="4:6">
      <c r="D312" t="s">
        <v>496</v>
      </c>
      <c r="E312" t="s">
        <v>209</v>
      </c>
      <c r="F312" s="2">
        <v>117</v>
      </c>
    </row>
    <row r="313" spans="4:6">
      <c r="D313" t="s">
        <v>497</v>
      </c>
      <c r="E313" t="s">
        <v>209</v>
      </c>
      <c r="F313" s="2">
        <v>35.4</v>
      </c>
    </row>
    <row r="314" spans="4:6">
      <c r="D314" t="s">
        <v>498</v>
      </c>
      <c r="E314" t="s">
        <v>209</v>
      </c>
      <c r="F314" s="2">
        <v>48</v>
      </c>
    </row>
    <row r="315" spans="4:6">
      <c r="D315" t="s">
        <v>499</v>
      </c>
      <c r="E315" t="s">
        <v>209</v>
      </c>
      <c r="F315" s="2">
        <v>43</v>
      </c>
    </row>
    <row r="316" spans="4:6">
      <c r="D316" t="s">
        <v>500</v>
      </c>
      <c r="E316" t="s">
        <v>209</v>
      </c>
      <c r="F316" s="2">
        <v>108</v>
      </c>
    </row>
    <row r="317" spans="4:6">
      <c r="D317" t="s">
        <v>501</v>
      </c>
      <c r="E317" t="s">
        <v>213</v>
      </c>
      <c r="F317" s="2">
        <v>41</v>
      </c>
    </row>
    <row r="318" spans="4:6">
      <c r="E318" t="s">
        <v>209</v>
      </c>
      <c r="F318" s="2">
        <v>41</v>
      </c>
    </row>
    <row r="319" spans="4:6">
      <c r="D319" t="s">
        <v>502</v>
      </c>
      <c r="E319" t="s">
        <v>213</v>
      </c>
      <c r="F319" s="2">
        <v>170</v>
      </c>
    </row>
    <row r="320" spans="4:6">
      <c r="D320" t="s">
        <v>503</v>
      </c>
      <c r="E320" t="s">
        <v>213</v>
      </c>
      <c r="F320" s="2">
        <v>186</v>
      </c>
    </row>
    <row r="321" spans="4:6">
      <c r="D321" t="s">
        <v>504</v>
      </c>
      <c r="E321" t="s">
        <v>209</v>
      </c>
      <c r="F321" s="2">
        <v>108</v>
      </c>
    </row>
    <row r="322" spans="4:6">
      <c r="D322" t="s">
        <v>505</v>
      </c>
      <c r="E322" t="s">
        <v>213</v>
      </c>
      <c r="F322" s="2">
        <v>34</v>
      </c>
    </row>
    <row r="323" spans="4:6">
      <c r="D323" t="s">
        <v>506</v>
      </c>
      <c r="E323" t="s">
        <v>213</v>
      </c>
      <c r="F323" s="2">
        <v>111</v>
      </c>
    </row>
    <row r="324" spans="4:6">
      <c r="E324" t="s">
        <v>209</v>
      </c>
      <c r="F324" s="2">
        <v>222</v>
      </c>
    </row>
    <row r="325" spans="4:6">
      <c r="D325" t="s">
        <v>507</v>
      </c>
      <c r="E325" t="s">
        <v>209</v>
      </c>
      <c r="F325" s="2">
        <v>21</v>
      </c>
    </row>
    <row r="326" spans="4:6">
      <c r="D326" t="s">
        <v>508</v>
      </c>
      <c r="E326" t="s">
        <v>209</v>
      </c>
      <c r="F326" s="2">
        <v>118.8</v>
      </c>
    </row>
    <row r="327" spans="4:6">
      <c r="D327" t="s">
        <v>509</v>
      </c>
      <c r="E327" t="s">
        <v>213</v>
      </c>
      <c r="F327" s="2">
        <v>445</v>
      </c>
    </row>
    <row r="328" spans="4:6">
      <c r="D328" t="s">
        <v>510</v>
      </c>
      <c r="E328" t="s">
        <v>213</v>
      </c>
      <c r="F328" s="2">
        <v>434.6</v>
      </c>
    </row>
    <row r="329" spans="4:6">
      <c r="D329" t="s">
        <v>511</v>
      </c>
      <c r="E329" t="s">
        <v>209</v>
      </c>
      <c r="F329" s="2">
        <v>37</v>
      </c>
    </row>
    <row r="330" spans="4:6">
      <c r="D330" t="s">
        <v>512</v>
      </c>
      <c r="E330" t="s">
        <v>209</v>
      </c>
      <c r="F330" s="2">
        <v>40</v>
      </c>
    </row>
    <row r="331" spans="4:6">
      <c r="D331" t="s">
        <v>513</v>
      </c>
      <c r="E331" t="s">
        <v>213</v>
      </c>
      <c r="F331" s="2">
        <v>45</v>
      </c>
    </row>
    <row r="332" spans="4:6">
      <c r="E332" t="s">
        <v>209</v>
      </c>
      <c r="F332" s="2">
        <v>45</v>
      </c>
    </row>
    <row r="333" spans="4:6">
      <c r="D333" t="s">
        <v>514</v>
      </c>
      <c r="E333" t="s">
        <v>209</v>
      </c>
      <c r="F333" s="2">
        <v>41</v>
      </c>
    </row>
    <row r="334" spans="4:6">
      <c r="D334" t="s">
        <v>515</v>
      </c>
      <c r="E334" t="s">
        <v>213</v>
      </c>
      <c r="F334" s="2">
        <v>828.2</v>
      </c>
    </row>
    <row r="335" spans="4:6">
      <c r="D335" t="s">
        <v>516</v>
      </c>
      <c r="E335" t="s">
        <v>207</v>
      </c>
      <c r="F335" s="2">
        <v>70</v>
      </c>
    </row>
    <row r="336" spans="4:6">
      <c r="D336" t="s">
        <v>517</v>
      </c>
      <c r="E336" t="s">
        <v>213</v>
      </c>
      <c r="F336" s="2">
        <v>366.2</v>
      </c>
    </row>
    <row r="337" spans="4:6">
      <c r="D337" t="s">
        <v>518</v>
      </c>
      <c r="E337" t="s">
        <v>209</v>
      </c>
      <c r="F337" s="2">
        <v>171</v>
      </c>
    </row>
    <row r="338" spans="4:6">
      <c r="D338" t="s">
        <v>519</v>
      </c>
      <c r="E338" t="s">
        <v>209</v>
      </c>
      <c r="F338" s="2">
        <v>126</v>
      </c>
    </row>
    <row r="339" spans="4:6">
      <c r="D339" t="s">
        <v>520</v>
      </c>
      <c r="E339" t="s">
        <v>213</v>
      </c>
      <c r="F339" s="2">
        <v>153.9687998142</v>
      </c>
    </row>
    <row r="340" spans="4:6">
      <c r="D340" t="s">
        <v>521</v>
      </c>
      <c r="E340" t="s">
        <v>209</v>
      </c>
      <c r="F340" s="2">
        <v>60</v>
      </c>
    </row>
    <row r="341" spans="4:6">
      <c r="D341" t="s">
        <v>522</v>
      </c>
      <c r="E341" t="s">
        <v>213</v>
      </c>
      <c r="F341" s="2">
        <v>49</v>
      </c>
    </row>
    <row r="342" spans="4:6">
      <c r="D342" t="s">
        <v>523</v>
      </c>
      <c r="E342" t="s">
        <v>209</v>
      </c>
      <c r="F342" s="2">
        <v>42</v>
      </c>
    </row>
    <row r="343" spans="4:6">
      <c r="D343" t="s">
        <v>524</v>
      </c>
      <c r="E343" t="s">
        <v>209</v>
      </c>
      <c r="F343" s="2">
        <v>68</v>
      </c>
    </row>
    <row r="344" spans="4:6">
      <c r="D344" t="s">
        <v>525</v>
      </c>
      <c r="E344" t="s">
        <v>209</v>
      </c>
      <c r="F344" s="2">
        <v>204</v>
      </c>
    </row>
    <row r="345" spans="4:6">
      <c r="D345" t="s">
        <v>526</v>
      </c>
      <c r="E345" t="s">
        <v>209</v>
      </c>
      <c r="F345" s="2">
        <v>28</v>
      </c>
    </row>
    <row r="346" spans="4:6">
      <c r="D346" t="s">
        <v>527</v>
      </c>
      <c r="E346" t="s">
        <v>209</v>
      </c>
      <c r="F346" s="2">
        <v>216</v>
      </c>
    </row>
    <row r="347" spans="4:6">
      <c r="D347" t="s">
        <v>528</v>
      </c>
      <c r="E347" t="s">
        <v>213</v>
      </c>
      <c r="F347" s="2">
        <v>214</v>
      </c>
    </row>
    <row r="348" spans="4:6">
      <c r="D348" t="s">
        <v>529</v>
      </c>
      <c r="E348" t="s">
        <v>209</v>
      </c>
      <c r="F348" s="2">
        <v>160</v>
      </c>
    </row>
    <row r="349" spans="4:6">
      <c r="D349" t="s">
        <v>530</v>
      </c>
      <c r="E349" t="s">
        <v>213</v>
      </c>
      <c r="F349" s="2">
        <v>15</v>
      </c>
    </row>
    <row r="350" spans="4:6">
      <c r="D350" t="s">
        <v>531</v>
      </c>
      <c r="E350" t="s">
        <v>209</v>
      </c>
      <c r="F350" s="2">
        <v>1830</v>
      </c>
    </row>
    <row r="351" spans="4:6">
      <c r="D351" t="s">
        <v>532</v>
      </c>
      <c r="E351" t="s">
        <v>209</v>
      </c>
      <c r="F351" s="2">
        <v>33</v>
      </c>
    </row>
    <row r="352" spans="4:6">
      <c r="D352" t="s">
        <v>533</v>
      </c>
      <c r="E352" t="s">
        <v>209</v>
      </c>
      <c r="F352" s="2">
        <v>63</v>
      </c>
    </row>
    <row r="353" spans="4:6">
      <c r="D353" t="s">
        <v>534</v>
      </c>
      <c r="E353" t="s">
        <v>209</v>
      </c>
      <c r="F353" s="2">
        <v>194</v>
      </c>
    </row>
    <row r="354" spans="4:6">
      <c r="D354" t="s">
        <v>535</v>
      </c>
      <c r="E354" t="s">
        <v>209</v>
      </c>
      <c r="F354" s="2">
        <v>102</v>
      </c>
    </row>
    <row r="355" spans="4:6">
      <c r="D355" t="s">
        <v>536</v>
      </c>
      <c r="E355" t="s">
        <v>209</v>
      </c>
      <c r="F355" s="2">
        <v>516</v>
      </c>
    </row>
    <row r="356" spans="4:6">
      <c r="D356" t="s">
        <v>537</v>
      </c>
      <c r="E356" t="s">
        <v>213</v>
      </c>
      <c r="F356" s="2">
        <v>254.49566041888801</v>
      </c>
    </row>
    <row r="357" spans="4:6">
      <c r="D357" t="s">
        <v>538</v>
      </c>
      <c r="E357" t="s">
        <v>209</v>
      </c>
      <c r="F357" s="2">
        <v>18</v>
      </c>
    </row>
    <row r="358" spans="4:6">
      <c r="D358" t="s">
        <v>539</v>
      </c>
      <c r="E358" t="s">
        <v>209</v>
      </c>
      <c r="F358" s="2">
        <v>249</v>
      </c>
    </row>
    <row r="359" spans="4:6">
      <c r="D359" t="s">
        <v>540</v>
      </c>
      <c r="E359" t="s">
        <v>209</v>
      </c>
      <c r="F359" s="2">
        <v>132</v>
      </c>
    </row>
    <row r="360" spans="4:6">
      <c r="D360" t="s">
        <v>541</v>
      </c>
      <c r="E360" t="s">
        <v>207</v>
      </c>
      <c r="F360" s="2">
        <v>150</v>
      </c>
    </row>
    <row r="361" spans="4:6">
      <c r="D361" t="s">
        <v>542</v>
      </c>
      <c r="E361" t="s">
        <v>209</v>
      </c>
      <c r="F361" s="2">
        <v>92</v>
      </c>
    </row>
    <row r="362" spans="4:6">
      <c r="D362" t="s">
        <v>543</v>
      </c>
      <c r="E362" t="s">
        <v>209</v>
      </c>
      <c r="F362" s="2">
        <v>50</v>
      </c>
    </row>
    <row r="363" spans="4:6">
      <c r="D363" t="s">
        <v>544</v>
      </c>
      <c r="E363" t="s">
        <v>209</v>
      </c>
      <c r="F363" s="2">
        <v>211</v>
      </c>
    </row>
    <row r="364" spans="4:6">
      <c r="D364" t="s">
        <v>545</v>
      </c>
      <c r="E364" t="s">
        <v>207</v>
      </c>
      <c r="F364" s="2">
        <v>29</v>
      </c>
    </row>
    <row r="365" spans="4:6">
      <c r="D365" t="s">
        <v>546</v>
      </c>
      <c r="E365" t="s">
        <v>209</v>
      </c>
      <c r="F365" s="2">
        <v>40</v>
      </c>
    </row>
    <row r="366" spans="4:6">
      <c r="D366" t="s">
        <v>547</v>
      </c>
      <c r="E366" t="s">
        <v>209</v>
      </c>
      <c r="F366" s="2">
        <v>236</v>
      </c>
    </row>
    <row r="367" spans="4:6">
      <c r="D367" t="s">
        <v>548</v>
      </c>
      <c r="E367" t="s">
        <v>209</v>
      </c>
      <c r="F367" s="2">
        <v>456</v>
      </c>
    </row>
    <row r="368" spans="4:6">
      <c r="D368" t="s">
        <v>549</v>
      </c>
      <c r="E368" t="s">
        <v>213</v>
      </c>
      <c r="F368" s="2">
        <v>81</v>
      </c>
    </row>
    <row r="369" spans="4:6">
      <c r="D369" t="s">
        <v>550</v>
      </c>
      <c r="E369" t="s">
        <v>213</v>
      </c>
      <c r="F369" s="2">
        <v>55</v>
      </c>
    </row>
    <row r="370" spans="4:6">
      <c r="E370" t="s">
        <v>209</v>
      </c>
      <c r="F370" s="2">
        <v>110</v>
      </c>
    </row>
    <row r="371" spans="4:6">
      <c r="D371" t="s">
        <v>551</v>
      </c>
      <c r="E371" t="s">
        <v>207</v>
      </c>
      <c r="F371" s="2">
        <v>153</v>
      </c>
    </row>
    <row r="372" spans="4:6">
      <c r="D372" t="s">
        <v>552</v>
      </c>
      <c r="E372" t="s">
        <v>209</v>
      </c>
      <c r="F372" s="2">
        <v>429.4</v>
      </c>
    </row>
    <row r="373" spans="4:6">
      <c r="D373" t="s">
        <v>553</v>
      </c>
      <c r="E373" t="s">
        <v>209</v>
      </c>
      <c r="F373" s="2">
        <v>108</v>
      </c>
    </row>
    <row r="374" spans="4:6">
      <c r="D374" t="s">
        <v>554</v>
      </c>
      <c r="E374" t="s">
        <v>209</v>
      </c>
      <c r="F374" s="2">
        <v>74</v>
      </c>
    </row>
    <row r="375" spans="4:6">
      <c r="D375" t="s">
        <v>555</v>
      </c>
      <c r="E375" t="s">
        <v>209</v>
      </c>
      <c r="F375" s="2">
        <v>187</v>
      </c>
    </row>
    <row r="376" spans="4:6">
      <c r="D376" t="s">
        <v>556</v>
      </c>
      <c r="E376" t="s">
        <v>213</v>
      </c>
      <c r="F376" s="2">
        <v>462</v>
      </c>
    </row>
    <row r="377" spans="4:6">
      <c r="D377" t="s">
        <v>557</v>
      </c>
      <c r="E377" t="s">
        <v>209</v>
      </c>
      <c r="F377" s="2">
        <v>58</v>
      </c>
    </row>
    <row r="378" spans="4:6">
      <c r="D378" t="s">
        <v>558</v>
      </c>
      <c r="E378" t="s">
        <v>213</v>
      </c>
      <c r="F378" s="2">
        <v>147</v>
      </c>
    </row>
    <row r="379" spans="4:6">
      <c r="E379" t="s">
        <v>209</v>
      </c>
      <c r="F379" s="2">
        <v>294</v>
      </c>
    </row>
    <row r="380" spans="4:6">
      <c r="D380" t="s">
        <v>559</v>
      </c>
      <c r="E380" t="s">
        <v>209</v>
      </c>
      <c r="F380" s="2">
        <v>16</v>
      </c>
    </row>
    <row r="381" spans="4:6">
      <c r="D381" t="s">
        <v>560</v>
      </c>
      <c r="E381" t="s">
        <v>213</v>
      </c>
      <c r="F381" s="2">
        <v>53</v>
      </c>
    </row>
    <row r="382" spans="4:6">
      <c r="E382" t="s">
        <v>209</v>
      </c>
      <c r="F382" s="2">
        <v>53</v>
      </c>
    </row>
    <row r="383" spans="4:6">
      <c r="D383" t="s">
        <v>561</v>
      </c>
      <c r="E383" t="s">
        <v>213</v>
      </c>
      <c r="F383" s="2">
        <v>45</v>
      </c>
    </row>
    <row r="384" spans="4:6">
      <c r="D384" t="s">
        <v>562</v>
      </c>
      <c r="E384" t="s">
        <v>209</v>
      </c>
      <c r="F384" s="2">
        <v>17</v>
      </c>
    </row>
    <row r="385" spans="4:6">
      <c r="D385" t="s">
        <v>563</v>
      </c>
      <c r="E385" t="s">
        <v>213</v>
      </c>
      <c r="F385" s="2">
        <v>149</v>
      </c>
    </row>
    <row r="386" spans="4:6">
      <c r="D386" t="s">
        <v>564</v>
      </c>
      <c r="E386" t="s">
        <v>213</v>
      </c>
      <c r="F386" s="2">
        <v>42</v>
      </c>
    </row>
    <row r="387" spans="4:6">
      <c r="E387" t="s">
        <v>209</v>
      </c>
      <c r="F387" s="2">
        <v>42</v>
      </c>
    </row>
    <row r="388" spans="4:6">
      <c r="D388" t="s">
        <v>565</v>
      </c>
      <c r="E388" t="s">
        <v>213</v>
      </c>
      <c r="F388" s="2">
        <v>731.2</v>
      </c>
    </row>
    <row r="389" spans="4:6">
      <c r="D389" t="s">
        <v>566</v>
      </c>
      <c r="E389" t="s">
        <v>213</v>
      </c>
      <c r="F389" s="2">
        <v>19.7</v>
      </c>
    </row>
    <row r="390" spans="4:6">
      <c r="D390" t="s">
        <v>567</v>
      </c>
      <c r="E390" t="s">
        <v>209</v>
      </c>
      <c r="F390" s="2">
        <v>134</v>
      </c>
    </row>
    <row r="391" spans="4:6">
      <c r="D391" t="s">
        <v>568</v>
      </c>
      <c r="E391" t="s">
        <v>213</v>
      </c>
      <c r="F391" s="2">
        <v>88</v>
      </c>
    </row>
    <row r="392" spans="4:6">
      <c r="E392" t="s">
        <v>209</v>
      </c>
      <c r="F392" s="2">
        <v>88</v>
      </c>
    </row>
    <row r="393" spans="4:6">
      <c r="D393" t="s">
        <v>569</v>
      </c>
      <c r="E393" t="s">
        <v>209</v>
      </c>
      <c r="F393" s="2">
        <v>393</v>
      </c>
    </row>
    <row r="394" spans="4:6">
      <c r="D394" t="s">
        <v>570</v>
      </c>
      <c r="E394" t="s">
        <v>209</v>
      </c>
      <c r="F394" s="2">
        <v>54</v>
      </c>
    </row>
    <row r="395" spans="4:6">
      <c r="D395" t="s">
        <v>571</v>
      </c>
      <c r="E395" t="s">
        <v>209</v>
      </c>
      <c r="F395" s="2">
        <v>140</v>
      </c>
    </row>
    <row r="396" spans="4:6">
      <c r="D396" t="s">
        <v>572</v>
      </c>
      <c r="E396" t="s">
        <v>209</v>
      </c>
      <c r="F396" s="2">
        <v>495</v>
      </c>
    </row>
    <row r="397" spans="4:6">
      <c r="D397" t="s">
        <v>573</v>
      </c>
      <c r="E397" t="s">
        <v>209</v>
      </c>
      <c r="F397" s="2">
        <v>336.2</v>
      </c>
    </row>
    <row r="398" spans="4:6">
      <c r="D398" t="s">
        <v>574</v>
      </c>
      <c r="E398" t="s">
        <v>213</v>
      </c>
      <c r="F398" s="2">
        <v>688</v>
      </c>
    </row>
    <row r="399" spans="4:6">
      <c r="D399" t="s">
        <v>575</v>
      </c>
      <c r="E399" t="s">
        <v>213</v>
      </c>
      <c r="F399" s="2">
        <v>58</v>
      </c>
    </row>
    <row r="400" spans="4:6">
      <c r="D400" t="s">
        <v>576</v>
      </c>
      <c r="E400" t="s">
        <v>213</v>
      </c>
      <c r="F400" s="2">
        <v>328</v>
      </c>
    </row>
    <row r="401" spans="4:6">
      <c r="D401" t="s">
        <v>577</v>
      </c>
      <c r="E401" t="s">
        <v>209</v>
      </c>
      <c r="F401" s="2">
        <v>848.4</v>
      </c>
    </row>
    <row r="402" spans="4:6">
      <c r="D402" t="s">
        <v>578</v>
      </c>
      <c r="E402" t="s">
        <v>209</v>
      </c>
      <c r="F402" s="2">
        <v>339</v>
      </c>
    </row>
    <row r="403" spans="4:6">
      <c r="D403" t="s">
        <v>579</v>
      </c>
      <c r="E403" t="s">
        <v>213</v>
      </c>
      <c r="F403" s="2">
        <v>2035.4</v>
      </c>
    </row>
    <row r="404" spans="4:6">
      <c r="D404" t="s">
        <v>580</v>
      </c>
      <c r="E404" t="s">
        <v>213</v>
      </c>
      <c r="F404" s="2">
        <v>109</v>
      </c>
    </row>
    <row r="405" spans="4:6">
      <c r="E405" t="s">
        <v>209</v>
      </c>
      <c r="F405" s="2">
        <v>109</v>
      </c>
    </row>
    <row r="406" spans="4:6">
      <c r="D406" t="s">
        <v>581</v>
      </c>
      <c r="E406" t="s">
        <v>213</v>
      </c>
      <c r="F406" s="2">
        <v>77</v>
      </c>
    </row>
    <row r="407" spans="4:6">
      <c r="E407" t="s">
        <v>209</v>
      </c>
      <c r="F407" s="2">
        <v>308</v>
      </c>
    </row>
    <row r="408" spans="4:6">
      <c r="D408" t="s">
        <v>582</v>
      </c>
      <c r="E408" t="s">
        <v>213</v>
      </c>
      <c r="F408" s="2">
        <v>240</v>
      </c>
    </row>
    <row r="409" spans="4:6">
      <c r="E409" t="s">
        <v>209</v>
      </c>
      <c r="F409" s="2">
        <v>240</v>
      </c>
    </row>
    <row r="410" spans="4:6">
      <c r="D410" t="s">
        <v>583</v>
      </c>
      <c r="E410" t="s">
        <v>213</v>
      </c>
      <c r="F410" s="2">
        <v>738.4</v>
      </c>
    </row>
    <row r="411" spans="4:6">
      <c r="D411" t="s">
        <v>584</v>
      </c>
      <c r="E411" t="s">
        <v>213</v>
      </c>
      <c r="F411" s="2">
        <v>116</v>
      </c>
    </row>
    <row r="412" spans="4:6">
      <c r="E412" t="s">
        <v>209</v>
      </c>
      <c r="F412" s="2">
        <v>116</v>
      </c>
    </row>
    <row r="413" spans="4:6">
      <c r="D413" t="s">
        <v>585</v>
      </c>
      <c r="E413" t="s">
        <v>213</v>
      </c>
      <c r="F413" s="2">
        <v>1485</v>
      </c>
    </row>
    <row r="414" spans="4:6">
      <c r="D414" t="s">
        <v>586</v>
      </c>
      <c r="E414" t="s">
        <v>209</v>
      </c>
      <c r="F414" s="2">
        <v>342</v>
      </c>
    </row>
    <row r="415" spans="4:6">
      <c r="D415" t="s">
        <v>587</v>
      </c>
      <c r="E415" t="s">
        <v>209</v>
      </c>
      <c r="F415" s="2">
        <v>438</v>
      </c>
    </row>
    <row r="416" spans="4:6">
      <c r="D416" t="s">
        <v>588</v>
      </c>
      <c r="E416" t="s">
        <v>209</v>
      </c>
      <c r="F416" s="2">
        <v>78</v>
      </c>
    </row>
    <row r="417" spans="4:6">
      <c r="D417" t="s">
        <v>589</v>
      </c>
      <c r="E417" t="s">
        <v>209</v>
      </c>
      <c r="F417" s="2">
        <v>113</v>
      </c>
    </row>
    <row r="418" spans="4:6">
      <c r="D418" t="s">
        <v>590</v>
      </c>
      <c r="E418" t="s">
        <v>213</v>
      </c>
      <c r="F418" s="2">
        <v>78</v>
      </c>
    </row>
    <row r="419" spans="4:6">
      <c r="D419" t="s">
        <v>591</v>
      </c>
      <c r="E419" t="s">
        <v>209</v>
      </c>
      <c r="F419" s="2">
        <v>138</v>
      </c>
    </row>
    <row r="420" spans="4:6">
      <c r="D420" t="s">
        <v>592</v>
      </c>
      <c r="E420" t="s">
        <v>209</v>
      </c>
      <c r="F420" s="2">
        <v>28</v>
      </c>
    </row>
    <row r="421" spans="4:6">
      <c r="D421" t="s">
        <v>593</v>
      </c>
      <c r="E421" t="s">
        <v>209</v>
      </c>
      <c r="F421" s="2">
        <v>192</v>
      </c>
    </row>
    <row r="422" spans="4:6">
      <c r="D422" t="s">
        <v>594</v>
      </c>
      <c r="E422" t="s">
        <v>209</v>
      </c>
      <c r="F422" s="2">
        <v>89</v>
      </c>
    </row>
    <row r="423" spans="4:6">
      <c r="D423" t="s">
        <v>595</v>
      </c>
      <c r="E423" t="s">
        <v>213</v>
      </c>
      <c r="F423" s="2">
        <v>124</v>
      </c>
    </row>
    <row r="424" spans="4:6">
      <c r="D424" t="s">
        <v>596</v>
      </c>
      <c r="E424" t="s">
        <v>209</v>
      </c>
      <c r="F424" s="2">
        <v>38.6</v>
      </c>
    </row>
    <row r="425" spans="4:6">
      <c r="D425" t="s">
        <v>597</v>
      </c>
      <c r="E425" t="s">
        <v>213</v>
      </c>
      <c r="F425" s="2">
        <v>410</v>
      </c>
    </row>
    <row r="426" spans="4:6">
      <c r="D426" t="s">
        <v>598</v>
      </c>
      <c r="E426" t="s">
        <v>213</v>
      </c>
      <c r="F426" s="2">
        <v>23.9</v>
      </c>
    </row>
    <row r="427" spans="4:6">
      <c r="E427" t="s">
        <v>209</v>
      </c>
      <c r="F427" s="2">
        <v>47.8</v>
      </c>
    </row>
    <row r="428" spans="4:6">
      <c r="D428" t="s">
        <v>599</v>
      </c>
      <c r="E428" t="s">
        <v>209</v>
      </c>
      <c r="F428" s="2">
        <v>92</v>
      </c>
    </row>
    <row r="429" spans="4:6">
      <c r="D429" t="s">
        <v>600</v>
      </c>
      <c r="E429" t="s">
        <v>209</v>
      </c>
      <c r="F429" s="2">
        <v>65.599999999999994</v>
      </c>
    </row>
    <row r="430" spans="4:6">
      <c r="D430" t="s">
        <v>601</v>
      </c>
      <c r="E430" t="s">
        <v>213</v>
      </c>
      <c r="F430" s="2">
        <v>90</v>
      </c>
    </row>
    <row r="431" spans="4:6">
      <c r="E431" t="s">
        <v>209</v>
      </c>
      <c r="F431" s="2">
        <v>90</v>
      </c>
    </row>
    <row r="432" spans="4:6">
      <c r="D432" t="s">
        <v>602</v>
      </c>
      <c r="E432" t="s">
        <v>209</v>
      </c>
      <c r="F432" s="2">
        <v>120</v>
      </c>
    </row>
    <row r="433" spans="4:6">
      <c r="D433" t="s">
        <v>603</v>
      </c>
      <c r="E433" t="s">
        <v>207</v>
      </c>
      <c r="F433" s="2">
        <v>190</v>
      </c>
    </row>
    <row r="434" spans="4:6">
      <c r="D434" t="s">
        <v>604</v>
      </c>
      <c r="E434" t="s">
        <v>213</v>
      </c>
      <c r="F434" s="2">
        <v>20</v>
      </c>
    </row>
    <row r="435" spans="4:6">
      <c r="E435" t="s">
        <v>209</v>
      </c>
      <c r="F435" s="2">
        <v>20</v>
      </c>
    </row>
    <row r="436" spans="4:6">
      <c r="D436" t="s">
        <v>605</v>
      </c>
      <c r="E436" t="s">
        <v>209</v>
      </c>
      <c r="F436" s="2">
        <v>42</v>
      </c>
    </row>
    <row r="437" spans="4:6">
      <c r="D437" t="s">
        <v>606</v>
      </c>
      <c r="E437" t="s">
        <v>209</v>
      </c>
      <c r="F437" s="2">
        <v>48</v>
      </c>
    </row>
    <row r="438" spans="4:6">
      <c r="D438" t="s">
        <v>607</v>
      </c>
      <c r="E438" t="s">
        <v>213</v>
      </c>
      <c r="F438" s="2">
        <v>2350</v>
      </c>
    </row>
    <row r="439" spans="4:6">
      <c r="D439" t="s">
        <v>608</v>
      </c>
      <c r="E439" t="s">
        <v>209</v>
      </c>
      <c r="F439" s="2">
        <v>17</v>
      </c>
    </row>
    <row r="440" spans="4:6">
      <c r="D440" t="s">
        <v>609</v>
      </c>
      <c r="E440" t="s">
        <v>213</v>
      </c>
      <c r="F440" s="2">
        <v>678</v>
      </c>
    </row>
    <row r="441" spans="4:6">
      <c r="E441" t="s">
        <v>209</v>
      </c>
      <c r="F441" s="2">
        <v>1017</v>
      </c>
    </row>
    <row r="442" spans="4:6">
      <c r="D442" t="s">
        <v>610</v>
      </c>
      <c r="E442" t="s">
        <v>213</v>
      </c>
      <c r="F442" s="2">
        <v>2208</v>
      </c>
    </row>
    <row r="443" spans="4:6">
      <c r="D443" t="s">
        <v>611</v>
      </c>
      <c r="E443" t="s">
        <v>209</v>
      </c>
      <c r="F443" s="2">
        <v>120</v>
      </c>
    </row>
    <row r="444" spans="4:6">
      <c r="D444" t="s">
        <v>612</v>
      </c>
      <c r="E444" t="s">
        <v>209</v>
      </c>
      <c r="F444" s="2">
        <v>63</v>
      </c>
    </row>
    <row r="445" spans="4:6">
      <c r="D445" t="s">
        <v>613</v>
      </c>
      <c r="E445" t="s">
        <v>209</v>
      </c>
      <c r="F445" s="2">
        <v>59.2</v>
      </c>
    </row>
    <row r="446" spans="4:6">
      <c r="D446" t="s">
        <v>614</v>
      </c>
      <c r="E446" t="s">
        <v>209</v>
      </c>
      <c r="F446" s="2">
        <v>532</v>
      </c>
    </row>
    <row r="447" spans="4:6">
      <c r="D447" t="s">
        <v>615</v>
      </c>
      <c r="E447" t="s">
        <v>209</v>
      </c>
      <c r="F447" s="2">
        <v>474</v>
      </c>
    </row>
    <row r="448" spans="4:6">
      <c r="D448" t="s">
        <v>616</v>
      </c>
      <c r="E448" t="s">
        <v>209</v>
      </c>
      <c r="F448" s="2">
        <v>94</v>
      </c>
    </row>
    <row r="449" spans="4:6">
      <c r="D449" t="s">
        <v>617</v>
      </c>
      <c r="E449" t="s">
        <v>209</v>
      </c>
      <c r="F449" s="2">
        <v>214.5</v>
      </c>
    </row>
    <row r="450" spans="4:6">
      <c r="D450" t="s">
        <v>618</v>
      </c>
      <c r="E450" t="s">
        <v>209</v>
      </c>
      <c r="F450" s="2">
        <v>155</v>
      </c>
    </row>
    <row r="451" spans="4:6">
      <c r="D451" t="s">
        <v>619</v>
      </c>
      <c r="E451" t="s">
        <v>213</v>
      </c>
      <c r="F451" s="2">
        <v>205</v>
      </c>
    </row>
    <row r="452" spans="4:6">
      <c r="D452" t="s">
        <v>620</v>
      </c>
      <c r="E452" t="s">
        <v>209</v>
      </c>
      <c r="F452" s="2">
        <v>219.89999999999998</v>
      </c>
    </row>
    <row r="453" spans="4:6">
      <c r="D453" t="s">
        <v>621</v>
      </c>
      <c r="E453" t="s">
        <v>213</v>
      </c>
      <c r="F453" s="2">
        <v>36</v>
      </c>
    </row>
    <row r="454" spans="4:6">
      <c r="E454" t="s">
        <v>209</v>
      </c>
      <c r="F454" s="2">
        <v>36</v>
      </c>
    </row>
    <row r="455" spans="4:6">
      <c r="D455" t="s">
        <v>622</v>
      </c>
      <c r="E455" t="s">
        <v>213</v>
      </c>
      <c r="F455" s="2">
        <v>723</v>
      </c>
    </row>
    <row r="456" spans="4:6">
      <c r="D456" t="s">
        <v>623</v>
      </c>
      <c r="E456" t="s">
        <v>209</v>
      </c>
      <c r="F456" s="2">
        <v>30</v>
      </c>
    </row>
    <row r="457" spans="4:6">
      <c r="D457" t="s">
        <v>624</v>
      </c>
      <c r="E457" t="s">
        <v>213</v>
      </c>
      <c r="F457" s="2">
        <v>111</v>
      </c>
    </row>
    <row r="458" spans="4:6">
      <c r="D458" t="s">
        <v>625</v>
      </c>
      <c r="E458" t="s">
        <v>213</v>
      </c>
      <c r="F458" s="2">
        <v>74</v>
      </c>
    </row>
    <row r="459" spans="4:6">
      <c r="E459" t="s">
        <v>209</v>
      </c>
      <c r="F459" s="2">
        <v>185</v>
      </c>
    </row>
    <row r="460" spans="4:6">
      <c r="D460" t="s">
        <v>626</v>
      </c>
      <c r="E460" t="s">
        <v>209</v>
      </c>
      <c r="F460" s="2">
        <v>58</v>
      </c>
    </row>
    <row r="461" spans="4:6">
      <c r="D461" t="s">
        <v>627</v>
      </c>
      <c r="E461" t="s">
        <v>209</v>
      </c>
      <c r="F461" s="2">
        <v>176</v>
      </c>
    </row>
    <row r="462" spans="4:6">
      <c r="D462" t="s">
        <v>628</v>
      </c>
      <c r="E462" t="s">
        <v>213</v>
      </c>
      <c r="F462" s="2">
        <v>177</v>
      </c>
    </row>
    <row r="463" spans="4:6">
      <c r="E463" t="s">
        <v>209</v>
      </c>
      <c r="F463" s="2">
        <v>295</v>
      </c>
    </row>
    <row r="464" spans="4:6">
      <c r="D464" t="s">
        <v>629</v>
      </c>
      <c r="E464" t="s">
        <v>213</v>
      </c>
      <c r="F464" s="2">
        <v>18</v>
      </c>
    </row>
    <row r="465" spans="4:6">
      <c r="D465" t="s">
        <v>630</v>
      </c>
      <c r="E465" t="s">
        <v>207</v>
      </c>
      <c r="F465" s="2">
        <v>90</v>
      </c>
    </row>
    <row r="466" spans="4:6">
      <c r="D466" t="s">
        <v>631</v>
      </c>
      <c r="E466" t="s">
        <v>209</v>
      </c>
      <c r="F466" s="2">
        <v>65</v>
      </c>
    </row>
    <row r="467" spans="4:6">
      <c r="D467" t="s">
        <v>632</v>
      </c>
      <c r="E467" t="s">
        <v>213</v>
      </c>
      <c r="F467" s="2">
        <v>24</v>
      </c>
    </row>
    <row r="468" spans="4:6">
      <c r="E468" t="s">
        <v>209</v>
      </c>
      <c r="F468" s="2">
        <v>48</v>
      </c>
    </row>
    <row r="469" spans="4:6">
      <c r="D469" t="s">
        <v>633</v>
      </c>
      <c r="E469" t="s">
        <v>209</v>
      </c>
      <c r="F469" s="2">
        <v>72</v>
      </c>
    </row>
    <row r="470" spans="4:6">
      <c r="D470" t="s">
        <v>634</v>
      </c>
      <c r="E470" t="s">
        <v>209</v>
      </c>
      <c r="F470" s="2">
        <v>76</v>
      </c>
    </row>
    <row r="471" spans="4:6">
      <c r="D471" t="s">
        <v>635</v>
      </c>
      <c r="E471" t="s">
        <v>209</v>
      </c>
      <c r="F471" s="2">
        <v>21</v>
      </c>
    </row>
    <row r="472" spans="4:6">
      <c r="D472" t="s">
        <v>636</v>
      </c>
      <c r="E472" t="s">
        <v>209</v>
      </c>
      <c r="F472" s="2">
        <v>228</v>
      </c>
    </row>
    <row r="473" spans="4:6">
      <c r="D473" t="s">
        <v>637</v>
      </c>
      <c r="E473" t="s">
        <v>209</v>
      </c>
      <c r="F473" s="2">
        <v>192</v>
      </c>
    </row>
    <row r="474" spans="4:6">
      <c r="D474" t="s">
        <v>638</v>
      </c>
      <c r="E474" t="s">
        <v>209</v>
      </c>
      <c r="F474" s="2">
        <v>108</v>
      </c>
    </row>
    <row r="475" spans="4:6">
      <c r="D475" t="s">
        <v>639</v>
      </c>
      <c r="E475" t="s">
        <v>209</v>
      </c>
      <c r="F475" s="2">
        <v>138</v>
      </c>
    </row>
    <row r="476" spans="4:6">
      <c r="D476" t="s">
        <v>640</v>
      </c>
      <c r="E476" t="s">
        <v>213</v>
      </c>
      <c r="F476" s="2">
        <v>165</v>
      </c>
    </row>
    <row r="477" spans="4:6">
      <c r="D477" t="s">
        <v>641</v>
      </c>
      <c r="E477" t="s">
        <v>213</v>
      </c>
      <c r="F477" s="2">
        <v>18</v>
      </c>
    </row>
    <row r="478" spans="4:6">
      <c r="D478" t="s">
        <v>642</v>
      </c>
      <c r="E478" t="s">
        <v>213</v>
      </c>
      <c r="F478" s="2">
        <v>8556</v>
      </c>
    </row>
    <row r="479" spans="4:6">
      <c r="D479" t="s">
        <v>643</v>
      </c>
      <c r="E479" t="s">
        <v>213</v>
      </c>
      <c r="F479" s="2">
        <v>37</v>
      </c>
    </row>
    <row r="480" spans="4:6">
      <c r="D480" t="s">
        <v>644</v>
      </c>
      <c r="E480" t="s">
        <v>213</v>
      </c>
      <c r="F480" s="2">
        <v>219</v>
      </c>
    </row>
    <row r="481" spans="4:6">
      <c r="E481" t="s">
        <v>209</v>
      </c>
      <c r="F481" s="2">
        <v>438</v>
      </c>
    </row>
    <row r="482" spans="4:6">
      <c r="D482" t="s">
        <v>645</v>
      </c>
      <c r="E482" t="s">
        <v>209</v>
      </c>
      <c r="F482" s="2">
        <v>23</v>
      </c>
    </row>
    <row r="483" spans="4:6">
      <c r="D483" t="s">
        <v>646</v>
      </c>
      <c r="E483" t="s">
        <v>209</v>
      </c>
      <c r="F483" s="2">
        <v>40</v>
      </c>
    </row>
    <row r="484" spans="4:6">
      <c r="D484" t="s">
        <v>647</v>
      </c>
      <c r="E484" t="s">
        <v>213</v>
      </c>
      <c r="F484" s="2">
        <v>62</v>
      </c>
    </row>
    <row r="485" spans="4:6">
      <c r="D485" t="s">
        <v>648</v>
      </c>
      <c r="E485" t="s">
        <v>209</v>
      </c>
      <c r="F485" s="2">
        <v>26</v>
      </c>
    </row>
    <row r="486" spans="4:6">
      <c r="D486" t="s">
        <v>649</v>
      </c>
      <c r="E486" t="s">
        <v>209</v>
      </c>
      <c r="F486" s="2">
        <v>44</v>
      </c>
    </row>
    <row r="487" spans="4:6">
      <c r="D487" t="s">
        <v>650</v>
      </c>
      <c r="E487" t="s">
        <v>213</v>
      </c>
      <c r="F487" s="2">
        <v>131</v>
      </c>
    </row>
    <row r="488" spans="4:6">
      <c r="E488" t="s">
        <v>209</v>
      </c>
      <c r="F488" s="2">
        <v>131</v>
      </c>
    </row>
    <row r="489" spans="4:6">
      <c r="D489" t="s">
        <v>651</v>
      </c>
      <c r="E489" t="s">
        <v>213</v>
      </c>
      <c r="F489" s="2">
        <v>1612</v>
      </c>
    </row>
    <row r="490" spans="4:6">
      <c r="D490" t="s">
        <v>652</v>
      </c>
      <c r="E490" t="s">
        <v>209</v>
      </c>
      <c r="F490" s="2">
        <v>98</v>
      </c>
    </row>
    <row r="491" spans="4:6">
      <c r="D491" t="s">
        <v>653</v>
      </c>
      <c r="E491" t="s">
        <v>213</v>
      </c>
      <c r="F491" s="2">
        <v>273.3</v>
      </c>
    </row>
    <row r="492" spans="4:6">
      <c r="D492" t="s">
        <v>654</v>
      </c>
      <c r="E492" t="s">
        <v>207</v>
      </c>
      <c r="F492" s="2">
        <v>23</v>
      </c>
    </row>
    <row r="493" spans="4:6">
      <c r="D493" t="s">
        <v>655</v>
      </c>
      <c r="E493" t="s">
        <v>209</v>
      </c>
      <c r="F493" s="2">
        <v>30</v>
      </c>
    </row>
    <row r="494" spans="4:6">
      <c r="D494" t="s">
        <v>656</v>
      </c>
      <c r="E494" t="s">
        <v>209</v>
      </c>
      <c r="F494" s="2">
        <v>165</v>
      </c>
    </row>
    <row r="495" spans="4:6">
      <c r="D495" t="s">
        <v>657</v>
      </c>
      <c r="E495" t="s">
        <v>209</v>
      </c>
      <c r="F495" s="2">
        <v>61</v>
      </c>
    </row>
    <row r="496" spans="4:6">
      <c r="D496" t="s">
        <v>658</v>
      </c>
      <c r="E496" t="s">
        <v>213</v>
      </c>
      <c r="F496" s="2">
        <v>79.199999999999989</v>
      </c>
    </row>
    <row r="497" spans="4:6">
      <c r="E497" t="s">
        <v>209</v>
      </c>
      <c r="F497" s="2">
        <v>52.8</v>
      </c>
    </row>
    <row r="498" spans="4:6">
      <c r="D498" t="s">
        <v>659</v>
      </c>
      <c r="E498" t="s">
        <v>209</v>
      </c>
      <c r="F498" s="2">
        <v>306</v>
      </c>
    </row>
    <row r="499" spans="4:6">
      <c r="D499" t="s">
        <v>660</v>
      </c>
      <c r="E499" t="s">
        <v>209</v>
      </c>
      <c r="F499" s="2">
        <v>35</v>
      </c>
    </row>
    <row r="500" spans="4:6">
      <c r="D500" t="s">
        <v>661</v>
      </c>
      <c r="E500" t="s">
        <v>209</v>
      </c>
      <c r="F500" s="2">
        <v>52</v>
      </c>
    </row>
    <row r="501" spans="4:6">
      <c r="D501" t="s">
        <v>662</v>
      </c>
      <c r="E501" t="s">
        <v>213</v>
      </c>
      <c r="F501" s="2">
        <v>38.1</v>
      </c>
    </row>
    <row r="502" spans="4:6">
      <c r="D502" t="s">
        <v>663</v>
      </c>
      <c r="E502" t="s">
        <v>207</v>
      </c>
      <c r="F502" s="2">
        <v>66</v>
      </c>
    </row>
    <row r="503" spans="4:6">
      <c r="D503" t="s">
        <v>664</v>
      </c>
      <c r="E503" t="s">
        <v>213</v>
      </c>
      <c r="F503" s="2">
        <v>188</v>
      </c>
    </row>
    <row r="504" spans="4:6">
      <c r="E504" t="s">
        <v>209</v>
      </c>
      <c r="F504" s="2">
        <v>94</v>
      </c>
    </row>
    <row r="505" spans="4:6">
      <c r="D505" t="s">
        <v>665</v>
      </c>
      <c r="E505" t="s">
        <v>209</v>
      </c>
      <c r="F505" s="2">
        <v>270</v>
      </c>
    </row>
    <row r="506" spans="4:6">
      <c r="D506" t="s">
        <v>666</v>
      </c>
      <c r="E506" t="s">
        <v>213</v>
      </c>
      <c r="F506" s="2">
        <v>35</v>
      </c>
    </row>
    <row r="507" spans="4:6">
      <c r="D507" t="s">
        <v>667</v>
      </c>
      <c r="E507" t="s">
        <v>209</v>
      </c>
      <c r="F507" s="2">
        <v>192</v>
      </c>
    </row>
    <row r="508" spans="4:6">
      <c r="D508" t="s">
        <v>668</v>
      </c>
      <c r="E508" t="s">
        <v>209</v>
      </c>
      <c r="F508" s="2">
        <v>73</v>
      </c>
    </row>
    <row r="509" spans="4:6">
      <c r="D509" t="s">
        <v>669</v>
      </c>
      <c r="E509" t="s">
        <v>209</v>
      </c>
      <c r="F509" s="2">
        <v>56</v>
      </c>
    </row>
    <row r="510" spans="4:6">
      <c r="D510" t="s">
        <v>670</v>
      </c>
      <c r="E510" t="s">
        <v>209</v>
      </c>
      <c r="F510" s="2">
        <v>25</v>
      </c>
    </row>
    <row r="511" spans="4:6">
      <c r="D511" t="s">
        <v>671</v>
      </c>
      <c r="E511" t="s">
        <v>209</v>
      </c>
      <c r="F511" s="2">
        <v>72</v>
      </c>
    </row>
    <row r="512" spans="4:6">
      <c r="D512" t="s">
        <v>672</v>
      </c>
      <c r="E512" t="s">
        <v>213</v>
      </c>
      <c r="F512" s="2">
        <v>23</v>
      </c>
    </row>
    <row r="513" spans="4:6">
      <c r="D513" t="s">
        <v>673</v>
      </c>
      <c r="E513" t="s">
        <v>213</v>
      </c>
      <c r="F513" s="2">
        <v>14</v>
      </c>
    </row>
    <row r="514" spans="4:6">
      <c r="E514" t="s">
        <v>209</v>
      </c>
      <c r="F514" s="2">
        <v>14</v>
      </c>
    </row>
    <row r="515" spans="4:6">
      <c r="D515" t="s">
        <v>674</v>
      </c>
      <c r="E515" t="s">
        <v>213</v>
      </c>
      <c r="F515" s="2">
        <v>27</v>
      </c>
    </row>
    <row r="516" spans="4:6">
      <c r="E516" t="s">
        <v>209</v>
      </c>
      <c r="F516" s="2">
        <v>27</v>
      </c>
    </row>
    <row r="517" spans="4:6">
      <c r="D517" t="s">
        <v>675</v>
      </c>
      <c r="E517" t="s">
        <v>209</v>
      </c>
      <c r="F517" s="2">
        <v>55</v>
      </c>
    </row>
    <row r="518" spans="4:6">
      <c r="D518" t="s">
        <v>676</v>
      </c>
      <c r="E518" t="s">
        <v>213</v>
      </c>
      <c r="F518" s="2">
        <v>66</v>
      </c>
    </row>
    <row r="519" spans="4:6">
      <c r="E519" t="s">
        <v>209</v>
      </c>
      <c r="F519" s="2">
        <v>264</v>
      </c>
    </row>
    <row r="520" spans="4:6">
      <c r="D520" t="s">
        <v>677</v>
      </c>
      <c r="E520" t="s">
        <v>209</v>
      </c>
      <c r="F520" s="2">
        <v>136</v>
      </c>
    </row>
    <row r="521" spans="4:6">
      <c r="D521" t="s">
        <v>678</v>
      </c>
      <c r="E521" t="s">
        <v>209</v>
      </c>
      <c r="F521" s="2">
        <v>26</v>
      </c>
    </row>
    <row r="522" spans="4:6">
      <c r="D522" t="s">
        <v>679</v>
      </c>
      <c r="E522" t="s">
        <v>207</v>
      </c>
      <c r="F522" s="2">
        <v>36</v>
      </c>
    </row>
    <row r="523" spans="4:6">
      <c r="D523" t="s">
        <v>680</v>
      </c>
      <c r="E523" t="s">
        <v>209</v>
      </c>
      <c r="F523" s="2">
        <v>114</v>
      </c>
    </row>
    <row r="524" spans="4:6">
      <c r="D524" t="s">
        <v>681</v>
      </c>
      <c r="E524" t="s">
        <v>209</v>
      </c>
      <c r="F524" s="2">
        <v>110</v>
      </c>
    </row>
    <row r="525" spans="4:6">
      <c r="D525" t="s">
        <v>682</v>
      </c>
      <c r="E525" t="s">
        <v>213</v>
      </c>
      <c r="F525" s="2">
        <v>21567.599999999999</v>
      </c>
    </row>
    <row r="526" spans="4:6">
      <c r="D526" t="s">
        <v>683</v>
      </c>
      <c r="E526" t="s">
        <v>207</v>
      </c>
      <c r="F526" s="2">
        <v>2622</v>
      </c>
    </row>
    <row r="527" spans="4:6">
      <c r="D527" t="s">
        <v>684</v>
      </c>
      <c r="E527" t="s">
        <v>209</v>
      </c>
      <c r="F527" s="2">
        <v>666</v>
      </c>
    </row>
    <row r="528" spans="4:6">
      <c r="D528" t="s">
        <v>685</v>
      </c>
      <c r="E528" t="s">
        <v>209</v>
      </c>
      <c r="F528" s="2">
        <v>21</v>
      </c>
    </row>
    <row r="529" spans="4:6">
      <c r="D529" t="s">
        <v>686</v>
      </c>
      <c r="E529" t="s">
        <v>213</v>
      </c>
      <c r="F529" s="2">
        <v>105</v>
      </c>
    </row>
    <row r="530" spans="4:6">
      <c r="D530" t="s">
        <v>687</v>
      </c>
      <c r="E530" t="s">
        <v>209</v>
      </c>
      <c r="F530" s="2">
        <v>7</v>
      </c>
    </row>
    <row r="531" spans="4:6">
      <c r="D531" t="s">
        <v>688</v>
      </c>
      <c r="E531" t="s">
        <v>213</v>
      </c>
      <c r="F531" s="2">
        <v>725</v>
      </c>
    </row>
    <row r="532" spans="4:6">
      <c r="D532" t="s">
        <v>689</v>
      </c>
      <c r="E532" t="s">
        <v>209</v>
      </c>
      <c r="F532" s="2">
        <v>224</v>
      </c>
    </row>
    <row r="533" spans="4:6">
      <c r="D533" t="s">
        <v>690</v>
      </c>
      <c r="E533" t="s">
        <v>213</v>
      </c>
      <c r="F533" s="2">
        <v>328</v>
      </c>
    </row>
    <row r="534" spans="4:6">
      <c r="D534" t="s">
        <v>691</v>
      </c>
      <c r="E534" t="s">
        <v>213</v>
      </c>
      <c r="F534" s="2">
        <v>26</v>
      </c>
    </row>
    <row r="535" spans="4:6">
      <c r="D535" t="s">
        <v>692</v>
      </c>
      <c r="E535" t="s">
        <v>209</v>
      </c>
      <c r="F535" s="2">
        <v>70</v>
      </c>
    </row>
    <row r="536" spans="4:6">
      <c r="D536" t="s">
        <v>693</v>
      </c>
      <c r="E536" t="s">
        <v>213</v>
      </c>
      <c r="F536" s="2">
        <v>12.2</v>
      </c>
    </row>
    <row r="537" spans="4:6">
      <c r="D537" t="s">
        <v>694</v>
      </c>
      <c r="E537" t="s">
        <v>213</v>
      </c>
      <c r="F537" s="2">
        <v>58</v>
      </c>
    </row>
    <row r="538" spans="4:6">
      <c r="D538" t="s">
        <v>695</v>
      </c>
      <c r="E538" t="s">
        <v>209</v>
      </c>
      <c r="F538" s="2">
        <v>390</v>
      </c>
    </row>
    <row r="539" spans="4:6">
      <c r="D539" t="s">
        <v>696</v>
      </c>
      <c r="E539" t="s">
        <v>209</v>
      </c>
      <c r="F539" s="2">
        <v>98</v>
      </c>
    </row>
    <row r="540" spans="4:6">
      <c r="D540" t="s">
        <v>697</v>
      </c>
      <c r="E540" t="s">
        <v>213</v>
      </c>
      <c r="F540" s="2">
        <v>792</v>
      </c>
    </row>
    <row r="541" spans="4:6">
      <c r="D541" t="s">
        <v>698</v>
      </c>
      <c r="E541" t="s">
        <v>209</v>
      </c>
      <c r="F541" s="2">
        <v>66</v>
      </c>
    </row>
    <row r="542" spans="4:6">
      <c r="D542" t="s">
        <v>699</v>
      </c>
      <c r="E542" t="s">
        <v>207</v>
      </c>
      <c r="F542" s="2">
        <v>70</v>
      </c>
    </row>
    <row r="543" spans="4:6">
      <c r="D543" t="s">
        <v>700</v>
      </c>
      <c r="E543" t="s">
        <v>209</v>
      </c>
      <c r="F543" s="2">
        <v>387</v>
      </c>
    </row>
    <row r="544" spans="4:6">
      <c r="D544" t="s">
        <v>701</v>
      </c>
      <c r="E544" t="s">
        <v>209</v>
      </c>
      <c r="F544" s="2">
        <v>447</v>
      </c>
    </row>
    <row r="545" spans="4:6">
      <c r="D545" t="s">
        <v>702</v>
      </c>
      <c r="E545" t="s">
        <v>213</v>
      </c>
      <c r="F545" s="2">
        <v>1413.4</v>
      </c>
    </row>
    <row r="546" spans="4:6">
      <c r="D546" t="s">
        <v>703</v>
      </c>
      <c r="E546" t="s">
        <v>213</v>
      </c>
      <c r="F546" s="2">
        <v>79</v>
      </c>
    </row>
    <row r="547" spans="4:6">
      <c r="E547" t="s">
        <v>209</v>
      </c>
      <c r="F547" s="2">
        <v>158</v>
      </c>
    </row>
    <row r="548" spans="4:6">
      <c r="D548" t="s">
        <v>704</v>
      </c>
      <c r="E548" t="s">
        <v>213</v>
      </c>
      <c r="F548" s="2">
        <v>32</v>
      </c>
    </row>
    <row r="549" spans="4:6">
      <c r="D549" t="s">
        <v>705</v>
      </c>
      <c r="E549" t="s">
        <v>213</v>
      </c>
      <c r="F549" s="2">
        <v>226</v>
      </c>
    </row>
    <row r="550" spans="4:6">
      <c r="D550" t="s">
        <v>706</v>
      </c>
      <c r="E550" t="s">
        <v>209</v>
      </c>
      <c r="F550" s="2">
        <v>62</v>
      </c>
    </row>
    <row r="551" spans="4:6">
      <c r="D551" t="s">
        <v>707</v>
      </c>
      <c r="E551" t="s">
        <v>209</v>
      </c>
      <c r="F551" s="2">
        <v>26</v>
      </c>
    </row>
    <row r="552" spans="4:6">
      <c r="D552" t="s">
        <v>708</v>
      </c>
      <c r="E552" t="s">
        <v>209</v>
      </c>
      <c r="F552" s="2">
        <v>97.8</v>
      </c>
    </row>
    <row r="553" spans="4:6">
      <c r="D553" t="s">
        <v>709</v>
      </c>
      <c r="E553" t="s">
        <v>209</v>
      </c>
      <c r="F553" s="2">
        <v>46</v>
      </c>
    </row>
    <row r="554" spans="4:6">
      <c r="D554" t="s">
        <v>710</v>
      </c>
      <c r="E554" t="s">
        <v>209</v>
      </c>
      <c r="F554" s="2">
        <v>29</v>
      </c>
    </row>
    <row r="555" spans="4:6">
      <c r="D555" t="s">
        <v>711</v>
      </c>
      <c r="E555" t="s">
        <v>207</v>
      </c>
      <c r="F555" s="2">
        <v>76</v>
      </c>
    </row>
    <row r="556" spans="4:6">
      <c r="D556" t="s">
        <v>712</v>
      </c>
      <c r="E556" t="s">
        <v>209</v>
      </c>
      <c r="F556" s="2">
        <v>168</v>
      </c>
    </row>
    <row r="557" spans="4:6">
      <c r="D557" t="s">
        <v>713</v>
      </c>
      <c r="E557" t="s">
        <v>209</v>
      </c>
      <c r="F557" s="2">
        <v>97.4</v>
      </c>
    </row>
    <row r="558" spans="4:6">
      <c r="D558" t="s">
        <v>714</v>
      </c>
      <c r="E558" t="s">
        <v>209</v>
      </c>
      <c r="F558" s="2">
        <v>119.10000000000001</v>
      </c>
    </row>
    <row r="559" spans="4:6">
      <c r="D559" t="s">
        <v>715</v>
      </c>
      <c r="E559" t="s">
        <v>209</v>
      </c>
      <c r="F559" s="2">
        <v>36</v>
      </c>
    </row>
    <row r="560" spans="4:6">
      <c r="D560" t="s">
        <v>716</v>
      </c>
      <c r="E560" t="s">
        <v>209</v>
      </c>
      <c r="F560" s="2">
        <v>196</v>
      </c>
    </row>
    <row r="561" spans="4:6">
      <c r="D561" t="s">
        <v>717</v>
      </c>
      <c r="E561" t="s">
        <v>209</v>
      </c>
      <c r="F561" s="2">
        <v>356.1</v>
      </c>
    </row>
    <row r="562" spans="4:6">
      <c r="D562" t="s">
        <v>718</v>
      </c>
      <c r="E562" t="s">
        <v>209</v>
      </c>
      <c r="F562" s="2">
        <v>105</v>
      </c>
    </row>
    <row r="563" spans="4:6">
      <c r="D563" t="s">
        <v>719</v>
      </c>
      <c r="E563" t="s">
        <v>213</v>
      </c>
      <c r="F563" s="2">
        <v>97.6</v>
      </c>
    </row>
    <row r="564" spans="4:6">
      <c r="E564" t="s">
        <v>209</v>
      </c>
      <c r="F564" s="2">
        <v>48.8</v>
      </c>
    </row>
    <row r="565" spans="4:6">
      <c r="D565" t="s">
        <v>720</v>
      </c>
      <c r="E565" t="s">
        <v>213</v>
      </c>
      <c r="F565" s="2">
        <v>8</v>
      </c>
    </row>
    <row r="566" spans="4:6">
      <c r="D566" t="s">
        <v>721</v>
      </c>
      <c r="E566" t="s">
        <v>213</v>
      </c>
      <c r="F566" s="2">
        <v>542</v>
      </c>
    </row>
    <row r="567" spans="4:6">
      <c r="D567" t="s">
        <v>722</v>
      </c>
      <c r="E567" t="s">
        <v>209</v>
      </c>
      <c r="F567" s="2">
        <v>132</v>
      </c>
    </row>
    <row r="568" spans="4:6">
      <c r="D568" t="s">
        <v>723</v>
      </c>
      <c r="E568" t="s">
        <v>213</v>
      </c>
      <c r="F568" s="2">
        <v>1467</v>
      </c>
    </row>
    <row r="569" spans="4:6">
      <c r="D569" t="s">
        <v>724</v>
      </c>
      <c r="E569" t="s">
        <v>213</v>
      </c>
      <c r="F569" s="2">
        <v>139</v>
      </c>
    </row>
    <row r="570" spans="4:6">
      <c r="E570" t="s">
        <v>209</v>
      </c>
      <c r="F570" s="2">
        <v>278</v>
      </c>
    </row>
    <row r="571" spans="4:6">
      <c r="D571" t="s">
        <v>725</v>
      </c>
      <c r="E571" t="s">
        <v>207</v>
      </c>
      <c r="F571" s="2">
        <v>77</v>
      </c>
    </row>
    <row r="572" spans="4:6">
      <c r="D572" t="s">
        <v>726</v>
      </c>
      <c r="E572" t="s">
        <v>209</v>
      </c>
      <c r="F572" s="2">
        <v>131.6</v>
      </c>
    </row>
    <row r="573" spans="4:6">
      <c r="D573" t="s">
        <v>727</v>
      </c>
      <c r="E573" t="s">
        <v>209</v>
      </c>
      <c r="F573" s="2">
        <v>314</v>
      </c>
    </row>
    <row r="574" spans="4:6">
      <c r="D574" t="s">
        <v>728</v>
      </c>
      <c r="E574" t="s">
        <v>209</v>
      </c>
      <c r="F574" s="2">
        <v>56</v>
      </c>
    </row>
    <row r="575" spans="4:6">
      <c r="D575" t="s">
        <v>729</v>
      </c>
      <c r="E575" t="s">
        <v>209</v>
      </c>
      <c r="F575" s="2">
        <v>156</v>
      </c>
    </row>
    <row r="576" spans="4:6">
      <c r="D576" t="s">
        <v>730</v>
      </c>
      <c r="E576" t="s">
        <v>209</v>
      </c>
      <c r="F576" s="2">
        <v>154</v>
      </c>
    </row>
    <row r="577" spans="4:6">
      <c r="D577" t="s">
        <v>731</v>
      </c>
      <c r="E577" t="s">
        <v>209</v>
      </c>
      <c r="F577" s="2">
        <v>186</v>
      </c>
    </row>
    <row r="578" spans="4:6">
      <c r="D578" t="s">
        <v>732</v>
      </c>
      <c r="E578" t="s">
        <v>209</v>
      </c>
      <c r="F578" s="2">
        <v>260</v>
      </c>
    </row>
    <row r="579" spans="4:6">
      <c r="D579" t="s">
        <v>733</v>
      </c>
      <c r="E579" t="s">
        <v>209</v>
      </c>
      <c r="F579" s="2">
        <v>32</v>
      </c>
    </row>
    <row r="580" spans="4:6">
      <c r="D580" t="s">
        <v>734</v>
      </c>
      <c r="E580" t="s">
        <v>213</v>
      </c>
      <c r="F580" s="2">
        <v>206</v>
      </c>
    </row>
    <row r="581" spans="4:6">
      <c r="D581" t="s">
        <v>735</v>
      </c>
      <c r="E581" t="s">
        <v>209</v>
      </c>
      <c r="F581" s="2">
        <v>114</v>
      </c>
    </row>
    <row r="582" spans="4:6">
      <c r="D582" t="s">
        <v>736</v>
      </c>
      <c r="E582" t="s">
        <v>209</v>
      </c>
      <c r="F582" s="2">
        <v>1584</v>
      </c>
    </row>
    <row r="583" spans="4:6">
      <c r="D583" t="s">
        <v>737</v>
      </c>
      <c r="E583" t="s">
        <v>213</v>
      </c>
      <c r="F583" s="2">
        <v>85</v>
      </c>
    </row>
    <row r="584" spans="4:6">
      <c r="D584" t="s">
        <v>738</v>
      </c>
      <c r="E584" t="s">
        <v>209</v>
      </c>
      <c r="F584" s="2">
        <v>394.8</v>
      </c>
    </row>
    <row r="585" spans="4:6">
      <c r="D585" t="s">
        <v>739</v>
      </c>
      <c r="E585" t="s">
        <v>213</v>
      </c>
      <c r="F585" s="2">
        <v>49</v>
      </c>
    </row>
    <row r="586" spans="4:6">
      <c r="E586" t="s">
        <v>209</v>
      </c>
      <c r="F586" s="2">
        <v>98</v>
      </c>
    </row>
    <row r="587" spans="4:6">
      <c r="D587" t="s">
        <v>740</v>
      </c>
      <c r="E587" t="s">
        <v>213</v>
      </c>
      <c r="F587" s="2">
        <v>392.6</v>
      </c>
    </row>
    <row r="588" spans="4:6">
      <c r="D588" t="s">
        <v>741</v>
      </c>
      <c r="E588" t="s">
        <v>213</v>
      </c>
      <c r="F588" s="2">
        <v>56</v>
      </c>
    </row>
    <row r="589" spans="4:6">
      <c r="E589" t="s">
        <v>209</v>
      </c>
      <c r="F589" s="2">
        <v>112</v>
      </c>
    </row>
    <row r="590" spans="4:6">
      <c r="D590" t="s">
        <v>742</v>
      </c>
      <c r="E590" t="s">
        <v>207</v>
      </c>
      <c r="F590" s="2">
        <v>138</v>
      </c>
    </row>
    <row r="591" spans="4:6">
      <c r="D591" t="s">
        <v>743</v>
      </c>
      <c r="E591" t="s">
        <v>209</v>
      </c>
      <c r="F591" s="2">
        <v>69</v>
      </c>
    </row>
    <row r="592" spans="4:6">
      <c r="D592" t="s">
        <v>744</v>
      </c>
      <c r="E592" t="s">
        <v>213</v>
      </c>
      <c r="F592" s="2">
        <v>84.5</v>
      </c>
    </row>
    <row r="593" spans="4:6">
      <c r="D593" t="s">
        <v>745</v>
      </c>
      <c r="E593" t="s">
        <v>213</v>
      </c>
      <c r="F593" s="2">
        <v>108</v>
      </c>
    </row>
    <row r="594" spans="4:6">
      <c r="D594" t="s">
        <v>746</v>
      </c>
      <c r="E594" t="s">
        <v>213</v>
      </c>
      <c r="F594" s="2">
        <v>278</v>
      </c>
    </row>
    <row r="595" spans="4:6">
      <c r="D595" t="s">
        <v>747</v>
      </c>
      <c r="E595" t="s">
        <v>213</v>
      </c>
      <c r="F595" s="2">
        <v>32.1</v>
      </c>
    </row>
    <row r="596" spans="4:6">
      <c r="E596" t="s">
        <v>209</v>
      </c>
      <c r="F596" s="2">
        <v>64.2</v>
      </c>
    </row>
    <row r="597" spans="4:6">
      <c r="D597" t="s">
        <v>748</v>
      </c>
      <c r="E597" t="s">
        <v>209</v>
      </c>
      <c r="F597" s="2">
        <v>140</v>
      </c>
    </row>
    <row r="598" spans="4:6">
      <c r="D598" t="s">
        <v>749</v>
      </c>
      <c r="E598" t="s">
        <v>209</v>
      </c>
      <c r="F598" s="2">
        <v>48</v>
      </c>
    </row>
    <row r="599" spans="4:6">
      <c r="D599" t="s">
        <v>750</v>
      </c>
      <c r="E599" t="s">
        <v>209</v>
      </c>
      <c r="F599" s="2">
        <v>381</v>
      </c>
    </row>
    <row r="600" spans="4:6">
      <c r="D600" t="s">
        <v>751</v>
      </c>
      <c r="E600" t="s">
        <v>213</v>
      </c>
      <c r="F600" s="2">
        <v>3220.8</v>
      </c>
    </row>
    <row r="601" spans="4:6">
      <c r="D601" t="s">
        <v>752</v>
      </c>
      <c r="E601" t="s">
        <v>209</v>
      </c>
      <c r="F601" s="2">
        <v>13</v>
      </c>
    </row>
    <row r="602" spans="4:6">
      <c r="D602" t="s">
        <v>753</v>
      </c>
      <c r="E602" t="s">
        <v>209</v>
      </c>
      <c r="F602" s="2">
        <v>69</v>
      </c>
    </row>
    <row r="603" spans="4:6">
      <c r="D603" t="s">
        <v>754</v>
      </c>
      <c r="E603" t="s">
        <v>213</v>
      </c>
      <c r="F603" s="2">
        <v>30</v>
      </c>
    </row>
    <row r="604" spans="4:6">
      <c r="D604" t="s">
        <v>755</v>
      </c>
      <c r="E604" t="s">
        <v>213</v>
      </c>
      <c r="F604" s="2">
        <v>308</v>
      </c>
    </row>
    <row r="605" spans="4:6">
      <c r="D605" t="s">
        <v>756</v>
      </c>
      <c r="E605" t="s">
        <v>209</v>
      </c>
      <c r="F605" s="2">
        <v>36</v>
      </c>
    </row>
    <row r="606" spans="4:6">
      <c r="D606" t="s">
        <v>757</v>
      </c>
      <c r="E606" t="s">
        <v>209</v>
      </c>
      <c r="F606" s="2">
        <v>25</v>
      </c>
    </row>
    <row r="607" spans="4:6">
      <c r="D607" t="s">
        <v>758</v>
      </c>
      <c r="E607" t="s">
        <v>207</v>
      </c>
      <c r="F607" s="2">
        <v>36</v>
      </c>
    </row>
    <row r="608" spans="4:6">
      <c r="D608" t="s">
        <v>759</v>
      </c>
      <c r="E608" t="s">
        <v>209</v>
      </c>
      <c r="F608" s="2">
        <v>84</v>
      </c>
    </row>
    <row r="609" spans="4:6">
      <c r="D609" t="s">
        <v>760</v>
      </c>
      <c r="E609" t="s">
        <v>209</v>
      </c>
      <c r="F609" s="2">
        <v>88</v>
      </c>
    </row>
    <row r="610" spans="4:6">
      <c r="D610" t="s">
        <v>761</v>
      </c>
      <c r="E610" t="s">
        <v>207</v>
      </c>
      <c r="F610" s="2">
        <v>116</v>
      </c>
    </row>
    <row r="611" spans="4:6">
      <c r="D611" t="s">
        <v>762</v>
      </c>
      <c r="E611" t="s">
        <v>207</v>
      </c>
      <c r="F611" s="2">
        <v>112</v>
      </c>
    </row>
    <row r="612" spans="4:6">
      <c r="D612" t="s">
        <v>763</v>
      </c>
      <c r="E612" t="s">
        <v>213</v>
      </c>
      <c r="F612" s="2">
        <v>116</v>
      </c>
    </row>
    <row r="613" spans="4:6">
      <c r="D613" t="s">
        <v>764</v>
      </c>
      <c r="E613" t="s">
        <v>209</v>
      </c>
      <c r="F613" s="2">
        <v>51</v>
      </c>
    </row>
    <row r="614" spans="4:6">
      <c r="D614" t="s">
        <v>765</v>
      </c>
      <c r="E614" t="s">
        <v>209</v>
      </c>
      <c r="F614" s="2">
        <v>12</v>
      </c>
    </row>
    <row r="615" spans="4:6">
      <c r="D615" t="s">
        <v>766</v>
      </c>
      <c r="E615" t="s">
        <v>213</v>
      </c>
      <c r="F615" s="2">
        <v>737</v>
      </c>
    </row>
    <row r="616" spans="4:6">
      <c r="D616" t="s">
        <v>767</v>
      </c>
      <c r="E616" t="s">
        <v>213</v>
      </c>
      <c r="F616" s="2">
        <v>378</v>
      </c>
    </row>
    <row r="617" spans="4:6">
      <c r="E617" t="s">
        <v>209</v>
      </c>
      <c r="F617" s="2">
        <v>189</v>
      </c>
    </row>
    <row r="618" spans="4:6">
      <c r="D618" t="s">
        <v>768</v>
      </c>
      <c r="E618" t="s">
        <v>213</v>
      </c>
      <c r="F618" s="2">
        <v>196</v>
      </c>
    </row>
    <row r="619" spans="4:6">
      <c r="E619" t="s">
        <v>209</v>
      </c>
      <c r="F619" s="2">
        <v>196</v>
      </c>
    </row>
    <row r="620" spans="4:6">
      <c r="D620" t="s">
        <v>769</v>
      </c>
      <c r="E620" t="s">
        <v>209</v>
      </c>
      <c r="F620" s="2">
        <v>542.6</v>
      </c>
    </row>
    <row r="621" spans="4:6">
      <c r="D621" t="s">
        <v>770</v>
      </c>
      <c r="E621" t="s">
        <v>213</v>
      </c>
      <c r="F621" s="2">
        <v>11.1</v>
      </c>
    </row>
    <row r="622" spans="4:6">
      <c r="D622" t="s">
        <v>771</v>
      </c>
      <c r="E622" t="s">
        <v>209</v>
      </c>
      <c r="F622" s="2">
        <v>106</v>
      </c>
    </row>
    <row r="623" spans="4:6">
      <c r="D623" t="s">
        <v>772</v>
      </c>
      <c r="E623" t="s">
        <v>213</v>
      </c>
      <c r="F623" s="2">
        <v>317.7</v>
      </c>
    </row>
    <row r="624" spans="4:6">
      <c r="D624" t="s">
        <v>773</v>
      </c>
      <c r="E624" t="s">
        <v>207</v>
      </c>
      <c r="F624" s="2">
        <v>184</v>
      </c>
    </row>
    <row r="625" spans="4:6">
      <c r="D625" t="s">
        <v>774</v>
      </c>
      <c r="E625" t="s">
        <v>209</v>
      </c>
      <c r="F625" s="2">
        <v>488</v>
      </c>
    </row>
    <row r="626" spans="4:6">
      <c r="D626" t="s">
        <v>775</v>
      </c>
      <c r="E626" t="s">
        <v>213</v>
      </c>
      <c r="F626" s="2">
        <v>237.5</v>
      </c>
    </row>
    <row r="627" spans="4:6">
      <c r="E627" t="s">
        <v>209</v>
      </c>
      <c r="F627" s="2">
        <v>475</v>
      </c>
    </row>
    <row r="628" spans="4:6">
      <c r="D628" t="s">
        <v>776</v>
      </c>
      <c r="E628" t="s">
        <v>209</v>
      </c>
      <c r="F628" s="2">
        <v>80</v>
      </c>
    </row>
    <row r="629" spans="4:6">
      <c r="D629" t="s">
        <v>777</v>
      </c>
      <c r="E629" t="s">
        <v>209</v>
      </c>
      <c r="F629" s="2">
        <v>72</v>
      </c>
    </row>
    <row r="630" spans="4:6">
      <c r="D630" t="s">
        <v>778</v>
      </c>
      <c r="E630" t="s">
        <v>207</v>
      </c>
      <c r="F630" s="2">
        <v>31</v>
      </c>
    </row>
    <row r="631" spans="4:6">
      <c r="D631" t="s">
        <v>779</v>
      </c>
      <c r="E631" t="s">
        <v>213</v>
      </c>
      <c r="F631" s="2">
        <v>53</v>
      </c>
    </row>
    <row r="632" spans="4:6">
      <c r="E632" t="s">
        <v>209</v>
      </c>
      <c r="F632" s="2">
        <v>53</v>
      </c>
    </row>
    <row r="633" spans="4:6">
      <c r="D633" t="s">
        <v>780</v>
      </c>
      <c r="E633" t="s">
        <v>213</v>
      </c>
      <c r="F633" s="2">
        <v>30</v>
      </c>
    </row>
    <row r="634" spans="4:6">
      <c r="E634" t="s">
        <v>209</v>
      </c>
      <c r="F634" s="2">
        <v>30</v>
      </c>
    </row>
    <row r="635" spans="4:6">
      <c r="D635" t="s">
        <v>781</v>
      </c>
      <c r="E635" t="s">
        <v>209</v>
      </c>
      <c r="F635" s="2">
        <v>66</v>
      </c>
    </row>
    <row r="636" spans="4:6">
      <c r="D636" t="s">
        <v>782</v>
      </c>
      <c r="E636" t="s">
        <v>213</v>
      </c>
      <c r="F636" s="2">
        <v>20</v>
      </c>
    </row>
    <row r="637" spans="4:6">
      <c r="D637" t="s">
        <v>783</v>
      </c>
      <c r="E637" t="s">
        <v>209</v>
      </c>
      <c r="F637" s="2">
        <v>105</v>
      </c>
    </row>
    <row r="638" spans="4:6">
      <c r="D638" t="s">
        <v>784</v>
      </c>
      <c r="E638" t="s">
        <v>209</v>
      </c>
      <c r="F638" s="2">
        <v>52.1</v>
      </c>
    </row>
    <row r="639" spans="4:6">
      <c r="D639" t="s">
        <v>785</v>
      </c>
      <c r="E639" t="s">
        <v>213</v>
      </c>
      <c r="F639" s="2">
        <v>200</v>
      </c>
    </row>
    <row r="640" spans="4:6">
      <c r="D640" t="s">
        <v>786</v>
      </c>
      <c r="E640" t="s">
        <v>209</v>
      </c>
      <c r="F640" s="2">
        <v>928</v>
      </c>
    </row>
    <row r="641" spans="4:6">
      <c r="D641" t="s">
        <v>787</v>
      </c>
      <c r="E641" t="s">
        <v>213</v>
      </c>
      <c r="F641" s="2">
        <v>100</v>
      </c>
    </row>
    <row r="642" spans="4:6">
      <c r="D642" t="s">
        <v>788</v>
      </c>
      <c r="E642" t="s">
        <v>213</v>
      </c>
      <c r="F642" s="2">
        <v>86</v>
      </c>
    </row>
    <row r="643" spans="4:6">
      <c r="D643" t="s">
        <v>789</v>
      </c>
      <c r="E643" t="s">
        <v>209</v>
      </c>
      <c r="F643" s="2">
        <v>131</v>
      </c>
    </row>
    <row r="644" spans="4:6">
      <c r="D644" t="s">
        <v>790</v>
      </c>
      <c r="E644" t="s">
        <v>209</v>
      </c>
      <c r="F644" s="2">
        <v>96</v>
      </c>
    </row>
    <row r="645" spans="4:6">
      <c r="D645" t="s">
        <v>791</v>
      </c>
      <c r="E645" t="s">
        <v>207</v>
      </c>
      <c r="F645" s="2">
        <v>258</v>
      </c>
    </row>
    <row r="646" spans="4:6">
      <c r="D646" t="s">
        <v>792</v>
      </c>
      <c r="E646" t="s">
        <v>209</v>
      </c>
      <c r="F646" s="2">
        <v>114</v>
      </c>
    </row>
    <row r="647" spans="4:6">
      <c r="D647" t="s">
        <v>793</v>
      </c>
      <c r="E647" t="s">
        <v>213</v>
      </c>
      <c r="F647" s="2">
        <v>174</v>
      </c>
    </row>
    <row r="648" spans="4:6">
      <c r="D648" t="s">
        <v>794</v>
      </c>
      <c r="E648" t="s">
        <v>209</v>
      </c>
      <c r="F648" s="2">
        <v>44</v>
      </c>
    </row>
    <row r="649" spans="4:6">
      <c r="D649" t="s">
        <v>795</v>
      </c>
      <c r="E649" t="s">
        <v>209</v>
      </c>
      <c r="F649" s="2">
        <v>12</v>
      </c>
    </row>
    <row r="650" spans="4:6">
      <c r="D650" t="s">
        <v>796</v>
      </c>
      <c r="E650" t="s">
        <v>209</v>
      </c>
      <c r="F650" s="2">
        <v>1713</v>
      </c>
    </row>
    <row r="651" spans="4:6">
      <c r="D651" t="s">
        <v>797</v>
      </c>
      <c r="E651" t="s">
        <v>209</v>
      </c>
      <c r="F651" s="2">
        <v>10</v>
      </c>
    </row>
    <row r="652" spans="4:6">
      <c r="D652" t="s">
        <v>798</v>
      </c>
      <c r="E652" t="s">
        <v>209</v>
      </c>
      <c r="F652" s="2">
        <v>114</v>
      </c>
    </row>
    <row r="653" spans="4:6">
      <c r="D653" t="s">
        <v>799</v>
      </c>
      <c r="E653" t="s">
        <v>209</v>
      </c>
      <c r="F653" s="2">
        <v>54</v>
      </c>
    </row>
    <row r="654" spans="4:6">
      <c r="D654" t="s">
        <v>800</v>
      </c>
      <c r="E654" t="s">
        <v>213</v>
      </c>
      <c r="F654" s="2">
        <v>225</v>
      </c>
    </row>
    <row r="655" spans="4:6">
      <c r="D655" t="s">
        <v>801</v>
      </c>
      <c r="E655" t="s">
        <v>209</v>
      </c>
      <c r="F655" s="2">
        <v>28.4</v>
      </c>
    </row>
    <row r="656" spans="4:6">
      <c r="D656" t="s">
        <v>802</v>
      </c>
      <c r="E656" t="s">
        <v>209</v>
      </c>
      <c r="F656" s="2">
        <v>45</v>
      </c>
    </row>
    <row r="657" spans="4:6">
      <c r="D657" t="s">
        <v>803</v>
      </c>
      <c r="E657" t="s">
        <v>209</v>
      </c>
      <c r="F657" s="2">
        <v>186</v>
      </c>
    </row>
    <row r="658" spans="4:6">
      <c r="D658" t="s">
        <v>804</v>
      </c>
      <c r="E658" t="s">
        <v>213</v>
      </c>
      <c r="F658" s="2">
        <v>40</v>
      </c>
    </row>
    <row r="659" spans="4:6">
      <c r="E659" t="s">
        <v>209</v>
      </c>
      <c r="F659" s="2">
        <v>120</v>
      </c>
    </row>
    <row r="660" spans="4:6">
      <c r="D660" t="s">
        <v>805</v>
      </c>
      <c r="E660" t="s">
        <v>209</v>
      </c>
      <c r="F660" s="2">
        <v>36</v>
      </c>
    </row>
    <row r="661" spans="4:6">
      <c r="D661" t="s">
        <v>806</v>
      </c>
      <c r="E661" t="s">
        <v>209</v>
      </c>
      <c r="F661" s="2">
        <v>92</v>
      </c>
    </row>
    <row r="662" spans="4:6">
      <c r="D662" t="s">
        <v>807</v>
      </c>
      <c r="E662" t="s">
        <v>209</v>
      </c>
      <c r="F662" s="2">
        <v>30</v>
      </c>
    </row>
    <row r="663" spans="4:6">
      <c r="D663" t="s">
        <v>808</v>
      </c>
      <c r="E663" t="s">
        <v>213</v>
      </c>
      <c r="F663" s="2">
        <v>687</v>
      </c>
    </row>
    <row r="664" spans="4:6">
      <c r="D664" t="s">
        <v>809</v>
      </c>
      <c r="E664" t="s">
        <v>213</v>
      </c>
      <c r="F664" s="2">
        <v>80.5</v>
      </c>
    </row>
    <row r="665" spans="4:6">
      <c r="E665" t="s">
        <v>209</v>
      </c>
      <c r="F665" s="2">
        <v>161</v>
      </c>
    </row>
    <row r="666" spans="4:6">
      <c r="D666" t="s">
        <v>810</v>
      </c>
      <c r="E666" t="s">
        <v>209</v>
      </c>
      <c r="F666" s="2">
        <v>24</v>
      </c>
    </row>
    <row r="667" spans="4:6">
      <c r="D667" t="s">
        <v>811</v>
      </c>
      <c r="E667" t="s">
        <v>213</v>
      </c>
      <c r="F667" s="2">
        <v>126</v>
      </c>
    </row>
    <row r="668" spans="4:6">
      <c r="E668" t="s">
        <v>209</v>
      </c>
      <c r="F668" s="2">
        <v>63</v>
      </c>
    </row>
    <row r="669" spans="4:6">
      <c r="D669" t="s">
        <v>812</v>
      </c>
      <c r="E669" t="s">
        <v>213</v>
      </c>
      <c r="F669" s="2">
        <v>56</v>
      </c>
    </row>
    <row r="670" spans="4:6">
      <c r="D670" t="s">
        <v>813</v>
      </c>
      <c r="E670" t="s">
        <v>213</v>
      </c>
      <c r="F670" s="2">
        <v>576</v>
      </c>
    </row>
    <row r="671" spans="4:6">
      <c r="D671" t="s">
        <v>814</v>
      </c>
      <c r="E671" t="s">
        <v>209</v>
      </c>
      <c r="F671" s="2">
        <v>67</v>
      </c>
    </row>
    <row r="672" spans="4:6">
      <c r="D672" t="s">
        <v>815</v>
      </c>
      <c r="E672" t="s">
        <v>209</v>
      </c>
      <c r="F672" s="2">
        <v>80</v>
      </c>
    </row>
    <row r="673" spans="4:6">
      <c r="D673" t="s">
        <v>816</v>
      </c>
      <c r="E673" t="s">
        <v>213</v>
      </c>
      <c r="F673" s="2">
        <v>182</v>
      </c>
    </row>
    <row r="674" spans="4:6">
      <c r="D674" t="s">
        <v>817</v>
      </c>
      <c r="E674" t="s">
        <v>213</v>
      </c>
      <c r="F674" s="2">
        <v>486</v>
      </c>
    </row>
    <row r="675" spans="4:6">
      <c r="D675" t="s">
        <v>818</v>
      </c>
      <c r="E675" t="s">
        <v>213</v>
      </c>
      <c r="F675" s="2">
        <v>46.3</v>
      </c>
    </row>
    <row r="676" spans="4:6">
      <c r="E676" t="s">
        <v>209</v>
      </c>
      <c r="F676" s="2">
        <v>92.6</v>
      </c>
    </row>
    <row r="677" spans="4:6">
      <c r="D677" t="s">
        <v>819</v>
      </c>
      <c r="E677" t="s">
        <v>209</v>
      </c>
      <c r="F677" s="2">
        <v>222</v>
      </c>
    </row>
    <row r="678" spans="4:6">
      <c r="D678" t="s">
        <v>820</v>
      </c>
      <c r="E678" t="s">
        <v>213</v>
      </c>
      <c r="F678" s="2">
        <v>440</v>
      </c>
    </row>
    <row r="679" spans="4:6">
      <c r="D679" t="s">
        <v>821</v>
      </c>
      <c r="E679" t="s">
        <v>209</v>
      </c>
      <c r="F679" s="2">
        <v>10</v>
      </c>
    </row>
    <row r="680" spans="4:6">
      <c r="D680" t="s">
        <v>822</v>
      </c>
      <c r="E680" t="s">
        <v>209</v>
      </c>
      <c r="F680" s="2">
        <v>44</v>
      </c>
    </row>
    <row r="681" spans="4:6">
      <c r="D681" t="s">
        <v>823</v>
      </c>
      <c r="E681" t="s">
        <v>209</v>
      </c>
      <c r="F681" s="2">
        <v>90</v>
      </c>
    </row>
    <row r="682" spans="4:6">
      <c r="D682" t="s">
        <v>824</v>
      </c>
      <c r="E682" t="s">
        <v>213</v>
      </c>
      <c r="F682" s="2">
        <v>1239</v>
      </c>
    </row>
    <row r="683" spans="4:6">
      <c r="D683" t="s">
        <v>825</v>
      </c>
      <c r="E683" t="s">
        <v>213</v>
      </c>
      <c r="F683" s="2">
        <v>144</v>
      </c>
    </row>
    <row r="684" spans="4:6">
      <c r="E684" t="s">
        <v>209</v>
      </c>
      <c r="F684" s="2">
        <v>216</v>
      </c>
    </row>
    <row r="685" spans="4:6">
      <c r="D685" t="s">
        <v>826</v>
      </c>
      <c r="E685" t="s">
        <v>207</v>
      </c>
      <c r="F685" s="2">
        <v>248</v>
      </c>
    </row>
    <row r="686" spans="4:6">
      <c r="D686" t="s">
        <v>827</v>
      </c>
      <c r="E686" t="s">
        <v>213</v>
      </c>
      <c r="F686" s="2">
        <v>228</v>
      </c>
    </row>
    <row r="687" spans="4:6">
      <c r="E687" t="s">
        <v>209</v>
      </c>
      <c r="F687" s="2">
        <v>228</v>
      </c>
    </row>
    <row r="688" spans="4:6">
      <c r="D688" t="s">
        <v>828</v>
      </c>
      <c r="E688" t="s">
        <v>209</v>
      </c>
      <c r="F688" s="2">
        <v>102</v>
      </c>
    </row>
    <row r="689" spans="4:6">
      <c r="D689" t="s">
        <v>829</v>
      </c>
      <c r="E689" t="s">
        <v>213</v>
      </c>
      <c r="F689" s="2">
        <v>57</v>
      </c>
    </row>
    <row r="690" spans="4:6">
      <c r="E690" t="s">
        <v>209</v>
      </c>
      <c r="F690" s="2">
        <v>114</v>
      </c>
    </row>
    <row r="691" spans="4:6">
      <c r="D691" t="s">
        <v>830</v>
      </c>
      <c r="E691" t="s">
        <v>213</v>
      </c>
      <c r="F691" s="2">
        <v>1591.6</v>
      </c>
    </row>
    <row r="692" spans="4:6">
      <c r="D692" t="s">
        <v>831</v>
      </c>
      <c r="E692" t="s">
        <v>213</v>
      </c>
      <c r="F692" s="2">
        <v>1114</v>
      </c>
    </row>
    <row r="693" spans="4:6">
      <c r="D693" t="s">
        <v>832</v>
      </c>
      <c r="E693" t="s">
        <v>213</v>
      </c>
      <c r="F693" s="2">
        <v>60</v>
      </c>
    </row>
    <row r="694" spans="4:6">
      <c r="E694" t="s">
        <v>209</v>
      </c>
      <c r="F694" s="2">
        <v>30</v>
      </c>
    </row>
    <row r="695" spans="4:6">
      <c r="D695" t="s">
        <v>833</v>
      </c>
      <c r="E695" t="s">
        <v>209</v>
      </c>
      <c r="F695" s="2">
        <v>112</v>
      </c>
    </row>
    <row r="696" spans="4:6">
      <c r="D696" t="s">
        <v>834</v>
      </c>
      <c r="E696" t="s">
        <v>209</v>
      </c>
      <c r="F696" s="2">
        <v>228</v>
      </c>
    </row>
    <row r="697" spans="4:6">
      <c r="D697" t="s">
        <v>835</v>
      </c>
      <c r="E697" t="s">
        <v>209</v>
      </c>
      <c r="F697" s="2">
        <v>55</v>
      </c>
    </row>
    <row r="698" spans="4:6">
      <c r="D698" t="s">
        <v>836</v>
      </c>
      <c r="E698" t="s">
        <v>207</v>
      </c>
      <c r="F698" s="2">
        <v>58</v>
      </c>
    </row>
    <row r="699" spans="4:6">
      <c r="D699" t="s">
        <v>837</v>
      </c>
      <c r="E699" t="s">
        <v>213</v>
      </c>
      <c r="F699" s="2">
        <v>105</v>
      </c>
    </row>
    <row r="700" spans="4:6">
      <c r="D700" t="s">
        <v>838</v>
      </c>
      <c r="E700" t="s">
        <v>207</v>
      </c>
      <c r="F700" s="2">
        <v>38</v>
      </c>
    </row>
    <row r="701" spans="4:6">
      <c r="D701" t="s">
        <v>839</v>
      </c>
      <c r="E701" t="s">
        <v>213</v>
      </c>
      <c r="F701" s="2">
        <v>24.1</v>
      </c>
    </row>
    <row r="702" spans="4:6">
      <c r="E702" t="s">
        <v>209</v>
      </c>
      <c r="F702" s="2">
        <v>48.2</v>
      </c>
    </row>
    <row r="703" spans="4:6">
      <c r="D703" t="s">
        <v>840</v>
      </c>
      <c r="E703" t="s">
        <v>213</v>
      </c>
      <c r="F703" s="2">
        <v>1053</v>
      </c>
    </row>
    <row r="704" spans="4:6">
      <c r="D704" t="s">
        <v>841</v>
      </c>
      <c r="E704" t="s">
        <v>213</v>
      </c>
      <c r="F704" s="2">
        <v>326.803514363717</v>
      </c>
    </row>
    <row r="705" spans="4:6">
      <c r="D705" t="s">
        <v>842</v>
      </c>
      <c r="E705" t="s">
        <v>209</v>
      </c>
      <c r="F705" s="2">
        <v>128</v>
      </c>
    </row>
    <row r="706" spans="4:6">
      <c r="D706" t="s">
        <v>843</v>
      </c>
      <c r="E706" t="s">
        <v>209</v>
      </c>
      <c r="F706" s="2">
        <v>126</v>
      </c>
    </row>
    <row r="707" spans="4:6">
      <c r="D707" t="s">
        <v>844</v>
      </c>
      <c r="E707" t="s">
        <v>209</v>
      </c>
      <c r="F707" s="2">
        <v>258</v>
      </c>
    </row>
    <row r="708" spans="4:6">
      <c r="D708" t="s">
        <v>845</v>
      </c>
      <c r="E708" t="s">
        <v>209</v>
      </c>
      <c r="F708" s="2">
        <v>51</v>
      </c>
    </row>
    <row r="709" spans="4:6">
      <c r="D709" t="s">
        <v>846</v>
      </c>
      <c r="E709" t="s">
        <v>209</v>
      </c>
      <c r="F709" s="2">
        <v>915.6</v>
      </c>
    </row>
    <row r="710" spans="4:6">
      <c r="D710" t="s">
        <v>847</v>
      </c>
      <c r="E710" t="s">
        <v>209</v>
      </c>
      <c r="F710" s="2">
        <v>30</v>
      </c>
    </row>
    <row r="711" spans="4:6">
      <c r="D711" t="s">
        <v>848</v>
      </c>
      <c r="E711" t="s">
        <v>209</v>
      </c>
      <c r="F711" s="2">
        <v>134</v>
      </c>
    </row>
    <row r="712" spans="4:6">
      <c r="D712" t="s">
        <v>849</v>
      </c>
      <c r="E712" t="s">
        <v>213</v>
      </c>
      <c r="F712" s="2">
        <v>74</v>
      </c>
    </row>
    <row r="713" spans="4:6">
      <c r="E713" t="s">
        <v>209</v>
      </c>
      <c r="F713" s="2">
        <v>74</v>
      </c>
    </row>
    <row r="714" spans="4:6">
      <c r="D714" t="s">
        <v>850</v>
      </c>
      <c r="E714" t="s">
        <v>209</v>
      </c>
      <c r="F714" s="2">
        <v>10</v>
      </c>
    </row>
    <row r="715" spans="4:6">
      <c r="D715" t="s">
        <v>851</v>
      </c>
      <c r="E715" t="s">
        <v>213</v>
      </c>
      <c r="F715" s="2">
        <v>20</v>
      </c>
    </row>
    <row r="716" spans="4:6">
      <c r="D716" t="s">
        <v>852</v>
      </c>
      <c r="E716" t="s">
        <v>209</v>
      </c>
      <c r="F716" s="2">
        <v>648</v>
      </c>
    </row>
    <row r="717" spans="4:6">
      <c r="D717" t="s">
        <v>853</v>
      </c>
      <c r="E717" t="s">
        <v>209</v>
      </c>
      <c r="F717" s="2">
        <v>386</v>
      </c>
    </row>
    <row r="718" spans="4:6">
      <c r="D718" t="s">
        <v>854</v>
      </c>
      <c r="E718" t="s">
        <v>207</v>
      </c>
      <c r="F718" s="2">
        <v>37</v>
      </c>
    </row>
    <row r="719" spans="4:6">
      <c r="D719" t="s">
        <v>855</v>
      </c>
      <c r="E719" t="s">
        <v>213</v>
      </c>
      <c r="F719" s="2">
        <v>336</v>
      </c>
    </row>
    <row r="720" spans="4:6">
      <c r="E720" t="s">
        <v>209</v>
      </c>
      <c r="F720" s="2">
        <v>112</v>
      </c>
    </row>
    <row r="721" spans="4:6">
      <c r="D721" t="s">
        <v>856</v>
      </c>
      <c r="E721" t="s">
        <v>209</v>
      </c>
      <c r="F721" s="2">
        <v>444</v>
      </c>
    </row>
    <row r="722" spans="4:6">
      <c r="D722" t="s">
        <v>857</v>
      </c>
      <c r="E722" t="s">
        <v>209</v>
      </c>
      <c r="F722" s="2">
        <v>331.2</v>
      </c>
    </row>
    <row r="723" spans="4:6">
      <c r="D723" t="s">
        <v>858</v>
      </c>
      <c r="E723" t="s">
        <v>213</v>
      </c>
      <c r="F723" s="2">
        <v>950.6</v>
      </c>
    </row>
    <row r="724" spans="4:6">
      <c r="D724" t="s">
        <v>859</v>
      </c>
      <c r="E724" t="s">
        <v>209</v>
      </c>
      <c r="F724" s="2">
        <v>122</v>
      </c>
    </row>
    <row r="725" spans="4:6">
      <c r="D725" t="s">
        <v>860</v>
      </c>
      <c r="E725" t="s">
        <v>207</v>
      </c>
      <c r="F725" s="2">
        <v>51</v>
      </c>
    </row>
    <row r="726" spans="4:6">
      <c r="D726" t="s">
        <v>861</v>
      </c>
      <c r="E726" t="s">
        <v>209</v>
      </c>
      <c r="F726" s="2">
        <v>38</v>
      </c>
    </row>
    <row r="727" spans="4:6">
      <c r="D727" t="s">
        <v>862</v>
      </c>
      <c r="E727" t="s">
        <v>209</v>
      </c>
      <c r="F727" s="2">
        <v>86</v>
      </c>
    </row>
    <row r="728" spans="4:6">
      <c r="D728" t="s">
        <v>863</v>
      </c>
      <c r="E728" t="s">
        <v>209</v>
      </c>
      <c r="F728" s="2">
        <v>118.5</v>
      </c>
    </row>
    <row r="729" spans="4:6">
      <c r="D729" t="s">
        <v>864</v>
      </c>
      <c r="E729" t="s">
        <v>213</v>
      </c>
      <c r="F729" s="2">
        <v>136.5</v>
      </c>
    </row>
    <row r="730" spans="4:6">
      <c r="E730" t="s">
        <v>209</v>
      </c>
      <c r="F730" s="2">
        <v>409.5</v>
      </c>
    </row>
    <row r="731" spans="4:6">
      <c r="D731" t="s">
        <v>865</v>
      </c>
      <c r="E731" t="s">
        <v>209</v>
      </c>
      <c r="F731" s="2">
        <v>1053.2</v>
      </c>
    </row>
    <row r="732" spans="4:6">
      <c r="D732" t="s">
        <v>866</v>
      </c>
      <c r="E732" t="s">
        <v>209</v>
      </c>
      <c r="F732" s="2">
        <v>172</v>
      </c>
    </row>
    <row r="733" spans="4:6">
      <c r="D733" t="s">
        <v>867</v>
      </c>
      <c r="E733" t="s">
        <v>207</v>
      </c>
      <c r="F733" s="2">
        <v>105</v>
      </c>
    </row>
    <row r="734" spans="4:6">
      <c r="D734" t="s">
        <v>868</v>
      </c>
      <c r="E734" t="s">
        <v>209</v>
      </c>
      <c r="F734" s="2">
        <v>67.5</v>
      </c>
    </row>
    <row r="735" spans="4:6">
      <c r="D735" t="s">
        <v>869</v>
      </c>
      <c r="E735" t="s">
        <v>209</v>
      </c>
      <c r="F735" s="2">
        <v>81</v>
      </c>
    </row>
    <row r="736" spans="4:6">
      <c r="D736" t="s">
        <v>870</v>
      </c>
      <c r="E736" t="s">
        <v>209</v>
      </c>
      <c r="F736" s="2">
        <v>28</v>
      </c>
    </row>
    <row r="737" spans="4:6">
      <c r="D737" t="s">
        <v>871</v>
      </c>
      <c r="E737" t="s">
        <v>213</v>
      </c>
      <c r="F737" s="2">
        <v>1156</v>
      </c>
    </row>
    <row r="738" spans="4:6">
      <c r="D738" t="s">
        <v>872</v>
      </c>
      <c r="E738" t="s">
        <v>213</v>
      </c>
      <c r="F738" s="2">
        <v>1806</v>
      </c>
    </row>
    <row r="739" spans="4:6">
      <c r="D739" t="s">
        <v>873</v>
      </c>
      <c r="E739" t="s">
        <v>213</v>
      </c>
      <c r="F739" s="2">
        <v>252.75</v>
      </c>
    </row>
    <row r="740" spans="4:6">
      <c r="D740" t="s">
        <v>874</v>
      </c>
      <c r="E740" t="s">
        <v>209</v>
      </c>
      <c r="F740" s="2">
        <v>12</v>
      </c>
    </row>
    <row r="741" spans="4:6">
      <c r="D741" t="s">
        <v>875</v>
      </c>
      <c r="E741" t="s">
        <v>209</v>
      </c>
      <c r="F741" s="2">
        <v>60</v>
      </c>
    </row>
    <row r="742" spans="4:6">
      <c r="D742" t="s">
        <v>876</v>
      </c>
      <c r="E742" t="s">
        <v>213</v>
      </c>
      <c r="F742" s="2">
        <v>8.3000000000000007</v>
      </c>
    </row>
    <row r="743" spans="4:6">
      <c r="D743" t="s">
        <v>877</v>
      </c>
      <c r="E743" t="s">
        <v>213</v>
      </c>
      <c r="F743" s="2">
        <v>201</v>
      </c>
    </row>
    <row r="744" spans="4:6">
      <c r="D744" t="s">
        <v>878</v>
      </c>
      <c r="E744" t="s">
        <v>213</v>
      </c>
      <c r="F744" s="2">
        <v>570</v>
      </c>
    </row>
    <row r="745" spans="4:6">
      <c r="D745" t="s">
        <v>879</v>
      </c>
      <c r="E745" t="s">
        <v>209</v>
      </c>
      <c r="F745" s="2">
        <v>46</v>
      </c>
    </row>
    <row r="746" spans="4:6">
      <c r="D746" t="s">
        <v>880</v>
      </c>
      <c r="E746" t="s">
        <v>209</v>
      </c>
      <c r="F746" s="2">
        <v>44</v>
      </c>
    </row>
    <row r="747" spans="4:6">
      <c r="D747" t="s">
        <v>881</v>
      </c>
      <c r="E747" t="s">
        <v>209</v>
      </c>
      <c r="F747" s="2">
        <v>54</v>
      </c>
    </row>
    <row r="748" spans="4:6">
      <c r="D748" t="s">
        <v>882</v>
      </c>
      <c r="E748" t="s">
        <v>209</v>
      </c>
      <c r="F748" s="2">
        <v>184</v>
      </c>
    </row>
    <row r="749" spans="4:6">
      <c r="D749" t="s">
        <v>883</v>
      </c>
      <c r="E749" t="s">
        <v>209</v>
      </c>
      <c r="F749" s="2">
        <v>136</v>
      </c>
    </row>
    <row r="750" spans="4:6">
      <c r="D750" t="s">
        <v>884</v>
      </c>
      <c r="E750" t="s">
        <v>213</v>
      </c>
      <c r="F750" s="2">
        <v>1494</v>
      </c>
    </row>
    <row r="751" spans="4:6">
      <c r="D751" t="s">
        <v>885</v>
      </c>
      <c r="E751" t="s">
        <v>207</v>
      </c>
      <c r="F751" s="2">
        <v>26</v>
      </c>
    </row>
    <row r="752" spans="4:6">
      <c r="D752" t="s">
        <v>886</v>
      </c>
      <c r="E752" t="s">
        <v>213</v>
      </c>
      <c r="F752" s="2">
        <v>128.6</v>
      </c>
    </row>
    <row r="753" spans="4:6">
      <c r="D753" t="s">
        <v>887</v>
      </c>
      <c r="E753" t="s">
        <v>213</v>
      </c>
      <c r="F753" s="2">
        <v>43</v>
      </c>
    </row>
    <row r="754" spans="4:6">
      <c r="D754" t="s">
        <v>888</v>
      </c>
      <c r="E754" t="s">
        <v>209</v>
      </c>
      <c r="F754" s="2">
        <v>204</v>
      </c>
    </row>
    <row r="755" spans="4:6">
      <c r="D755" t="s">
        <v>889</v>
      </c>
      <c r="E755" t="s">
        <v>209</v>
      </c>
      <c r="F755" s="2">
        <v>132</v>
      </c>
    </row>
    <row r="756" spans="4:6">
      <c r="D756" t="s">
        <v>890</v>
      </c>
      <c r="E756" t="s">
        <v>213</v>
      </c>
      <c r="F756" s="2">
        <v>1142.0999999999999</v>
      </c>
    </row>
    <row r="757" spans="4:6">
      <c r="E757" t="s">
        <v>209</v>
      </c>
      <c r="F757" s="2">
        <v>380.7</v>
      </c>
    </row>
    <row r="758" spans="4:6">
      <c r="D758" t="s">
        <v>891</v>
      </c>
      <c r="E758" t="s">
        <v>213</v>
      </c>
      <c r="F758" s="2">
        <v>332</v>
      </c>
    </row>
    <row r="759" spans="4:6">
      <c r="E759" t="s">
        <v>209</v>
      </c>
      <c r="F759" s="2">
        <v>166</v>
      </c>
    </row>
    <row r="760" spans="4:6">
      <c r="D760" t="s">
        <v>892</v>
      </c>
      <c r="E760" t="s">
        <v>209</v>
      </c>
      <c r="F760" s="2">
        <v>134</v>
      </c>
    </row>
    <row r="761" spans="4:6">
      <c r="D761" t="s">
        <v>893</v>
      </c>
      <c r="E761" t="s">
        <v>209</v>
      </c>
      <c r="F761" s="2">
        <v>116</v>
      </c>
    </row>
    <row r="762" spans="4:6">
      <c r="D762" t="s">
        <v>894</v>
      </c>
      <c r="E762" t="s">
        <v>209</v>
      </c>
      <c r="F762" s="2">
        <v>837</v>
      </c>
    </row>
    <row r="763" spans="4:6">
      <c r="D763" t="s">
        <v>895</v>
      </c>
      <c r="E763" t="s">
        <v>209</v>
      </c>
      <c r="F763" s="2">
        <v>112</v>
      </c>
    </row>
    <row r="764" spans="4:6">
      <c r="D764" t="s">
        <v>896</v>
      </c>
      <c r="E764" t="s">
        <v>213</v>
      </c>
      <c r="F764" s="2">
        <v>183</v>
      </c>
    </row>
    <row r="765" spans="4:6">
      <c r="E765" t="s">
        <v>209</v>
      </c>
      <c r="F765" s="2">
        <v>1098</v>
      </c>
    </row>
    <row r="766" spans="4:6">
      <c r="D766" t="s">
        <v>897</v>
      </c>
      <c r="E766" t="s">
        <v>209</v>
      </c>
      <c r="F766" s="2">
        <v>312</v>
      </c>
    </row>
    <row r="767" spans="4:6">
      <c r="D767" t="s">
        <v>898</v>
      </c>
      <c r="E767" t="s">
        <v>209</v>
      </c>
      <c r="F767" s="2">
        <v>108</v>
      </c>
    </row>
    <row r="768" spans="4:6">
      <c r="D768" t="s">
        <v>899</v>
      </c>
      <c r="E768" t="s">
        <v>209</v>
      </c>
      <c r="F768" s="2">
        <v>2290.4</v>
      </c>
    </row>
    <row r="769" spans="4:6">
      <c r="D769" t="s">
        <v>900</v>
      </c>
      <c r="E769" t="s">
        <v>207</v>
      </c>
      <c r="F769" s="2">
        <v>11</v>
      </c>
    </row>
    <row r="770" spans="4:6">
      <c r="D770" t="s">
        <v>901</v>
      </c>
      <c r="E770" t="s">
        <v>213</v>
      </c>
      <c r="F770" s="2">
        <v>746</v>
      </c>
    </row>
    <row r="771" spans="4:6">
      <c r="D771" t="s">
        <v>902</v>
      </c>
      <c r="E771" t="s">
        <v>213</v>
      </c>
      <c r="F771" s="2">
        <v>14</v>
      </c>
    </row>
    <row r="772" spans="4:6">
      <c r="D772" t="s">
        <v>903</v>
      </c>
      <c r="E772" t="s">
        <v>213</v>
      </c>
      <c r="F772" s="2">
        <v>65</v>
      </c>
    </row>
    <row r="773" spans="4:6">
      <c r="E773" t="s">
        <v>209</v>
      </c>
      <c r="F773" s="2">
        <v>195</v>
      </c>
    </row>
    <row r="774" spans="4:6">
      <c r="D774" t="s">
        <v>904</v>
      </c>
      <c r="E774" t="s">
        <v>213</v>
      </c>
      <c r="F774" s="2">
        <v>859.5</v>
      </c>
    </row>
    <row r="775" spans="4:6">
      <c r="D775" t="s">
        <v>905</v>
      </c>
      <c r="E775" t="s">
        <v>213</v>
      </c>
      <c r="F775" s="2">
        <v>73</v>
      </c>
    </row>
    <row r="776" spans="4:6">
      <c r="E776" t="s">
        <v>209</v>
      </c>
      <c r="F776" s="2">
        <v>73</v>
      </c>
    </row>
    <row r="777" spans="4:6">
      <c r="D777" t="s">
        <v>906</v>
      </c>
      <c r="E777" t="s">
        <v>213</v>
      </c>
      <c r="F777" s="2">
        <v>12</v>
      </c>
    </row>
    <row r="778" spans="4:6">
      <c r="E778" t="s">
        <v>209</v>
      </c>
      <c r="F778" s="2">
        <v>12</v>
      </c>
    </row>
    <row r="779" spans="4:6">
      <c r="D779" t="s">
        <v>907</v>
      </c>
      <c r="E779" t="s">
        <v>209</v>
      </c>
      <c r="F779" s="2">
        <v>61</v>
      </c>
    </row>
    <row r="780" spans="4:6">
      <c r="D780" t="s">
        <v>908</v>
      </c>
      <c r="E780" t="s">
        <v>209</v>
      </c>
      <c r="F780" s="2">
        <v>241.5</v>
      </c>
    </row>
    <row r="781" spans="4:6">
      <c r="D781" t="s">
        <v>909</v>
      </c>
      <c r="E781" t="s">
        <v>213</v>
      </c>
      <c r="F781" s="2">
        <v>31</v>
      </c>
    </row>
    <row r="782" spans="4:6">
      <c r="D782" t="s">
        <v>910</v>
      </c>
      <c r="E782" t="s">
        <v>213</v>
      </c>
      <c r="F782" s="2">
        <v>22</v>
      </c>
    </row>
    <row r="783" spans="4:6">
      <c r="E783" t="s">
        <v>209</v>
      </c>
      <c r="F783" s="2">
        <v>44</v>
      </c>
    </row>
    <row r="784" spans="4:6">
      <c r="D784" t="s">
        <v>911</v>
      </c>
      <c r="E784" t="s">
        <v>213</v>
      </c>
      <c r="F784" s="2">
        <v>720.7</v>
      </c>
    </row>
    <row r="785" spans="4:6">
      <c r="D785" t="s">
        <v>912</v>
      </c>
      <c r="E785" t="s">
        <v>213</v>
      </c>
      <c r="F785" s="2">
        <v>25.3</v>
      </c>
    </row>
    <row r="786" spans="4:6">
      <c r="D786" t="s">
        <v>913</v>
      </c>
      <c r="E786" t="s">
        <v>213</v>
      </c>
      <c r="F786" s="2">
        <v>24</v>
      </c>
    </row>
    <row r="787" spans="4:6">
      <c r="D787" t="s">
        <v>914</v>
      </c>
      <c r="E787" t="s">
        <v>209</v>
      </c>
      <c r="F787" s="2">
        <v>108</v>
      </c>
    </row>
    <row r="788" spans="4:6">
      <c r="D788" t="s">
        <v>915</v>
      </c>
      <c r="E788" t="s">
        <v>209</v>
      </c>
      <c r="F788" s="2">
        <v>192</v>
      </c>
    </row>
    <row r="789" spans="4:6">
      <c r="D789" t="s">
        <v>916</v>
      </c>
      <c r="E789" t="s">
        <v>209</v>
      </c>
      <c r="F789" s="2">
        <v>18</v>
      </c>
    </row>
    <row r="790" spans="4:6">
      <c r="D790" t="s">
        <v>917</v>
      </c>
      <c r="E790" t="s">
        <v>209</v>
      </c>
      <c r="F790" s="2">
        <v>60</v>
      </c>
    </row>
    <row r="791" spans="4:6">
      <c r="D791" t="s">
        <v>918</v>
      </c>
      <c r="E791" t="s">
        <v>213</v>
      </c>
      <c r="F791" s="2">
        <v>13</v>
      </c>
    </row>
    <row r="792" spans="4:6">
      <c r="E792" t="s">
        <v>209</v>
      </c>
      <c r="F792" s="2">
        <v>26</v>
      </c>
    </row>
    <row r="793" spans="4:6">
      <c r="D793" t="s">
        <v>919</v>
      </c>
      <c r="E793" t="s">
        <v>213</v>
      </c>
      <c r="F793" s="2">
        <v>50</v>
      </c>
    </row>
    <row r="794" spans="4:6">
      <c r="D794" t="s">
        <v>920</v>
      </c>
      <c r="E794" t="s">
        <v>209</v>
      </c>
      <c r="F794" s="2">
        <v>78</v>
      </c>
    </row>
    <row r="795" spans="4:6">
      <c r="D795" t="s">
        <v>921</v>
      </c>
      <c r="E795" t="s">
        <v>209</v>
      </c>
      <c r="F795" s="2">
        <v>292</v>
      </c>
    </row>
    <row r="796" spans="4:6">
      <c r="D796" t="s">
        <v>922</v>
      </c>
      <c r="E796" t="s">
        <v>209</v>
      </c>
      <c r="F796" s="2">
        <v>28</v>
      </c>
    </row>
    <row r="797" spans="4:6">
      <c r="D797" t="s">
        <v>923</v>
      </c>
      <c r="E797" t="s">
        <v>213</v>
      </c>
      <c r="F797" s="2">
        <v>131</v>
      </c>
    </row>
    <row r="798" spans="4:6">
      <c r="D798" t="s">
        <v>924</v>
      </c>
      <c r="E798" t="s">
        <v>209</v>
      </c>
      <c r="F798" s="2">
        <v>348</v>
      </c>
    </row>
    <row r="799" spans="4:6">
      <c r="D799" t="s">
        <v>925</v>
      </c>
      <c r="E799" t="s">
        <v>207</v>
      </c>
      <c r="F799" s="2">
        <v>77</v>
      </c>
    </row>
    <row r="800" spans="4:6">
      <c r="D800" t="s">
        <v>926</v>
      </c>
      <c r="E800" t="s">
        <v>213</v>
      </c>
      <c r="F800" s="2">
        <v>113</v>
      </c>
    </row>
    <row r="801" spans="4:6">
      <c r="E801" t="s">
        <v>209</v>
      </c>
      <c r="F801" s="2">
        <v>226</v>
      </c>
    </row>
    <row r="802" spans="4:6">
      <c r="D802" t="s">
        <v>927</v>
      </c>
      <c r="E802" t="s">
        <v>209</v>
      </c>
      <c r="F802" s="2">
        <v>62</v>
      </c>
    </row>
    <row r="803" spans="4:6">
      <c r="D803" t="s">
        <v>928</v>
      </c>
      <c r="E803" t="s">
        <v>213</v>
      </c>
      <c r="F803" s="2">
        <v>184</v>
      </c>
    </row>
    <row r="804" spans="4:6">
      <c r="D804" t="s">
        <v>929</v>
      </c>
      <c r="E804" t="s">
        <v>209</v>
      </c>
      <c r="F804" s="2">
        <v>18</v>
      </c>
    </row>
    <row r="805" spans="4:6">
      <c r="D805" t="s">
        <v>930</v>
      </c>
      <c r="E805" t="s">
        <v>209</v>
      </c>
      <c r="F805" s="2">
        <v>84</v>
      </c>
    </row>
    <row r="806" spans="4:6">
      <c r="D806" t="s">
        <v>931</v>
      </c>
      <c r="E806" t="s">
        <v>213</v>
      </c>
      <c r="F806" s="2">
        <v>38</v>
      </c>
    </row>
    <row r="807" spans="4:6">
      <c r="E807" t="s">
        <v>209</v>
      </c>
      <c r="F807" s="2">
        <v>76</v>
      </c>
    </row>
    <row r="808" spans="4:6">
      <c r="D808" t="s">
        <v>932</v>
      </c>
      <c r="E808" t="s">
        <v>207</v>
      </c>
      <c r="F808" s="2">
        <v>116.2</v>
      </c>
    </row>
    <row r="809" spans="4:6">
      <c r="D809" t="s">
        <v>933</v>
      </c>
      <c r="E809" t="s">
        <v>209</v>
      </c>
      <c r="F809" s="2">
        <v>120</v>
      </c>
    </row>
    <row r="810" spans="4:6">
      <c r="D810" t="s">
        <v>934</v>
      </c>
      <c r="E810" t="s">
        <v>213</v>
      </c>
      <c r="F810" s="2">
        <v>43</v>
      </c>
    </row>
    <row r="811" spans="4:6">
      <c r="E811" t="s">
        <v>209</v>
      </c>
      <c r="F811" s="2">
        <v>172</v>
      </c>
    </row>
    <row r="812" spans="4:6">
      <c r="D812" t="s">
        <v>935</v>
      </c>
      <c r="E812" t="s">
        <v>209</v>
      </c>
      <c r="F812" s="2">
        <v>46</v>
      </c>
    </row>
    <row r="813" spans="4:6">
      <c r="D813" t="s">
        <v>936</v>
      </c>
      <c r="E813" t="s">
        <v>209</v>
      </c>
      <c r="F813" s="2">
        <v>190</v>
      </c>
    </row>
    <row r="814" spans="4:6">
      <c r="D814" t="s">
        <v>937</v>
      </c>
      <c r="E814" t="s">
        <v>213</v>
      </c>
      <c r="F814" s="2">
        <v>3394.7999999999997</v>
      </c>
    </row>
    <row r="815" spans="4:6">
      <c r="D815" t="s">
        <v>938</v>
      </c>
      <c r="E815" t="s">
        <v>209</v>
      </c>
      <c r="F815" s="2">
        <v>128</v>
      </c>
    </row>
    <row r="816" spans="4:6">
      <c r="D816" t="s">
        <v>939</v>
      </c>
      <c r="E816" t="s">
        <v>209</v>
      </c>
      <c r="F816" s="2">
        <v>30</v>
      </c>
    </row>
    <row r="817" spans="4:6">
      <c r="D817" t="s">
        <v>940</v>
      </c>
      <c r="E817" t="s">
        <v>213</v>
      </c>
      <c r="F817" s="2">
        <v>22.3</v>
      </c>
    </row>
    <row r="818" spans="4:6">
      <c r="D818" t="s">
        <v>941</v>
      </c>
      <c r="E818" t="s">
        <v>213</v>
      </c>
      <c r="F818" s="2">
        <v>1457.8</v>
      </c>
    </row>
    <row r="819" spans="4:6">
      <c r="D819" t="s">
        <v>942</v>
      </c>
      <c r="E819" t="s">
        <v>213</v>
      </c>
      <c r="F819" s="2">
        <v>25</v>
      </c>
    </row>
    <row r="820" spans="4:6">
      <c r="E820" t="s">
        <v>209</v>
      </c>
      <c r="F820" s="2">
        <v>25</v>
      </c>
    </row>
    <row r="821" spans="4:6">
      <c r="D821" t="s">
        <v>943</v>
      </c>
      <c r="E821" t="s">
        <v>209</v>
      </c>
      <c r="F821" s="2">
        <v>126</v>
      </c>
    </row>
    <row r="822" spans="4:6">
      <c r="D822" t="s">
        <v>944</v>
      </c>
      <c r="E822" t="s">
        <v>209</v>
      </c>
      <c r="F822" s="2">
        <v>72</v>
      </c>
    </row>
    <row r="823" spans="4:6">
      <c r="D823" t="s">
        <v>945</v>
      </c>
      <c r="E823" t="s">
        <v>213</v>
      </c>
      <c r="F823" s="2">
        <v>196</v>
      </c>
    </row>
    <row r="824" spans="4:6">
      <c r="E824" t="s">
        <v>209</v>
      </c>
      <c r="F824" s="2">
        <v>196</v>
      </c>
    </row>
    <row r="825" spans="4:6">
      <c r="D825" t="s">
        <v>946</v>
      </c>
      <c r="E825" t="s">
        <v>213</v>
      </c>
      <c r="F825" s="2">
        <v>615.87519925679999</v>
      </c>
    </row>
    <row r="826" spans="4:6">
      <c r="D826" t="s">
        <v>947</v>
      </c>
      <c r="E826" t="s">
        <v>213</v>
      </c>
      <c r="F826" s="2">
        <v>28</v>
      </c>
    </row>
    <row r="827" spans="4:6">
      <c r="E827" t="s">
        <v>209</v>
      </c>
      <c r="F827" s="2">
        <v>56</v>
      </c>
    </row>
    <row r="828" spans="4:6">
      <c r="D828" t="s">
        <v>948</v>
      </c>
      <c r="E828" t="s">
        <v>213</v>
      </c>
      <c r="F828" s="2">
        <v>20</v>
      </c>
    </row>
    <row r="829" spans="4:6">
      <c r="D829" t="s">
        <v>949</v>
      </c>
      <c r="E829" t="s">
        <v>209</v>
      </c>
      <c r="F829" s="2">
        <v>135</v>
      </c>
    </row>
    <row r="830" spans="4:6">
      <c r="D830" t="s">
        <v>950</v>
      </c>
      <c r="E830" t="s">
        <v>209</v>
      </c>
      <c r="F830" s="2">
        <v>47</v>
      </c>
    </row>
    <row r="831" spans="4:6">
      <c r="D831" t="s">
        <v>951</v>
      </c>
      <c r="E831" t="s">
        <v>213</v>
      </c>
      <c r="F831" s="2">
        <v>182</v>
      </c>
    </row>
    <row r="832" spans="4:6">
      <c r="D832" t="s">
        <v>952</v>
      </c>
      <c r="E832" t="s">
        <v>209</v>
      </c>
      <c r="F832" s="2">
        <v>402</v>
      </c>
    </row>
    <row r="833" spans="4:6">
      <c r="D833" t="s">
        <v>953</v>
      </c>
      <c r="E833" t="s">
        <v>209</v>
      </c>
      <c r="F833" s="2">
        <v>88</v>
      </c>
    </row>
    <row r="834" spans="4:6">
      <c r="D834" t="s">
        <v>954</v>
      </c>
      <c r="E834" t="s">
        <v>209</v>
      </c>
      <c r="F834" s="2">
        <v>228</v>
      </c>
    </row>
    <row r="835" spans="4:6">
      <c r="D835" t="s">
        <v>955</v>
      </c>
      <c r="E835" t="s">
        <v>213</v>
      </c>
      <c r="F835" s="2">
        <v>435.6</v>
      </c>
    </row>
    <row r="836" spans="4:6">
      <c r="D836" t="s">
        <v>956</v>
      </c>
      <c r="E836" t="s">
        <v>209</v>
      </c>
      <c r="F836" s="2">
        <v>60</v>
      </c>
    </row>
    <row r="837" spans="4:6">
      <c r="D837" t="s">
        <v>957</v>
      </c>
      <c r="E837" t="s">
        <v>213</v>
      </c>
      <c r="F837" s="2">
        <v>30</v>
      </c>
    </row>
    <row r="838" spans="4:6">
      <c r="D838" t="s">
        <v>958</v>
      </c>
      <c r="E838" t="s">
        <v>209</v>
      </c>
      <c r="F838" s="2">
        <v>36</v>
      </c>
    </row>
    <row r="839" spans="4:6">
      <c r="D839" t="s">
        <v>959</v>
      </c>
      <c r="E839" t="s">
        <v>209</v>
      </c>
      <c r="F839" s="2">
        <v>64</v>
      </c>
    </row>
    <row r="840" spans="4:6">
      <c r="D840" t="s">
        <v>960</v>
      </c>
      <c r="E840" t="s">
        <v>213</v>
      </c>
      <c r="F840" s="2">
        <v>36</v>
      </c>
    </row>
    <row r="841" spans="4:6">
      <c r="E841" t="s">
        <v>209</v>
      </c>
      <c r="F841" s="2">
        <v>36</v>
      </c>
    </row>
    <row r="842" spans="4:6">
      <c r="D842" t="s">
        <v>961</v>
      </c>
      <c r="E842" t="s">
        <v>209</v>
      </c>
      <c r="F842" s="2">
        <v>90</v>
      </c>
    </row>
    <row r="843" spans="4:6">
      <c r="D843" t="s">
        <v>962</v>
      </c>
      <c r="E843" t="s">
        <v>209</v>
      </c>
      <c r="F843" s="2">
        <v>26</v>
      </c>
    </row>
    <row r="844" spans="4:6">
      <c r="D844" t="s">
        <v>963</v>
      </c>
      <c r="E844" t="s">
        <v>213</v>
      </c>
      <c r="F844" s="2">
        <v>185</v>
      </c>
    </row>
    <row r="845" spans="4:6">
      <c r="D845" t="s">
        <v>964</v>
      </c>
      <c r="E845" t="s">
        <v>209</v>
      </c>
      <c r="F845" s="2">
        <v>312</v>
      </c>
    </row>
    <row r="846" spans="4:6">
      <c r="D846" t="s">
        <v>965</v>
      </c>
      <c r="E846" t="s">
        <v>213</v>
      </c>
      <c r="F846" s="2">
        <v>149</v>
      </c>
    </row>
    <row r="847" spans="4:6">
      <c r="E847" t="s">
        <v>209</v>
      </c>
      <c r="F847" s="2">
        <v>298</v>
      </c>
    </row>
    <row r="848" spans="4:6">
      <c r="D848" t="s">
        <v>966</v>
      </c>
      <c r="E848" t="s">
        <v>213</v>
      </c>
      <c r="F848" s="2">
        <v>1743</v>
      </c>
    </row>
    <row r="849" spans="4:6">
      <c r="D849" t="s">
        <v>967</v>
      </c>
      <c r="E849" t="s">
        <v>213</v>
      </c>
      <c r="F849" s="2">
        <v>153.9687998142</v>
      </c>
    </row>
    <row r="850" spans="4:6">
      <c r="D850" t="s">
        <v>968</v>
      </c>
      <c r="E850" t="s">
        <v>213</v>
      </c>
      <c r="F850" s="2">
        <v>23</v>
      </c>
    </row>
    <row r="851" spans="4:6">
      <c r="D851" t="s">
        <v>969</v>
      </c>
      <c r="E851" t="s">
        <v>209</v>
      </c>
      <c r="F851" s="2">
        <v>12</v>
      </c>
    </row>
    <row r="852" spans="4:6">
      <c r="D852" t="s">
        <v>970</v>
      </c>
      <c r="E852" t="s">
        <v>213</v>
      </c>
      <c r="F852" s="2">
        <v>2909.7</v>
      </c>
    </row>
    <row r="853" spans="4:6">
      <c r="D853" t="s">
        <v>971</v>
      </c>
      <c r="E853" t="s">
        <v>209</v>
      </c>
      <c r="F853" s="2">
        <v>71</v>
      </c>
    </row>
    <row r="854" spans="4:6">
      <c r="D854" t="s">
        <v>972</v>
      </c>
      <c r="E854" t="s">
        <v>209</v>
      </c>
      <c r="F854" s="2">
        <v>32</v>
      </c>
    </row>
    <row r="855" spans="4:6">
      <c r="D855" t="s">
        <v>973</v>
      </c>
      <c r="E855" t="s">
        <v>209</v>
      </c>
      <c r="F855" s="2">
        <v>10</v>
      </c>
    </row>
    <row r="856" spans="4:6">
      <c r="D856" t="s">
        <v>974</v>
      </c>
      <c r="E856" t="s">
        <v>209</v>
      </c>
      <c r="F856" s="2">
        <v>124</v>
      </c>
    </row>
    <row r="857" spans="4:6">
      <c r="D857" t="s">
        <v>975</v>
      </c>
      <c r="E857" t="s">
        <v>213</v>
      </c>
      <c r="F857" s="2">
        <v>756</v>
      </c>
    </row>
    <row r="858" spans="4:6">
      <c r="D858" t="s">
        <v>976</v>
      </c>
      <c r="E858" t="s">
        <v>213</v>
      </c>
      <c r="F858" s="2">
        <v>1674</v>
      </c>
    </row>
    <row r="859" spans="4:6">
      <c r="D859" t="s">
        <v>977</v>
      </c>
      <c r="E859" t="s">
        <v>209</v>
      </c>
      <c r="F859" s="2">
        <v>99</v>
      </c>
    </row>
    <row r="860" spans="4:6">
      <c r="D860" t="s">
        <v>978</v>
      </c>
      <c r="E860" t="s">
        <v>209</v>
      </c>
      <c r="F860" s="2">
        <v>189</v>
      </c>
    </row>
    <row r="861" spans="4:6">
      <c r="D861" t="s">
        <v>979</v>
      </c>
      <c r="E861" t="s">
        <v>209</v>
      </c>
      <c r="F861" s="2">
        <v>70</v>
      </c>
    </row>
    <row r="862" spans="4:6">
      <c r="D862" t="s">
        <v>980</v>
      </c>
      <c r="E862" t="s">
        <v>209</v>
      </c>
      <c r="F862" s="2">
        <v>206</v>
      </c>
    </row>
    <row r="863" spans="4:6">
      <c r="D863" t="s">
        <v>981</v>
      </c>
      <c r="E863" t="s">
        <v>213</v>
      </c>
      <c r="F863" s="2">
        <v>92.4</v>
      </c>
    </row>
    <row r="864" spans="4:6">
      <c r="E864" t="s">
        <v>209</v>
      </c>
      <c r="F864" s="2">
        <v>184.8</v>
      </c>
    </row>
    <row r="865" spans="4:6">
      <c r="D865" t="s">
        <v>982</v>
      </c>
      <c r="E865" t="s">
        <v>209</v>
      </c>
      <c r="F865" s="2">
        <v>39</v>
      </c>
    </row>
    <row r="866" spans="4:6">
      <c r="D866" t="s">
        <v>983</v>
      </c>
      <c r="E866" t="s">
        <v>213</v>
      </c>
      <c r="F866" s="2">
        <v>99</v>
      </c>
    </row>
    <row r="867" spans="4:6">
      <c r="D867" t="s">
        <v>984</v>
      </c>
      <c r="E867" t="s">
        <v>209</v>
      </c>
      <c r="F867" s="2">
        <v>78</v>
      </c>
    </row>
    <row r="868" spans="4:6">
      <c r="D868" t="s">
        <v>985</v>
      </c>
      <c r="E868" t="s">
        <v>209</v>
      </c>
      <c r="F868" s="2">
        <v>147</v>
      </c>
    </row>
    <row r="869" spans="4:6">
      <c r="D869" t="s">
        <v>986</v>
      </c>
      <c r="E869" t="s">
        <v>209</v>
      </c>
      <c r="F869" s="2">
        <v>41</v>
      </c>
    </row>
    <row r="870" spans="4:6">
      <c r="D870" t="s">
        <v>987</v>
      </c>
      <c r="E870" t="s">
        <v>213</v>
      </c>
      <c r="F870" s="2">
        <v>22</v>
      </c>
    </row>
    <row r="871" spans="4:6">
      <c r="E871" t="s">
        <v>209</v>
      </c>
      <c r="F871" s="2">
        <v>44</v>
      </c>
    </row>
    <row r="872" spans="4:6">
      <c r="D872" t="s">
        <v>988</v>
      </c>
      <c r="E872" t="s">
        <v>209</v>
      </c>
      <c r="F872" s="2">
        <v>347.4</v>
      </c>
    </row>
    <row r="873" spans="4:6">
      <c r="D873" t="s">
        <v>989</v>
      </c>
      <c r="E873" t="s">
        <v>209</v>
      </c>
      <c r="F873" s="2">
        <v>108</v>
      </c>
    </row>
    <row r="874" spans="4:6">
      <c r="D874" t="s">
        <v>990</v>
      </c>
      <c r="E874" t="s">
        <v>209</v>
      </c>
      <c r="F874" s="2">
        <v>10</v>
      </c>
    </row>
    <row r="875" spans="4:6">
      <c r="D875" t="s">
        <v>991</v>
      </c>
      <c r="E875" t="s">
        <v>213</v>
      </c>
      <c r="F875" s="2">
        <v>62</v>
      </c>
    </row>
    <row r="876" spans="4:6">
      <c r="E876" t="s">
        <v>209</v>
      </c>
      <c r="F876" s="2">
        <v>62</v>
      </c>
    </row>
    <row r="877" spans="4:6">
      <c r="D877" t="s">
        <v>992</v>
      </c>
      <c r="E877" t="s">
        <v>213</v>
      </c>
      <c r="F877" s="2">
        <v>34</v>
      </c>
    </row>
    <row r="878" spans="4:6">
      <c r="E878" t="s">
        <v>209</v>
      </c>
      <c r="F878" s="2">
        <v>170</v>
      </c>
    </row>
    <row r="879" spans="4:6">
      <c r="D879" t="s">
        <v>993</v>
      </c>
      <c r="E879" t="s">
        <v>213</v>
      </c>
      <c r="F879" s="2">
        <v>40.25</v>
      </c>
    </row>
    <row r="880" spans="4:6">
      <c r="E880" t="s">
        <v>209</v>
      </c>
      <c r="F880" s="2">
        <v>80.5</v>
      </c>
    </row>
    <row r="881" spans="4:6">
      <c r="D881" t="s">
        <v>994</v>
      </c>
      <c r="E881" t="s">
        <v>213</v>
      </c>
      <c r="F881" s="2">
        <v>16</v>
      </c>
    </row>
    <row r="882" spans="4:6">
      <c r="D882" t="s">
        <v>995</v>
      </c>
      <c r="E882" t="s">
        <v>209</v>
      </c>
      <c r="F882" s="2">
        <v>1070</v>
      </c>
    </row>
    <row r="883" spans="4:6">
      <c r="D883" t="s">
        <v>996</v>
      </c>
      <c r="E883" t="s">
        <v>209</v>
      </c>
      <c r="F883" s="2">
        <v>52</v>
      </c>
    </row>
    <row r="884" spans="4:6">
      <c r="D884" t="s">
        <v>997</v>
      </c>
      <c r="E884" t="s">
        <v>209</v>
      </c>
      <c r="F884" s="2">
        <v>243.4</v>
      </c>
    </row>
    <row r="885" spans="4:6">
      <c r="D885" t="s">
        <v>998</v>
      </c>
      <c r="E885" t="s">
        <v>213</v>
      </c>
      <c r="F885" s="2">
        <v>56</v>
      </c>
    </row>
    <row r="886" spans="4:6">
      <c r="D886" t="s">
        <v>999</v>
      </c>
      <c r="E886" t="s">
        <v>213</v>
      </c>
      <c r="F886" s="2">
        <v>184</v>
      </c>
    </row>
    <row r="887" spans="4:6">
      <c r="D887" t="s">
        <v>1000</v>
      </c>
      <c r="E887" t="s">
        <v>209</v>
      </c>
      <c r="F887" s="2">
        <v>105</v>
      </c>
    </row>
    <row r="888" spans="4:6">
      <c r="D888" t="s">
        <v>1001</v>
      </c>
      <c r="E888" t="s">
        <v>213</v>
      </c>
      <c r="F888" s="2">
        <v>134</v>
      </c>
    </row>
    <row r="889" spans="4:6">
      <c r="E889" t="s">
        <v>209</v>
      </c>
      <c r="F889" s="2">
        <v>536</v>
      </c>
    </row>
    <row r="890" spans="4:6">
      <c r="D890" t="s">
        <v>1002</v>
      </c>
      <c r="E890" t="s">
        <v>209</v>
      </c>
      <c r="F890" s="2">
        <v>536</v>
      </c>
    </row>
    <row r="891" spans="4:6">
      <c r="D891" t="s">
        <v>1003</v>
      </c>
      <c r="E891" t="s">
        <v>209</v>
      </c>
      <c r="F891" s="2">
        <v>18</v>
      </c>
    </row>
    <row r="892" spans="4:6">
      <c r="D892" t="s">
        <v>1004</v>
      </c>
      <c r="E892" t="s">
        <v>209</v>
      </c>
      <c r="F892" s="2">
        <v>120</v>
      </c>
    </row>
    <row r="893" spans="4:6">
      <c r="D893" t="s">
        <v>1005</v>
      </c>
      <c r="E893" t="s">
        <v>209</v>
      </c>
      <c r="F893" s="2">
        <v>121.6</v>
      </c>
    </row>
    <row r="894" spans="4:6">
      <c r="D894" t="s">
        <v>1006</v>
      </c>
      <c r="E894" t="s">
        <v>209</v>
      </c>
      <c r="F894" s="2">
        <v>28</v>
      </c>
    </row>
    <row r="895" spans="4:6">
      <c r="D895" t="s">
        <v>1007</v>
      </c>
      <c r="E895" t="s">
        <v>213</v>
      </c>
      <c r="F895" s="2">
        <v>342</v>
      </c>
    </row>
    <row r="896" spans="4:6">
      <c r="D896" t="s">
        <v>1008</v>
      </c>
      <c r="E896" t="s">
        <v>209</v>
      </c>
      <c r="F896" s="2">
        <v>40</v>
      </c>
    </row>
    <row r="897" spans="4:6">
      <c r="D897" t="s">
        <v>1009</v>
      </c>
      <c r="E897" t="s">
        <v>209</v>
      </c>
      <c r="F897" s="2">
        <v>114</v>
      </c>
    </row>
    <row r="898" spans="4:6">
      <c r="D898" t="s">
        <v>1010</v>
      </c>
      <c r="E898" t="s">
        <v>209</v>
      </c>
      <c r="F898" s="2">
        <v>31</v>
      </c>
    </row>
    <row r="899" spans="4:6">
      <c r="D899" t="s">
        <v>1011</v>
      </c>
      <c r="E899" t="s">
        <v>213</v>
      </c>
      <c r="F899" s="2">
        <v>459.5</v>
      </c>
    </row>
    <row r="900" spans="4:6">
      <c r="D900" t="s">
        <v>1012</v>
      </c>
      <c r="E900" t="s">
        <v>213</v>
      </c>
      <c r="F900" s="2">
        <v>17.2</v>
      </c>
    </row>
    <row r="901" spans="4:6">
      <c r="D901" t="s">
        <v>1013</v>
      </c>
      <c r="E901" t="s">
        <v>209</v>
      </c>
      <c r="F901" s="2">
        <v>32</v>
      </c>
    </row>
    <row r="902" spans="4:6">
      <c r="D902" t="s">
        <v>1014</v>
      </c>
      <c r="E902" t="s">
        <v>209</v>
      </c>
      <c r="F902" s="2">
        <v>166</v>
      </c>
    </row>
    <row r="903" spans="4:6">
      <c r="D903" t="s">
        <v>1015</v>
      </c>
      <c r="E903" t="s">
        <v>213</v>
      </c>
      <c r="F903" s="2">
        <v>150</v>
      </c>
    </row>
    <row r="904" spans="4:6">
      <c r="D904" t="s">
        <v>1016</v>
      </c>
      <c r="E904" t="s">
        <v>209</v>
      </c>
      <c r="F904" s="2">
        <v>165</v>
      </c>
    </row>
    <row r="905" spans="4:6">
      <c r="D905" t="s">
        <v>1017</v>
      </c>
      <c r="E905" t="s">
        <v>209</v>
      </c>
      <c r="F905" s="2">
        <v>177</v>
      </c>
    </row>
    <row r="906" spans="4:6">
      <c r="D906" t="s">
        <v>1018</v>
      </c>
      <c r="E906" t="s">
        <v>209</v>
      </c>
      <c r="F906" s="2">
        <v>500</v>
      </c>
    </row>
    <row r="907" spans="4:6">
      <c r="D907" t="s">
        <v>1019</v>
      </c>
      <c r="E907" t="s">
        <v>209</v>
      </c>
      <c r="F907" s="2">
        <v>77.599999999999994</v>
      </c>
    </row>
    <row r="908" spans="4:6">
      <c r="D908" t="s">
        <v>1020</v>
      </c>
      <c r="E908" t="s">
        <v>207</v>
      </c>
      <c r="F908" s="2">
        <v>6</v>
      </c>
    </row>
    <row r="909" spans="4:6">
      <c r="D909" t="s">
        <v>1021</v>
      </c>
      <c r="E909" t="s">
        <v>209</v>
      </c>
      <c r="F909" s="2">
        <v>123</v>
      </c>
    </row>
    <row r="910" spans="4:6">
      <c r="D910" t="s">
        <v>1022</v>
      </c>
      <c r="E910" t="s">
        <v>209</v>
      </c>
      <c r="F910" s="2">
        <v>180</v>
      </c>
    </row>
    <row r="911" spans="4:6">
      <c r="D911" t="s">
        <v>1023</v>
      </c>
      <c r="E911" t="s">
        <v>209</v>
      </c>
      <c r="F911" s="2">
        <v>96</v>
      </c>
    </row>
    <row r="912" spans="4:6">
      <c r="D912" t="s">
        <v>1024</v>
      </c>
      <c r="E912" t="s">
        <v>213</v>
      </c>
      <c r="F912" s="2">
        <v>70</v>
      </c>
    </row>
    <row r="913" spans="4:6">
      <c r="E913" t="s">
        <v>209</v>
      </c>
      <c r="F913" s="2">
        <v>210</v>
      </c>
    </row>
    <row r="914" spans="4:6">
      <c r="D914" t="s">
        <v>1025</v>
      </c>
      <c r="E914" t="s">
        <v>213</v>
      </c>
      <c r="F914" s="2">
        <v>716</v>
      </c>
    </row>
    <row r="915" spans="4:6">
      <c r="D915" t="s">
        <v>1026</v>
      </c>
      <c r="E915" t="s">
        <v>213</v>
      </c>
      <c r="F915" s="2">
        <v>23.9</v>
      </c>
    </row>
    <row r="916" spans="4:6">
      <c r="E916" t="s">
        <v>209</v>
      </c>
      <c r="F916" s="2">
        <v>47.8</v>
      </c>
    </row>
    <row r="917" spans="4:6">
      <c r="D917" t="s">
        <v>1027</v>
      </c>
      <c r="E917" t="s">
        <v>213</v>
      </c>
      <c r="F917" s="2">
        <v>882</v>
      </c>
    </row>
    <row r="918" spans="4:6">
      <c r="D918" t="s">
        <v>1028</v>
      </c>
      <c r="E918" t="s">
        <v>209</v>
      </c>
      <c r="F918" s="2">
        <v>46</v>
      </c>
    </row>
    <row r="919" spans="4:6">
      <c r="D919" t="s">
        <v>1029</v>
      </c>
      <c r="E919" t="s">
        <v>213</v>
      </c>
      <c r="F919" s="2">
        <v>146</v>
      </c>
    </row>
    <row r="920" spans="4:6">
      <c r="D920" t="s">
        <v>1030</v>
      </c>
      <c r="E920" t="s">
        <v>209</v>
      </c>
      <c r="F920" s="2">
        <v>46</v>
      </c>
    </row>
    <row r="921" spans="4:6">
      <c r="D921" t="s">
        <v>1031</v>
      </c>
      <c r="E921" t="s">
        <v>209</v>
      </c>
      <c r="F921" s="2">
        <v>210</v>
      </c>
    </row>
    <row r="922" spans="4:6">
      <c r="D922" t="s">
        <v>1032</v>
      </c>
      <c r="E922" t="s">
        <v>209</v>
      </c>
      <c r="F922" s="2">
        <v>106</v>
      </c>
    </row>
    <row r="923" spans="4:6">
      <c r="D923" t="s">
        <v>1033</v>
      </c>
      <c r="E923" t="s">
        <v>213</v>
      </c>
      <c r="F923" s="2">
        <v>109.3</v>
      </c>
    </row>
    <row r="924" spans="4:6">
      <c r="E924" t="s">
        <v>209</v>
      </c>
      <c r="F924" s="2">
        <v>218.6</v>
      </c>
    </row>
    <row r="925" spans="4:6">
      <c r="D925" t="s">
        <v>1034</v>
      </c>
      <c r="E925" t="s">
        <v>213</v>
      </c>
      <c r="F925" s="2">
        <v>17</v>
      </c>
    </row>
    <row r="926" spans="4:6">
      <c r="E926" t="s">
        <v>209</v>
      </c>
      <c r="F926" s="2">
        <v>17</v>
      </c>
    </row>
    <row r="927" spans="4:6">
      <c r="D927" t="s">
        <v>1035</v>
      </c>
      <c r="E927" t="s">
        <v>213</v>
      </c>
      <c r="F927" s="2">
        <v>232</v>
      </c>
    </row>
    <row r="928" spans="4:6">
      <c r="D928" t="s">
        <v>1036</v>
      </c>
      <c r="E928" t="s">
        <v>213</v>
      </c>
      <c r="F928" s="2">
        <v>64</v>
      </c>
    </row>
    <row r="929" spans="4:6">
      <c r="D929" t="s">
        <v>1037</v>
      </c>
      <c r="E929" t="s">
        <v>213</v>
      </c>
      <c r="F929" s="2">
        <v>17</v>
      </c>
    </row>
    <row r="930" spans="4:6">
      <c r="D930" t="s">
        <v>1038</v>
      </c>
      <c r="E930" t="s">
        <v>213</v>
      </c>
      <c r="F930" s="2">
        <v>380.7</v>
      </c>
    </row>
    <row r="931" spans="4:6">
      <c r="D931" t="s">
        <v>1039</v>
      </c>
      <c r="E931" t="s">
        <v>213</v>
      </c>
      <c r="F931" s="2">
        <v>278</v>
      </c>
    </row>
    <row r="932" spans="4:6">
      <c r="E932" t="s">
        <v>209</v>
      </c>
      <c r="F932" s="2">
        <v>417</v>
      </c>
    </row>
    <row r="933" spans="4:6">
      <c r="D933" t="s">
        <v>1040</v>
      </c>
      <c r="E933" t="s">
        <v>209</v>
      </c>
      <c r="F933" s="2">
        <v>138</v>
      </c>
    </row>
    <row r="934" spans="4:6">
      <c r="D934" t="s">
        <v>1041</v>
      </c>
      <c r="E934" t="s">
        <v>213</v>
      </c>
      <c r="F934" s="2">
        <v>32.1</v>
      </c>
    </row>
    <row r="935" spans="4:6">
      <c r="E935" t="s">
        <v>209</v>
      </c>
      <c r="F935" s="2">
        <v>32.1</v>
      </c>
    </row>
    <row r="936" spans="4:6">
      <c r="D936" t="s">
        <v>1042</v>
      </c>
      <c r="E936" t="s">
        <v>209</v>
      </c>
      <c r="F936" s="2">
        <v>644.09999999999991</v>
      </c>
    </row>
    <row r="937" spans="4:6">
      <c r="D937" t="s">
        <v>1043</v>
      </c>
      <c r="E937" t="s">
        <v>209</v>
      </c>
      <c r="F937" s="2">
        <v>128</v>
      </c>
    </row>
    <row r="938" spans="4:6">
      <c r="D938" t="s">
        <v>1044</v>
      </c>
      <c r="E938" t="s">
        <v>213</v>
      </c>
      <c r="F938" s="2">
        <v>1185</v>
      </c>
    </row>
    <row r="939" spans="4:6">
      <c r="D939" t="s">
        <v>1045</v>
      </c>
      <c r="E939" t="s">
        <v>209</v>
      </c>
      <c r="F939" s="2">
        <v>120</v>
      </c>
    </row>
    <row r="940" spans="4:6">
      <c r="D940" t="s">
        <v>1046</v>
      </c>
      <c r="E940" t="s">
        <v>209</v>
      </c>
      <c r="F940" s="2">
        <v>6</v>
      </c>
    </row>
    <row r="941" spans="4:6">
      <c r="D941" t="s">
        <v>1047</v>
      </c>
      <c r="E941" t="s">
        <v>213</v>
      </c>
      <c r="F941" s="2">
        <v>480</v>
      </c>
    </row>
    <row r="942" spans="4:6">
      <c r="D942" t="s">
        <v>1048</v>
      </c>
      <c r="E942" t="s">
        <v>209</v>
      </c>
      <c r="F942" s="2">
        <v>41.4</v>
      </c>
    </row>
    <row r="943" spans="4:6">
      <c r="D943" t="s">
        <v>1049</v>
      </c>
      <c r="E943" t="s">
        <v>209</v>
      </c>
      <c r="F943" s="2">
        <v>138.30000000000001</v>
      </c>
    </row>
    <row r="944" spans="4:6">
      <c r="D944" t="s">
        <v>1050</v>
      </c>
      <c r="E944" t="s">
        <v>209</v>
      </c>
      <c r="F944" s="2">
        <v>348</v>
      </c>
    </row>
    <row r="945" spans="4:6">
      <c r="D945" t="s">
        <v>1051</v>
      </c>
      <c r="E945" t="s">
        <v>213</v>
      </c>
      <c r="F945" s="2">
        <v>571</v>
      </c>
    </row>
    <row r="946" spans="4:6">
      <c r="E946" t="s">
        <v>209</v>
      </c>
      <c r="F946" s="2">
        <v>1713</v>
      </c>
    </row>
    <row r="947" spans="4:6">
      <c r="D947" t="s">
        <v>1052</v>
      </c>
      <c r="E947" t="s">
        <v>207</v>
      </c>
      <c r="F947" s="2">
        <v>64</v>
      </c>
    </row>
    <row r="948" spans="4:6">
      <c r="D948" t="s">
        <v>1053</v>
      </c>
      <c r="E948" t="s">
        <v>209</v>
      </c>
      <c r="F948" s="2">
        <v>69</v>
      </c>
    </row>
    <row r="949" spans="4:6">
      <c r="D949" t="s">
        <v>1054</v>
      </c>
      <c r="E949" t="s">
        <v>209</v>
      </c>
      <c r="F949" s="2">
        <v>270</v>
      </c>
    </row>
    <row r="950" spans="4:6">
      <c r="D950" t="s">
        <v>1055</v>
      </c>
      <c r="E950" t="s">
        <v>213</v>
      </c>
      <c r="F950" s="2">
        <v>65</v>
      </c>
    </row>
    <row r="951" spans="4:6">
      <c r="E951" t="s">
        <v>209</v>
      </c>
      <c r="F951" s="2">
        <v>260</v>
      </c>
    </row>
    <row r="952" spans="4:6">
      <c r="D952" t="s">
        <v>1056</v>
      </c>
      <c r="E952" t="s">
        <v>209</v>
      </c>
      <c r="F952" s="2">
        <v>58</v>
      </c>
    </row>
    <row r="953" spans="4:6">
      <c r="D953" t="s">
        <v>1057</v>
      </c>
      <c r="E953" t="s">
        <v>209</v>
      </c>
      <c r="F953" s="2">
        <v>13</v>
      </c>
    </row>
    <row r="954" spans="4:6">
      <c r="D954" t="s">
        <v>1058</v>
      </c>
      <c r="E954" t="s">
        <v>213</v>
      </c>
      <c r="F954" s="2">
        <v>13</v>
      </c>
    </row>
    <row r="955" spans="4:6">
      <c r="E955" t="s">
        <v>209</v>
      </c>
      <c r="F955" s="2">
        <v>65</v>
      </c>
    </row>
    <row r="956" spans="4:6">
      <c r="D956" t="s">
        <v>1059</v>
      </c>
      <c r="E956" t="s">
        <v>213</v>
      </c>
      <c r="F956" s="2">
        <v>416</v>
      </c>
    </row>
    <row r="957" spans="4:6">
      <c r="D957" t="s">
        <v>1060</v>
      </c>
      <c r="E957" t="s">
        <v>209</v>
      </c>
      <c r="F957" s="2">
        <v>4.8</v>
      </c>
    </row>
    <row r="958" spans="4:6">
      <c r="D958" t="s">
        <v>1061</v>
      </c>
      <c r="E958" t="s">
        <v>209</v>
      </c>
      <c r="F958" s="2">
        <v>51</v>
      </c>
    </row>
    <row r="959" spans="4:6">
      <c r="D959" t="s">
        <v>1062</v>
      </c>
      <c r="E959" t="s">
        <v>213</v>
      </c>
      <c r="F959" s="2">
        <v>8</v>
      </c>
    </row>
    <row r="960" spans="4:6">
      <c r="E960" t="s">
        <v>209</v>
      </c>
      <c r="F960" s="2">
        <v>16</v>
      </c>
    </row>
    <row r="961" spans="4:6">
      <c r="D961" t="s">
        <v>1063</v>
      </c>
      <c r="E961" t="s">
        <v>209</v>
      </c>
      <c r="F961" s="2">
        <v>616.20000000000005</v>
      </c>
    </row>
    <row r="962" spans="4:6">
      <c r="D962" t="s">
        <v>1064</v>
      </c>
      <c r="E962" t="s">
        <v>209</v>
      </c>
      <c r="F962" s="2">
        <v>164</v>
      </c>
    </row>
    <row r="963" spans="4:6">
      <c r="D963" t="s">
        <v>1065</v>
      </c>
      <c r="E963" t="s">
        <v>213</v>
      </c>
      <c r="F963" s="2">
        <v>3</v>
      </c>
    </row>
    <row r="964" spans="4:6">
      <c r="D964" t="s">
        <v>1066</v>
      </c>
      <c r="E964" t="s">
        <v>207</v>
      </c>
      <c r="F964" s="2">
        <v>96</v>
      </c>
    </row>
    <row r="965" spans="4:6">
      <c r="D965" t="s">
        <v>1067</v>
      </c>
      <c r="E965" t="s">
        <v>213</v>
      </c>
      <c r="F965" s="2">
        <v>19.2</v>
      </c>
    </row>
    <row r="966" spans="4:6">
      <c r="D966" t="s">
        <v>1068</v>
      </c>
      <c r="E966" t="s">
        <v>209</v>
      </c>
      <c r="F966" s="2">
        <v>249</v>
      </c>
    </row>
    <row r="967" spans="4:6">
      <c r="D967" t="s">
        <v>1069</v>
      </c>
      <c r="E967" t="s">
        <v>209</v>
      </c>
      <c r="F967" s="2">
        <v>56</v>
      </c>
    </row>
    <row r="968" spans="4:6">
      <c r="D968" t="s">
        <v>1070</v>
      </c>
      <c r="E968" t="s">
        <v>213</v>
      </c>
      <c r="F968" s="2">
        <v>200</v>
      </c>
    </row>
    <row r="969" spans="4:6">
      <c r="D969" t="s">
        <v>1071</v>
      </c>
      <c r="E969" t="s">
        <v>209</v>
      </c>
      <c r="F969" s="2">
        <v>13</v>
      </c>
    </row>
    <row r="970" spans="4:6">
      <c r="D970" t="s">
        <v>1072</v>
      </c>
      <c r="E970" t="s">
        <v>209</v>
      </c>
      <c r="F970" s="2">
        <v>92</v>
      </c>
    </row>
    <row r="971" spans="4:6">
      <c r="D971" t="s">
        <v>1073</v>
      </c>
      <c r="E971" t="s">
        <v>207</v>
      </c>
      <c r="F971" s="2">
        <v>104</v>
      </c>
    </row>
    <row r="972" spans="4:6">
      <c r="D972" t="s">
        <v>1074</v>
      </c>
      <c r="E972" t="s">
        <v>209</v>
      </c>
      <c r="F972" s="2">
        <v>66</v>
      </c>
    </row>
    <row r="973" spans="4:6">
      <c r="D973" t="s">
        <v>1075</v>
      </c>
      <c r="E973" t="s">
        <v>213</v>
      </c>
      <c r="F973" s="2">
        <v>334</v>
      </c>
    </row>
    <row r="974" spans="4:6">
      <c r="D974" t="s">
        <v>1076</v>
      </c>
      <c r="E974" t="s">
        <v>209</v>
      </c>
      <c r="F974" s="2">
        <v>26</v>
      </c>
    </row>
    <row r="975" spans="4:6">
      <c r="D975" t="s">
        <v>1077</v>
      </c>
      <c r="E975" t="s">
        <v>213</v>
      </c>
      <c r="F975" s="2">
        <v>35</v>
      </c>
    </row>
    <row r="976" spans="4:6">
      <c r="D976" t="s">
        <v>1078</v>
      </c>
      <c r="E976" t="s">
        <v>209</v>
      </c>
      <c r="F976" s="2">
        <v>182</v>
      </c>
    </row>
    <row r="977" spans="4:6">
      <c r="D977" t="s">
        <v>1079</v>
      </c>
      <c r="E977" t="s">
        <v>209</v>
      </c>
      <c r="F977" s="2">
        <v>90</v>
      </c>
    </row>
    <row r="978" spans="4:6">
      <c r="D978" t="s">
        <v>1080</v>
      </c>
      <c r="E978" t="s">
        <v>209</v>
      </c>
      <c r="F978" s="2">
        <v>111</v>
      </c>
    </row>
    <row r="979" spans="4:6">
      <c r="D979" t="s">
        <v>1081</v>
      </c>
      <c r="E979" t="s">
        <v>209</v>
      </c>
      <c r="F979" s="2">
        <v>111</v>
      </c>
    </row>
    <row r="980" spans="4:6">
      <c r="D980" t="s">
        <v>1082</v>
      </c>
      <c r="E980" t="s">
        <v>213</v>
      </c>
      <c r="F980" s="2">
        <v>94</v>
      </c>
    </row>
    <row r="981" spans="4:6">
      <c r="E981" t="s">
        <v>209</v>
      </c>
      <c r="F981" s="2">
        <v>188</v>
      </c>
    </row>
    <row r="982" spans="4:6">
      <c r="D982" t="s">
        <v>1083</v>
      </c>
      <c r="E982" t="s">
        <v>209</v>
      </c>
      <c r="F982" s="2">
        <v>69</v>
      </c>
    </row>
    <row r="983" spans="4:6">
      <c r="D983" t="s">
        <v>1084</v>
      </c>
      <c r="E983" t="s">
        <v>209</v>
      </c>
      <c r="F983" s="2">
        <v>50.8</v>
      </c>
    </row>
    <row r="984" spans="4:6">
      <c r="D984" t="s">
        <v>1085</v>
      </c>
      <c r="E984" t="s">
        <v>213</v>
      </c>
      <c r="F984" s="2">
        <v>189</v>
      </c>
    </row>
    <row r="985" spans="4:6">
      <c r="D985" t="s">
        <v>1086</v>
      </c>
      <c r="E985" t="s">
        <v>213</v>
      </c>
      <c r="F985" s="2">
        <v>342</v>
      </c>
    </row>
    <row r="986" spans="4:6">
      <c r="D986" t="s">
        <v>1087</v>
      </c>
      <c r="E986" t="s">
        <v>207</v>
      </c>
      <c r="F986" s="2">
        <v>230</v>
      </c>
    </row>
    <row r="987" spans="4:6">
      <c r="D987" t="s">
        <v>1088</v>
      </c>
      <c r="E987" t="s">
        <v>209</v>
      </c>
      <c r="F987" s="2">
        <v>83.1</v>
      </c>
    </row>
    <row r="988" spans="4:6">
      <c r="D988" t="s">
        <v>1089</v>
      </c>
      <c r="E988" t="s">
        <v>213</v>
      </c>
      <c r="F988" s="2">
        <v>15</v>
      </c>
    </row>
    <row r="989" spans="4:6">
      <c r="E989" t="s">
        <v>209</v>
      </c>
      <c r="F989" s="2">
        <v>15</v>
      </c>
    </row>
    <row r="990" spans="4:6">
      <c r="D990" t="s">
        <v>1090</v>
      </c>
      <c r="E990" t="s">
        <v>209</v>
      </c>
      <c r="F990" s="2">
        <v>254</v>
      </c>
    </row>
    <row r="991" spans="4:6">
      <c r="D991" t="s">
        <v>1091</v>
      </c>
      <c r="E991" t="s">
        <v>209</v>
      </c>
      <c r="F991" s="2">
        <v>232</v>
      </c>
    </row>
    <row r="992" spans="4:6">
      <c r="D992" t="s">
        <v>1092</v>
      </c>
      <c r="E992" t="s">
        <v>213</v>
      </c>
      <c r="F992" s="2">
        <v>506</v>
      </c>
    </row>
    <row r="993" spans="4:6">
      <c r="D993" t="s">
        <v>1093</v>
      </c>
      <c r="E993" t="s">
        <v>213</v>
      </c>
      <c r="F993" s="2">
        <v>20</v>
      </c>
    </row>
    <row r="994" spans="4:6">
      <c r="D994" t="s">
        <v>1094</v>
      </c>
      <c r="E994" t="s">
        <v>209</v>
      </c>
      <c r="F994" s="2">
        <v>17</v>
      </c>
    </row>
    <row r="995" spans="4:6">
      <c r="D995" t="s">
        <v>1095</v>
      </c>
      <c r="E995" t="s">
        <v>213</v>
      </c>
      <c r="F995" s="2">
        <v>120.4</v>
      </c>
    </row>
    <row r="996" spans="4:6">
      <c r="E996" t="s">
        <v>209</v>
      </c>
      <c r="F996" s="2">
        <v>240.8</v>
      </c>
    </row>
    <row r="997" spans="4:6">
      <c r="D997" t="s">
        <v>1096</v>
      </c>
      <c r="E997" t="s">
        <v>209</v>
      </c>
      <c r="F997" s="2">
        <v>228</v>
      </c>
    </row>
    <row r="998" spans="4:6">
      <c r="D998" t="s">
        <v>1097</v>
      </c>
      <c r="E998" t="s">
        <v>213</v>
      </c>
      <c r="F998" s="2">
        <v>19.399999999999999</v>
      </c>
    </row>
    <row r="999" spans="4:6">
      <c r="E999" t="s">
        <v>209</v>
      </c>
      <c r="F999" s="2">
        <v>38.799999999999997</v>
      </c>
    </row>
    <row r="1000" spans="4:6">
      <c r="D1000" t="s">
        <v>1098</v>
      </c>
      <c r="E1000" t="s">
        <v>209</v>
      </c>
      <c r="F1000" s="2">
        <v>3342</v>
      </c>
    </row>
    <row r="1001" spans="4:6">
      <c r="D1001" t="s">
        <v>1099</v>
      </c>
      <c r="E1001" t="s">
        <v>213</v>
      </c>
      <c r="F1001" s="2">
        <v>170</v>
      </c>
    </row>
    <row r="1002" spans="4:6">
      <c r="E1002" t="s">
        <v>209</v>
      </c>
      <c r="F1002" s="2">
        <v>170</v>
      </c>
    </row>
    <row r="1003" spans="4:6">
      <c r="D1003" t="s">
        <v>1100</v>
      </c>
      <c r="E1003" t="s">
        <v>209</v>
      </c>
      <c r="F1003" s="2">
        <v>132</v>
      </c>
    </row>
    <row r="1004" spans="4:6">
      <c r="D1004" t="s">
        <v>1101</v>
      </c>
      <c r="E1004" t="s">
        <v>209</v>
      </c>
      <c r="F1004" s="2">
        <v>258</v>
      </c>
    </row>
    <row r="1005" spans="4:6">
      <c r="D1005" t="s">
        <v>1102</v>
      </c>
      <c r="E1005" t="s">
        <v>209</v>
      </c>
      <c r="F1005" s="2">
        <v>388</v>
      </c>
    </row>
    <row r="1006" spans="4:6">
      <c r="D1006" t="s">
        <v>1103</v>
      </c>
      <c r="E1006" t="s">
        <v>209</v>
      </c>
      <c r="F1006" s="2">
        <v>108</v>
      </c>
    </row>
    <row r="1007" spans="4:6">
      <c r="D1007" t="s">
        <v>1104</v>
      </c>
      <c r="E1007" t="s">
        <v>209</v>
      </c>
      <c r="F1007" s="2">
        <v>271.2</v>
      </c>
    </row>
    <row r="1008" spans="4:6">
      <c r="D1008" t="s">
        <v>1105</v>
      </c>
      <c r="E1008" t="s">
        <v>209</v>
      </c>
      <c r="F1008" s="2">
        <v>172</v>
      </c>
    </row>
    <row r="1009" spans="4:6">
      <c r="D1009" t="s">
        <v>1106</v>
      </c>
      <c r="E1009" t="s">
        <v>209</v>
      </c>
      <c r="F1009" s="2">
        <v>184.6</v>
      </c>
    </row>
    <row r="1010" spans="4:6">
      <c r="D1010" t="s">
        <v>1107</v>
      </c>
      <c r="E1010" t="s">
        <v>213</v>
      </c>
      <c r="F1010" s="2">
        <v>14</v>
      </c>
    </row>
    <row r="1011" spans="4:6">
      <c r="D1011" t="s">
        <v>1108</v>
      </c>
      <c r="E1011" t="s">
        <v>209</v>
      </c>
      <c r="F1011" s="2">
        <v>56</v>
      </c>
    </row>
    <row r="1012" spans="4:6">
      <c r="D1012" t="s">
        <v>1109</v>
      </c>
      <c r="E1012" t="s">
        <v>209</v>
      </c>
      <c r="F1012" s="2">
        <v>24</v>
      </c>
    </row>
    <row r="1013" spans="4:6">
      <c r="D1013" t="s">
        <v>1110</v>
      </c>
      <c r="E1013" t="s">
        <v>213</v>
      </c>
      <c r="F1013" s="2">
        <v>12</v>
      </c>
    </row>
    <row r="1014" spans="4:6">
      <c r="D1014" t="s">
        <v>1111</v>
      </c>
      <c r="E1014" t="s">
        <v>207</v>
      </c>
      <c r="F1014" s="2">
        <v>39</v>
      </c>
    </row>
    <row r="1015" spans="4:6">
      <c r="D1015" t="s">
        <v>1112</v>
      </c>
      <c r="E1015" t="s">
        <v>213</v>
      </c>
      <c r="F1015" s="2">
        <v>106.6</v>
      </c>
    </row>
    <row r="1016" spans="4:6">
      <c r="E1016" t="s">
        <v>209</v>
      </c>
      <c r="F1016" s="2">
        <v>106.6</v>
      </c>
    </row>
    <row r="1017" spans="4:6">
      <c r="D1017" t="s">
        <v>260</v>
      </c>
      <c r="E1017" t="s">
        <v>260</v>
      </c>
      <c r="F1017" s="2"/>
    </row>
  </sheetData>
  <sortState ref="O4:O45">
    <sortCondition ref="O4:O45"/>
  </sortState>
  <pageMargins left="0.7" right="0.7" top="0.75" bottom="0.75" header="0.3" footer="0.3"/>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36"/>
  <sheetViews>
    <sheetView topLeftCell="B1" zoomScale="61" zoomScaleNormal="61" workbookViewId="0">
      <selection activeCell="E10" sqref="E10"/>
    </sheetView>
  </sheetViews>
  <sheetFormatPr baseColWidth="10" defaultColWidth="11" defaultRowHeight="16"/>
  <cols>
    <col min="1" max="1" width="21.33203125" customWidth="1"/>
    <col min="2" max="2" width="13" bestFit="1" customWidth="1"/>
    <col min="3" max="3" width="14.83203125" style="8" bestFit="1" customWidth="1"/>
    <col min="4" max="4" width="15.5" style="3" bestFit="1" customWidth="1"/>
    <col min="5" max="5" width="19.6640625" bestFit="1" customWidth="1"/>
    <col min="6" max="6" width="15.5" customWidth="1"/>
    <col min="7" max="7" width="7.33203125" bestFit="1" customWidth="1"/>
    <col min="8" max="9" width="16.33203125" bestFit="1" customWidth="1"/>
    <col min="10" max="21" width="15.5" bestFit="1" customWidth="1"/>
  </cols>
  <sheetData>
    <row r="1" spans="1:12">
      <c r="B1" s="1" t="s">
        <v>1113</v>
      </c>
      <c r="C1" s="8" t="s">
        <v>1114</v>
      </c>
      <c r="D1" s="3" t="s">
        <v>1115</v>
      </c>
      <c r="E1" t="s">
        <v>1116</v>
      </c>
      <c r="G1" t="s">
        <v>204</v>
      </c>
      <c r="H1" t="s">
        <v>1117</v>
      </c>
      <c r="I1" t="s">
        <v>1118</v>
      </c>
      <c r="J1" t="s">
        <v>1119</v>
      </c>
      <c r="K1" t="s">
        <v>1120</v>
      </c>
      <c r="L1" t="s">
        <v>1121</v>
      </c>
    </row>
    <row r="2" spans="1:12">
      <c r="A2" s="9" t="s">
        <v>15</v>
      </c>
      <c r="B2" s="10">
        <v>314</v>
      </c>
      <c r="C2" s="11">
        <v>986217.92499999993</v>
      </c>
      <c r="D2" s="12">
        <f>_xlfn.IFNA(VLOOKUP(B2,$G$1:$L$13,3,FALSE)*C2/100000,0)</f>
        <v>47.338460399999988</v>
      </c>
      <c r="E2" s="11">
        <f>_xlfn.IFNA(VLOOKUP(B2,$G$1:$L$13,6,FALSE)*C2/100000,0)</f>
        <v>2135901.4710687501</v>
      </c>
      <c r="G2" s="2">
        <v>314</v>
      </c>
      <c r="H2" t="s">
        <v>1122</v>
      </c>
      <c r="I2">
        <v>4.8</v>
      </c>
      <c r="J2" s="7">
        <v>83164</v>
      </c>
      <c r="K2" s="7">
        <v>117107</v>
      </c>
      <c r="L2" s="7">
        <v>216575</v>
      </c>
    </row>
    <row r="3" spans="1:12">
      <c r="A3" t="s">
        <v>16</v>
      </c>
      <c r="B3" s="6">
        <v>315</v>
      </c>
      <c r="C3" s="8">
        <v>24639.139999999992</v>
      </c>
      <c r="D3" s="3">
        <f t="shared" ref="D3:D25" si="0">_xlfn.IFNA(VLOOKUP(B3,$G$1:$L$13,3,FALSE)*C3/100000,0)</f>
        <v>0</v>
      </c>
      <c r="E3" s="8">
        <f t="shared" ref="E3:E25" si="1">_xlfn.IFNA(VLOOKUP(B3,$G$1:$L$13,6,FALSE)*C3/100000,0)</f>
        <v>0</v>
      </c>
      <c r="G3" s="2">
        <v>328</v>
      </c>
      <c r="H3" t="s">
        <v>1122</v>
      </c>
      <c r="I3">
        <v>4.8</v>
      </c>
      <c r="J3" s="7">
        <v>83164</v>
      </c>
      <c r="K3" s="7">
        <v>117107</v>
      </c>
      <c r="L3" s="7">
        <v>216575</v>
      </c>
    </row>
    <row r="4" spans="1:12">
      <c r="A4" s="9" t="s">
        <v>28</v>
      </c>
      <c r="B4" s="10">
        <v>329</v>
      </c>
      <c r="C4" s="11">
        <v>16009.759999999998</v>
      </c>
      <c r="D4" s="12">
        <f t="shared" si="0"/>
        <v>0.46428303999999998</v>
      </c>
      <c r="E4" s="11">
        <f t="shared" si="1"/>
        <v>31476.468940799998</v>
      </c>
      <c r="G4" s="2">
        <v>329</v>
      </c>
      <c r="H4" t="s">
        <v>1122</v>
      </c>
      <c r="I4">
        <v>2.9</v>
      </c>
      <c r="J4" s="7">
        <v>100115</v>
      </c>
      <c r="K4" s="7">
        <v>125521</v>
      </c>
      <c r="L4" s="7">
        <v>196608</v>
      </c>
    </row>
    <row r="5" spans="1:12">
      <c r="A5" t="s">
        <v>34</v>
      </c>
      <c r="B5" s="6">
        <v>338</v>
      </c>
      <c r="C5" s="8">
        <v>552.6</v>
      </c>
      <c r="D5" s="3">
        <f t="shared" si="0"/>
        <v>0</v>
      </c>
      <c r="E5" s="8">
        <f t="shared" si="1"/>
        <v>0</v>
      </c>
      <c r="G5" t="s">
        <v>1123</v>
      </c>
      <c r="H5" t="s">
        <v>1122</v>
      </c>
      <c r="I5">
        <v>2.9</v>
      </c>
      <c r="J5" s="7">
        <v>100115</v>
      </c>
      <c r="K5" s="7">
        <v>125521</v>
      </c>
      <c r="L5" s="7">
        <v>196608</v>
      </c>
    </row>
    <row r="6" spans="1:12">
      <c r="A6" t="s">
        <v>35</v>
      </c>
      <c r="B6" s="6">
        <v>340</v>
      </c>
      <c r="C6" s="8">
        <v>713136.73999999941</v>
      </c>
      <c r="D6" s="3">
        <f t="shared" si="0"/>
        <v>0</v>
      </c>
      <c r="E6" s="8">
        <f t="shared" si="1"/>
        <v>0</v>
      </c>
      <c r="G6" t="s">
        <v>1124</v>
      </c>
      <c r="H6" t="s">
        <v>1122</v>
      </c>
      <c r="I6">
        <v>2.9</v>
      </c>
      <c r="J6" s="7">
        <v>100115</v>
      </c>
      <c r="K6" s="7">
        <v>125521</v>
      </c>
      <c r="L6" s="7">
        <v>196608</v>
      </c>
    </row>
    <row r="7" spans="1:12">
      <c r="A7" t="s">
        <v>36</v>
      </c>
      <c r="B7" s="6">
        <v>342</v>
      </c>
      <c r="C7" s="8">
        <v>18496.609999999997</v>
      </c>
      <c r="D7" s="3">
        <f t="shared" si="0"/>
        <v>0</v>
      </c>
      <c r="E7" s="8">
        <f t="shared" si="1"/>
        <v>0</v>
      </c>
      <c r="G7" s="2">
        <v>382</v>
      </c>
      <c r="H7" t="s">
        <v>1122</v>
      </c>
      <c r="I7">
        <v>2.9</v>
      </c>
      <c r="J7" s="7">
        <v>100115</v>
      </c>
      <c r="K7" s="7">
        <v>125521</v>
      </c>
      <c r="L7" s="7">
        <v>196608</v>
      </c>
    </row>
    <row r="8" spans="1:12">
      <c r="A8" t="s">
        <v>48</v>
      </c>
      <c r="B8" s="6">
        <v>362</v>
      </c>
      <c r="C8" s="8">
        <v>128.1</v>
      </c>
      <c r="D8" s="3">
        <f t="shared" si="0"/>
        <v>0</v>
      </c>
      <c r="E8" s="8">
        <f t="shared" si="1"/>
        <v>0</v>
      </c>
      <c r="G8" s="2">
        <v>442</v>
      </c>
      <c r="H8" t="s">
        <v>1122</v>
      </c>
      <c r="I8">
        <v>2.9</v>
      </c>
      <c r="J8" s="7">
        <v>100115</v>
      </c>
      <c r="K8" s="7">
        <v>125521</v>
      </c>
      <c r="L8" s="7">
        <v>196608</v>
      </c>
    </row>
    <row r="9" spans="1:12">
      <c r="A9" t="s">
        <v>59</v>
      </c>
      <c r="B9" s="6">
        <v>378</v>
      </c>
      <c r="C9" s="8">
        <v>133172.97</v>
      </c>
      <c r="D9" s="3">
        <f t="shared" si="0"/>
        <v>0</v>
      </c>
      <c r="E9" s="8">
        <f t="shared" si="1"/>
        <v>0</v>
      </c>
      <c r="G9" s="2">
        <v>449</v>
      </c>
      <c r="H9" t="s">
        <v>1122</v>
      </c>
      <c r="I9">
        <v>0.5</v>
      </c>
      <c r="J9" s="7">
        <v>32604</v>
      </c>
      <c r="K9" s="7">
        <v>69509</v>
      </c>
      <c r="L9" s="7">
        <v>166833</v>
      </c>
    </row>
    <row r="10" spans="1:12">
      <c r="A10" s="9" t="s">
        <v>63</v>
      </c>
      <c r="B10" s="10">
        <v>382</v>
      </c>
      <c r="C10" s="11">
        <v>402486.48</v>
      </c>
      <c r="D10" s="12">
        <f t="shared" si="0"/>
        <v>11.672107919999998</v>
      </c>
      <c r="E10" s="11">
        <f t="shared" si="1"/>
        <v>791320.61859839992</v>
      </c>
      <c r="G10" s="2">
        <v>516</v>
      </c>
      <c r="H10" t="s">
        <v>1122</v>
      </c>
      <c r="I10">
        <v>0.6</v>
      </c>
      <c r="J10" s="7">
        <v>36544</v>
      </c>
      <c r="K10" s="7">
        <v>54880</v>
      </c>
      <c r="L10" s="7">
        <v>169281</v>
      </c>
    </row>
    <row r="11" spans="1:12">
      <c r="A11" t="s">
        <v>1125</v>
      </c>
      <c r="B11" s="6">
        <v>394</v>
      </c>
      <c r="C11" s="8">
        <v>1186.0999999999999</v>
      </c>
      <c r="D11" s="3">
        <f t="shared" si="0"/>
        <v>0</v>
      </c>
      <c r="E11" s="8">
        <f t="shared" si="1"/>
        <v>0</v>
      </c>
      <c r="G11" s="2">
        <v>528</v>
      </c>
      <c r="H11" t="s">
        <v>1122</v>
      </c>
      <c r="I11">
        <v>0.9</v>
      </c>
      <c r="J11" s="7">
        <v>52664</v>
      </c>
      <c r="K11" s="7">
        <v>83321</v>
      </c>
      <c r="L11" s="7">
        <v>183141</v>
      </c>
    </row>
    <row r="12" spans="1:12">
      <c r="A12" t="s">
        <v>79</v>
      </c>
      <c r="B12" s="6">
        <v>410</v>
      </c>
      <c r="C12" s="8">
        <v>76074.920000000013</v>
      </c>
      <c r="D12" s="3">
        <f t="shared" si="0"/>
        <v>0</v>
      </c>
      <c r="E12" s="8">
        <f t="shared" si="1"/>
        <v>0</v>
      </c>
      <c r="G12" s="2">
        <v>590</v>
      </c>
      <c r="H12" t="s">
        <v>1122</v>
      </c>
      <c r="I12">
        <v>0.8</v>
      </c>
      <c r="J12" s="7">
        <v>54507</v>
      </c>
      <c r="K12" s="7">
        <v>84687</v>
      </c>
      <c r="L12" s="7">
        <v>182270</v>
      </c>
    </row>
    <row r="13" spans="1:12">
      <c r="A13" t="s">
        <v>106</v>
      </c>
      <c r="B13" s="6">
        <v>466</v>
      </c>
      <c r="C13" s="8">
        <v>1370.54</v>
      </c>
      <c r="D13" s="3">
        <f t="shared" si="0"/>
        <v>0</v>
      </c>
      <c r="E13" s="8">
        <f t="shared" si="1"/>
        <v>0</v>
      </c>
      <c r="G13" s="2">
        <v>614</v>
      </c>
      <c r="H13" t="s">
        <v>1122</v>
      </c>
      <c r="I13">
        <v>0.6</v>
      </c>
      <c r="J13" s="7">
        <v>31122</v>
      </c>
      <c r="K13" s="7">
        <v>54723</v>
      </c>
      <c r="L13" s="7">
        <v>94753</v>
      </c>
    </row>
    <row r="14" spans="1:12">
      <c r="A14" s="4" t="s">
        <v>114</v>
      </c>
      <c r="B14" s="6">
        <v>512</v>
      </c>
      <c r="C14" s="8">
        <v>697257.995</v>
      </c>
      <c r="D14" s="3">
        <f t="shared" si="0"/>
        <v>0</v>
      </c>
      <c r="E14" s="8">
        <f t="shared" si="1"/>
        <v>0</v>
      </c>
      <c r="I14" s="13" t="s">
        <v>1126</v>
      </c>
      <c r="J14" s="14">
        <f>SUM(J2:J13)</f>
        <v>874344</v>
      </c>
      <c r="K14" s="14">
        <f>SUM(K2:K13)</f>
        <v>1208939</v>
      </c>
      <c r="L14" s="14">
        <f>SUM(L2:L13)</f>
        <v>2212468</v>
      </c>
    </row>
    <row r="15" spans="1:12">
      <c r="A15" s="9" t="s">
        <v>115</v>
      </c>
      <c r="B15" s="10">
        <v>516</v>
      </c>
      <c r="C15" s="11">
        <v>32571.830000000005</v>
      </c>
      <c r="D15" s="12">
        <f t="shared" si="0"/>
        <v>0.19543098</v>
      </c>
      <c r="E15" s="11">
        <f t="shared" si="1"/>
        <v>55137.919542300006</v>
      </c>
    </row>
    <row r="16" spans="1:12">
      <c r="A16" s="9" t="s">
        <v>1127</v>
      </c>
      <c r="B16" s="10">
        <v>528</v>
      </c>
      <c r="C16" s="11">
        <v>33335.209999999992</v>
      </c>
      <c r="D16" s="12">
        <f t="shared" si="0"/>
        <v>0.30001688999999993</v>
      </c>
      <c r="E16" s="11">
        <f t="shared" si="1"/>
        <v>61050.436946099988</v>
      </c>
    </row>
    <row r="17" spans="1:8">
      <c r="A17" s="4" t="s">
        <v>124</v>
      </c>
      <c r="B17" s="6">
        <v>533</v>
      </c>
      <c r="C17" s="8">
        <v>224695.70000000022</v>
      </c>
      <c r="D17" s="3">
        <f t="shared" si="0"/>
        <v>0</v>
      </c>
      <c r="E17" s="8">
        <f t="shared" si="1"/>
        <v>0</v>
      </c>
    </row>
    <row r="18" spans="1:8">
      <c r="A18" s="4" t="s">
        <v>128</v>
      </c>
      <c r="B18" s="6">
        <v>550</v>
      </c>
      <c r="C18" s="8">
        <v>263698.86</v>
      </c>
      <c r="D18" s="3">
        <f t="shared" si="0"/>
        <v>0</v>
      </c>
      <c r="E18" s="8">
        <f t="shared" si="1"/>
        <v>0</v>
      </c>
    </row>
    <row r="19" spans="1:8">
      <c r="A19" t="s">
        <v>135</v>
      </c>
      <c r="B19" s="6">
        <v>561</v>
      </c>
      <c r="C19" s="8">
        <v>2223.5499999999997</v>
      </c>
      <c r="D19" s="3">
        <f t="shared" si="0"/>
        <v>0</v>
      </c>
      <c r="E19" s="8">
        <f t="shared" si="1"/>
        <v>0</v>
      </c>
    </row>
    <row r="20" spans="1:8">
      <c r="A20" s="9" t="s">
        <v>152</v>
      </c>
      <c r="B20" s="10">
        <v>590</v>
      </c>
      <c r="C20" s="11">
        <v>72074.839999999982</v>
      </c>
      <c r="D20" s="12">
        <f t="shared" si="0"/>
        <v>0.5765987199999999</v>
      </c>
      <c r="E20" s="11">
        <f t="shared" si="1"/>
        <v>131370.81086799997</v>
      </c>
    </row>
    <row r="21" spans="1:8">
      <c r="A21" t="s">
        <v>155</v>
      </c>
      <c r="B21" s="6">
        <v>595</v>
      </c>
      <c r="C21" s="8">
        <v>7643.85</v>
      </c>
      <c r="D21" s="3">
        <f t="shared" si="0"/>
        <v>0</v>
      </c>
      <c r="E21" s="8">
        <f t="shared" si="1"/>
        <v>0</v>
      </c>
    </row>
    <row r="22" spans="1:8">
      <c r="A22" t="s">
        <v>156</v>
      </c>
      <c r="B22" s="6">
        <v>600</v>
      </c>
      <c r="C22" s="8">
        <v>1155.26</v>
      </c>
      <c r="D22" s="3">
        <f t="shared" si="0"/>
        <v>0</v>
      </c>
      <c r="E22" s="8">
        <f t="shared" si="1"/>
        <v>0</v>
      </c>
      <c r="G22" s="1" t="s">
        <v>201</v>
      </c>
      <c r="H22" s="15" t="s">
        <v>1114</v>
      </c>
    </row>
    <row r="23" spans="1:8">
      <c r="A23" s="9" t="s">
        <v>166</v>
      </c>
      <c r="B23" s="10">
        <v>614</v>
      </c>
      <c r="C23" s="11">
        <v>59958.77</v>
      </c>
      <c r="D23" s="12">
        <f t="shared" si="0"/>
        <v>0.35975261999999997</v>
      </c>
      <c r="E23" s="11">
        <f t="shared" si="1"/>
        <v>56812.733338099992</v>
      </c>
      <c r="G23">
        <v>2008</v>
      </c>
      <c r="H23" s="15">
        <v>138973.71</v>
      </c>
    </row>
    <row r="24" spans="1:8">
      <c r="A24" t="s">
        <v>177</v>
      </c>
      <c r="B24" s="6">
        <v>642</v>
      </c>
      <c r="C24" s="8">
        <v>458304.77000000019</v>
      </c>
      <c r="D24" s="3">
        <f t="shared" si="0"/>
        <v>0</v>
      </c>
      <c r="E24" s="8">
        <f t="shared" si="1"/>
        <v>0</v>
      </c>
      <c r="G24">
        <v>2009</v>
      </c>
      <c r="H24" s="15">
        <v>180446.03999999998</v>
      </c>
    </row>
    <row r="25" spans="1:8">
      <c r="B25" s="6" t="s">
        <v>260</v>
      </c>
      <c r="D25" s="3">
        <f t="shared" si="0"/>
        <v>0</v>
      </c>
      <c r="E25" s="8">
        <f t="shared" si="1"/>
        <v>0</v>
      </c>
      <c r="G25">
        <v>2010</v>
      </c>
      <c r="H25" s="15">
        <v>303556.27000000008</v>
      </c>
    </row>
    <row r="26" spans="1:8">
      <c r="B26" s="6" t="s">
        <v>1128</v>
      </c>
      <c r="C26" s="8">
        <v>4226392.5199999996</v>
      </c>
      <c r="E26" s="8"/>
      <c r="G26">
        <v>2011</v>
      </c>
      <c r="H26" s="15">
        <v>461981.19000000024</v>
      </c>
    </row>
    <row r="27" spans="1:8">
      <c r="G27">
        <v>2012</v>
      </c>
      <c r="H27" s="15">
        <v>360926.10999999993</v>
      </c>
    </row>
    <row r="28" spans="1:8">
      <c r="C28" s="8">
        <f>SUM(C23,C20,C16,C15,C10,C4,C2)</f>
        <v>1602654.8149999999</v>
      </c>
      <c r="D28" s="3">
        <f>SUM(D2:D26)</f>
        <v>60.906650569999989</v>
      </c>
      <c r="E28" s="3">
        <f>SUM(E2:E26)</f>
        <v>3263070.4593024501</v>
      </c>
      <c r="G28">
        <v>2013</v>
      </c>
      <c r="H28" s="15">
        <v>597061.81499999971</v>
      </c>
    </row>
    <row r="29" spans="1:8">
      <c r="G29">
        <v>2014</v>
      </c>
      <c r="H29" s="15">
        <v>524706.22499999986</v>
      </c>
    </row>
    <row r="30" spans="1:8">
      <c r="G30">
        <v>2015</v>
      </c>
      <c r="H30" s="15">
        <v>661693.36</v>
      </c>
    </row>
    <row r="31" spans="1:8">
      <c r="G31">
        <v>2016</v>
      </c>
      <c r="H31" s="15">
        <v>566071.56000000041</v>
      </c>
    </row>
    <row r="32" spans="1:8">
      <c r="G32">
        <v>2017</v>
      </c>
      <c r="H32" s="15">
        <v>395639.52000000008</v>
      </c>
    </row>
    <row r="33" spans="7:8">
      <c r="G33">
        <v>2018</v>
      </c>
      <c r="H33" s="15">
        <v>35336.720000000001</v>
      </c>
    </row>
    <row r="34" spans="7:8">
      <c r="G34" t="s">
        <v>260</v>
      </c>
      <c r="H34" s="15"/>
    </row>
    <row r="36" spans="7:8">
      <c r="H36" s="15">
        <f>AVERAGE(H23:H33)</f>
        <v>384217.50181818177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9"/>
  <sheetViews>
    <sheetView zoomScale="75" zoomScaleNormal="75" workbookViewId="0">
      <selection activeCell="B18" sqref="B18"/>
    </sheetView>
  </sheetViews>
  <sheetFormatPr baseColWidth="10" defaultColWidth="11" defaultRowHeight="16"/>
  <cols>
    <col min="2" max="2" width="20.6640625" customWidth="1"/>
    <col min="3" max="3" width="20.1640625" customWidth="1"/>
  </cols>
  <sheetData>
    <row r="1" spans="1:7">
      <c r="A1" t="s">
        <v>1129</v>
      </c>
      <c r="B1" t="s">
        <v>1130</v>
      </c>
      <c r="C1" t="s">
        <v>1131</v>
      </c>
      <c r="D1" t="s">
        <v>1132</v>
      </c>
    </row>
    <row r="2" spans="1:7">
      <c r="A2">
        <v>314</v>
      </c>
      <c r="B2" t="s">
        <v>1133</v>
      </c>
      <c r="C2">
        <v>1554.0444</v>
      </c>
      <c r="D2">
        <v>2899.7332999999999</v>
      </c>
      <c r="E2" t="s">
        <v>1134</v>
      </c>
      <c r="F2">
        <f>C2+C3</f>
        <v>1648.7333000000001</v>
      </c>
      <c r="G2">
        <f>D2+D3</f>
        <v>3916.2665999999999</v>
      </c>
    </row>
    <row r="3" spans="1:7">
      <c r="A3">
        <v>314</v>
      </c>
      <c r="B3" t="s">
        <v>1135</v>
      </c>
      <c r="C3">
        <v>94.688900000000004</v>
      </c>
      <c r="D3">
        <v>1016.5333000000001</v>
      </c>
      <c r="E3" t="s">
        <v>1136</v>
      </c>
      <c r="F3">
        <f ca="1">SUMIF(B:C,E3,C:C)</f>
        <v>17.4666</v>
      </c>
      <c r="G3">
        <f ca="1">SUMIF(B:D,E3,D:D)</f>
        <v>54.1111</v>
      </c>
    </row>
    <row r="4" spans="1:7">
      <c r="A4">
        <v>314</v>
      </c>
      <c r="B4" t="s">
        <v>1137</v>
      </c>
      <c r="C4">
        <v>28.444400000000002</v>
      </c>
      <c r="D4">
        <v>170.62219999999999</v>
      </c>
      <c r="E4" t="s">
        <v>1138</v>
      </c>
      <c r="F4">
        <f ca="1">SUMIF(B:C,E4,C:C)</f>
        <v>192.85560000000001</v>
      </c>
      <c r="G4">
        <f ca="1">SUMIF(B:D,E4,D:D)</f>
        <v>194.35560000000001</v>
      </c>
    </row>
    <row r="5" spans="1:7">
      <c r="A5">
        <v>314</v>
      </c>
      <c r="B5" t="s">
        <v>1136</v>
      </c>
      <c r="C5">
        <v>15.1333</v>
      </c>
      <c r="D5">
        <v>46.777799999999999</v>
      </c>
    </row>
    <row r="6" spans="1:7">
      <c r="A6">
        <v>314</v>
      </c>
      <c r="B6" t="s">
        <v>1138</v>
      </c>
      <c r="C6">
        <v>153.35560000000001</v>
      </c>
      <c r="D6">
        <v>153.35560000000001</v>
      </c>
    </row>
    <row r="7" spans="1:7">
      <c r="A7">
        <v>314</v>
      </c>
      <c r="B7" t="s">
        <v>1139</v>
      </c>
      <c r="C7">
        <v>150.26669999999999</v>
      </c>
      <c r="D7">
        <v>150.26669999999999</v>
      </c>
    </row>
    <row r="8" spans="1:7">
      <c r="A8">
        <v>528</v>
      </c>
      <c r="B8" t="s">
        <v>1133</v>
      </c>
      <c r="C8">
        <v>299.83330000000001</v>
      </c>
      <c r="D8">
        <v>559.66669999999999</v>
      </c>
    </row>
    <row r="9" spans="1:7">
      <c r="A9">
        <v>528</v>
      </c>
      <c r="B9" t="s">
        <v>1135</v>
      </c>
      <c r="C9">
        <v>18.333300000000001</v>
      </c>
      <c r="D9">
        <v>196.16669999999999</v>
      </c>
    </row>
    <row r="10" spans="1:7">
      <c r="A10">
        <v>528</v>
      </c>
      <c r="B10" t="s">
        <v>1137</v>
      </c>
      <c r="C10">
        <v>5.5</v>
      </c>
      <c r="D10">
        <v>32.833300000000001</v>
      </c>
    </row>
    <row r="11" spans="1:7">
      <c r="A11">
        <v>528</v>
      </c>
      <c r="B11" t="s">
        <v>1136</v>
      </c>
      <c r="C11">
        <v>2.3332999999999999</v>
      </c>
      <c r="D11">
        <v>7.3333000000000004</v>
      </c>
    </row>
    <row r="12" spans="1:7">
      <c r="A12">
        <v>528</v>
      </c>
      <c r="B12" t="s">
        <v>1138</v>
      </c>
      <c r="C12">
        <v>29.5</v>
      </c>
      <c r="D12">
        <v>29.5</v>
      </c>
    </row>
    <row r="13" spans="1:7">
      <c r="A13">
        <v>528</v>
      </c>
      <c r="B13" t="s">
        <v>1139</v>
      </c>
      <c r="C13">
        <v>29</v>
      </c>
      <c r="D13">
        <v>29</v>
      </c>
    </row>
    <row r="14" spans="1:7">
      <c r="A14">
        <v>590</v>
      </c>
      <c r="B14" t="s">
        <v>1140</v>
      </c>
      <c r="C14">
        <v>1.5</v>
      </c>
      <c r="D14">
        <v>34</v>
      </c>
    </row>
    <row r="15" spans="1:7">
      <c r="A15">
        <v>590</v>
      </c>
      <c r="B15" t="s">
        <v>1137</v>
      </c>
      <c r="C15">
        <v>3</v>
      </c>
      <c r="D15">
        <v>3</v>
      </c>
    </row>
    <row r="16" spans="1:7">
      <c r="A16">
        <v>590</v>
      </c>
      <c r="B16" t="s">
        <v>1141</v>
      </c>
      <c r="C16">
        <v>0</v>
      </c>
      <c r="D16">
        <v>3</v>
      </c>
    </row>
    <row r="17" spans="1:4">
      <c r="A17">
        <v>590</v>
      </c>
      <c r="B17" t="s">
        <v>1138</v>
      </c>
      <c r="C17">
        <v>10</v>
      </c>
      <c r="D17">
        <v>11.5</v>
      </c>
    </row>
    <row r="19" spans="1:4">
      <c r="C19">
        <f>SUM(C2:C17)</f>
        <v>2394.9331999999995</v>
      </c>
      <c r="D19">
        <f>SUM(D2:D17)</f>
        <v>5343.2888999999996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66740-7CDB-D443-8A68-C9BCAEAA89D5}">
  <dimension ref="A1:AA227"/>
  <sheetViews>
    <sheetView topLeftCell="K1" workbookViewId="0">
      <selection activeCell="T8" sqref="T8"/>
    </sheetView>
  </sheetViews>
  <sheetFormatPr baseColWidth="10" defaultRowHeight="16"/>
  <cols>
    <col min="2" max="2" width="35.6640625" bestFit="1" customWidth="1"/>
    <col min="3" max="3" width="7.33203125" bestFit="1" customWidth="1"/>
    <col min="4" max="4" width="19.83203125" bestFit="1" customWidth="1"/>
    <col min="5" max="5" width="14.83203125" bestFit="1" customWidth="1"/>
    <col min="6" max="6" width="15.1640625" customWidth="1"/>
    <col min="7" max="7" width="35.6640625" bestFit="1" customWidth="1"/>
    <col min="8" max="8" width="19.83203125" bestFit="1" customWidth="1"/>
    <col min="9" max="10" width="14.83203125" bestFit="1" customWidth="1"/>
    <col min="12" max="12" width="35.6640625" bestFit="1" customWidth="1"/>
    <col min="13" max="13" width="7.33203125" bestFit="1" customWidth="1"/>
    <col min="14" max="14" width="14.83203125" bestFit="1" customWidth="1"/>
    <col min="16" max="16" width="35.6640625" bestFit="1" customWidth="1"/>
    <col min="17" max="18" width="14.83203125" bestFit="1" customWidth="1"/>
    <col min="26" max="26" width="7.33203125" bestFit="1" customWidth="1"/>
    <col min="27" max="28" width="14.83203125" bestFit="1" customWidth="1"/>
  </cols>
  <sheetData>
    <row r="1" spans="1:27">
      <c r="J1" s="15"/>
      <c r="Q1" s="15"/>
      <c r="AA1" s="8">
        <f>AVERAGE(AA2:AA17)</f>
        <v>384217.50181818177</v>
      </c>
    </row>
    <row r="2" spans="1:27">
      <c r="Q2" t="s">
        <v>1147</v>
      </c>
    </row>
    <row r="3" spans="1:27">
      <c r="B3" s="1" t="s">
        <v>238</v>
      </c>
      <c r="C3" s="1" t="s">
        <v>201</v>
      </c>
      <c r="D3" s="1" t="s">
        <v>203</v>
      </c>
      <c r="E3" t="s">
        <v>1114</v>
      </c>
      <c r="G3" s="1" t="s">
        <v>238</v>
      </c>
      <c r="H3" s="1" t="s">
        <v>203</v>
      </c>
      <c r="J3" t="s">
        <v>1147</v>
      </c>
      <c r="L3" s="1" t="s">
        <v>238</v>
      </c>
      <c r="M3" s="1" t="s">
        <v>201</v>
      </c>
      <c r="N3" t="s">
        <v>1114</v>
      </c>
      <c r="P3" s="1" t="s">
        <v>238</v>
      </c>
      <c r="Z3" s="1" t="s">
        <v>201</v>
      </c>
      <c r="AA3" t="s">
        <v>1114</v>
      </c>
    </row>
    <row r="4" spans="1:27">
      <c r="A4" t="str">
        <f>B4&amp;D4</f>
        <v>Brush ManagementPastureland</v>
      </c>
      <c r="B4" t="s">
        <v>15</v>
      </c>
      <c r="C4">
        <v>2008</v>
      </c>
      <c r="D4" t="s">
        <v>209</v>
      </c>
      <c r="E4" s="2">
        <v>5365</v>
      </c>
      <c r="G4" t="s">
        <v>15</v>
      </c>
      <c r="H4" t="s">
        <v>209</v>
      </c>
      <c r="J4" s="8"/>
      <c r="L4" t="s">
        <v>15</v>
      </c>
      <c r="M4">
        <v>2008</v>
      </c>
      <c r="N4" s="2">
        <v>42317.5</v>
      </c>
      <c r="P4" t="s">
        <v>15</v>
      </c>
      <c r="Q4" s="8">
        <f ca="1">AVERAGEIF(L:N,P4,N:N)</f>
        <v>98621.79250000001</v>
      </c>
      <c r="Z4">
        <v>2008</v>
      </c>
      <c r="AA4" s="2">
        <v>138973.71</v>
      </c>
    </row>
    <row r="5" spans="1:27">
      <c r="A5" t="str">
        <f t="shared" ref="A5:A68" si="0">B5&amp;D5</f>
        <v>Brush ManagementRangeland</v>
      </c>
      <c r="B5" t="s">
        <v>15</v>
      </c>
      <c r="C5">
        <v>2008</v>
      </c>
      <c r="D5" t="s">
        <v>213</v>
      </c>
      <c r="E5" s="2">
        <v>36952.5</v>
      </c>
      <c r="G5" t="s">
        <v>15</v>
      </c>
      <c r="H5" t="s">
        <v>213</v>
      </c>
      <c r="J5" s="8"/>
      <c r="L5" t="s">
        <v>15</v>
      </c>
      <c r="M5">
        <v>2009</v>
      </c>
      <c r="N5" s="2">
        <v>61329.91</v>
      </c>
      <c r="P5" t="s">
        <v>35</v>
      </c>
      <c r="Q5" s="8">
        <f t="shared" ref="Q5:Q26" ca="1" si="1">AVERAGEIF(L:N,P5,N:N)</f>
        <v>142627.34799999997</v>
      </c>
      <c r="Z5">
        <v>2009</v>
      </c>
      <c r="AA5" s="2">
        <v>180446.03999999998</v>
      </c>
    </row>
    <row r="6" spans="1:27">
      <c r="A6" t="str">
        <f t="shared" si="0"/>
        <v>Brush ManagementPastureland</v>
      </c>
      <c r="B6" t="s">
        <v>15</v>
      </c>
      <c r="C6">
        <v>2009</v>
      </c>
      <c r="D6" t="s">
        <v>209</v>
      </c>
      <c r="E6" s="2">
        <v>20438.63</v>
      </c>
      <c r="G6" t="s">
        <v>35</v>
      </c>
      <c r="H6" t="s">
        <v>207</v>
      </c>
      <c r="J6" s="8"/>
      <c r="L6" t="s">
        <v>15</v>
      </c>
      <c r="M6">
        <v>2010</v>
      </c>
      <c r="N6" s="2">
        <v>129195.59000000003</v>
      </c>
      <c r="P6" t="s">
        <v>36</v>
      </c>
      <c r="Q6" s="8">
        <f t="shared" ca="1" si="1"/>
        <v>2642.3728571428574</v>
      </c>
      <c r="Z6">
        <v>2010</v>
      </c>
      <c r="AA6" s="2">
        <v>303556.27000000008</v>
      </c>
    </row>
    <row r="7" spans="1:27">
      <c r="A7" t="str">
        <f t="shared" si="0"/>
        <v>Brush ManagementRangeland</v>
      </c>
      <c r="B7" t="s">
        <v>15</v>
      </c>
      <c r="C7">
        <v>2009</v>
      </c>
      <c r="D7" t="s">
        <v>213</v>
      </c>
      <c r="E7" s="2">
        <v>40891.279999999999</v>
      </c>
      <c r="G7" t="s">
        <v>35</v>
      </c>
      <c r="H7" t="s">
        <v>209</v>
      </c>
      <c r="J7" s="8"/>
      <c r="L7" t="s">
        <v>15</v>
      </c>
      <c r="M7">
        <v>2011</v>
      </c>
      <c r="N7" s="2">
        <v>141409.51999999999</v>
      </c>
      <c r="P7" t="s">
        <v>48</v>
      </c>
      <c r="Q7" s="8">
        <f t="shared" ca="1" si="1"/>
        <v>128.1</v>
      </c>
      <c r="Z7">
        <v>2011</v>
      </c>
      <c r="AA7" s="2">
        <v>461981.19000000024</v>
      </c>
    </row>
    <row r="8" spans="1:27">
      <c r="A8" t="str">
        <f t="shared" si="0"/>
        <v>Brush ManagementPastureland</v>
      </c>
      <c r="B8" t="s">
        <v>15</v>
      </c>
      <c r="C8">
        <v>2010</v>
      </c>
      <c r="D8" t="s">
        <v>209</v>
      </c>
      <c r="E8" s="2">
        <v>2822.85</v>
      </c>
      <c r="G8" t="s">
        <v>36</v>
      </c>
      <c r="H8" t="s">
        <v>209</v>
      </c>
      <c r="I8" t="str">
        <f t="shared" ref="I8:I46" si="2">G8&amp;H8</f>
        <v>Critical Area PlantingPastureland</v>
      </c>
      <c r="J8" s="8">
        <f t="shared" ref="J8:J45" ca="1" si="3">AVERAGEIF(A:E,I8,E:E)</f>
        <v>2642.3728571428574</v>
      </c>
      <c r="L8" t="s">
        <v>15</v>
      </c>
      <c r="M8">
        <v>2012</v>
      </c>
      <c r="N8" s="2">
        <v>150041.26</v>
      </c>
      <c r="P8" t="s">
        <v>63</v>
      </c>
      <c r="Q8" s="8">
        <f t="shared" ca="1" si="1"/>
        <v>36589.68</v>
      </c>
      <c r="Z8">
        <v>2012</v>
      </c>
      <c r="AA8" s="2">
        <v>360926.10999999993</v>
      </c>
    </row>
    <row r="9" spans="1:27">
      <c r="A9" t="str">
        <f t="shared" si="0"/>
        <v>Brush ManagementRangeland</v>
      </c>
      <c r="B9" t="s">
        <v>15</v>
      </c>
      <c r="C9">
        <v>2010</v>
      </c>
      <c r="D9" t="s">
        <v>213</v>
      </c>
      <c r="E9" s="2">
        <v>126372.74000000002</v>
      </c>
      <c r="G9" t="s">
        <v>48</v>
      </c>
      <c r="H9" t="s">
        <v>213</v>
      </c>
      <c r="I9" t="str">
        <f t="shared" si="2"/>
        <v>DiversionRangeland</v>
      </c>
      <c r="J9" s="8">
        <f t="shared" ca="1" si="3"/>
        <v>128.1</v>
      </c>
      <c r="L9" t="s">
        <v>15</v>
      </c>
      <c r="M9">
        <v>2013</v>
      </c>
      <c r="N9" s="2">
        <v>119485.65000000004</v>
      </c>
      <c r="P9" t="s">
        <v>71</v>
      </c>
      <c r="Q9" s="8">
        <f t="shared" ca="1" si="1"/>
        <v>1186.0999999999999</v>
      </c>
      <c r="Z9">
        <v>2013</v>
      </c>
      <c r="AA9" s="2">
        <v>597061.81499999971</v>
      </c>
    </row>
    <row r="10" spans="1:27">
      <c r="A10" t="str">
        <f t="shared" si="0"/>
        <v>Brush ManagementPastureland</v>
      </c>
      <c r="B10" t="s">
        <v>15</v>
      </c>
      <c r="C10">
        <v>2011</v>
      </c>
      <c r="D10" t="s">
        <v>209</v>
      </c>
      <c r="E10" s="2">
        <v>5282.09</v>
      </c>
      <c r="G10" t="s">
        <v>63</v>
      </c>
      <c r="H10" t="s">
        <v>207</v>
      </c>
      <c r="J10" s="8"/>
      <c r="L10" t="s">
        <v>15</v>
      </c>
      <c r="M10">
        <v>2014</v>
      </c>
      <c r="N10" s="2">
        <v>50184.785000000003</v>
      </c>
      <c r="P10" t="s">
        <v>114</v>
      </c>
      <c r="Q10" s="8">
        <f t="shared" ca="1" si="1"/>
        <v>63387.090454545454</v>
      </c>
      <c r="Z10">
        <v>2014</v>
      </c>
      <c r="AA10" s="2">
        <v>524706.22499999986</v>
      </c>
    </row>
    <row r="11" spans="1:27">
      <c r="A11" t="str">
        <f t="shared" si="0"/>
        <v>Brush ManagementRangeland</v>
      </c>
      <c r="B11" t="s">
        <v>15</v>
      </c>
      <c r="C11">
        <v>2011</v>
      </c>
      <c r="D11" t="s">
        <v>213</v>
      </c>
      <c r="E11" s="2">
        <v>136127.43</v>
      </c>
      <c r="G11" t="s">
        <v>63</v>
      </c>
      <c r="H11" t="s">
        <v>209</v>
      </c>
      <c r="J11" s="8"/>
      <c r="L11" t="s">
        <v>15</v>
      </c>
      <c r="M11">
        <v>2015</v>
      </c>
      <c r="N11" s="2">
        <v>132505.19</v>
      </c>
      <c r="P11" t="s">
        <v>79</v>
      </c>
      <c r="Q11" s="8">
        <f t="shared" ca="1" si="1"/>
        <v>10867.845714285717</v>
      </c>
      <c r="Z11">
        <v>2015</v>
      </c>
      <c r="AA11" s="2">
        <v>661693.36</v>
      </c>
    </row>
    <row r="12" spans="1:27">
      <c r="A12" t="str">
        <f t="shared" si="0"/>
        <v>Brush ManagementPastureland</v>
      </c>
      <c r="B12" t="s">
        <v>15</v>
      </c>
      <c r="C12">
        <v>2012</v>
      </c>
      <c r="D12" t="s">
        <v>209</v>
      </c>
      <c r="E12" s="2">
        <v>19673.07</v>
      </c>
      <c r="G12" t="s">
        <v>63</v>
      </c>
      <c r="H12" t="s">
        <v>213</v>
      </c>
      <c r="J12" s="8"/>
      <c r="L12" t="s">
        <v>15</v>
      </c>
      <c r="M12">
        <v>2016</v>
      </c>
      <c r="N12" s="2">
        <v>101822.52</v>
      </c>
      <c r="P12" t="s">
        <v>135</v>
      </c>
      <c r="Q12" s="8">
        <f t="shared" ca="1" si="1"/>
        <v>741.18333333333328</v>
      </c>
      <c r="Z12">
        <v>2016</v>
      </c>
      <c r="AA12" s="2">
        <v>566071.56000000041</v>
      </c>
    </row>
    <row r="13" spans="1:27">
      <c r="A13" t="str">
        <f t="shared" si="0"/>
        <v>Brush ManagementRangeland</v>
      </c>
      <c r="B13" t="s">
        <v>15</v>
      </c>
      <c r="C13">
        <v>2012</v>
      </c>
      <c r="D13" t="s">
        <v>213</v>
      </c>
      <c r="E13" s="2">
        <v>130368.19</v>
      </c>
      <c r="G13" t="s">
        <v>71</v>
      </c>
      <c r="H13" t="s">
        <v>213</v>
      </c>
      <c r="I13" t="str">
        <f t="shared" si="2"/>
        <v>FirebreakRangeland</v>
      </c>
      <c r="J13" s="8">
        <f t="shared" ca="1" si="3"/>
        <v>1186.0999999999999</v>
      </c>
      <c r="L13" t="s">
        <v>15</v>
      </c>
      <c r="M13">
        <v>2017</v>
      </c>
      <c r="N13" s="2">
        <v>57925.999999999993</v>
      </c>
      <c r="P13" t="s">
        <v>16</v>
      </c>
      <c r="Q13" s="8">
        <f t="shared" ca="1" si="1"/>
        <v>4106.5233333333335</v>
      </c>
      <c r="Z13">
        <v>2017</v>
      </c>
      <c r="AA13" s="2">
        <v>395639.52000000008</v>
      </c>
    </row>
    <row r="14" spans="1:27">
      <c r="A14" t="str">
        <f t="shared" si="0"/>
        <v>Brush ManagementPastureland</v>
      </c>
      <c r="B14" t="s">
        <v>15</v>
      </c>
      <c r="C14">
        <v>2013</v>
      </c>
      <c r="D14" t="s">
        <v>209</v>
      </c>
      <c r="E14" s="2">
        <v>22524.66</v>
      </c>
      <c r="G14" t="s">
        <v>114</v>
      </c>
      <c r="H14" t="s">
        <v>207</v>
      </c>
      <c r="J14" s="8"/>
      <c r="L14" t="s">
        <v>35</v>
      </c>
      <c r="M14">
        <v>2013</v>
      </c>
      <c r="N14" s="2">
        <v>163645.41999999998</v>
      </c>
      <c r="P14" t="s">
        <v>155</v>
      </c>
      <c r="Q14" s="8">
        <f t="shared" ca="1" si="1"/>
        <v>1910.9625000000001</v>
      </c>
      <c r="Z14">
        <v>2018</v>
      </c>
      <c r="AA14" s="2">
        <v>35336.720000000001</v>
      </c>
    </row>
    <row r="15" spans="1:27">
      <c r="A15" t="str">
        <f t="shared" si="0"/>
        <v>Brush ManagementRangeland</v>
      </c>
      <c r="B15" t="s">
        <v>15</v>
      </c>
      <c r="C15">
        <v>2013</v>
      </c>
      <c r="D15" t="s">
        <v>213</v>
      </c>
      <c r="E15" s="2">
        <v>96960.99</v>
      </c>
      <c r="G15" t="s">
        <v>114</v>
      </c>
      <c r="H15" t="s">
        <v>209</v>
      </c>
      <c r="J15" s="8"/>
      <c r="L15" t="s">
        <v>35</v>
      </c>
      <c r="M15">
        <v>2014</v>
      </c>
      <c r="N15" s="2">
        <v>171238.86999999991</v>
      </c>
      <c r="P15" t="s">
        <v>106</v>
      </c>
      <c r="Q15" s="8">
        <f t="shared" ca="1" si="1"/>
        <v>1370.54</v>
      </c>
      <c r="Z15" t="s">
        <v>260</v>
      </c>
      <c r="AA15" s="2"/>
    </row>
    <row r="16" spans="1:27">
      <c r="A16" t="str">
        <f t="shared" si="0"/>
        <v>Brush ManagementPastureland</v>
      </c>
      <c r="B16" t="s">
        <v>15</v>
      </c>
      <c r="C16">
        <v>2014</v>
      </c>
      <c r="D16" t="s">
        <v>209</v>
      </c>
      <c r="E16" s="2">
        <v>19457.03</v>
      </c>
      <c r="G16" t="s">
        <v>79</v>
      </c>
      <c r="H16" t="s">
        <v>213</v>
      </c>
      <c r="I16" t="str">
        <f t="shared" si="2"/>
        <v>Grade Stabilization StructureRangeland</v>
      </c>
      <c r="J16" s="8">
        <f t="shared" ca="1" si="3"/>
        <v>10867.845714285717</v>
      </c>
      <c r="L16" t="s">
        <v>35</v>
      </c>
      <c r="M16">
        <v>2015</v>
      </c>
      <c r="N16" s="2">
        <v>180736.69999999995</v>
      </c>
      <c r="P16" t="s">
        <v>115</v>
      </c>
      <c r="Q16" s="8">
        <f t="shared" ca="1" si="1"/>
        <v>3619.0922222222221</v>
      </c>
    </row>
    <row r="17" spans="1:17">
      <c r="A17" t="str">
        <f t="shared" si="0"/>
        <v>Brush ManagementRangeland</v>
      </c>
      <c r="B17" t="s">
        <v>15</v>
      </c>
      <c r="C17">
        <v>2014</v>
      </c>
      <c r="D17" t="s">
        <v>213</v>
      </c>
      <c r="E17" s="2">
        <v>30727.755000000001</v>
      </c>
      <c r="G17" t="s">
        <v>135</v>
      </c>
      <c r="H17" t="s">
        <v>213</v>
      </c>
      <c r="I17" t="str">
        <f t="shared" si="2"/>
        <v>Heavy Use Area ProtectionRangeland</v>
      </c>
      <c r="J17" s="8">
        <f t="shared" ca="1" si="3"/>
        <v>741.18333333333328</v>
      </c>
      <c r="L17" t="s">
        <v>35</v>
      </c>
      <c r="M17">
        <v>2016</v>
      </c>
      <c r="N17" s="2">
        <v>131154.57999999999</v>
      </c>
      <c r="P17" t="s">
        <v>152</v>
      </c>
      <c r="Q17" s="8">
        <f t="shared" ca="1" si="1"/>
        <v>12012.473333333333</v>
      </c>
    </row>
    <row r="18" spans="1:17">
      <c r="A18" t="str">
        <f t="shared" si="0"/>
        <v>Brush ManagementPastureland</v>
      </c>
      <c r="B18" t="s">
        <v>15</v>
      </c>
      <c r="C18">
        <v>2015</v>
      </c>
      <c r="D18" t="s">
        <v>209</v>
      </c>
      <c r="E18" s="2">
        <v>20487.809999999998</v>
      </c>
      <c r="G18" t="s">
        <v>16</v>
      </c>
      <c r="H18" t="s">
        <v>209</v>
      </c>
      <c r="I18" t="str">
        <f t="shared" si="2"/>
        <v>Herbaceous Weed ControlPastureland</v>
      </c>
      <c r="J18" s="8">
        <f t="shared" ca="1" si="3"/>
        <v>3447.7950000000001</v>
      </c>
      <c r="L18" t="s">
        <v>35</v>
      </c>
      <c r="M18">
        <v>2017</v>
      </c>
      <c r="N18" s="2">
        <v>66361.170000000027</v>
      </c>
      <c r="P18" t="s">
        <v>59</v>
      </c>
      <c r="Q18" s="8">
        <f t="shared" ca="1" si="1"/>
        <v>12106.633636363636</v>
      </c>
    </row>
    <row r="19" spans="1:17">
      <c r="A19" t="str">
        <f t="shared" si="0"/>
        <v>Brush ManagementRangeland</v>
      </c>
      <c r="B19" t="s">
        <v>15</v>
      </c>
      <c r="C19">
        <v>2015</v>
      </c>
      <c r="D19" t="s">
        <v>213</v>
      </c>
      <c r="E19" s="2">
        <v>112017.38</v>
      </c>
      <c r="G19" t="s">
        <v>16</v>
      </c>
      <c r="H19" t="s">
        <v>213</v>
      </c>
      <c r="I19" t="str">
        <f t="shared" si="2"/>
        <v>Herbaceous Weed ControlRangeland</v>
      </c>
      <c r="J19" s="8">
        <f t="shared" ca="1" si="3"/>
        <v>1317.4566666666667</v>
      </c>
      <c r="L19" t="s">
        <v>36</v>
      </c>
      <c r="M19">
        <v>2008</v>
      </c>
      <c r="N19" s="2">
        <v>12225</v>
      </c>
      <c r="P19" t="s">
        <v>34</v>
      </c>
      <c r="Q19" s="8">
        <f t="shared" ca="1" si="1"/>
        <v>552.6</v>
      </c>
    </row>
    <row r="20" spans="1:17">
      <c r="A20" t="str">
        <f t="shared" si="0"/>
        <v>Brush ManagementPastureland</v>
      </c>
      <c r="B20" t="s">
        <v>15</v>
      </c>
      <c r="C20">
        <v>2016</v>
      </c>
      <c r="D20" t="s">
        <v>209</v>
      </c>
      <c r="E20" s="2">
        <v>8983.1999999999989</v>
      </c>
      <c r="G20" t="s">
        <v>155</v>
      </c>
      <c r="H20" t="s">
        <v>209</v>
      </c>
      <c r="I20" t="str">
        <f t="shared" si="2"/>
        <v>Integrated Pest ManagementPastureland</v>
      </c>
      <c r="J20" s="8">
        <f t="shared" ca="1" si="3"/>
        <v>1910.9625000000001</v>
      </c>
      <c r="L20" t="s">
        <v>36</v>
      </c>
      <c r="M20">
        <v>2009</v>
      </c>
      <c r="N20" s="2">
        <v>1927.5</v>
      </c>
      <c r="P20" t="s">
        <v>123</v>
      </c>
      <c r="Q20" s="8">
        <f t="shared" ca="1" si="1"/>
        <v>8333.8024999999998</v>
      </c>
    </row>
    <row r="21" spans="1:17">
      <c r="A21" t="str">
        <f t="shared" si="0"/>
        <v>Brush ManagementRangeland</v>
      </c>
      <c r="B21" t="s">
        <v>15</v>
      </c>
      <c r="C21">
        <v>2016</v>
      </c>
      <c r="D21" t="s">
        <v>213</v>
      </c>
      <c r="E21" s="2">
        <v>92839.32</v>
      </c>
      <c r="G21" t="s">
        <v>106</v>
      </c>
      <c r="H21" t="s">
        <v>207</v>
      </c>
      <c r="I21" t="str">
        <f t="shared" si="2"/>
        <v>Land SmoothingCropland</v>
      </c>
      <c r="J21" s="8">
        <f t="shared" ca="1" si="3"/>
        <v>1370.54</v>
      </c>
      <c r="L21" t="s">
        <v>36</v>
      </c>
      <c r="M21">
        <v>2010</v>
      </c>
      <c r="N21" s="2">
        <v>327.5</v>
      </c>
      <c r="P21" t="s">
        <v>124</v>
      </c>
      <c r="Q21" s="8">
        <f t="shared" ca="1" si="1"/>
        <v>24966.188888888886</v>
      </c>
    </row>
    <row r="22" spans="1:17">
      <c r="A22" t="str">
        <f t="shared" si="0"/>
        <v>Brush ManagementPastureland</v>
      </c>
      <c r="B22" t="s">
        <v>15</v>
      </c>
      <c r="C22">
        <v>2017</v>
      </c>
      <c r="D22" t="s">
        <v>209</v>
      </c>
      <c r="E22" s="2">
        <v>33638.43</v>
      </c>
      <c r="G22" t="s">
        <v>115</v>
      </c>
      <c r="H22" t="s">
        <v>209</v>
      </c>
      <c r="I22" t="str">
        <f t="shared" si="2"/>
        <v>Livestock PipelinePastureland</v>
      </c>
      <c r="J22" s="8">
        <f t="shared" ca="1" si="3"/>
        <v>3120.43</v>
      </c>
      <c r="L22" t="s">
        <v>36</v>
      </c>
      <c r="M22">
        <v>2011</v>
      </c>
      <c r="N22" s="2">
        <v>135.81</v>
      </c>
      <c r="P22" t="s">
        <v>128</v>
      </c>
      <c r="Q22" s="8">
        <f t="shared" ca="1" si="1"/>
        <v>23972.623636363634</v>
      </c>
    </row>
    <row r="23" spans="1:17">
      <c r="A23" t="str">
        <f t="shared" si="0"/>
        <v>Brush ManagementRangeland</v>
      </c>
      <c r="B23" t="s">
        <v>15</v>
      </c>
      <c r="C23">
        <v>2017</v>
      </c>
      <c r="D23" t="s">
        <v>213</v>
      </c>
      <c r="E23" s="2">
        <v>24287.57</v>
      </c>
      <c r="G23" t="s">
        <v>115</v>
      </c>
      <c r="H23" t="s">
        <v>213</v>
      </c>
      <c r="I23" t="str">
        <f t="shared" si="2"/>
        <v>Livestock PipelineRangeland</v>
      </c>
      <c r="J23" s="8">
        <f t="shared" ca="1" si="3"/>
        <v>2578.9488888888886</v>
      </c>
      <c r="L23" t="s">
        <v>36</v>
      </c>
      <c r="M23">
        <v>2012</v>
      </c>
      <c r="N23" s="2">
        <v>205.5</v>
      </c>
      <c r="P23" t="s">
        <v>28</v>
      </c>
      <c r="Q23" s="8">
        <f t="shared" ca="1" si="1"/>
        <v>5336.586666666667</v>
      </c>
    </row>
    <row r="24" spans="1:17">
      <c r="A24" t="str">
        <f t="shared" si="0"/>
        <v>Cover CropCropland</v>
      </c>
      <c r="B24" t="s">
        <v>35</v>
      </c>
      <c r="C24">
        <v>2013</v>
      </c>
      <c r="D24" t="s">
        <v>207</v>
      </c>
      <c r="E24" s="2">
        <v>24245.15</v>
      </c>
      <c r="G24" t="s">
        <v>152</v>
      </c>
      <c r="H24" t="s">
        <v>207</v>
      </c>
      <c r="I24" t="str">
        <f t="shared" si="2"/>
        <v>Nutrient ManagementCropland</v>
      </c>
      <c r="J24" s="8">
        <f t="shared" ca="1" si="3"/>
        <v>4808.5433333333331</v>
      </c>
      <c r="L24" t="s">
        <v>36</v>
      </c>
      <c r="M24">
        <v>2013</v>
      </c>
      <c r="N24" s="2">
        <v>45</v>
      </c>
      <c r="P24" t="s">
        <v>156</v>
      </c>
      <c r="Q24" s="8">
        <f t="shared" ca="1" si="1"/>
        <v>1155.26</v>
      </c>
    </row>
    <row r="25" spans="1:17">
      <c r="A25" t="str">
        <f t="shared" si="0"/>
        <v>Cover CropPastureland</v>
      </c>
      <c r="B25" t="s">
        <v>35</v>
      </c>
      <c r="C25">
        <v>2013</v>
      </c>
      <c r="D25" t="s">
        <v>209</v>
      </c>
      <c r="E25" s="2">
        <v>139400.27000000005</v>
      </c>
      <c r="G25" t="s">
        <v>152</v>
      </c>
      <c r="H25" t="s">
        <v>209</v>
      </c>
      <c r="I25" t="str">
        <f t="shared" si="2"/>
        <v>Nutrient ManagementPastureland</v>
      </c>
      <c r="J25" s="8">
        <f t="shared" ca="1" si="3"/>
        <v>9608.2016666666659</v>
      </c>
      <c r="L25" t="s">
        <v>36</v>
      </c>
      <c r="M25">
        <v>2016</v>
      </c>
      <c r="N25" s="2">
        <v>3630.3</v>
      </c>
      <c r="P25" t="s">
        <v>177</v>
      </c>
      <c r="Q25" s="8">
        <f t="shared" ca="1" si="1"/>
        <v>41664.07</v>
      </c>
    </row>
    <row r="26" spans="1:17">
      <c r="A26" t="str">
        <f t="shared" si="0"/>
        <v>Cover CropCropland</v>
      </c>
      <c r="B26" t="s">
        <v>35</v>
      </c>
      <c r="C26">
        <v>2014</v>
      </c>
      <c r="D26" t="s">
        <v>207</v>
      </c>
      <c r="E26" s="2">
        <v>8495.16</v>
      </c>
      <c r="G26" t="s">
        <v>59</v>
      </c>
      <c r="H26" t="s">
        <v>209</v>
      </c>
      <c r="I26" t="str">
        <f t="shared" si="2"/>
        <v>PondPastureland</v>
      </c>
      <c r="J26" s="8">
        <f t="shared" ca="1" si="3"/>
        <v>1924.74</v>
      </c>
      <c r="L26" t="s">
        <v>48</v>
      </c>
      <c r="M26">
        <v>2009</v>
      </c>
      <c r="N26" s="2">
        <v>128.1</v>
      </c>
      <c r="P26" t="s">
        <v>166</v>
      </c>
      <c r="Q26" s="8">
        <f t="shared" ca="1" si="1"/>
        <v>7494.8462499999987</v>
      </c>
    </row>
    <row r="27" spans="1:17">
      <c r="A27" t="str">
        <f t="shared" si="0"/>
        <v>Cover CropPastureland</v>
      </c>
      <c r="B27" t="s">
        <v>35</v>
      </c>
      <c r="C27">
        <v>2014</v>
      </c>
      <c r="D27" t="s">
        <v>209</v>
      </c>
      <c r="E27" s="2">
        <v>162743.70999999993</v>
      </c>
      <c r="G27" t="s">
        <v>59</v>
      </c>
      <c r="H27" t="s">
        <v>213</v>
      </c>
      <c r="I27" t="str">
        <f t="shared" si="2"/>
        <v>PondRangeland</v>
      </c>
      <c r="J27" s="8">
        <f t="shared" ca="1" si="3"/>
        <v>11931.657272727274</v>
      </c>
      <c r="L27" t="s">
        <v>63</v>
      </c>
      <c r="M27">
        <v>2008</v>
      </c>
      <c r="N27" s="2">
        <v>20287.099999999999</v>
      </c>
      <c r="P27" t="s">
        <v>260</v>
      </c>
      <c r="Q27" s="8"/>
    </row>
    <row r="28" spans="1:17">
      <c r="A28" t="str">
        <f t="shared" si="0"/>
        <v>Cover CropCropland</v>
      </c>
      <c r="B28" t="s">
        <v>35</v>
      </c>
      <c r="C28">
        <v>2015</v>
      </c>
      <c r="D28" t="s">
        <v>207</v>
      </c>
      <c r="E28" s="2">
        <v>12752.130000000001</v>
      </c>
      <c r="G28" t="s">
        <v>34</v>
      </c>
      <c r="H28" t="s">
        <v>213</v>
      </c>
      <c r="I28" t="str">
        <f t="shared" si="2"/>
        <v>Prescribed BurningRangeland</v>
      </c>
      <c r="J28" s="8">
        <f t="shared" ca="1" si="3"/>
        <v>552.6</v>
      </c>
      <c r="L28" t="s">
        <v>63</v>
      </c>
      <c r="M28">
        <v>2009</v>
      </c>
      <c r="N28" s="2">
        <v>30380.42</v>
      </c>
    </row>
    <row r="29" spans="1:17">
      <c r="A29" t="str">
        <f t="shared" si="0"/>
        <v>Cover CropPastureland</v>
      </c>
      <c r="B29" t="s">
        <v>35</v>
      </c>
      <c r="C29">
        <v>2015</v>
      </c>
      <c r="D29" t="s">
        <v>209</v>
      </c>
      <c r="E29" s="2">
        <v>167984.56999999995</v>
      </c>
      <c r="G29" t="s">
        <v>123</v>
      </c>
      <c r="H29" t="s">
        <v>207</v>
      </c>
      <c r="I29" t="str">
        <f t="shared" si="2"/>
        <v>Prescribed GrazingCropland</v>
      </c>
      <c r="J29" s="8">
        <f t="shared" ca="1" si="3"/>
        <v>213.89000000000001</v>
      </c>
      <c r="L29" t="s">
        <v>63</v>
      </c>
      <c r="M29">
        <v>2010</v>
      </c>
      <c r="N29" s="2">
        <v>29135.489999999998</v>
      </c>
    </row>
    <row r="30" spans="1:17">
      <c r="A30" t="str">
        <f t="shared" si="0"/>
        <v>Cover CropCropland</v>
      </c>
      <c r="B30" t="s">
        <v>35</v>
      </c>
      <c r="C30">
        <v>2016</v>
      </c>
      <c r="D30" t="s">
        <v>207</v>
      </c>
      <c r="E30" s="2">
        <v>3768.8699999999994</v>
      </c>
      <c r="G30" t="s">
        <v>123</v>
      </c>
      <c r="H30" t="s">
        <v>209</v>
      </c>
      <c r="I30" t="str">
        <f t="shared" si="2"/>
        <v>Prescribed GrazingPastureland</v>
      </c>
      <c r="J30" s="8">
        <f t="shared" ca="1" si="3"/>
        <v>1139.4433333333334</v>
      </c>
      <c r="L30" t="s">
        <v>63</v>
      </c>
      <c r="M30">
        <v>2011</v>
      </c>
      <c r="N30" s="2">
        <v>68550.86</v>
      </c>
    </row>
    <row r="31" spans="1:17">
      <c r="A31" t="str">
        <f t="shared" si="0"/>
        <v>Cover CropPastureland</v>
      </c>
      <c r="B31" t="s">
        <v>35</v>
      </c>
      <c r="C31">
        <v>2016</v>
      </c>
      <c r="D31" t="s">
        <v>209</v>
      </c>
      <c r="E31" s="2">
        <v>127385.70999999998</v>
      </c>
      <c r="G31" t="s">
        <v>123</v>
      </c>
      <c r="H31" t="s">
        <v>213</v>
      </c>
      <c r="I31" t="str">
        <f t="shared" si="2"/>
        <v>Prescribed GrazingRangeland</v>
      </c>
      <c r="J31" s="8">
        <f t="shared" ca="1" si="3"/>
        <v>7372.2750000000005</v>
      </c>
      <c r="L31" t="s">
        <v>63</v>
      </c>
      <c r="M31">
        <v>2012</v>
      </c>
      <c r="N31" s="2">
        <v>34839.97</v>
      </c>
      <c r="P31" t="s">
        <v>1151</v>
      </c>
      <c r="Q31" t="s">
        <v>1147</v>
      </c>
    </row>
    <row r="32" spans="1:17">
      <c r="A32" t="str">
        <f t="shared" si="0"/>
        <v>Cover CropCropland</v>
      </c>
      <c r="B32" t="s">
        <v>35</v>
      </c>
      <c r="C32">
        <v>2017</v>
      </c>
      <c r="D32" t="s">
        <v>207</v>
      </c>
      <c r="E32" s="2">
        <v>1589.04</v>
      </c>
      <c r="G32" t="s">
        <v>124</v>
      </c>
      <c r="H32" t="s">
        <v>207</v>
      </c>
      <c r="J32" s="8"/>
      <c r="L32" t="s">
        <v>63</v>
      </c>
      <c r="M32">
        <v>2013</v>
      </c>
      <c r="N32" s="2">
        <v>45413.350000000006</v>
      </c>
      <c r="P32" t="s">
        <v>1148</v>
      </c>
      <c r="Q32" s="8">
        <f ca="1">SUMIF(H:J,"Cropland",J:J)</f>
        <v>10802.573333333334</v>
      </c>
    </row>
    <row r="33" spans="1:17">
      <c r="A33" t="str">
        <f t="shared" si="0"/>
        <v>Cover CropPastureland</v>
      </c>
      <c r="B33" t="s">
        <v>35</v>
      </c>
      <c r="C33">
        <v>2017</v>
      </c>
      <c r="D33" t="s">
        <v>209</v>
      </c>
      <c r="E33" s="2">
        <v>64772.130000000019</v>
      </c>
      <c r="G33" t="s">
        <v>124</v>
      </c>
      <c r="H33" t="s">
        <v>209</v>
      </c>
      <c r="J33" s="8"/>
      <c r="L33" t="s">
        <v>63</v>
      </c>
      <c r="M33">
        <v>2014</v>
      </c>
      <c r="N33" s="2">
        <v>48342.44999999999</v>
      </c>
      <c r="P33" t="s">
        <v>128</v>
      </c>
      <c r="Q33" s="8">
        <f ca="1">AVERAGEIF(L:N,P33,N:N)</f>
        <v>23972.623636363634</v>
      </c>
    </row>
    <row r="34" spans="1:17">
      <c r="A34" t="str">
        <f t="shared" si="0"/>
        <v>Forage and Biomass PlantingPastureland</v>
      </c>
      <c r="B34" t="s">
        <v>114</v>
      </c>
      <c r="C34">
        <v>2008</v>
      </c>
      <c r="D34" t="s">
        <v>209</v>
      </c>
      <c r="E34" s="2">
        <v>12528.75</v>
      </c>
      <c r="G34" t="s">
        <v>124</v>
      </c>
      <c r="H34" t="s">
        <v>213</v>
      </c>
      <c r="J34" s="8"/>
      <c r="L34" t="s">
        <v>63</v>
      </c>
      <c r="M34">
        <v>2015</v>
      </c>
      <c r="N34" s="2">
        <v>60613.299999999996</v>
      </c>
      <c r="P34" t="s">
        <v>124</v>
      </c>
      <c r="Q34" s="8">
        <f ca="1">AVERAGEIF(L:N,P34,N:N)</f>
        <v>24966.188888888886</v>
      </c>
    </row>
    <row r="35" spans="1:17">
      <c r="A35" t="str">
        <f t="shared" si="0"/>
        <v>Forage and Biomass PlantingPastureland</v>
      </c>
      <c r="B35" t="s">
        <v>114</v>
      </c>
      <c r="C35">
        <v>2009</v>
      </c>
      <c r="D35" t="s">
        <v>209</v>
      </c>
      <c r="E35" s="2">
        <v>16688.75</v>
      </c>
      <c r="G35" t="s">
        <v>128</v>
      </c>
      <c r="H35" t="s">
        <v>209</v>
      </c>
      <c r="J35" s="8"/>
      <c r="L35" t="s">
        <v>63</v>
      </c>
      <c r="M35">
        <v>2016</v>
      </c>
      <c r="N35" s="2">
        <v>21451.79</v>
      </c>
      <c r="P35" t="s">
        <v>1150</v>
      </c>
      <c r="Q35" s="8">
        <f ca="1">SUMIF(H:J,"Pastureland",J:J)</f>
        <v>29899.542023809525</v>
      </c>
    </row>
    <row r="36" spans="1:17">
      <c r="A36" t="str">
        <f t="shared" si="0"/>
        <v>Forage and Biomass PlantingCropland</v>
      </c>
      <c r="B36" t="s">
        <v>114</v>
      </c>
      <c r="C36">
        <v>2010</v>
      </c>
      <c r="D36" t="s">
        <v>207</v>
      </c>
      <c r="E36" s="2">
        <v>4309.2</v>
      </c>
      <c r="G36" t="s">
        <v>128</v>
      </c>
      <c r="H36" t="s">
        <v>213</v>
      </c>
      <c r="J36" s="8"/>
      <c r="L36" t="s">
        <v>63</v>
      </c>
      <c r="M36">
        <v>2017</v>
      </c>
      <c r="N36" s="2">
        <v>38039.129999999997</v>
      </c>
      <c r="P36" t="s">
        <v>63</v>
      </c>
      <c r="Q36" s="8">
        <f ca="1">AVERAGEIF(L:N,P36,N:N)</f>
        <v>36589.68</v>
      </c>
    </row>
    <row r="37" spans="1:17">
      <c r="A37" t="str">
        <f t="shared" si="0"/>
        <v>Forage and Biomass PlantingPastureland</v>
      </c>
      <c r="B37" t="s">
        <v>114</v>
      </c>
      <c r="C37">
        <v>2010</v>
      </c>
      <c r="D37" t="s">
        <v>209</v>
      </c>
      <c r="E37" s="2">
        <v>25419.16</v>
      </c>
      <c r="G37" t="s">
        <v>28</v>
      </c>
      <c r="H37" t="s">
        <v>207</v>
      </c>
      <c r="I37" t="str">
        <f t="shared" si="2"/>
        <v>Residue and Tillage Management, No TillCropland</v>
      </c>
      <c r="J37" s="8">
        <f t="shared" ca="1" si="3"/>
        <v>1514.3400000000001</v>
      </c>
      <c r="L37" t="s">
        <v>63</v>
      </c>
      <c r="M37">
        <v>2018</v>
      </c>
      <c r="N37" s="2">
        <v>5432.62</v>
      </c>
      <c r="P37" t="s">
        <v>177</v>
      </c>
      <c r="Q37" s="8">
        <f ca="1">AVERAGEIF(L:N,P37,N:N)</f>
        <v>41664.07</v>
      </c>
    </row>
    <row r="38" spans="1:17">
      <c r="A38" t="str">
        <f t="shared" si="0"/>
        <v>Forage and Biomass PlantingCropland</v>
      </c>
      <c r="B38" t="s">
        <v>114</v>
      </c>
      <c r="C38">
        <v>2011</v>
      </c>
      <c r="D38" t="s">
        <v>207</v>
      </c>
      <c r="E38" s="2">
        <v>7062.61</v>
      </c>
      <c r="G38" t="s">
        <v>28</v>
      </c>
      <c r="H38" t="s">
        <v>209</v>
      </c>
      <c r="I38" t="str">
        <f t="shared" si="2"/>
        <v>Residue and Tillage Management, No TillPastureland</v>
      </c>
      <c r="J38" s="8">
        <f t="shared" ca="1" si="3"/>
        <v>3822.2466666666674</v>
      </c>
      <c r="L38" t="s">
        <v>71</v>
      </c>
      <c r="M38">
        <v>2013</v>
      </c>
      <c r="N38" s="2">
        <v>1186.0999999999999</v>
      </c>
      <c r="P38" t="s">
        <v>1149</v>
      </c>
      <c r="Q38" s="8">
        <f ca="1">SUMIF(H:J,"Rangeland",J:J)</f>
        <v>42383.591161616168</v>
      </c>
    </row>
    <row r="39" spans="1:17">
      <c r="A39" t="str">
        <f t="shared" si="0"/>
        <v>Forage and Biomass PlantingPastureland</v>
      </c>
      <c r="B39" t="s">
        <v>114</v>
      </c>
      <c r="C39">
        <v>2011</v>
      </c>
      <c r="D39" t="s">
        <v>209</v>
      </c>
      <c r="E39" s="2">
        <v>37793.65</v>
      </c>
      <c r="G39" t="s">
        <v>156</v>
      </c>
      <c r="H39" t="s">
        <v>207</v>
      </c>
      <c r="I39" t="str">
        <f t="shared" si="2"/>
        <v>TerraceCropland</v>
      </c>
      <c r="J39" s="8">
        <f t="shared" ca="1" si="3"/>
        <v>1155.26</v>
      </c>
      <c r="L39" t="s">
        <v>114</v>
      </c>
      <c r="M39">
        <v>2008</v>
      </c>
      <c r="N39" s="2">
        <v>12528.75</v>
      </c>
      <c r="P39" t="s">
        <v>114</v>
      </c>
      <c r="Q39" s="8">
        <f ca="1">AVERAGEIF(L:N,P39,N:N)</f>
        <v>63387.090454545454</v>
      </c>
    </row>
    <row r="40" spans="1:17">
      <c r="A40" t="str">
        <f t="shared" si="0"/>
        <v>Forage and Biomass PlantingCropland</v>
      </c>
      <c r="B40" t="s">
        <v>114</v>
      </c>
      <c r="C40">
        <v>2012</v>
      </c>
      <c r="D40" t="s">
        <v>207</v>
      </c>
      <c r="E40" s="2">
        <v>10400.549999999999</v>
      </c>
      <c r="G40" t="s">
        <v>177</v>
      </c>
      <c r="H40" t="s">
        <v>207</v>
      </c>
      <c r="J40" s="8"/>
      <c r="L40" t="s">
        <v>114</v>
      </c>
      <c r="M40">
        <v>2009</v>
      </c>
      <c r="N40" s="2">
        <v>16688.75</v>
      </c>
      <c r="P40" t="s">
        <v>15</v>
      </c>
      <c r="Q40" s="8">
        <f ca="1">AVERAGEIF(L:N,P40,N:N)</f>
        <v>98621.79250000001</v>
      </c>
    </row>
    <row r="41" spans="1:17">
      <c r="A41" t="str">
        <f t="shared" si="0"/>
        <v>Forage and Biomass PlantingPastureland</v>
      </c>
      <c r="B41" t="s">
        <v>114</v>
      </c>
      <c r="C41">
        <v>2012</v>
      </c>
      <c r="D41" t="s">
        <v>209</v>
      </c>
      <c r="E41" s="2">
        <v>24771.16</v>
      </c>
      <c r="G41" t="s">
        <v>177</v>
      </c>
      <c r="H41" t="s">
        <v>209</v>
      </c>
      <c r="J41" s="8"/>
      <c r="L41" t="s">
        <v>114</v>
      </c>
      <c r="M41">
        <v>2010</v>
      </c>
      <c r="N41" s="2">
        <v>29728.360000000004</v>
      </c>
      <c r="P41" t="s">
        <v>35</v>
      </c>
      <c r="Q41" s="8">
        <f ca="1">AVERAGEIF(L:N,P41,N:N)</f>
        <v>142627.34799999997</v>
      </c>
    </row>
    <row r="42" spans="1:17">
      <c r="A42" t="str">
        <f t="shared" si="0"/>
        <v>Forage and Biomass PlantingCropland</v>
      </c>
      <c r="B42" t="s">
        <v>114</v>
      </c>
      <c r="C42">
        <v>2013</v>
      </c>
      <c r="D42" t="s">
        <v>207</v>
      </c>
      <c r="E42" s="2">
        <v>7839.08</v>
      </c>
      <c r="G42" t="s">
        <v>177</v>
      </c>
      <c r="H42" t="s">
        <v>213</v>
      </c>
      <c r="J42" s="8"/>
      <c r="L42" t="s">
        <v>114</v>
      </c>
      <c r="M42">
        <v>2011</v>
      </c>
      <c r="N42" s="2">
        <v>44856.259999999995</v>
      </c>
    </row>
    <row r="43" spans="1:17">
      <c r="A43" t="str">
        <f t="shared" si="0"/>
        <v>Forage and Biomass PlantingPastureland</v>
      </c>
      <c r="B43" t="s">
        <v>114</v>
      </c>
      <c r="C43">
        <v>2013</v>
      </c>
      <c r="D43" t="s">
        <v>209</v>
      </c>
      <c r="E43" s="2">
        <v>77651.655000000013</v>
      </c>
      <c r="G43" t="s">
        <v>166</v>
      </c>
      <c r="H43" t="s">
        <v>207</v>
      </c>
      <c r="I43" t="str">
        <f t="shared" si="2"/>
        <v>Watering FacilityCropland</v>
      </c>
      <c r="J43" s="8">
        <f t="shared" ca="1" si="3"/>
        <v>1740</v>
      </c>
      <c r="L43" t="s">
        <v>114</v>
      </c>
      <c r="M43">
        <v>2012</v>
      </c>
      <c r="N43" s="2">
        <v>35171.710000000006</v>
      </c>
    </row>
    <row r="44" spans="1:17">
      <c r="A44" t="str">
        <f t="shared" si="0"/>
        <v>Forage and Biomass PlantingPastureland</v>
      </c>
      <c r="B44" t="s">
        <v>114</v>
      </c>
      <c r="C44">
        <v>2014</v>
      </c>
      <c r="D44" t="s">
        <v>209</v>
      </c>
      <c r="E44" s="2">
        <v>130575.89999999997</v>
      </c>
      <c r="G44" t="s">
        <v>166</v>
      </c>
      <c r="H44" t="s">
        <v>209</v>
      </c>
      <c r="I44" t="str">
        <f t="shared" si="2"/>
        <v>Watering FacilityPastureland</v>
      </c>
      <c r="J44" s="8">
        <f t="shared" ca="1" si="3"/>
        <v>2283.3500000000004</v>
      </c>
      <c r="L44" t="s">
        <v>114</v>
      </c>
      <c r="M44">
        <v>2013</v>
      </c>
      <c r="N44" s="2">
        <v>85490.735000000015</v>
      </c>
    </row>
    <row r="45" spans="1:17">
      <c r="A45" t="str">
        <f t="shared" si="0"/>
        <v>Forage and Biomass PlantingCropland</v>
      </c>
      <c r="B45" t="s">
        <v>114</v>
      </c>
      <c r="C45">
        <v>2015</v>
      </c>
      <c r="D45" t="s">
        <v>207</v>
      </c>
      <c r="E45" s="2">
        <v>3923.68</v>
      </c>
      <c r="G45" t="s">
        <v>166</v>
      </c>
      <c r="H45" t="s">
        <v>213</v>
      </c>
      <c r="I45" t="str">
        <f t="shared" si="2"/>
        <v>Watering FacilityRangeland</v>
      </c>
      <c r="J45" s="8">
        <f t="shared" ca="1" si="3"/>
        <v>5707.4242857142863</v>
      </c>
      <c r="L45" t="s">
        <v>114</v>
      </c>
      <c r="M45">
        <v>2014</v>
      </c>
      <c r="N45" s="2">
        <v>130575.89999999997</v>
      </c>
    </row>
    <row r="46" spans="1:17">
      <c r="A46" t="str">
        <f t="shared" si="0"/>
        <v>Forage and Biomass PlantingPastureland</v>
      </c>
      <c r="B46" t="s">
        <v>114</v>
      </c>
      <c r="C46">
        <v>2015</v>
      </c>
      <c r="D46" t="s">
        <v>209</v>
      </c>
      <c r="E46" s="2">
        <v>104486.79000000001</v>
      </c>
      <c r="G46" t="s">
        <v>260</v>
      </c>
      <c r="H46" t="s">
        <v>260</v>
      </c>
      <c r="I46" t="str">
        <f t="shared" si="2"/>
        <v>(blank)(blank)</v>
      </c>
      <c r="J46" s="8"/>
      <c r="L46" t="s">
        <v>114</v>
      </c>
      <c r="M46">
        <v>2015</v>
      </c>
      <c r="N46" s="2">
        <v>108410.47000000002</v>
      </c>
    </row>
    <row r="47" spans="1:17">
      <c r="A47" t="str">
        <f t="shared" si="0"/>
        <v>Forage and Biomass PlantingCropland</v>
      </c>
      <c r="B47" t="s">
        <v>114</v>
      </c>
      <c r="C47">
        <v>2016</v>
      </c>
      <c r="D47" t="s">
        <v>207</v>
      </c>
      <c r="E47" s="2">
        <v>32791.42</v>
      </c>
      <c r="L47" t="s">
        <v>114</v>
      </c>
      <c r="M47">
        <v>2016</v>
      </c>
      <c r="N47" s="2">
        <v>136423.88999999998</v>
      </c>
    </row>
    <row r="48" spans="1:17">
      <c r="A48" t="str">
        <f t="shared" si="0"/>
        <v>Forage and Biomass PlantingPastureland</v>
      </c>
      <c r="B48" t="s">
        <v>114</v>
      </c>
      <c r="C48">
        <v>2016</v>
      </c>
      <c r="D48" t="s">
        <v>209</v>
      </c>
      <c r="E48" s="2">
        <v>103632.46999999999</v>
      </c>
      <c r="L48" t="s">
        <v>114</v>
      </c>
      <c r="M48">
        <v>2017</v>
      </c>
      <c r="N48" s="2">
        <v>90493.05</v>
      </c>
    </row>
    <row r="49" spans="1:14">
      <c r="A49" t="str">
        <f t="shared" si="0"/>
        <v>Forage and Biomass PlantingCropland</v>
      </c>
      <c r="B49" t="s">
        <v>114</v>
      </c>
      <c r="C49">
        <v>2017</v>
      </c>
      <c r="D49" t="s">
        <v>207</v>
      </c>
      <c r="E49" s="2">
        <v>10821.33</v>
      </c>
      <c r="L49" t="s">
        <v>114</v>
      </c>
      <c r="M49">
        <v>2018</v>
      </c>
      <c r="N49" s="2">
        <v>6890.1200000000008</v>
      </c>
    </row>
    <row r="50" spans="1:14">
      <c r="A50" t="str">
        <f t="shared" si="0"/>
        <v>Forage and Biomass PlantingPastureland</v>
      </c>
      <c r="B50" t="s">
        <v>114</v>
      </c>
      <c r="C50">
        <v>2017</v>
      </c>
      <c r="D50" t="s">
        <v>209</v>
      </c>
      <c r="E50" s="2">
        <v>79671.72</v>
      </c>
      <c r="L50" t="s">
        <v>79</v>
      </c>
      <c r="M50">
        <v>2008</v>
      </c>
      <c r="N50" s="2">
        <v>2071.7199999999998</v>
      </c>
    </row>
    <row r="51" spans="1:14">
      <c r="A51" t="str">
        <f t="shared" si="0"/>
        <v>Forage and Biomass PlantingPastureland</v>
      </c>
      <c r="B51" t="s">
        <v>114</v>
      </c>
      <c r="C51">
        <v>2018</v>
      </c>
      <c r="D51" t="s">
        <v>209</v>
      </c>
      <c r="E51" s="2">
        <v>6890.1200000000008</v>
      </c>
      <c r="L51" t="s">
        <v>79</v>
      </c>
      <c r="M51">
        <v>2009</v>
      </c>
      <c r="N51" s="2">
        <v>5711.77</v>
      </c>
    </row>
    <row r="52" spans="1:14">
      <c r="A52" t="str">
        <f t="shared" si="0"/>
        <v>Water WellPastureland</v>
      </c>
      <c r="B52" t="s">
        <v>177</v>
      </c>
      <c r="C52">
        <v>2008</v>
      </c>
      <c r="D52" t="s">
        <v>209</v>
      </c>
      <c r="E52" s="2">
        <v>15769.900000000001</v>
      </c>
      <c r="L52" t="s">
        <v>79</v>
      </c>
      <c r="M52">
        <v>2010</v>
      </c>
      <c r="N52" s="2">
        <v>8187.96</v>
      </c>
    </row>
    <row r="53" spans="1:14">
      <c r="A53" t="str">
        <f t="shared" si="0"/>
        <v>Water WellPastureland</v>
      </c>
      <c r="B53" t="s">
        <v>177</v>
      </c>
      <c r="C53">
        <v>2009</v>
      </c>
      <c r="D53" t="s">
        <v>209</v>
      </c>
      <c r="E53" s="2">
        <v>9924.7699999999986</v>
      </c>
      <c r="L53" t="s">
        <v>79</v>
      </c>
      <c r="M53">
        <v>2012</v>
      </c>
      <c r="N53" s="2">
        <v>23378.959999999999</v>
      </c>
    </row>
    <row r="54" spans="1:14">
      <c r="A54" t="str">
        <f t="shared" si="0"/>
        <v>Water WellRangeland</v>
      </c>
      <c r="B54" t="s">
        <v>177</v>
      </c>
      <c r="C54">
        <v>2009</v>
      </c>
      <c r="D54" t="s">
        <v>213</v>
      </c>
      <c r="E54" s="2">
        <v>2643</v>
      </c>
      <c r="L54" t="s">
        <v>79</v>
      </c>
      <c r="M54">
        <v>2013</v>
      </c>
      <c r="N54" s="2">
        <v>10942.75</v>
      </c>
    </row>
    <row r="55" spans="1:14">
      <c r="A55" t="str">
        <f t="shared" si="0"/>
        <v>Water WellPastureland</v>
      </c>
      <c r="B55" t="s">
        <v>177</v>
      </c>
      <c r="C55">
        <v>2010</v>
      </c>
      <c r="D55" t="s">
        <v>209</v>
      </c>
      <c r="E55" s="2">
        <v>14824.580000000002</v>
      </c>
      <c r="L55" t="s">
        <v>79</v>
      </c>
      <c r="M55">
        <v>2015</v>
      </c>
      <c r="N55" s="2">
        <v>7991.01</v>
      </c>
    </row>
    <row r="56" spans="1:14">
      <c r="A56" t="str">
        <f t="shared" si="0"/>
        <v>Water WellRangeland</v>
      </c>
      <c r="B56" t="s">
        <v>177</v>
      </c>
      <c r="C56">
        <v>2010</v>
      </c>
      <c r="D56" t="s">
        <v>213</v>
      </c>
      <c r="E56" s="2">
        <v>4234.4400000000005</v>
      </c>
      <c r="L56" t="s">
        <v>79</v>
      </c>
      <c r="M56">
        <v>2017</v>
      </c>
      <c r="N56" s="2">
        <v>17790.75</v>
      </c>
    </row>
    <row r="57" spans="1:14">
      <c r="A57" t="str">
        <f t="shared" si="0"/>
        <v>Water WellPastureland</v>
      </c>
      <c r="B57" t="s">
        <v>177</v>
      </c>
      <c r="C57">
        <v>2011</v>
      </c>
      <c r="D57" t="s">
        <v>209</v>
      </c>
      <c r="E57" s="2">
        <v>40324.49</v>
      </c>
      <c r="L57" t="s">
        <v>135</v>
      </c>
      <c r="M57">
        <v>2015</v>
      </c>
      <c r="N57" s="2">
        <v>1408.6</v>
      </c>
    </row>
    <row r="58" spans="1:14">
      <c r="A58" t="str">
        <f t="shared" si="0"/>
        <v>Water WellRangeland</v>
      </c>
      <c r="B58" t="s">
        <v>177</v>
      </c>
      <c r="C58">
        <v>2011</v>
      </c>
      <c r="D58" t="s">
        <v>213</v>
      </c>
      <c r="E58" s="2">
        <v>7708.4</v>
      </c>
      <c r="L58" t="s">
        <v>135</v>
      </c>
      <c r="M58">
        <v>2016</v>
      </c>
      <c r="N58" s="2">
        <v>378</v>
      </c>
    </row>
    <row r="59" spans="1:14">
      <c r="A59" t="str">
        <f t="shared" si="0"/>
        <v>Water WellCropland</v>
      </c>
      <c r="B59" t="s">
        <v>177</v>
      </c>
      <c r="C59">
        <v>2012</v>
      </c>
      <c r="D59" t="s">
        <v>207</v>
      </c>
      <c r="E59" s="2">
        <v>1620.3</v>
      </c>
      <c r="L59" t="s">
        <v>135</v>
      </c>
      <c r="M59">
        <v>2017</v>
      </c>
      <c r="N59" s="2">
        <v>436.95</v>
      </c>
    </row>
    <row r="60" spans="1:14">
      <c r="A60" t="str">
        <f t="shared" si="0"/>
        <v>Water WellPastureland</v>
      </c>
      <c r="B60" t="s">
        <v>177</v>
      </c>
      <c r="C60">
        <v>2012</v>
      </c>
      <c r="D60" t="s">
        <v>209</v>
      </c>
      <c r="E60" s="2">
        <v>42808.89</v>
      </c>
      <c r="L60" t="s">
        <v>16</v>
      </c>
      <c r="M60">
        <v>2012</v>
      </c>
      <c r="N60" s="2">
        <v>1424.29</v>
      </c>
    </row>
    <row r="61" spans="1:14">
      <c r="A61" t="str">
        <f t="shared" si="0"/>
        <v>Water WellRangeland</v>
      </c>
      <c r="B61" t="s">
        <v>177</v>
      </c>
      <c r="C61">
        <v>2012</v>
      </c>
      <c r="D61" t="s">
        <v>213</v>
      </c>
      <c r="E61" s="2">
        <v>2553.1999999999998</v>
      </c>
      <c r="L61" t="s">
        <v>16</v>
      </c>
      <c r="M61">
        <v>2013</v>
      </c>
      <c r="N61" s="2">
        <v>1985.7799999999997</v>
      </c>
    </row>
    <row r="62" spans="1:14">
      <c r="A62" t="str">
        <f t="shared" si="0"/>
        <v>Water WellPastureland</v>
      </c>
      <c r="B62" t="s">
        <v>177</v>
      </c>
      <c r="C62">
        <v>2013</v>
      </c>
      <c r="D62" t="s">
        <v>209</v>
      </c>
      <c r="E62" s="2">
        <v>54532.07</v>
      </c>
      <c r="L62" t="s">
        <v>16</v>
      </c>
      <c r="M62">
        <v>2014</v>
      </c>
      <c r="N62" s="2">
        <v>2491.7200000000003</v>
      </c>
    </row>
    <row r="63" spans="1:14">
      <c r="A63" t="str">
        <f t="shared" si="0"/>
        <v>Water WellRangeland</v>
      </c>
      <c r="B63" t="s">
        <v>177</v>
      </c>
      <c r="C63">
        <v>2013</v>
      </c>
      <c r="D63" t="s">
        <v>213</v>
      </c>
      <c r="E63" s="2">
        <v>4713.6000000000004</v>
      </c>
      <c r="L63" t="s">
        <v>16</v>
      </c>
      <c r="M63">
        <v>2015</v>
      </c>
      <c r="N63" s="2">
        <v>4755.13</v>
      </c>
    </row>
    <row r="64" spans="1:14">
      <c r="A64" t="str">
        <f t="shared" si="0"/>
        <v>Water WellPastureland</v>
      </c>
      <c r="B64" t="s">
        <v>177</v>
      </c>
      <c r="C64">
        <v>2014</v>
      </c>
      <c r="D64" t="s">
        <v>209</v>
      </c>
      <c r="E64" s="2">
        <v>49693.15</v>
      </c>
      <c r="L64" t="s">
        <v>16</v>
      </c>
      <c r="M64">
        <v>2016</v>
      </c>
      <c r="N64" s="2">
        <v>6095.45</v>
      </c>
    </row>
    <row r="65" spans="1:14">
      <c r="A65" t="str">
        <f t="shared" si="0"/>
        <v>Water WellRangeland</v>
      </c>
      <c r="B65" t="s">
        <v>177</v>
      </c>
      <c r="C65">
        <v>2014</v>
      </c>
      <c r="D65" t="s">
        <v>213</v>
      </c>
      <c r="E65" s="2">
        <v>6997.74</v>
      </c>
      <c r="L65" t="s">
        <v>16</v>
      </c>
      <c r="M65">
        <v>2017</v>
      </c>
      <c r="N65" s="2">
        <v>7886.7700000000013</v>
      </c>
    </row>
    <row r="66" spans="1:14">
      <c r="A66" t="str">
        <f t="shared" si="0"/>
        <v>Water WellPastureland</v>
      </c>
      <c r="B66" t="s">
        <v>177</v>
      </c>
      <c r="C66">
        <v>2015</v>
      </c>
      <c r="D66" t="s">
        <v>209</v>
      </c>
      <c r="E66" s="2">
        <v>45440.350000000006</v>
      </c>
      <c r="L66" t="s">
        <v>155</v>
      </c>
      <c r="M66">
        <v>2008</v>
      </c>
      <c r="N66" s="2">
        <v>1868.25</v>
      </c>
    </row>
    <row r="67" spans="1:14">
      <c r="A67" t="str">
        <f t="shared" si="0"/>
        <v>Water WellRangeland</v>
      </c>
      <c r="B67" t="s">
        <v>177</v>
      </c>
      <c r="C67">
        <v>2015</v>
      </c>
      <c r="D67" t="s">
        <v>213</v>
      </c>
      <c r="E67" s="2">
        <v>5225</v>
      </c>
      <c r="L67" t="s">
        <v>155</v>
      </c>
      <c r="M67">
        <v>2009</v>
      </c>
      <c r="N67" s="2">
        <v>3579.75</v>
      </c>
    </row>
    <row r="68" spans="1:14">
      <c r="A68" t="str">
        <f t="shared" si="0"/>
        <v>Water WellCropland</v>
      </c>
      <c r="B68" t="s">
        <v>177</v>
      </c>
      <c r="C68">
        <v>2016</v>
      </c>
      <c r="D68" t="s">
        <v>207</v>
      </c>
      <c r="E68" s="2">
        <v>9268.0300000000007</v>
      </c>
      <c r="L68" t="s">
        <v>155</v>
      </c>
      <c r="M68">
        <v>2010</v>
      </c>
      <c r="N68" s="2">
        <v>1701.69</v>
      </c>
    </row>
    <row r="69" spans="1:14">
      <c r="A69" t="str">
        <f t="shared" ref="A69:A132" si="4">B69&amp;D69</f>
        <v>Water WellPastureland</v>
      </c>
      <c r="B69" t="s">
        <v>177</v>
      </c>
      <c r="C69">
        <v>2016</v>
      </c>
      <c r="D69" t="s">
        <v>209</v>
      </c>
      <c r="E69" s="2">
        <v>70144.450000000012</v>
      </c>
      <c r="L69" t="s">
        <v>155</v>
      </c>
      <c r="M69">
        <v>2011</v>
      </c>
      <c r="N69" s="2">
        <v>494.16</v>
      </c>
    </row>
    <row r="70" spans="1:14">
      <c r="A70" t="str">
        <f t="shared" si="4"/>
        <v>Water WellRangeland</v>
      </c>
      <c r="B70" t="s">
        <v>177</v>
      </c>
      <c r="C70">
        <v>2016</v>
      </c>
      <c r="D70" t="s">
        <v>213</v>
      </c>
      <c r="E70" s="2">
        <v>7534</v>
      </c>
      <c r="L70" t="s">
        <v>106</v>
      </c>
      <c r="M70">
        <v>2015</v>
      </c>
      <c r="N70" s="2">
        <v>1370.54</v>
      </c>
    </row>
    <row r="71" spans="1:14">
      <c r="A71" t="str">
        <f t="shared" si="4"/>
        <v>Water WellPastureland</v>
      </c>
      <c r="B71" t="s">
        <v>177</v>
      </c>
      <c r="C71">
        <v>2017</v>
      </c>
      <c r="D71" t="s">
        <v>209</v>
      </c>
      <c r="E71" s="2">
        <v>45328.88</v>
      </c>
      <c r="L71" t="s">
        <v>115</v>
      </c>
      <c r="M71">
        <v>2009</v>
      </c>
      <c r="N71" s="2">
        <v>2287.7799999999997</v>
      </c>
    </row>
    <row r="72" spans="1:14">
      <c r="A72" t="str">
        <f t="shared" si="4"/>
        <v>Water WellRangeland</v>
      </c>
      <c r="B72" t="s">
        <v>177</v>
      </c>
      <c r="C72">
        <v>2017</v>
      </c>
      <c r="D72" t="s">
        <v>213</v>
      </c>
      <c r="E72" s="2">
        <v>5433.03</v>
      </c>
      <c r="L72" t="s">
        <v>115</v>
      </c>
      <c r="M72">
        <v>2010</v>
      </c>
      <c r="N72" s="2">
        <v>1575.01</v>
      </c>
    </row>
    <row r="73" spans="1:14">
      <c r="A73" t="str">
        <f t="shared" si="4"/>
        <v>Water WellPastureland</v>
      </c>
      <c r="B73" t="s">
        <v>177</v>
      </c>
      <c r="C73">
        <v>2018</v>
      </c>
      <c r="D73" t="s">
        <v>209</v>
      </c>
      <c r="E73" s="2">
        <v>11582.5</v>
      </c>
      <c r="L73" t="s">
        <v>115</v>
      </c>
      <c r="M73">
        <v>2011</v>
      </c>
      <c r="N73" s="2">
        <v>4100.1899999999996</v>
      </c>
    </row>
    <row r="74" spans="1:14">
      <c r="A74" t="str">
        <f t="shared" si="4"/>
        <v>FenceRangeland</v>
      </c>
      <c r="B74" t="s">
        <v>63</v>
      </c>
      <c r="C74">
        <v>2008</v>
      </c>
      <c r="D74" t="s">
        <v>213</v>
      </c>
      <c r="E74" s="2">
        <v>20287.099999999999</v>
      </c>
      <c r="L74" t="s">
        <v>115</v>
      </c>
      <c r="M74">
        <v>2012</v>
      </c>
      <c r="N74" s="2">
        <v>1825.32</v>
      </c>
    </row>
    <row r="75" spans="1:14">
      <c r="A75" t="str">
        <f t="shared" si="4"/>
        <v>FenceCropland</v>
      </c>
      <c r="B75" t="s">
        <v>63</v>
      </c>
      <c r="C75">
        <v>2009</v>
      </c>
      <c r="D75" t="s">
        <v>207</v>
      </c>
      <c r="E75" s="2">
        <v>990</v>
      </c>
      <c r="L75" t="s">
        <v>115</v>
      </c>
      <c r="M75">
        <v>2013</v>
      </c>
      <c r="N75" s="2">
        <v>377.1</v>
      </c>
    </row>
    <row r="76" spans="1:14">
      <c r="A76" t="str">
        <f t="shared" si="4"/>
        <v>FenceRangeland</v>
      </c>
      <c r="B76" t="s">
        <v>63</v>
      </c>
      <c r="C76">
        <v>2009</v>
      </c>
      <c r="D76" t="s">
        <v>213</v>
      </c>
      <c r="E76" s="2">
        <v>29390.42</v>
      </c>
      <c r="L76" t="s">
        <v>115</v>
      </c>
      <c r="M76">
        <v>2014</v>
      </c>
      <c r="N76" s="2">
        <v>7396.3499999999995</v>
      </c>
    </row>
    <row r="77" spans="1:14">
      <c r="A77" t="str">
        <f t="shared" si="4"/>
        <v>FenceCropland</v>
      </c>
      <c r="B77" t="s">
        <v>63</v>
      </c>
      <c r="C77">
        <v>2010</v>
      </c>
      <c r="D77" t="s">
        <v>207</v>
      </c>
      <c r="E77" s="2">
        <v>518.35</v>
      </c>
      <c r="L77" t="s">
        <v>115</v>
      </c>
      <c r="M77">
        <v>2015</v>
      </c>
      <c r="N77" s="2">
        <v>10243.740000000002</v>
      </c>
    </row>
    <row r="78" spans="1:14">
      <c r="A78" t="str">
        <f t="shared" si="4"/>
        <v>FenceRangeland</v>
      </c>
      <c r="B78" t="s">
        <v>63</v>
      </c>
      <c r="C78">
        <v>2010</v>
      </c>
      <c r="D78" t="s">
        <v>213</v>
      </c>
      <c r="E78" s="2">
        <v>28617.14</v>
      </c>
      <c r="L78" t="s">
        <v>115</v>
      </c>
      <c r="M78">
        <v>2016</v>
      </c>
      <c r="N78" s="2">
        <v>2713.8999999999996</v>
      </c>
    </row>
    <row r="79" spans="1:14">
      <c r="A79" t="str">
        <f t="shared" si="4"/>
        <v>FenceRangeland</v>
      </c>
      <c r="B79" t="s">
        <v>63</v>
      </c>
      <c r="C79">
        <v>2011</v>
      </c>
      <c r="D79" t="s">
        <v>213</v>
      </c>
      <c r="E79" s="2">
        <v>68550.86</v>
      </c>
      <c r="L79" t="s">
        <v>115</v>
      </c>
      <c r="M79">
        <v>2017</v>
      </c>
      <c r="N79" s="2">
        <v>2052.44</v>
      </c>
    </row>
    <row r="80" spans="1:14">
      <c r="A80" t="str">
        <f t="shared" si="4"/>
        <v>FencePastureland</v>
      </c>
      <c r="B80" t="s">
        <v>63</v>
      </c>
      <c r="C80">
        <v>2012</v>
      </c>
      <c r="D80" t="s">
        <v>209</v>
      </c>
      <c r="E80" s="2">
        <v>469.86</v>
      </c>
      <c r="L80" t="s">
        <v>152</v>
      </c>
      <c r="M80">
        <v>2008</v>
      </c>
      <c r="N80" s="2">
        <v>4334</v>
      </c>
    </row>
    <row r="81" spans="1:14">
      <c r="A81" t="str">
        <f t="shared" si="4"/>
        <v>FenceRangeland</v>
      </c>
      <c r="B81" t="s">
        <v>63</v>
      </c>
      <c r="C81">
        <v>2012</v>
      </c>
      <c r="D81" t="s">
        <v>213</v>
      </c>
      <c r="E81" s="2">
        <v>34370.11</v>
      </c>
      <c r="L81" t="s">
        <v>152</v>
      </c>
      <c r="M81">
        <v>2009</v>
      </c>
      <c r="N81" s="2">
        <v>4702.8599999999997</v>
      </c>
    </row>
    <row r="82" spans="1:14">
      <c r="A82" t="str">
        <f t="shared" si="4"/>
        <v>FenceCropland</v>
      </c>
      <c r="B82" t="s">
        <v>63</v>
      </c>
      <c r="C82">
        <v>2013</v>
      </c>
      <c r="D82" t="s">
        <v>207</v>
      </c>
      <c r="E82" s="2">
        <v>5269.3</v>
      </c>
      <c r="L82" t="s">
        <v>152</v>
      </c>
      <c r="M82">
        <v>2010</v>
      </c>
      <c r="N82" s="2">
        <v>22912.329999999998</v>
      </c>
    </row>
    <row r="83" spans="1:14">
      <c r="A83" t="str">
        <f t="shared" si="4"/>
        <v>FencePastureland</v>
      </c>
      <c r="B83" t="s">
        <v>63</v>
      </c>
      <c r="C83">
        <v>2013</v>
      </c>
      <c r="D83" t="s">
        <v>209</v>
      </c>
      <c r="E83" s="2">
        <v>1031.25</v>
      </c>
      <c r="L83" t="s">
        <v>152</v>
      </c>
      <c r="M83">
        <v>2011</v>
      </c>
      <c r="N83" s="2">
        <v>28628.12</v>
      </c>
    </row>
    <row r="84" spans="1:14">
      <c r="A84" t="str">
        <f t="shared" si="4"/>
        <v>FenceRangeland</v>
      </c>
      <c r="B84" t="s">
        <v>63</v>
      </c>
      <c r="C84">
        <v>2013</v>
      </c>
      <c r="D84" t="s">
        <v>213</v>
      </c>
      <c r="E84" s="2">
        <v>39112.800000000003</v>
      </c>
      <c r="L84" t="s">
        <v>152</v>
      </c>
      <c r="M84">
        <v>2012</v>
      </c>
      <c r="N84" s="2">
        <v>10533.88</v>
      </c>
    </row>
    <row r="85" spans="1:14">
      <c r="A85" t="str">
        <f t="shared" si="4"/>
        <v>FencePastureland</v>
      </c>
      <c r="B85" t="s">
        <v>63</v>
      </c>
      <c r="C85">
        <v>2014</v>
      </c>
      <c r="D85" t="s">
        <v>209</v>
      </c>
      <c r="E85" s="2">
        <v>1640.76</v>
      </c>
      <c r="L85" t="s">
        <v>152</v>
      </c>
      <c r="M85">
        <v>2013</v>
      </c>
      <c r="N85" s="2">
        <v>963.65</v>
      </c>
    </row>
    <row r="86" spans="1:14">
      <c r="A86" t="str">
        <f t="shared" si="4"/>
        <v>FenceRangeland</v>
      </c>
      <c r="B86" t="s">
        <v>63</v>
      </c>
      <c r="C86">
        <v>2014</v>
      </c>
      <c r="D86" t="s">
        <v>213</v>
      </c>
      <c r="E86" s="2">
        <v>46701.689999999995</v>
      </c>
      <c r="L86" t="s">
        <v>59</v>
      </c>
      <c r="M86">
        <v>2008</v>
      </c>
      <c r="N86" s="2">
        <v>13811.49</v>
      </c>
    </row>
    <row r="87" spans="1:14">
      <c r="A87" t="str">
        <f t="shared" si="4"/>
        <v>FenceCropland</v>
      </c>
      <c r="B87" t="s">
        <v>63</v>
      </c>
      <c r="C87">
        <v>2015</v>
      </c>
      <c r="D87" t="s">
        <v>207</v>
      </c>
      <c r="E87" s="2">
        <v>1891</v>
      </c>
      <c r="L87" t="s">
        <v>59</v>
      </c>
      <c r="M87">
        <v>2009</v>
      </c>
      <c r="N87" s="2">
        <v>7664.48</v>
      </c>
    </row>
    <row r="88" spans="1:14">
      <c r="A88" t="str">
        <f t="shared" si="4"/>
        <v>FencePastureland</v>
      </c>
      <c r="B88" t="s">
        <v>63</v>
      </c>
      <c r="C88">
        <v>2015</v>
      </c>
      <c r="D88" t="s">
        <v>209</v>
      </c>
      <c r="E88" s="2">
        <v>2869.1800000000003</v>
      </c>
      <c r="L88" t="s">
        <v>59</v>
      </c>
      <c r="M88">
        <v>2010</v>
      </c>
      <c r="N88" s="2">
        <v>21740.93</v>
      </c>
    </row>
    <row r="89" spans="1:14">
      <c r="A89" t="str">
        <f t="shared" si="4"/>
        <v>FenceRangeland</v>
      </c>
      <c r="B89" t="s">
        <v>63</v>
      </c>
      <c r="C89">
        <v>2015</v>
      </c>
      <c r="D89" t="s">
        <v>213</v>
      </c>
      <c r="E89" s="2">
        <v>55853.119999999995</v>
      </c>
      <c r="L89" t="s">
        <v>59</v>
      </c>
      <c r="M89">
        <v>2011</v>
      </c>
      <c r="N89" s="2">
        <v>12609.23</v>
      </c>
    </row>
    <row r="90" spans="1:14">
      <c r="A90" t="str">
        <f t="shared" si="4"/>
        <v>FenceCropland</v>
      </c>
      <c r="B90" t="s">
        <v>63</v>
      </c>
      <c r="C90">
        <v>2016</v>
      </c>
      <c r="D90" t="s">
        <v>207</v>
      </c>
      <c r="E90" s="2">
        <v>3897.66</v>
      </c>
      <c r="L90" t="s">
        <v>59</v>
      </c>
      <c r="M90">
        <v>2012</v>
      </c>
      <c r="N90" s="2">
        <v>19719.489999999998</v>
      </c>
    </row>
    <row r="91" spans="1:14">
      <c r="A91" t="str">
        <f t="shared" si="4"/>
        <v>FenceRangeland</v>
      </c>
      <c r="B91" t="s">
        <v>63</v>
      </c>
      <c r="C91">
        <v>2016</v>
      </c>
      <c r="D91" t="s">
        <v>213</v>
      </c>
      <c r="E91" s="2">
        <v>17554.129999999997</v>
      </c>
      <c r="L91" t="s">
        <v>59</v>
      </c>
      <c r="M91">
        <v>2013</v>
      </c>
      <c r="N91" s="2">
        <v>18610.55</v>
      </c>
    </row>
    <row r="92" spans="1:14">
      <c r="A92" t="str">
        <f t="shared" si="4"/>
        <v>FenceCropland</v>
      </c>
      <c r="B92" t="s">
        <v>63</v>
      </c>
      <c r="C92">
        <v>2017</v>
      </c>
      <c r="D92" t="s">
        <v>207</v>
      </c>
      <c r="E92" s="2">
        <v>3924.09</v>
      </c>
      <c r="L92" t="s">
        <v>59</v>
      </c>
      <c r="M92">
        <v>2014</v>
      </c>
      <c r="N92" s="2">
        <v>8902.57</v>
      </c>
    </row>
    <row r="93" spans="1:14">
      <c r="A93" t="str">
        <f t="shared" si="4"/>
        <v>FencePastureland</v>
      </c>
      <c r="B93" t="s">
        <v>63</v>
      </c>
      <c r="C93">
        <v>2017</v>
      </c>
      <c r="D93" t="s">
        <v>209</v>
      </c>
      <c r="E93" s="2">
        <v>10846.14</v>
      </c>
      <c r="L93" t="s">
        <v>59</v>
      </c>
      <c r="M93">
        <v>2015</v>
      </c>
      <c r="N93" s="2">
        <v>13348.97</v>
      </c>
    </row>
    <row r="94" spans="1:14">
      <c r="A94" t="str">
        <f t="shared" si="4"/>
        <v>FenceRangeland</v>
      </c>
      <c r="B94" t="s">
        <v>63</v>
      </c>
      <c r="C94">
        <v>2017</v>
      </c>
      <c r="D94" t="s">
        <v>213</v>
      </c>
      <c r="E94" s="2">
        <v>23268.899999999998</v>
      </c>
      <c r="L94" t="s">
        <v>59</v>
      </c>
      <c r="M94">
        <v>2016</v>
      </c>
      <c r="N94" s="2">
        <v>7061.46</v>
      </c>
    </row>
    <row r="95" spans="1:14">
      <c r="A95" t="str">
        <f t="shared" si="4"/>
        <v>FenceCropland</v>
      </c>
      <c r="B95" t="s">
        <v>63</v>
      </c>
      <c r="C95">
        <v>2018</v>
      </c>
      <c r="D95" t="s">
        <v>207</v>
      </c>
      <c r="E95" s="2">
        <v>1296.82</v>
      </c>
      <c r="L95" t="s">
        <v>59</v>
      </c>
      <c r="M95">
        <v>2017</v>
      </c>
      <c r="N95" s="2">
        <v>5918.2</v>
      </c>
    </row>
    <row r="96" spans="1:14">
      <c r="A96" t="str">
        <f t="shared" si="4"/>
        <v>FenceRangeland</v>
      </c>
      <c r="B96" t="s">
        <v>63</v>
      </c>
      <c r="C96">
        <v>2018</v>
      </c>
      <c r="D96" t="s">
        <v>213</v>
      </c>
      <c r="E96" s="2">
        <v>4135.8</v>
      </c>
      <c r="L96" t="s">
        <v>59</v>
      </c>
      <c r="M96">
        <v>2018</v>
      </c>
      <c r="N96" s="2">
        <v>3785.6</v>
      </c>
    </row>
    <row r="97" spans="1:14">
      <c r="A97" t="str">
        <f t="shared" si="4"/>
        <v>Range PlantingRangeland</v>
      </c>
      <c r="B97" t="s">
        <v>128</v>
      </c>
      <c r="C97">
        <v>2008</v>
      </c>
      <c r="D97" t="s">
        <v>213</v>
      </c>
      <c r="E97" s="2">
        <v>13760</v>
      </c>
      <c r="L97" t="s">
        <v>34</v>
      </c>
      <c r="M97">
        <v>2013</v>
      </c>
      <c r="N97" s="2">
        <v>552.6</v>
      </c>
    </row>
    <row r="98" spans="1:14">
      <c r="A98" t="str">
        <f t="shared" si="4"/>
        <v>Range PlantingRangeland</v>
      </c>
      <c r="B98" t="s">
        <v>128</v>
      </c>
      <c r="C98">
        <v>2009</v>
      </c>
      <c r="D98" t="s">
        <v>213</v>
      </c>
      <c r="E98" s="2">
        <v>11530</v>
      </c>
      <c r="L98" t="s">
        <v>123</v>
      </c>
      <c r="M98">
        <v>2009</v>
      </c>
      <c r="N98" s="2">
        <v>21946.95</v>
      </c>
    </row>
    <row r="99" spans="1:14">
      <c r="A99" t="str">
        <f t="shared" si="4"/>
        <v>Range PlantingPastureland</v>
      </c>
      <c r="B99" t="s">
        <v>128</v>
      </c>
      <c r="C99">
        <v>2010</v>
      </c>
      <c r="D99" t="s">
        <v>209</v>
      </c>
      <c r="E99" s="2">
        <v>244.8</v>
      </c>
      <c r="L99" t="s">
        <v>123</v>
      </c>
      <c r="M99">
        <v>2015</v>
      </c>
      <c r="N99" s="2">
        <v>1595.44</v>
      </c>
    </row>
    <row r="100" spans="1:14">
      <c r="A100" t="str">
        <f t="shared" si="4"/>
        <v>Range PlantingRangeland</v>
      </c>
      <c r="B100" t="s">
        <v>128</v>
      </c>
      <c r="C100">
        <v>2010</v>
      </c>
      <c r="D100" t="s">
        <v>213</v>
      </c>
      <c r="E100" s="2">
        <v>20342.620000000003</v>
      </c>
      <c r="L100" t="s">
        <v>123</v>
      </c>
      <c r="M100">
        <v>2016</v>
      </c>
      <c r="N100" s="2">
        <v>7407.7999999999993</v>
      </c>
    </row>
    <row r="101" spans="1:14">
      <c r="A101" t="str">
        <f t="shared" si="4"/>
        <v>Range PlantingRangeland</v>
      </c>
      <c r="B101" t="s">
        <v>128</v>
      </c>
      <c r="C101">
        <v>2011</v>
      </c>
      <c r="D101" t="s">
        <v>213</v>
      </c>
      <c r="E101" s="2">
        <v>57594.11</v>
      </c>
      <c r="L101" t="s">
        <v>123</v>
      </c>
      <c r="M101">
        <v>2017</v>
      </c>
      <c r="N101" s="2">
        <v>2385.02</v>
      </c>
    </row>
    <row r="102" spans="1:14">
      <c r="A102" t="str">
        <f t="shared" si="4"/>
        <v>Range PlantingRangeland</v>
      </c>
      <c r="B102" t="s">
        <v>128</v>
      </c>
      <c r="C102">
        <v>2012</v>
      </c>
      <c r="D102" t="s">
        <v>213</v>
      </c>
      <c r="E102" s="2">
        <v>6475.52</v>
      </c>
      <c r="L102" t="s">
        <v>124</v>
      </c>
      <c r="M102">
        <v>2010</v>
      </c>
      <c r="N102" s="2">
        <v>15694.800000000001</v>
      </c>
    </row>
    <row r="103" spans="1:14">
      <c r="A103" t="str">
        <f t="shared" si="4"/>
        <v>Range PlantingRangeland</v>
      </c>
      <c r="B103" t="s">
        <v>128</v>
      </c>
      <c r="C103">
        <v>2013</v>
      </c>
      <c r="D103" t="s">
        <v>213</v>
      </c>
      <c r="E103" s="2">
        <v>43081.229999999996</v>
      </c>
      <c r="L103" t="s">
        <v>124</v>
      </c>
      <c r="M103">
        <v>2011</v>
      </c>
      <c r="N103" s="2">
        <v>33367.64</v>
      </c>
    </row>
    <row r="104" spans="1:14">
      <c r="A104" t="str">
        <f t="shared" si="4"/>
        <v>Range PlantingRangeland</v>
      </c>
      <c r="B104" t="s">
        <v>128</v>
      </c>
      <c r="C104">
        <v>2014</v>
      </c>
      <c r="D104" t="s">
        <v>213</v>
      </c>
      <c r="E104" s="2">
        <v>9449.57</v>
      </c>
      <c r="L104" t="s">
        <v>124</v>
      </c>
      <c r="M104">
        <v>2012</v>
      </c>
      <c r="N104" s="2">
        <v>25827.820000000003</v>
      </c>
    </row>
    <row r="105" spans="1:14">
      <c r="A105" t="str">
        <f t="shared" si="4"/>
        <v>Range PlantingRangeland</v>
      </c>
      <c r="B105" t="s">
        <v>128</v>
      </c>
      <c r="C105">
        <v>2015</v>
      </c>
      <c r="D105" t="s">
        <v>213</v>
      </c>
      <c r="E105" s="2">
        <v>43107.49</v>
      </c>
      <c r="L105" t="s">
        <v>124</v>
      </c>
      <c r="M105">
        <v>2013</v>
      </c>
      <c r="N105" s="2">
        <v>39350.219999999994</v>
      </c>
    </row>
    <row r="106" spans="1:14">
      <c r="A106" t="str">
        <f t="shared" si="4"/>
        <v>Range PlantingRangeland</v>
      </c>
      <c r="B106" t="s">
        <v>128</v>
      </c>
      <c r="C106">
        <v>2016</v>
      </c>
      <c r="D106" t="s">
        <v>213</v>
      </c>
      <c r="E106" s="2">
        <v>24670.129999999997</v>
      </c>
      <c r="L106" t="s">
        <v>124</v>
      </c>
      <c r="M106">
        <v>2014</v>
      </c>
      <c r="N106" s="2">
        <v>28267.859999999993</v>
      </c>
    </row>
    <row r="107" spans="1:14">
      <c r="A107" t="str">
        <f t="shared" si="4"/>
        <v>Range PlantingRangeland</v>
      </c>
      <c r="B107" t="s">
        <v>128</v>
      </c>
      <c r="C107">
        <v>2017</v>
      </c>
      <c r="D107" t="s">
        <v>213</v>
      </c>
      <c r="E107" s="2">
        <v>29908.25</v>
      </c>
      <c r="L107" t="s">
        <v>124</v>
      </c>
      <c r="M107">
        <v>2015</v>
      </c>
      <c r="N107" s="2">
        <v>31517.77</v>
      </c>
    </row>
    <row r="108" spans="1:14">
      <c r="A108" t="str">
        <f t="shared" si="4"/>
        <v>Range PlantingRangeland</v>
      </c>
      <c r="B108" t="s">
        <v>128</v>
      </c>
      <c r="C108">
        <v>2018</v>
      </c>
      <c r="D108" t="s">
        <v>213</v>
      </c>
      <c r="E108" s="2">
        <v>3535.14</v>
      </c>
      <c r="L108" t="s">
        <v>124</v>
      </c>
      <c r="M108">
        <v>2016</v>
      </c>
      <c r="N108" s="2">
        <v>27485.39</v>
      </c>
    </row>
    <row r="109" spans="1:14">
      <c r="A109" t="str">
        <f t="shared" si="4"/>
        <v>Pumping PlantPastureland</v>
      </c>
      <c r="B109" t="s">
        <v>124</v>
      </c>
      <c r="C109">
        <v>2010</v>
      </c>
      <c r="D109" t="s">
        <v>209</v>
      </c>
      <c r="E109" s="2">
        <v>10988.400000000001</v>
      </c>
      <c r="L109" t="s">
        <v>124</v>
      </c>
      <c r="M109">
        <v>2017</v>
      </c>
      <c r="N109" s="2">
        <v>19073.46</v>
      </c>
    </row>
    <row r="110" spans="1:14">
      <c r="A110" t="str">
        <f t="shared" si="4"/>
        <v>Pumping PlantRangeland</v>
      </c>
      <c r="B110" t="s">
        <v>124</v>
      </c>
      <c r="C110">
        <v>2010</v>
      </c>
      <c r="D110" t="s">
        <v>213</v>
      </c>
      <c r="E110" s="2">
        <v>4706.3999999999996</v>
      </c>
      <c r="L110" t="s">
        <v>124</v>
      </c>
      <c r="M110">
        <v>2018</v>
      </c>
      <c r="N110" s="2">
        <v>4110.74</v>
      </c>
    </row>
    <row r="111" spans="1:14">
      <c r="A111" t="str">
        <f t="shared" si="4"/>
        <v>Pumping PlantPastureland</v>
      </c>
      <c r="B111" t="s">
        <v>124</v>
      </c>
      <c r="C111">
        <v>2011</v>
      </c>
      <c r="D111" t="s">
        <v>209</v>
      </c>
      <c r="E111" s="2">
        <v>18338.84</v>
      </c>
      <c r="L111" t="s">
        <v>128</v>
      </c>
      <c r="M111">
        <v>2008</v>
      </c>
      <c r="N111" s="2">
        <v>13760</v>
      </c>
    </row>
    <row r="112" spans="1:14">
      <c r="A112" t="str">
        <f t="shared" si="4"/>
        <v>Pumping PlantRangeland</v>
      </c>
      <c r="B112" t="s">
        <v>124</v>
      </c>
      <c r="C112">
        <v>2011</v>
      </c>
      <c r="D112" t="s">
        <v>213</v>
      </c>
      <c r="E112" s="2">
        <v>15028.8</v>
      </c>
      <c r="L112" t="s">
        <v>128</v>
      </c>
      <c r="M112">
        <v>2009</v>
      </c>
      <c r="N112" s="2">
        <v>11530</v>
      </c>
    </row>
    <row r="113" spans="1:14">
      <c r="A113" t="str">
        <f t="shared" si="4"/>
        <v>Pumping PlantCropland</v>
      </c>
      <c r="B113" t="s">
        <v>124</v>
      </c>
      <c r="C113">
        <v>2012</v>
      </c>
      <c r="D113" t="s">
        <v>207</v>
      </c>
      <c r="E113" s="2">
        <v>2052.9</v>
      </c>
      <c r="L113" t="s">
        <v>128</v>
      </c>
      <c r="M113">
        <v>2010</v>
      </c>
      <c r="N113" s="2">
        <v>20587.420000000002</v>
      </c>
    </row>
    <row r="114" spans="1:14">
      <c r="A114" t="str">
        <f t="shared" si="4"/>
        <v>Pumping PlantPastureland</v>
      </c>
      <c r="B114" t="s">
        <v>124</v>
      </c>
      <c r="C114">
        <v>2012</v>
      </c>
      <c r="D114" t="s">
        <v>209</v>
      </c>
      <c r="E114" s="2">
        <v>22706.630000000005</v>
      </c>
      <c r="L114" t="s">
        <v>128</v>
      </c>
      <c r="M114">
        <v>2011</v>
      </c>
      <c r="N114" s="2">
        <v>57594.11</v>
      </c>
    </row>
    <row r="115" spans="1:14">
      <c r="A115" t="str">
        <f t="shared" si="4"/>
        <v>Pumping PlantRangeland</v>
      </c>
      <c r="B115" t="s">
        <v>124</v>
      </c>
      <c r="C115">
        <v>2012</v>
      </c>
      <c r="D115" t="s">
        <v>213</v>
      </c>
      <c r="E115" s="2">
        <v>1068.29</v>
      </c>
      <c r="L115" t="s">
        <v>128</v>
      </c>
      <c r="M115">
        <v>2012</v>
      </c>
      <c r="N115" s="2">
        <v>6475.52</v>
      </c>
    </row>
    <row r="116" spans="1:14">
      <c r="A116" t="str">
        <f t="shared" si="4"/>
        <v>Pumping PlantPastureland</v>
      </c>
      <c r="B116" t="s">
        <v>124</v>
      </c>
      <c r="C116">
        <v>2013</v>
      </c>
      <c r="D116" t="s">
        <v>209</v>
      </c>
      <c r="E116" s="2">
        <v>37213.639999999992</v>
      </c>
      <c r="L116" t="s">
        <v>128</v>
      </c>
      <c r="M116">
        <v>2013</v>
      </c>
      <c r="N116" s="2">
        <v>43081.229999999996</v>
      </c>
    </row>
    <row r="117" spans="1:14">
      <c r="A117" t="str">
        <f t="shared" si="4"/>
        <v>Pumping PlantRangeland</v>
      </c>
      <c r="B117" t="s">
        <v>124</v>
      </c>
      <c r="C117">
        <v>2013</v>
      </c>
      <c r="D117" t="s">
        <v>213</v>
      </c>
      <c r="E117" s="2">
        <v>2136.58</v>
      </c>
      <c r="L117" t="s">
        <v>128</v>
      </c>
      <c r="M117">
        <v>2014</v>
      </c>
      <c r="N117" s="2">
        <v>9449.57</v>
      </c>
    </row>
    <row r="118" spans="1:14">
      <c r="A118" t="str">
        <f t="shared" si="4"/>
        <v>Pumping PlantPastureland</v>
      </c>
      <c r="B118" t="s">
        <v>124</v>
      </c>
      <c r="C118">
        <v>2014</v>
      </c>
      <c r="D118" t="s">
        <v>209</v>
      </c>
      <c r="E118" s="2">
        <v>20072.419999999998</v>
      </c>
      <c r="L118" t="s">
        <v>128</v>
      </c>
      <c r="M118">
        <v>2015</v>
      </c>
      <c r="N118" s="2">
        <v>43107.49</v>
      </c>
    </row>
    <row r="119" spans="1:14">
      <c r="A119" t="str">
        <f t="shared" si="4"/>
        <v>Pumping PlantRangeland</v>
      </c>
      <c r="B119" t="s">
        <v>124</v>
      </c>
      <c r="C119">
        <v>2014</v>
      </c>
      <c r="D119" t="s">
        <v>213</v>
      </c>
      <c r="E119" s="2">
        <v>8195.44</v>
      </c>
      <c r="L119" t="s">
        <v>128</v>
      </c>
      <c r="M119">
        <v>2016</v>
      </c>
      <c r="N119" s="2">
        <v>24670.129999999997</v>
      </c>
    </row>
    <row r="120" spans="1:14">
      <c r="A120" t="str">
        <f t="shared" si="4"/>
        <v>Pumping PlantPastureland</v>
      </c>
      <c r="B120" t="s">
        <v>124</v>
      </c>
      <c r="C120">
        <v>2015</v>
      </c>
      <c r="D120" t="s">
        <v>209</v>
      </c>
      <c r="E120" s="2">
        <v>25602.730000000003</v>
      </c>
      <c r="L120" t="s">
        <v>128</v>
      </c>
      <c r="M120">
        <v>2017</v>
      </c>
      <c r="N120" s="2">
        <v>29908.25</v>
      </c>
    </row>
    <row r="121" spans="1:14">
      <c r="A121" t="str">
        <f t="shared" si="4"/>
        <v>Pumping PlantRangeland</v>
      </c>
      <c r="B121" t="s">
        <v>124</v>
      </c>
      <c r="C121">
        <v>2015</v>
      </c>
      <c r="D121" t="s">
        <v>213</v>
      </c>
      <c r="E121" s="2">
        <v>5915.04</v>
      </c>
      <c r="L121" t="s">
        <v>128</v>
      </c>
      <c r="M121">
        <v>2018</v>
      </c>
      <c r="N121" s="2">
        <v>3535.14</v>
      </c>
    </row>
    <row r="122" spans="1:14">
      <c r="A122" t="str">
        <f t="shared" si="4"/>
        <v>Pumping PlantCropland</v>
      </c>
      <c r="B122" t="s">
        <v>124</v>
      </c>
      <c r="C122">
        <v>2016</v>
      </c>
      <c r="D122" t="s">
        <v>207</v>
      </c>
      <c r="E122" s="2">
        <v>2185.85</v>
      </c>
      <c r="L122" t="s">
        <v>28</v>
      </c>
      <c r="M122">
        <v>2013</v>
      </c>
      <c r="N122" s="2">
        <v>5486.0099999999993</v>
      </c>
    </row>
    <row r="123" spans="1:14">
      <c r="A123" t="str">
        <f t="shared" si="4"/>
        <v>Pumping PlantPastureland</v>
      </c>
      <c r="B123" t="s">
        <v>124</v>
      </c>
      <c r="C123">
        <v>2016</v>
      </c>
      <c r="D123" t="s">
        <v>209</v>
      </c>
      <c r="E123" s="2">
        <v>20933.279999999995</v>
      </c>
      <c r="L123" t="s">
        <v>28</v>
      </c>
      <c r="M123">
        <v>2014</v>
      </c>
      <c r="N123" s="2">
        <v>5193.99</v>
      </c>
    </row>
    <row r="124" spans="1:14">
      <c r="A124" t="str">
        <f t="shared" si="4"/>
        <v>Pumping PlantRangeland</v>
      </c>
      <c r="B124" t="s">
        <v>124</v>
      </c>
      <c r="C124">
        <v>2016</v>
      </c>
      <c r="D124" t="s">
        <v>213</v>
      </c>
      <c r="E124" s="2">
        <v>4366.26</v>
      </c>
      <c r="L124" t="s">
        <v>28</v>
      </c>
      <c r="M124">
        <v>2015</v>
      </c>
      <c r="N124" s="2">
        <v>5329.76</v>
      </c>
    </row>
    <row r="125" spans="1:14">
      <c r="A125" t="str">
        <f t="shared" si="4"/>
        <v>Pumping PlantPastureland</v>
      </c>
      <c r="B125" t="s">
        <v>124</v>
      </c>
      <c r="C125">
        <v>2017</v>
      </c>
      <c r="D125" t="s">
        <v>209</v>
      </c>
      <c r="E125" s="2">
        <v>17720.379999999997</v>
      </c>
      <c r="L125" t="s">
        <v>156</v>
      </c>
      <c r="M125">
        <v>2015</v>
      </c>
      <c r="N125" s="2">
        <v>1155.26</v>
      </c>
    </row>
    <row r="126" spans="1:14">
      <c r="A126" t="str">
        <f t="shared" si="4"/>
        <v>Pumping PlantRangeland</v>
      </c>
      <c r="B126" t="s">
        <v>124</v>
      </c>
      <c r="C126">
        <v>2017</v>
      </c>
      <c r="D126" t="s">
        <v>213</v>
      </c>
      <c r="E126" s="2">
        <v>1353.08</v>
      </c>
      <c r="L126" t="s">
        <v>177</v>
      </c>
      <c r="M126">
        <v>2008</v>
      </c>
      <c r="N126" s="2">
        <v>15769.900000000001</v>
      </c>
    </row>
    <row r="127" spans="1:14">
      <c r="A127" t="str">
        <f t="shared" si="4"/>
        <v>Pumping PlantPastureland</v>
      </c>
      <c r="B127" t="s">
        <v>124</v>
      </c>
      <c r="C127">
        <v>2018</v>
      </c>
      <c r="D127" t="s">
        <v>209</v>
      </c>
      <c r="E127" s="2">
        <v>4110.74</v>
      </c>
      <c r="L127" t="s">
        <v>177</v>
      </c>
      <c r="M127">
        <v>2009</v>
      </c>
      <c r="N127" s="2">
        <v>12567.769999999999</v>
      </c>
    </row>
    <row r="128" spans="1:14">
      <c r="A128" t="str">
        <f t="shared" si="4"/>
        <v>PondRangeland</v>
      </c>
      <c r="B128" t="s">
        <v>59</v>
      </c>
      <c r="C128">
        <v>2008</v>
      </c>
      <c r="D128" t="s">
        <v>213</v>
      </c>
      <c r="E128" s="2">
        <v>13811.49</v>
      </c>
      <c r="L128" t="s">
        <v>177</v>
      </c>
      <c r="M128">
        <v>2010</v>
      </c>
      <c r="N128" s="2">
        <v>19059.02</v>
      </c>
    </row>
    <row r="129" spans="1:14">
      <c r="A129" t="str">
        <f t="shared" si="4"/>
        <v>PondRangeland</v>
      </c>
      <c r="B129" t="s">
        <v>59</v>
      </c>
      <c r="C129">
        <v>2009</v>
      </c>
      <c r="D129" t="s">
        <v>213</v>
      </c>
      <c r="E129" s="2">
        <v>7664.48</v>
      </c>
      <c r="L129" t="s">
        <v>177</v>
      </c>
      <c r="M129">
        <v>2011</v>
      </c>
      <c r="N129" s="2">
        <v>48032.889999999992</v>
      </c>
    </row>
    <row r="130" spans="1:14">
      <c r="A130" t="str">
        <f t="shared" si="4"/>
        <v>PondPastureland</v>
      </c>
      <c r="B130" t="s">
        <v>59</v>
      </c>
      <c r="C130">
        <v>2010</v>
      </c>
      <c r="D130" t="s">
        <v>209</v>
      </c>
      <c r="E130" s="2">
        <v>1924.74</v>
      </c>
      <c r="L130" t="s">
        <v>177</v>
      </c>
      <c r="M130">
        <v>2012</v>
      </c>
      <c r="N130" s="2">
        <v>46982.39</v>
      </c>
    </row>
    <row r="131" spans="1:14">
      <c r="A131" t="str">
        <f t="shared" si="4"/>
        <v>PondRangeland</v>
      </c>
      <c r="B131" t="s">
        <v>59</v>
      </c>
      <c r="C131">
        <v>2010</v>
      </c>
      <c r="D131" t="s">
        <v>213</v>
      </c>
      <c r="E131" s="2">
        <v>19816.190000000002</v>
      </c>
      <c r="L131" t="s">
        <v>177</v>
      </c>
      <c r="M131">
        <v>2013</v>
      </c>
      <c r="N131" s="2">
        <v>59245.67</v>
      </c>
    </row>
    <row r="132" spans="1:14">
      <c r="A132" t="str">
        <f t="shared" si="4"/>
        <v>PondRangeland</v>
      </c>
      <c r="B132" t="s">
        <v>59</v>
      </c>
      <c r="C132">
        <v>2011</v>
      </c>
      <c r="D132" t="s">
        <v>213</v>
      </c>
      <c r="E132" s="2">
        <v>12609.23</v>
      </c>
      <c r="L132" t="s">
        <v>177</v>
      </c>
      <c r="M132">
        <v>2014</v>
      </c>
      <c r="N132" s="2">
        <v>56690.890000000007</v>
      </c>
    </row>
    <row r="133" spans="1:14">
      <c r="A133" t="str">
        <f t="shared" ref="A133:A196" si="5">B133&amp;D133</f>
        <v>PondRangeland</v>
      </c>
      <c r="B133" t="s">
        <v>59</v>
      </c>
      <c r="C133">
        <v>2012</v>
      </c>
      <c r="D133" t="s">
        <v>213</v>
      </c>
      <c r="E133" s="2">
        <v>19719.489999999998</v>
      </c>
      <c r="L133" t="s">
        <v>177</v>
      </c>
      <c r="M133">
        <v>2015</v>
      </c>
      <c r="N133" s="2">
        <v>50665.350000000006</v>
      </c>
    </row>
    <row r="134" spans="1:14">
      <c r="A134" t="str">
        <f t="shared" si="5"/>
        <v>PondRangeland</v>
      </c>
      <c r="B134" t="s">
        <v>59</v>
      </c>
      <c r="C134">
        <v>2013</v>
      </c>
      <c r="D134" t="s">
        <v>213</v>
      </c>
      <c r="E134" s="2">
        <v>18610.55</v>
      </c>
      <c r="L134" t="s">
        <v>177</v>
      </c>
      <c r="M134">
        <v>2016</v>
      </c>
      <c r="N134" s="2">
        <v>86946.48</v>
      </c>
    </row>
    <row r="135" spans="1:14">
      <c r="A135" t="str">
        <f t="shared" si="5"/>
        <v>PondRangeland</v>
      </c>
      <c r="B135" t="s">
        <v>59</v>
      </c>
      <c r="C135">
        <v>2014</v>
      </c>
      <c r="D135" t="s">
        <v>213</v>
      </c>
      <c r="E135" s="2">
        <v>8902.57</v>
      </c>
      <c r="L135" t="s">
        <v>177</v>
      </c>
      <c r="M135">
        <v>2017</v>
      </c>
      <c r="N135" s="2">
        <v>50761.909999999996</v>
      </c>
    </row>
    <row r="136" spans="1:14">
      <c r="A136" t="str">
        <f t="shared" si="5"/>
        <v>PondRangeland</v>
      </c>
      <c r="B136" t="s">
        <v>59</v>
      </c>
      <c r="C136">
        <v>2015</v>
      </c>
      <c r="D136" t="s">
        <v>213</v>
      </c>
      <c r="E136" s="2">
        <v>13348.97</v>
      </c>
      <c r="L136" t="s">
        <v>177</v>
      </c>
      <c r="M136">
        <v>2018</v>
      </c>
      <c r="N136" s="2">
        <v>11582.5</v>
      </c>
    </row>
    <row r="137" spans="1:14">
      <c r="A137" t="str">
        <f t="shared" si="5"/>
        <v>PondRangeland</v>
      </c>
      <c r="B137" t="s">
        <v>59</v>
      </c>
      <c r="C137">
        <v>2016</v>
      </c>
      <c r="D137" t="s">
        <v>213</v>
      </c>
      <c r="E137" s="2">
        <v>7061.46</v>
      </c>
      <c r="L137" t="s">
        <v>166</v>
      </c>
      <c r="M137">
        <v>2010</v>
      </c>
      <c r="N137" s="2">
        <v>3710.17</v>
      </c>
    </row>
    <row r="138" spans="1:14">
      <c r="A138" t="str">
        <f t="shared" si="5"/>
        <v>PondRangeland</v>
      </c>
      <c r="B138" t="s">
        <v>59</v>
      </c>
      <c r="C138">
        <v>2017</v>
      </c>
      <c r="D138" t="s">
        <v>213</v>
      </c>
      <c r="E138" s="2">
        <v>5918.2</v>
      </c>
      <c r="L138" t="s">
        <v>166</v>
      </c>
      <c r="M138">
        <v>2011</v>
      </c>
      <c r="N138" s="2">
        <v>22202.400000000001</v>
      </c>
    </row>
    <row r="139" spans="1:14">
      <c r="A139" t="str">
        <f t="shared" si="5"/>
        <v>PondRangeland</v>
      </c>
      <c r="B139" t="s">
        <v>59</v>
      </c>
      <c r="C139">
        <v>2018</v>
      </c>
      <c r="D139" t="s">
        <v>213</v>
      </c>
      <c r="E139" s="2">
        <v>3785.6</v>
      </c>
      <c r="L139" t="s">
        <v>166</v>
      </c>
      <c r="M139">
        <v>2012</v>
      </c>
      <c r="N139" s="2">
        <v>4500</v>
      </c>
    </row>
    <row r="140" spans="1:14">
      <c r="A140" t="str">
        <f t="shared" si="5"/>
        <v>Grade Stabilization StructureRangeland</v>
      </c>
      <c r="B140" t="s">
        <v>79</v>
      </c>
      <c r="C140">
        <v>2008</v>
      </c>
      <c r="D140" t="s">
        <v>213</v>
      </c>
      <c r="E140" s="2">
        <v>2071.7199999999998</v>
      </c>
      <c r="L140" t="s">
        <v>166</v>
      </c>
      <c r="M140">
        <v>2013</v>
      </c>
      <c r="N140" s="2">
        <v>1200</v>
      </c>
    </row>
    <row r="141" spans="1:14">
      <c r="A141" t="str">
        <f t="shared" si="5"/>
        <v>Grade Stabilization StructureRangeland</v>
      </c>
      <c r="B141" t="s">
        <v>79</v>
      </c>
      <c r="C141">
        <v>2009</v>
      </c>
      <c r="D141" t="s">
        <v>213</v>
      </c>
      <c r="E141" s="2">
        <v>5711.77</v>
      </c>
      <c r="L141" t="s">
        <v>166</v>
      </c>
      <c r="M141">
        <v>2014</v>
      </c>
      <c r="N141" s="2">
        <v>5971.27</v>
      </c>
    </row>
    <row r="142" spans="1:14">
      <c r="A142" t="str">
        <f t="shared" si="5"/>
        <v>Grade Stabilization StructureRangeland</v>
      </c>
      <c r="B142" t="s">
        <v>79</v>
      </c>
      <c r="C142">
        <v>2010</v>
      </c>
      <c r="D142" t="s">
        <v>213</v>
      </c>
      <c r="E142" s="2">
        <v>8187.96</v>
      </c>
      <c r="L142" t="s">
        <v>166</v>
      </c>
      <c r="M142">
        <v>2015</v>
      </c>
      <c r="N142" s="2">
        <v>6938.64</v>
      </c>
    </row>
    <row r="143" spans="1:14">
      <c r="A143" t="str">
        <f t="shared" si="5"/>
        <v>Grade Stabilization StructureRangeland</v>
      </c>
      <c r="B143" t="s">
        <v>79</v>
      </c>
      <c r="C143">
        <v>2012</v>
      </c>
      <c r="D143" t="s">
        <v>213</v>
      </c>
      <c r="E143" s="2">
        <v>23378.959999999999</v>
      </c>
      <c r="L143" t="s">
        <v>166</v>
      </c>
      <c r="M143">
        <v>2016</v>
      </c>
      <c r="N143" s="2">
        <v>8829.869999999999</v>
      </c>
    </row>
    <row r="144" spans="1:14">
      <c r="A144" t="str">
        <f t="shared" si="5"/>
        <v>Grade Stabilization StructureRangeland</v>
      </c>
      <c r="B144" t="s">
        <v>79</v>
      </c>
      <c r="C144">
        <v>2013</v>
      </c>
      <c r="D144" t="s">
        <v>213</v>
      </c>
      <c r="E144" s="2">
        <v>10942.75</v>
      </c>
      <c r="L144" t="s">
        <v>166</v>
      </c>
      <c r="M144">
        <v>2017</v>
      </c>
      <c r="N144" s="2">
        <v>6606.42</v>
      </c>
    </row>
    <row r="145" spans="1:14">
      <c r="A145" t="str">
        <f t="shared" si="5"/>
        <v>Grade Stabilization StructureRangeland</v>
      </c>
      <c r="B145" t="s">
        <v>79</v>
      </c>
      <c r="C145">
        <v>2015</v>
      </c>
      <c r="D145" t="s">
        <v>213</v>
      </c>
      <c r="E145" s="2">
        <v>7991.01</v>
      </c>
      <c r="L145" t="s">
        <v>260</v>
      </c>
      <c r="M145" t="s">
        <v>260</v>
      </c>
      <c r="N145" s="2"/>
    </row>
    <row r="146" spans="1:14">
      <c r="A146" t="str">
        <f t="shared" si="5"/>
        <v>Grade Stabilization StructureRangeland</v>
      </c>
      <c r="B146" t="s">
        <v>79</v>
      </c>
      <c r="C146">
        <v>2017</v>
      </c>
      <c r="D146" t="s">
        <v>213</v>
      </c>
      <c r="E146" s="2">
        <v>17790.75</v>
      </c>
    </row>
    <row r="147" spans="1:14">
      <c r="A147" t="str">
        <f t="shared" si="5"/>
        <v>Nutrient ManagementPastureland</v>
      </c>
      <c r="B147" t="s">
        <v>152</v>
      </c>
      <c r="C147">
        <v>2008</v>
      </c>
      <c r="D147" t="s">
        <v>209</v>
      </c>
      <c r="E147" s="2">
        <v>4334</v>
      </c>
    </row>
    <row r="148" spans="1:14">
      <c r="A148" t="str">
        <f t="shared" si="5"/>
        <v>Nutrient ManagementPastureland</v>
      </c>
      <c r="B148" t="s">
        <v>152</v>
      </c>
      <c r="C148">
        <v>2009</v>
      </c>
      <c r="D148" t="s">
        <v>209</v>
      </c>
      <c r="E148" s="2">
        <v>4702.8599999999997</v>
      </c>
    </row>
    <row r="149" spans="1:14">
      <c r="A149" t="str">
        <f t="shared" si="5"/>
        <v>Nutrient ManagementCropland</v>
      </c>
      <c r="B149" t="s">
        <v>152</v>
      </c>
      <c r="C149">
        <v>2010</v>
      </c>
      <c r="D149" t="s">
        <v>207</v>
      </c>
      <c r="E149" s="2">
        <v>3997.98</v>
      </c>
    </row>
    <row r="150" spans="1:14">
      <c r="A150" t="str">
        <f t="shared" si="5"/>
        <v>Nutrient ManagementPastureland</v>
      </c>
      <c r="B150" t="s">
        <v>152</v>
      </c>
      <c r="C150">
        <v>2010</v>
      </c>
      <c r="D150" t="s">
        <v>209</v>
      </c>
      <c r="E150" s="2">
        <v>18914.349999999999</v>
      </c>
    </row>
    <row r="151" spans="1:14">
      <c r="A151" t="str">
        <f t="shared" si="5"/>
        <v>Nutrient ManagementCropland</v>
      </c>
      <c r="B151" t="s">
        <v>152</v>
      </c>
      <c r="C151">
        <v>2011</v>
      </c>
      <c r="D151" t="s">
        <v>207</v>
      </c>
      <c r="E151" s="2">
        <v>4703.51</v>
      </c>
    </row>
    <row r="152" spans="1:14">
      <c r="A152" t="str">
        <f t="shared" si="5"/>
        <v>Nutrient ManagementPastureland</v>
      </c>
      <c r="B152" t="s">
        <v>152</v>
      </c>
      <c r="C152">
        <v>2011</v>
      </c>
      <c r="D152" t="s">
        <v>209</v>
      </c>
      <c r="E152" s="2">
        <v>23924.61</v>
      </c>
    </row>
    <row r="153" spans="1:14">
      <c r="A153" t="str">
        <f t="shared" si="5"/>
        <v>Nutrient ManagementCropland</v>
      </c>
      <c r="B153" t="s">
        <v>152</v>
      </c>
      <c r="C153">
        <v>2012</v>
      </c>
      <c r="D153" t="s">
        <v>207</v>
      </c>
      <c r="E153" s="2">
        <v>5724.1399999999994</v>
      </c>
    </row>
    <row r="154" spans="1:14">
      <c r="A154" t="str">
        <f t="shared" si="5"/>
        <v>Nutrient ManagementPastureland</v>
      </c>
      <c r="B154" t="s">
        <v>152</v>
      </c>
      <c r="C154">
        <v>2012</v>
      </c>
      <c r="D154" t="s">
        <v>209</v>
      </c>
      <c r="E154" s="2">
        <v>4809.7400000000007</v>
      </c>
    </row>
    <row r="155" spans="1:14">
      <c r="A155" t="str">
        <f t="shared" si="5"/>
        <v>Nutrient ManagementPastureland</v>
      </c>
      <c r="B155" t="s">
        <v>152</v>
      </c>
      <c r="C155">
        <v>2013</v>
      </c>
      <c r="D155" t="s">
        <v>209</v>
      </c>
      <c r="E155" s="2">
        <v>963.65</v>
      </c>
    </row>
    <row r="156" spans="1:14">
      <c r="A156" t="str">
        <f t="shared" si="5"/>
        <v>Watering FacilityPastureland</v>
      </c>
      <c r="B156" t="s">
        <v>166</v>
      </c>
      <c r="C156">
        <v>2010</v>
      </c>
      <c r="D156" t="s">
        <v>209</v>
      </c>
      <c r="E156" s="2">
        <v>1970.5</v>
      </c>
    </row>
    <row r="157" spans="1:14">
      <c r="A157" t="str">
        <f t="shared" si="5"/>
        <v>Watering FacilityRangeland</v>
      </c>
      <c r="B157" t="s">
        <v>166</v>
      </c>
      <c r="C157">
        <v>2010</v>
      </c>
      <c r="D157" t="s">
        <v>213</v>
      </c>
      <c r="E157" s="2">
        <v>1739.67</v>
      </c>
    </row>
    <row r="158" spans="1:14">
      <c r="A158" t="str">
        <f t="shared" si="5"/>
        <v>Watering FacilityPastureland</v>
      </c>
      <c r="B158" t="s">
        <v>166</v>
      </c>
      <c r="C158">
        <v>2011</v>
      </c>
      <c r="D158" t="s">
        <v>209</v>
      </c>
      <c r="E158" s="2">
        <v>3511.2</v>
      </c>
    </row>
    <row r="159" spans="1:14">
      <c r="A159" t="str">
        <f t="shared" si="5"/>
        <v>Watering FacilityRangeland</v>
      </c>
      <c r="B159" t="s">
        <v>166</v>
      </c>
      <c r="C159">
        <v>2011</v>
      </c>
      <c r="D159" t="s">
        <v>213</v>
      </c>
      <c r="E159" s="2">
        <v>18691.2</v>
      </c>
    </row>
    <row r="160" spans="1:14">
      <c r="A160" t="str">
        <f t="shared" si="5"/>
        <v>Watering FacilityPastureland</v>
      </c>
      <c r="B160" t="s">
        <v>166</v>
      </c>
      <c r="C160">
        <v>2012</v>
      </c>
      <c r="D160" t="s">
        <v>209</v>
      </c>
      <c r="E160" s="2">
        <v>1620</v>
      </c>
    </row>
    <row r="161" spans="1:5">
      <c r="A161" t="str">
        <f t="shared" si="5"/>
        <v>Watering FacilityRangeland</v>
      </c>
      <c r="B161" t="s">
        <v>166</v>
      </c>
      <c r="C161">
        <v>2012</v>
      </c>
      <c r="D161" t="s">
        <v>213</v>
      </c>
      <c r="E161" s="2">
        <v>2880</v>
      </c>
    </row>
    <row r="162" spans="1:5">
      <c r="A162" t="str">
        <f t="shared" si="5"/>
        <v>Watering FacilityPastureland</v>
      </c>
      <c r="B162" t="s">
        <v>166</v>
      </c>
      <c r="C162">
        <v>2013</v>
      </c>
      <c r="D162" t="s">
        <v>209</v>
      </c>
      <c r="E162" s="2">
        <v>1200</v>
      </c>
    </row>
    <row r="163" spans="1:5">
      <c r="A163" t="str">
        <f t="shared" si="5"/>
        <v>Watering FacilityPastureland</v>
      </c>
      <c r="B163" t="s">
        <v>166</v>
      </c>
      <c r="C163">
        <v>2014</v>
      </c>
      <c r="D163" t="s">
        <v>209</v>
      </c>
      <c r="E163" s="2">
        <v>1859.1</v>
      </c>
    </row>
    <row r="164" spans="1:5">
      <c r="A164" t="str">
        <f t="shared" si="5"/>
        <v>Watering FacilityRangeland</v>
      </c>
      <c r="B164" t="s">
        <v>166</v>
      </c>
      <c r="C164">
        <v>2014</v>
      </c>
      <c r="D164" t="s">
        <v>213</v>
      </c>
      <c r="E164" s="2">
        <v>4112.17</v>
      </c>
    </row>
    <row r="165" spans="1:5">
      <c r="A165" t="str">
        <f t="shared" si="5"/>
        <v>Watering FacilityPastureland</v>
      </c>
      <c r="B165" t="s">
        <v>166</v>
      </c>
      <c r="C165">
        <v>2015</v>
      </c>
      <c r="D165" t="s">
        <v>209</v>
      </c>
      <c r="E165" s="2">
        <v>2226</v>
      </c>
    </row>
    <row r="166" spans="1:5">
      <c r="A166" t="str">
        <f t="shared" si="5"/>
        <v>Watering FacilityRangeland</v>
      </c>
      <c r="B166" t="s">
        <v>166</v>
      </c>
      <c r="C166">
        <v>2015</v>
      </c>
      <c r="D166" t="s">
        <v>213</v>
      </c>
      <c r="E166" s="2">
        <v>4712.6400000000003</v>
      </c>
    </row>
    <row r="167" spans="1:5">
      <c r="A167" t="str">
        <f t="shared" si="5"/>
        <v>Watering FacilityCropland</v>
      </c>
      <c r="B167" t="s">
        <v>166</v>
      </c>
      <c r="C167">
        <v>2016</v>
      </c>
      <c r="D167" t="s">
        <v>207</v>
      </c>
      <c r="E167" s="2">
        <v>1740</v>
      </c>
    </row>
    <row r="168" spans="1:5">
      <c r="A168" t="str">
        <f t="shared" si="5"/>
        <v>Watering FacilityPastureland</v>
      </c>
      <c r="B168" t="s">
        <v>166</v>
      </c>
      <c r="C168">
        <v>2016</v>
      </c>
      <c r="D168" t="s">
        <v>209</v>
      </c>
      <c r="E168" s="2">
        <v>4470</v>
      </c>
    </row>
    <row r="169" spans="1:5">
      <c r="A169" t="str">
        <f t="shared" si="5"/>
        <v>Watering FacilityRangeland</v>
      </c>
      <c r="B169" t="s">
        <v>166</v>
      </c>
      <c r="C169">
        <v>2016</v>
      </c>
      <c r="D169" t="s">
        <v>213</v>
      </c>
      <c r="E169" s="2">
        <v>2619.87</v>
      </c>
    </row>
    <row r="170" spans="1:5">
      <c r="A170" t="str">
        <f t="shared" si="5"/>
        <v>Watering FacilityPastureland</v>
      </c>
      <c r="B170" t="s">
        <v>166</v>
      </c>
      <c r="C170">
        <v>2017</v>
      </c>
      <c r="D170" t="s">
        <v>209</v>
      </c>
      <c r="E170" s="2">
        <v>1410</v>
      </c>
    </row>
    <row r="171" spans="1:5">
      <c r="A171" t="str">
        <f t="shared" si="5"/>
        <v>Watering FacilityRangeland</v>
      </c>
      <c r="B171" t="s">
        <v>166</v>
      </c>
      <c r="C171">
        <v>2017</v>
      </c>
      <c r="D171" t="s">
        <v>213</v>
      </c>
      <c r="E171" s="2">
        <v>5196.42</v>
      </c>
    </row>
    <row r="172" spans="1:5">
      <c r="A172" t="str">
        <f t="shared" si="5"/>
        <v>Prescribed GrazingRangeland</v>
      </c>
      <c r="B172" t="s">
        <v>123</v>
      </c>
      <c r="C172">
        <v>2009</v>
      </c>
      <c r="D172" t="s">
        <v>213</v>
      </c>
      <c r="E172" s="2">
        <v>21946.95</v>
      </c>
    </row>
    <row r="173" spans="1:5">
      <c r="A173" t="str">
        <f t="shared" si="5"/>
        <v>Prescribed GrazingPastureland</v>
      </c>
      <c r="B173" t="s">
        <v>123</v>
      </c>
      <c r="C173">
        <v>2015</v>
      </c>
      <c r="D173" t="s">
        <v>209</v>
      </c>
      <c r="E173" s="2">
        <v>443.84</v>
      </c>
    </row>
    <row r="174" spans="1:5">
      <c r="A174" t="str">
        <f t="shared" si="5"/>
        <v>Prescribed GrazingRangeland</v>
      </c>
      <c r="B174" t="s">
        <v>123</v>
      </c>
      <c r="C174">
        <v>2015</v>
      </c>
      <c r="D174" t="s">
        <v>213</v>
      </c>
      <c r="E174" s="2">
        <v>1151.5999999999999</v>
      </c>
    </row>
    <row r="175" spans="1:5">
      <c r="A175" t="str">
        <f t="shared" si="5"/>
        <v>Prescribed GrazingCropland</v>
      </c>
      <c r="B175" t="s">
        <v>123</v>
      </c>
      <c r="C175">
        <v>2016</v>
      </c>
      <c r="D175" t="s">
        <v>207</v>
      </c>
      <c r="E175" s="2">
        <v>335.8</v>
      </c>
    </row>
    <row r="176" spans="1:5">
      <c r="A176" t="str">
        <f t="shared" si="5"/>
        <v>Prescribed GrazingPastureland</v>
      </c>
      <c r="B176" t="s">
        <v>123</v>
      </c>
      <c r="C176">
        <v>2016</v>
      </c>
      <c r="D176" t="s">
        <v>209</v>
      </c>
      <c r="E176" s="2">
        <v>1292.5800000000002</v>
      </c>
    </row>
    <row r="177" spans="1:5">
      <c r="A177" t="str">
        <f t="shared" si="5"/>
        <v>Prescribed GrazingRangeland</v>
      </c>
      <c r="B177" t="s">
        <v>123</v>
      </c>
      <c r="C177">
        <v>2016</v>
      </c>
      <c r="D177" t="s">
        <v>213</v>
      </c>
      <c r="E177" s="2">
        <v>5779.42</v>
      </c>
    </row>
    <row r="178" spans="1:5">
      <c r="A178" t="str">
        <f t="shared" si="5"/>
        <v>Prescribed GrazingCropland</v>
      </c>
      <c r="B178" t="s">
        <v>123</v>
      </c>
      <c r="C178">
        <v>2017</v>
      </c>
      <c r="D178" t="s">
        <v>207</v>
      </c>
      <c r="E178" s="2">
        <v>91.98</v>
      </c>
    </row>
    <row r="179" spans="1:5">
      <c r="A179" t="str">
        <f t="shared" si="5"/>
        <v>Prescribed GrazingPastureland</v>
      </c>
      <c r="B179" t="s">
        <v>123</v>
      </c>
      <c r="C179">
        <v>2017</v>
      </c>
      <c r="D179" t="s">
        <v>209</v>
      </c>
      <c r="E179" s="2">
        <v>1681.91</v>
      </c>
    </row>
    <row r="180" spans="1:5">
      <c r="A180" t="str">
        <f t="shared" si="5"/>
        <v>Prescribed GrazingRangeland</v>
      </c>
      <c r="B180" t="s">
        <v>123</v>
      </c>
      <c r="C180">
        <v>2017</v>
      </c>
      <c r="D180" t="s">
        <v>213</v>
      </c>
      <c r="E180" s="2">
        <v>611.13</v>
      </c>
    </row>
    <row r="181" spans="1:5">
      <c r="A181" t="str">
        <f t="shared" si="5"/>
        <v>Livestock PipelineRangeland</v>
      </c>
      <c r="B181" t="s">
        <v>115</v>
      </c>
      <c r="C181">
        <v>2009</v>
      </c>
      <c r="D181" t="s">
        <v>213</v>
      </c>
      <c r="E181" s="2">
        <v>2287.7799999999997</v>
      </c>
    </row>
    <row r="182" spans="1:5">
      <c r="A182" t="str">
        <f t="shared" si="5"/>
        <v>Livestock PipelineRangeland</v>
      </c>
      <c r="B182" t="s">
        <v>115</v>
      </c>
      <c r="C182">
        <v>2010</v>
      </c>
      <c r="D182" t="s">
        <v>213</v>
      </c>
      <c r="E182" s="2">
        <v>1575.01</v>
      </c>
    </row>
    <row r="183" spans="1:5">
      <c r="A183" t="str">
        <f t="shared" si="5"/>
        <v>Livestock PipelineRangeland</v>
      </c>
      <c r="B183" t="s">
        <v>115</v>
      </c>
      <c r="C183">
        <v>2011</v>
      </c>
      <c r="D183" t="s">
        <v>213</v>
      </c>
      <c r="E183" s="2">
        <v>4100.1899999999996</v>
      </c>
    </row>
    <row r="184" spans="1:5">
      <c r="A184" t="str">
        <f t="shared" si="5"/>
        <v>Livestock PipelineRangeland</v>
      </c>
      <c r="B184" t="s">
        <v>115</v>
      </c>
      <c r="C184">
        <v>2012</v>
      </c>
      <c r="D184" t="s">
        <v>213</v>
      </c>
      <c r="E184" s="2">
        <v>1825.32</v>
      </c>
    </row>
    <row r="185" spans="1:5">
      <c r="A185" t="str">
        <f t="shared" si="5"/>
        <v>Livestock PipelineRangeland</v>
      </c>
      <c r="B185" t="s">
        <v>115</v>
      </c>
      <c r="C185">
        <v>2013</v>
      </c>
      <c r="D185" t="s">
        <v>213</v>
      </c>
      <c r="E185" s="2">
        <v>377.1</v>
      </c>
    </row>
    <row r="186" spans="1:5">
      <c r="A186" t="str">
        <f t="shared" si="5"/>
        <v>Livestock PipelinePastureland</v>
      </c>
      <c r="B186" t="s">
        <v>115</v>
      </c>
      <c r="C186">
        <v>2014</v>
      </c>
      <c r="D186" t="s">
        <v>209</v>
      </c>
      <c r="E186" s="2">
        <v>1099.56</v>
      </c>
    </row>
    <row r="187" spans="1:5">
      <c r="A187" t="str">
        <f t="shared" si="5"/>
        <v>Livestock PipelineRangeland</v>
      </c>
      <c r="B187" t="s">
        <v>115</v>
      </c>
      <c r="C187">
        <v>2014</v>
      </c>
      <c r="D187" t="s">
        <v>213</v>
      </c>
      <c r="E187" s="2">
        <v>6296.7899999999991</v>
      </c>
    </row>
    <row r="188" spans="1:5">
      <c r="A188" t="str">
        <f t="shared" si="5"/>
        <v>Livestock PipelinePastureland</v>
      </c>
      <c r="B188" t="s">
        <v>115</v>
      </c>
      <c r="C188">
        <v>2015</v>
      </c>
      <c r="D188" t="s">
        <v>209</v>
      </c>
      <c r="E188" s="2">
        <v>7916.52</v>
      </c>
    </row>
    <row r="189" spans="1:5">
      <c r="A189" t="str">
        <f t="shared" si="5"/>
        <v>Livestock PipelineRangeland</v>
      </c>
      <c r="B189" t="s">
        <v>115</v>
      </c>
      <c r="C189">
        <v>2015</v>
      </c>
      <c r="D189" t="s">
        <v>213</v>
      </c>
      <c r="E189" s="2">
        <v>2327.2200000000003</v>
      </c>
    </row>
    <row r="190" spans="1:5">
      <c r="A190" t="str">
        <f t="shared" si="5"/>
        <v>Livestock PipelinePastureland</v>
      </c>
      <c r="B190" t="s">
        <v>115</v>
      </c>
      <c r="C190">
        <v>2016</v>
      </c>
      <c r="D190" t="s">
        <v>209</v>
      </c>
      <c r="E190" s="2">
        <v>345.21</v>
      </c>
    </row>
    <row r="191" spans="1:5">
      <c r="A191" t="str">
        <f t="shared" si="5"/>
        <v>Livestock PipelineRangeland</v>
      </c>
      <c r="B191" t="s">
        <v>115</v>
      </c>
      <c r="C191">
        <v>2016</v>
      </c>
      <c r="D191" t="s">
        <v>213</v>
      </c>
      <c r="E191" s="2">
        <v>2368.6899999999996</v>
      </c>
    </row>
    <row r="192" spans="1:5">
      <c r="A192" t="str">
        <f t="shared" si="5"/>
        <v>Livestock PipelineRangeland</v>
      </c>
      <c r="B192" t="s">
        <v>115</v>
      </c>
      <c r="C192">
        <v>2017</v>
      </c>
      <c r="D192" t="s">
        <v>213</v>
      </c>
      <c r="E192" s="2">
        <v>2052.44</v>
      </c>
    </row>
    <row r="193" spans="1:5">
      <c r="A193" t="str">
        <f t="shared" si="5"/>
        <v>Herbaceous Weed ControlPastureland</v>
      </c>
      <c r="B193" t="s">
        <v>16</v>
      </c>
      <c r="C193">
        <v>2012</v>
      </c>
      <c r="D193" t="s">
        <v>209</v>
      </c>
      <c r="E193" s="2">
        <v>1240.9800000000002</v>
      </c>
    </row>
    <row r="194" spans="1:5">
      <c r="A194" t="str">
        <f t="shared" si="5"/>
        <v>Herbaceous Weed ControlRangeland</v>
      </c>
      <c r="B194" t="s">
        <v>16</v>
      </c>
      <c r="C194">
        <v>2012</v>
      </c>
      <c r="D194" t="s">
        <v>213</v>
      </c>
      <c r="E194" s="2">
        <v>183.31</v>
      </c>
    </row>
    <row r="195" spans="1:5">
      <c r="A195" t="str">
        <f t="shared" si="5"/>
        <v>Herbaceous Weed ControlPastureland</v>
      </c>
      <c r="B195" t="s">
        <v>16</v>
      </c>
      <c r="C195">
        <v>2013</v>
      </c>
      <c r="D195" t="s">
        <v>209</v>
      </c>
      <c r="E195" s="2">
        <v>1985.7799999999997</v>
      </c>
    </row>
    <row r="196" spans="1:5">
      <c r="A196" t="str">
        <f t="shared" si="5"/>
        <v>Herbaceous Weed ControlPastureland</v>
      </c>
      <c r="B196" t="s">
        <v>16</v>
      </c>
      <c r="C196">
        <v>2014</v>
      </c>
      <c r="D196" t="s">
        <v>209</v>
      </c>
      <c r="E196" s="2">
        <v>2070.14</v>
      </c>
    </row>
    <row r="197" spans="1:5">
      <c r="A197" t="str">
        <f t="shared" ref="A197:A226" si="6">B197&amp;D197</f>
        <v>Herbaceous Weed ControlRangeland</v>
      </c>
      <c r="B197" t="s">
        <v>16</v>
      </c>
      <c r="C197">
        <v>2014</v>
      </c>
      <c r="D197" t="s">
        <v>213</v>
      </c>
      <c r="E197" s="2">
        <v>421.58</v>
      </c>
    </row>
    <row r="198" spans="1:5">
      <c r="A198" t="str">
        <f t="shared" si="6"/>
        <v>Herbaceous Weed ControlPastureland</v>
      </c>
      <c r="B198" t="s">
        <v>16</v>
      </c>
      <c r="C198">
        <v>2015</v>
      </c>
      <c r="D198" t="s">
        <v>209</v>
      </c>
      <c r="E198" s="2">
        <v>4755.13</v>
      </c>
    </row>
    <row r="199" spans="1:5">
      <c r="A199" t="str">
        <f t="shared" si="6"/>
        <v>Herbaceous Weed ControlPastureland</v>
      </c>
      <c r="B199" t="s">
        <v>16</v>
      </c>
      <c r="C199">
        <v>2016</v>
      </c>
      <c r="D199" t="s">
        <v>209</v>
      </c>
      <c r="E199" s="2">
        <v>6095.45</v>
      </c>
    </row>
    <row r="200" spans="1:5">
      <c r="A200" t="str">
        <f t="shared" si="6"/>
        <v>Herbaceous Weed ControlPastureland</v>
      </c>
      <c r="B200" t="s">
        <v>16</v>
      </c>
      <c r="C200">
        <v>2017</v>
      </c>
      <c r="D200" t="s">
        <v>209</v>
      </c>
      <c r="E200" s="2">
        <v>4539.29</v>
      </c>
    </row>
    <row r="201" spans="1:5">
      <c r="A201" t="str">
        <f t="shared" si="6"/>
        <v>Herbaceous Weed ControlRangeland</v>
      </c>
      <c r="B201" t="s">
        <v>16</v>
      </c>
      <c r="C201">
        <v>2017</v>
      </c>
      <c r="D201" t="s">
        <v>213</v>
      </c>
      <c r="E201" s="2">
        <v>3347.4800000000005</v>
      </c>
    </row>
    <row r="202" spans="1:5">
      <c r="A202" t="str">
        <f t="shared" si="6"/>
        <v>Critical Area PlantingPastureland</v>
      </c>
      <c r="B202" t="s">
        <v>36</v>
      </c>
      <c r="C202">
        <v>2008</v>
      </c>
      <c r="D202" t="s">
        <v>209</v>
      </c>
      <c r="E202" s="2">
        <v>12225</v>
      </c>
    </row>
    <row r="203" spans="1:5">
      <c r="A203" t="str">
        <f t="shared" si="6"/>
        <v>Critical Area PlantingPastureland</v>
      </c>
      <c r="B203" t="s">
        <v>36</v>
      </c>
      <c r="C203">
        <v>2009</v>
      </c>
      <c r="D203" t="s">
        <v>209</v>
      </c>
      <c r="E203" s="2">
        <v>1927.5</v>
      </c>
    </row>
    <row r="204" spans="1:5">
      <c r="A204" t="str">
        <f t="shared" si="6"/>
        <v>Critical Area PlantingPastureland</v>
      </c>
      <c r="B204" t="s">
        <v>36</v>
      </c>
      <c r="C204">
        <v>2010</v>
      </c>
      <c r="D204" t="s">
        <v>209</v>
      </c>
      <c r="E204" s="2">
        <v>327.5</v>
      </c>
    </row>
    <row r="205" spans="1:5">
      <c r="A205" t="str">
        <f t="shared" si="6"/>
        <v>Critical Area PlantingPastureland</v>
      </c>
      <c r="B205" t="s">
        <v>36</v>
      </c>
      <c r="C205">
        <v>2011</v>
      </c>
      <c r="D205" t="s">
        <v>209</v>
      </c>
      <c r="E205" s="2">
        <v>135.81</v>
      </c>
    </row>
    <row r="206" spans="1:5">
      <c r="A206" t="str">
        <f t="shared" si="6"/>
        <v>Critical Area PlantingPastureland</v>
      </c>
      <c r="B206" t="s">
        <v>36</v>
      </c>
      <c r="C206">
        <v>2012</v>
      </c>
      <c r="D206" t="s">
        <v>209</v>
      </c>
      <c r="E206" s="2">
        <v>205.5</v>
      </c>
    </row>
    <row r="207" spans="1:5">
      <c r="A207" t="str">
        <f t="shared" si="6"/>
        <v>Critical Area PlantingPastureland</v>
      </c>
      <c r="B207" t="s">
        <v>36</v>
      </c>
      <c r="C207">
        <v>2013</v>
      </c>
      <c r="D207" t="s">
        <v>209</v>
      </c>
      <c r="E207" s="2">
        <v>45</v>
      </c>
    </row>
    <row r="208" spans="1:5">
      <c r="A208" t="str">
        <f t="shared" si="6"/>
        <v>Critical Area PlantingPastureland</v>
      </c>
      <c r="B208" t="s">
        <v>36</v>
      </c>
      <c r="C208">
        <v>2016</v>
      </c>
      <c r="D208" t="s">
        <v>209</v>
      </c>
      <c r="E208" s="2">
        <v>3630.3</v>
      </c>
    </row>
    <row r="209" spans="1:5">
      <c r="A209" t="str">
        <f t="shared" si="6"/>
        <v>Residue and Tillage Management, No TillCropland</v>
      </c>
      <c r="B209" t="s">
        <v>28</v>
      </c>
      <c r="C209">
        <v>2013</v>
      </c>
      <c r="D209" t="s">
        <v>207</v>
      </c>
      <c r="E209" s="2">
        <v>696.71</v>
      </c>
    </row>
    <row r="210" spans="1:5">
      <c r="A210" t="str">
        <f t="shared" si="6"/>
        <v>Residue and Tillage Management, No TillPastureland</v>
      </c>
      <c r="B210" t="s">
        <v>28</v>
      </c>
      <c r="C210">
        <v>2013</v>
      </c>
      <c r="D210" t="s">
        <v>209</v>
      </c>
      <c r="E210" s="2">
        <v>4789.3</v>
      </c>
    </row>
    <row r="211" spans="1:5">
      <c r="A211" t="str">
        <f t="shared" si="6"/>
        <v>Residue and Tillage Management, No TillCropland</v>
      </c>
      <c r="B211" t="s">
        <v>28</v>
      </c>
      <c r="C211">
        <v>2014</v>
      </c>
      <c r="D211" t="s">
        <v>207</v>
      </c>
      <c r="E211" s="2">
        <v>2685.83</v>
      </c>
    </row>
    <row r="212" spans="1:5">
      <c r="A212" t="str">
        <f t="shared" si="6"/>
        <v>Residue and Tillage Management, No TillPastureland</v>
      </c>
      <c r="B212" t="s">
        <v>28</v>
      </c>
      <c r="C212">
        <v>2014</v>
      </c>
      <c r="D212" t="s">
        <v>209</v>
      </c>
      <c r="E212" s="2">
        <v>2508.16</v>
      </c>
    </row>
    <row r="213" spans="1:5">
      <c r="A213" t="str">
        <f t="shared" si="6"/>
        <v>Residue and Tillage Management, No TillCropland</v>
      </c>
      <c r="B213" t="s">
        <v>28</v>
      </c>
      <c r="C213">
        <v>2015</v>
      </c>
      <c r="D213" t="s">
        <v>207</v>
      </c>
      <c r="E213" s="2">
        <v>1160.48</v>
      </c>
    </row>
    <row r="214" spans="1:5">
      <c r="A214" t="str">
        <f t="shared" si="6"/>
        <v>Residue and Tillage Management, No TillPastureland</v>
      </c>
      <c r="B214" t="s">
        <v>28</v>
      </c>
      <c r="C214">
        <v>2015</v>
      </c>
      <c r="D214" t="s">
        <v>209</v>
      </c>
      <c r="E214" s="2">
        <v>4169.2800000000007</v>
      </c>
    </row>
    <row r="215" spans="1:5">
      <c r="A215" t="str">
        <f t="shared" si="6"/>
        <v>Integrated Pest ManagementPastureland</v>
      </c>
      <c r="B215" t="s">
        <v>155</v>
      </c>
      <c r="C215">
        <v>2008</v>
      </c>
      <c r="D215" t="s">
        <v>209</v>
      </c>
      <c r="E215" s="2">
        <v>1868.25</v>
      </c>
    </row>
    <row r="216" spans="1:5">
      <c r="A216" t="str">
        <f t="shared" si="6"/>
        <v>Integrated Pest ManagementPastureland</v>
      </c>
      <c r="B216" t="s">
        <v>155</v>
      </c>
      <c r="C216">
        <v>2009</v>
      </c>
      <c r="D216" t="s">
        <v>209</v>
      </c>
      <c r="E216" s="2">
        <v>3579.75</v>
      </c>
    </row>
    <row r="217" spans="1:5">
      <c r="A217" t="str">
        <f t="shared" si="6"/>
        <v>Integrated Pest ManagementPastureland</v>
      </c>
      <c r="B217" t="s">
        <v>155</v>
      </c>
      <c r="C217">
        <v>2010</v>
      </c>
      <c r="D217" t="s">
        <v>209</v>
      </c>
      <c r="E217" s="2">
        <v>1701.69</v>
      </c>
    </row>
    <row r="218" spans="1:5">
      <c r="A218" t="str">
        <f t="shared" si="6"/>
        <v>Integrated Pest ManagementPastureland</v>
      </c>
      <c r="B218" t="s">
        <v>155</v>
      </c>
      <c r="C218">
        <v>2011</v>
      </c>
      <c r="D218" t="s">
        <v>209</v>
      </c>
      <c r="E218" s="2">
        <v>494.16</v>
      </c>
    </row>
    <row r="219" spans="1:5">
      <c r="A219" t="str">
        <f t="shared" si="6"/>
        <v>Heavy Use Area ProtectionRangeland</v>
      </c>
      <c r="B219" t="s">
        <v>135</v>
      </c>
      <c r="C219">
        <v>2015</v>
      </c>
      <c r="D219" t="s">
        <v>213</v>
      </c>
      <c r="E219" s="2">
        <v>1408.6</v>
      </c>
    </row>
    <row r="220" spans="1:5">
      <c r="A220" t="str">
        <f t="shared" si="6"/>
        <v>Heavy Use Area ProtectionRangeland</v>
      </c>
      <c r="B220" t="s">
        <v>135</v>
      </c>
      <c r="C220">
        <v>2016</v>
      </c>
      <c r="D220" t="s">
        <v>213</v>
      </c>
      <c r="E220" s="2">
        <v>378</v>
      </c>
    </row>
    <row r="221" spans="1:5">
      <c r="A221" t="str">
        <f t="shared" si="6"/>
        <v>Heavy Use Area ProtectionRangeland</v>
      </c>
      <c r="B221" t="s">
        <v>135</v>
      </c>
      <c r="C221">
        <v>2017</v>
      </c>
      <c r="D221" t="s">
        <v>213</v>
      </c>
      <c r="E221" s="2">
        <v>436.95</v>
      </c>
    </row>
    <row r="222" spans="1:5">
      <c r="A222" t="str">
        <f t="shared" si="6"/>
        <v>Land SmoothingCropland</v>
      </c>
      <c r="B222" t="s">
        <v>106</v>
      </c>
      <c r="C222">
        <v>2015</v>
      </c>
      <c r="D222" t="s">
        <v>207</v>
      </c>
      <c r="E222" s="2">
        <v>1370.54</v>
      </c>
    </row>
    <row r="223" spans="1:5">
      <c r="A223" t="str">
        <f t="shared" si="6"/>
        <v>FirebreakRangeland</v>
      </c>
      <c r="B223" t="s">
        <v>71</v>
      </c>
      <c r="C223">
        <v>2013</v>
      </c>
      <c r="D223" t="s">
        <v>213</v>
      </c>
      <c r="E223" s="2">
        <v>1186.0999999999999</v>
      </c>
    </row>
    <row r="224" spans="1:5">
      <c r="A224" t="str">
        <f t="shared" si="6"/>
        <v>TerraceCropland</v>
      </c>
      <c r="B224" t="s">
        <v>156</v>
      </c>
      <c r="C224">
        <v>2015</v>
      </c>
      <c r="D224" t="s">
        <v>207</v>
      </c>
      <c r="E224" s="2">
        <v>1155.26</v>
      </c>
    </row>
    <row r="225" spans="1:5">
      <c r="A225" t="str">
        <f t="shared" si="6"/>
        <v>Prescribed BurningRangeland</v>
      </c>
      <c r="B225" t="s">
        <v>34</v>
      </c>
      <c r="C225">
        <v>2013</v>
      </c>
      <c r="D225" t="s">
        <v>213</v>
      </c>
      <c r="E225" s="2">
        <v>552.6</v>
      </c>
    </row>
    <row r="226" spans="1:5">
      <c r="A226" t="str">
        <f t="shared" si="6"/>
        <v>DiversionRangeland</v>
      </c>
      <c r="B226" t="s">
        <v>48</v>
      </c>
      <c r="C226">
        <v>2009</v>
      </c>
      <c r="D226" t="s">
        <v>213</v>
      </c>
      <c r="E226" s="2">
        <v>128.1</v>
      </c>
    </row>
    <row r="227" spans="1:5">
      <c r="B227" t="s">
        <v>260</v>
      </c>
      <c r="C227" t="s">
        <v>260</v>
      </c>
      <c r="D227" t="s">
        <v>260</v>
      </c>
      <c r="E227" s="2"/>
    </row>
  </sheetData>
  <sortState ref="P32:Q41">
    <sortCondition ref="Q32:Q41"/>
  </sortState>
  <conditionalFormatting sqref="J4:J45">
    <cfRule type="colorScale" priority="11">
      <colorScale>
        <cfvo type="min"/>
        <cfvo type="max"/>
        <color rgb="FFFCFCFF"/>
        <color rgb="FF63BE7B"/>
      </colorScale>
    </cfRule>
  </conditionalFormatting>
  <conditionalFormatting sqref="M28:M45">
    <cfRule type="colorScale" priority="10">
      <colorScale>
        <cfvo type="min"/>
        <cfvo type="max"/>
        <color rgb="FFFCFCFF"/>
        <color rgb="FF63BE7B"/>
      </colorScale>
    </cfRule>
  </conditionalFormatting>
  <conditionalFormatting sqref="Q28:Q31 Q42:Q45">
    <cfRule type="colorScale" priority="9">
      <colorScale>
        <cfvo type="min"/>
        <cfvo type="max"/>
        <color rgb="FFFCFCFF"/>
        <color rgb="FF63BE7B"/>
      </colorScale>
    </cfRule>
  </conditionalFormatting>
  <conditionalFormatting sqref="Q4:Q26">
    <cfRule type="colorScale" priority="8">
      <colorScale>
        <cfvo type="min"/>
        <cfvo type="max"/>
        <color rgb="FFFCFCFF"/>
        <color rgb="FF63BE7B"/>
      </colorScale>
    </cfRule>
  </conditionalFormatting>
  <conditionalFormatting sqref="Q41">
    <cfRule type="colorScale" priority="6">
      <colorScale>
        <cfvo type="min"/>
        <cfvo type="max"/>
        <color rgb="FFFCFCFF"/>
        <color rgb="FF63BE7B"/>
      </colorScale>
    </cfRule>
  </conditionalFormatting>
  <conditionalFormatting sqref="Q32">
    <cfRule type="colorScale" priority="5">
      <colorScale>
        <cfvo type="min"/>
        <cfvo type="max"/>
        <color rgb="FFFCFCFF"/>
        <color rgb="FF63BE7B"/>
      </colorScale>
    </cfRule>
  </conditionalFormatting>
  <conditionalFormatting sqref="Q33">
    <cfRule type="colorScale" priority="4">
      <colorScale>
        <cfvo type="min"/>
        <cfvo type="max"/>
        <color rgb="FFFCFCFF"/>
        <color rgb="FF63BE7B"/>
      </colorScale>
    </cfRule>
  </conditionalFormatting>
  <conditionalFormatting sqref="Q34">
    <cfRule type="colorScale" priority="3">
      <colorScale>
        <cfvo type="min"/>
        <cfvo type="max"/>
        <color rgb="FFFCFCFF"/>
        <color rgb="FF63BE7B"/>
      </colorScale>
    </cfRule>
  </conditionalFormatting>
  <conditionalFormatting sqref="Q36">
    <cfRule type="colorScale" priority="2">
      <colorScale>
        <cfvo type="min"/>
        <cfvo type="max"/>
        <color rgb="FFFCFCFF"/>
        <color rgb="FF63BE7B"/>
      </colorScale>
    </cfRule>
  </conditionalFormatting>
  <conditionalFormatting sqref="AA28:AA45">
    <cfRule type="colorScale" priority="1">
      <colorScale>
        <cfvo type="min"/>
        <cfvo type="max"/>
        <color rgb="FFFCFCFF"/>
        <color rgb="FF63BE7B"/>
      </colorScale>
    </cfRule>
  </conditionalFormatting>
  <pageMargins left="0.7" right="0.7" top="0.75" bottom="0.75" header="0.3" footer="0.3"/>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
  <dimension ref="A1:N2216"/>
  <sheetViews>
    <sheetView tabSelected="1" topLeftCell="A2011" zoomScale="74" zoomScaleNormal="74" workbookViewId="0">
      <selection activeCell="F2055" sqref="F2055"/>
    </sheetView>
  </sheetViews>
  <sheetFormatPr baseColWidth="10" defaultColWidth="11" defaultRowHeight="16"/>
  <cols>
    <col min="3" max="3" width="46.1640625" customWidth="1"/>
    <col min="10" max="10" width="11" customWidth="1"/>
    <col min="13" max="13" width="11.5" bestFit="1" customWidth="1"/>
  </cols>
  <sheetData>
    <row r="1" spans="1:14">
      <c r="A1" t="s">
        <v>1142</v>
      </c>
      <c r="B1" t="s">
        <v>204</v>
      </c>
      <c r="C1" t="s">
        <v>205</v>
      </c>
      <c r="D1" t="s">
        <v>201</v>
      </c>
      <c r="E1" t="s">
        <v>1143</v>
      </c>
      <c r="F1" t="s">
        <v>1144</v>
      </c>
      <c r="G1" t="s">
        <v>1145</v>
      </c>
      <c r="H1" t="s">
        <v>1146</v>
      </c>
      <c r="I1" t="s">
        <v>203</v>
      </c>
      <c r="J1" t="s">
        <v>238</v>
      </c>
    </row>
    <row r="2" spans="1:14">
      <c r="A2">
        <v>48497</v>
      </c>
      <c r="B2">
        <v>314</v>
      </c>
      <c r="C2" t="s">
        <v>221</v>
      </c>
      <c r="D2">
        <v>2012</v>
      </c>
      <c r="E2">
        <v>3836.18</v>
      </c>
      <c r="F2">
        <v>3836.18</v>
      </c>
      <c r="G2">
        <v>1334</v>
      </c>
      <c r="H2">
        <v>155</v>
      </c>
      <c r="I2" t="s">
        <v>213</v>
      </c>
      <c r="J2" t="str">
        <f>VLOOKUP(B2,Sheet1!A:B,2,FALSE)</f>
        <v>Brush Management</v>
      </c>
    </row>
    <row r="3" spans="1:14">
      <c r="A3">
        <v>48497</v>
      </c>
      <c r="B3">
        <v>314</v>
      </c>
      <c r="C3" t="s">
        <v>229</v>
      </c>
      <c r="D3">
        <v>2017</v>
      </c>
      <c r="E3">
        <v>1910.34</v>
      </c>
      <c r="F3">
        <v>1910.34</v>
      </c>
      <c r="G3">
        <v>582</v>
      </c>
      <c r="H3">
        <v>291</v>
      </c>
      <c r="I3" t="s">
        <v>209</v>
      </c>
      <c r="J3" t="str">
        <f>VLOOKUP(B3,Sheet1!A:B,2,FALSE)</f>
        <v>Brush Management</v>
      </c>
    </row>
    <row r="4" spans="1:14">
      <c r="A4">
        <v>48497</v>
      </c>
      <c r="B4">
        <v>314</v>
      </c>
      <c r="C4" t="s">
        <v>236</v>
      </c>
      <c r="D4">
        <v>2014</v>
      </c>
      <c r="E4">
        <v>1149.55</v>
      </c>
      <c r="F4">
        <v>1149.55</v>
      </c>
      <c r="G4">
        <v>736</v>
      </c>
      <c r="H4">
        <v>37</v>
      </c>
      <c r="I4" t="s">
        <v>209</v>
      </c>
      <c r="J4" t="str">
        <f>VLOOKUP(B4,Sheet1!A:B,2,FALSE)</f>
        <v>Brush Management</v>
      </c>
    </row>
    <row r="5" spans="1:14">
      <c r="A5">
        <v>48497</v>
      </c>
      <c r="B5">
        <v>314</v>
      </c>
      <c r="C5" t="s">
        <v>240</v>
      </c>
      <c r="D5">
        <v>2015</v>
      </c>
      <c r="E5">
        <v>3109.33</v>
      </c>
      <c r="F5">
        <v>3109.33</v>
      </c>
      <c r="G5">
        <v>735.2</v>
      </c>
      <c r="H5">
        <v>183.8</v>
      </c>
      <c r="I5" t="s">
        <v>209</v>
      </c>
      <c r="J5" t="str">
        <f>VLOOKUP(B5,Sheet1!A:B,2,FALSE)</f>
        <v>Brush Management</v>
      </c>
    </row>
    <row r="6" spans="1:14">
      <c r="A6">
        <v>48497</v>
      </c>
      <c r="B6">
        <v>314</v>
      </c>
      <c r="C6" t="s">
        <v>240</v>
      </c>
      <c r="D6">
        <v>2017</v>
      </c>
      <c r="E6">
        <v>4554.6099999999997</v>
      </c>
      <c r="F6">
        <v>4554.6099999999997</v>
      </c>
      <c r="G6">
        <v>735.2</v>
      </c>
      <c r="H6">
        <v>183.8</v>
      </c>
      <c r="I6" t="s">
        <v>209</v>
      </c>
      <c r="J6" t="str">
        <f>VLOOKUP(B6,Sheet1!A:B,2,FALSE)</f>
        <v>Brush Management</v>
      </c>
    </row>
    <row r="7" spans="1:14">
      <c r="A7">
        <v>48497</v>
      </c>
      <c r="B7">
        <v>314</v>
      </c>
      <c r="C7" t="s">
        <v>244</v>
      </c>
      <c r="D7">
        <v>2015</v>
      </c>
      <c r="E7">
        <v>4239.97</v>
      </c>
      <c r="F7">
        <v>4239.97</v>
      </c>
      <c r="G7">
        <v>64</v>
      </c>
      <c r="H7">
        <v>64</v>
      </c>
      <c r="I7" t="s">
        <v>209</v>
      </c>
      <c r="J7" t="str">
        <f>VLOOKUP(B7,Sheet1!A:B,2,FALSE)</f>
        <v>Brush Management</v>
      </c>
    </row>
    <row r="8" spans="1:14">
      <c r="A8">
        <v>48497</v>
      </c>
      <c r="B8">
        <v>314</v>
      </c>
      <c r="C8" t="s">
        <v>251</v>
      </c>
      <c r="D8">
        <v>2015</v>
      </c>
      <c r="E8">
        <v>8998.08</v>
      </c>
      <c r="F8">
        <v>8998.08</v>
      </c>
      <c r="G8">
        <v>120</v>
      </c>
      <c r="H8">
        <v>60</v>
      </c>
      <c r="I8" t="s">
        <v>209</v>
      </c>
      <c r="J8" t="str">
        <f>VLOOKUP(B8,Sheet1!A:B,2,FALSE)</f>
        <v>Brush Management</v>
      </c>
    </row>
    <row r="9" spans="1:14">
      <c r="A9">
        <v>48497</v>
      </c>
      <c r="B9">
        <v>314</v>
      </c>
      <c r="C9" t="s">
        <v>264</v>
      </c>
      <c r="D9">
        <v>2014</v>
      </c>
      <c r="E9">
        <v>209.49</v>
      </c>
      <c r="F9">
        <v>209.49</v>
      </c>
      <c r="G9">
        <v>4547</v>
      </c>
      <c r="H9">
        <v>423</v>
      </c>
      <c r="I9" t="s">
        <v>213</v>
      </c>
      <c r="J9" t="str">
        <f>VLOOKUP(B9,Sheet1!A:B,2,FALSE)</f>
        <v>Brush Management</v>
      </c>
    </row>
    <row r="10" spans="1:14">
      <c r="A10">
        <v>48497</v>
      </c>
      <c r="B10">
        <v>314</v>
      </c>
      <c r="C10" t="s">
        <v>273</v>
      </c>
      <c r="D10">
        <v>2009</v>
      </c>
      <c r="E10">
        <v>636.5</v>
      </c>
      <c r="F10">
        <v>636.5</v>
      </c>
      <c r="G10">
        <v>23</v>
      </c>
      <c r="H10">
        <v>23</v>
      </c>
      <c r="I10" t="s">
        <v>209</v>
      </c>
      <c r="J10" t="str">
        <f>VLOOKUP(B10,Sheet1!A:B,2,FALSE)</f>
        <v>Brush Management</v>
      </c>
    </row>
    <row r="11" spans="1:14">
      <c r="A11">
        <v>48497</v>
      </c>
      <c r="B11">
        <v>314</v>
      </c>
      <c r="C11" t="s">
        <v>280</v>
      </c>
      <c r="D11">
        <v>2014</v>
      </c>
      <c r="E11">
        <v>225.22499999999999</v>
      </c>
      <c r="F11">
        <v>225.22499999999999</v>
      </c>
      <c r="G11">
        <v>837.7</v>
      </c>
      <c r="H11">
        <v>324.10000000000002</v>
      </c>
      <c r="I11" t="s">
        <v>213</v>
      </c>
      <c r="J11" t="str">
        <f>VLOOKUP(B11,Sheet1!A:B,2,FALSE)</f>
        <v>Brush Management</v>
      </c>
    </row>
    <row r="12" spans="1:14">
      <c r="A12">
        <v>48497</v>
      </c>
      <c r="B12">
        <v>314</v>
      </c>
      <c r="C12" t="s">
        <v>301</v>
      </c>
      <c r="D12">
        <v>2008</v>
      </c>
      <c r="E12">
        <v>1075</v>
      </c>
      <c r="F12">
        <v>1075</v>
      </c>
      <c r="G12">
        <v>102</v>
      </c>
      <c r="H12">
        <v>24</v>
      </c>
      <c r="I12" t="s">
        <v>209</v>
      </c>
      <c r="J12" t="str">
        <f>VLOOKUP(B12,Sheet1!A:B,2,FALSE)</f>
        <v>Brush Management</v>
      </c>
      <c r="M12" s="4"/>
      <c r="N12" s="4"/>
    </row>
    <row r="13" spans="1:14">
      <c r="A13">
        <v>48497</v>
      </c>
      <c r="B13">
        <v>314</v>
      </c>
      <c r="C13" t="s">
        <v>301</v>
      </c>
      <c r="D13">
        <v>2011</v>
      </c>
      <c r="E13">
        <v>1037.5</v>
      </c>
      <c r="F13">
        <v>1037.5</v>
      </c>
      <c r="G13">
        <v>102</v>
      </c>
      <c r="H13">
        <v>24</v>
      </c>
      <c r="I13" t="s">
        <v>209</v>
      </c>
      <c r="J13" t="str">
        <f>VLOOKUP(B13,Sheet1!A:B,2,FALSE)</f>
        <v>Brush Management</v>
      </c>
      <c r="M13" s="4"/>
      <c r="N13" s="4"/>
    </row>
    <row r="14" spans="1:14">
      <c r="A14">
        <v>48497</v>
      </c>
      <c r="B14">
        <v>314</v>
      </c>
      <c r="C14" t="s">
        <v>313</v>
      </c>
      <c r="D14">
        <v>2009</v>
      </c>
      <c r="E14">
        <v>1150</v>
      </c>
      <c r="F14">
        <v>1150</v>
      </c>
      <c r="G14">
        <v>970</v>
      </c>
      <c r="H14">
        <v>97</v>
      </c>
      <c r="I14" t="s">
        <v>213</v>
      </c>
      <c r="J14" t="str">
        <f>VLOOKUP(B14,Sheet1!A:B,2,FALSE)</f>
        <v>Brush Management</v>
      </c>
      <c r="M14" s="4"/>
      <c r="N14" s="4"/>
    </row>
    <row r="15" spans="1:14">
      <c r="A15">
        <v>48497</v>
      </c>
      <c r="B15">
        <v>314</v>
      </c>
      <c r="C15" t="s">
        <v>330</v>
      </c>
      <c r="D15">
        <v>2012</v>
      </c>
      <c r="E15">
        <v>3755.23</v>
      </c>
      <c r="F15">
        <v>3755.23</v>
      </c>
      <c r="G15">
        <v>88</v>
      </c>
      <c r="H15">
        <v>44</v>
      </c>
      <c r="I15" t="s">
        <v>209</v>
      </c>
      <c r="J15" t="str">
        <f>VLOOKUP(B15,Sheet1!A:B,2,FALSE)</f>
        <v>Brush Management</v>
      </c>
      <c r="M15" s="4"/>
      <c r="N15" s="4"/>
    </row>
    <row r="16" spans="1:14">
      <c r="A16">
        <v>48497</v>
      </c>
      <c r="B16">
        <v>314</v>
      </c>
      <c r="C16" t="s">
        <v>331</v>
      </c>
      <c r="D16">
        <v>2012</v>
      </c>
      <c r="E16">
        <v>985.8</v>
      </c>
      <c r="F16">
        <v>985.8</v>
      </c>
      <c r="G16">
        <v>2111.8000000000002</v>
      </c>
      <c r="H16">
        <v>410.5</v>
      </c>
      <c r="I16" t="s">
        <v>213</v>
      </c>
      <c r="J16" t="str">
        <f>VLOOKUP(B16,Sheet1!A:B,2,FALSE)</f>
        <v>Brush Management</v>
      </c>
      <c r="M16" s="4"/>
      <c r="N16" s="4"/>
    </row>
    <row r="17" spans="1:13">
      <c r="A17">
        <v>48497</v>
      </c>
      <c r="B17">
        <v>314</v>
      </c>
      <c r="C17" t="s">
        <v>357</v>
      </c>
      <c r="D17">
        <v>2012</v>
      </c>
      <c r="E17">
        <v>19169.55</v>
      </c>
      <c r="F17">
        <v>19169.55</v>
      </c>
      <c r="G17">
        <v>4187.7</v>
      </c>
      <c r="H17">
        <v>380.7</v>
      </c>
      <c r="I17" t="s">
        <v>213</v>
      </c>
      <c r="J17" t="str">
        <f>VLOOKUP(B17,Sheet1!A:B,2,FALSE)</f>
        <v>Brush Management</v>
      </c>
    </row>
    <row r="18" spans="1:13">
      <c r="A18">
        <v>48497</v>
      </c>
      <c r="B18">
        <v>314</v>
      </c>
      <c r="C18" t="s">
        <v>359</v>
      </c>
      <c r="D18">
        <v>2008</v>
      </c>
      <c r="E18">
        <v>1560</v>
      </c>
      <c r="F18">
        <v>1560</v>
      </c>
      <c r="G18">
        <v>677</v>
      </c>
      <c r="H18">
        <v>102</v>
      </c>
      <c r="I18" t="s">
        <v>209</v>
      </c>
      <c r="J18" t="str">
        <f>VLOOKUP(B18,Sheet1!A:B,2,FALSE)</f>
        <v>Brush Management</v>
      </c>
    </row>
    <row r="19" spans="1:13">
      <c r="A19">
        <v>48497</v>
      </c>
      <c r="B19">
        <v>314</v>
      </c>
      <c r="C19" t="s">
        <v>361</v>
      </c>
      <c r="D19">
        <v>2012</v>
      </c>
      <c r="E19">
        <v>958.23</v>
      </c>
      <c r="F19">
        <v>958.23</v>
      </c>
      <c r="G19">
        <v>35.4</v>
      </c>
      <c r="H19">
        <v>17.7</v>
      </c>
      <c r="I19" t="s">
        <v>209</v>
      </c>
      <c r="J19" t="str">
        <f>VLOOKUP(B19,Sheet1!A:B,2,FALSE)</f>
        <v>Brush Management</v>
      </c>
    </row>
    <row r="20" spans="1:13">
      <c r="A20">
        <v>48497</v>
      </c>
      <c r="B20">
        <v>314</v>
      </c>
      <c r="C20" t="s">
        <v>374</v>
      </c>
      <c r="D20">
        <v>2008</v>
      </c>
      <c r="E20">
        <v>1250</v>
      </c>
      <c r="F20">
        <v>1250</v>
      </c>
      <c r="G20">
        <v>56</v>
      </c>
      <c r="H20">
        <v>14</v>
      </c>
      <c r="I20" t="s">
        <v>209</v>
      </c>
      <c r="J20" t="str">
        <f>VLOOKUP(B20,Sheet1!A:B,2,FALSE)</f>
        <v>Brush Management</v>
      </c>
    </row>
    <row r="21" spans="1:13">
      <c r="A21">
        <v>48497</v>
      </c>
      <c r="B21">
        <v>314</v>
      </c>
      <c r="C21" t="s">
        <v>380</v>
      </c>
      <c r="D21">
        <v>2013</v>
      </c>
      <c r="E21">
        <v>2668.29</v>
      </c>
      <c r="F21">
        <v>2668.29</v>
      </c>
      <c r="G21">
        <v>388.3</v>
      </c>
      <c r="H21">
        <v>118</v>
      </c>
      <c r="I21" t="s">
        <v>209</v>
      </c>
      <c r="J21" t="str">
        <f>VLOOKUP(B21,Sheet1!A:B,2,FALSE)</f>
        <v>Brush Management</v>
      </c>
    </row>
    <row r="22" spans="1:13">
      <c r="A22">
        <v>48497</v>
      </c>
      <c r="B22">
        <v>314</v>
      </c>
      <c r="C22" t="s">
        <v>405</v>
      </c>
      <c r="D22">
        <v>2008</v>
      </c>
      <c r="E22">
        <v>1500</v>
      </c>
      <c r="F22">
        <v>1500</v>
      </c>
      <c r="G22">
        <v>785.86884339999995</v>
      </c>
      <c r="H22">
        <v>55</v>
      </c>
      <c r="I22" t="s">
        <v>213</v>
      </c>
      <c r="J22" t="str">
        <f>VLOOKUP(B22,Sheet1!A:B,2,FALSE)</f>
        <v>Brush Management</v>
      </c>
      <c r="M22" s="5"/>
    </row>
    <row r="23" spans="1:13">
      <c r="A23">
        <v>48497</v>
      </c>
      <c r="B23">
        <v>314</v>
      </c>
      <c r="C23" t="s">
        <v>412</v>
      </c>
      <c r="D23">
        <v>2008</v>
      </c>
      <c r="E23">
        <v>260</v>
      </c>
      <c r="F23">
        <v>260</v>
      </c>
      <c r="G23">
        <v>98</v>
      </c>
      <c r="H23">
        <v>14</v>
      </c>
      <c r="I23" t="s">
        <v>209</v>
      </c>
      <c r="J23" t="str">
        <f>VLOOKUP(B23,Sheet1!A:B,2,FALSE)</f>
        <v>Brush Management</v>
      </c>
    </row>
    <row r="24" spans="1:13">
      <c r="A24">
        <v>48497</v>
      </c>
      <c r="B24">
        <v>314</v>
      </c>
      <c r="C24" t="s">
        <v>420</v>
      </c>
      <c r="D24">
        <v>2015</v>
      </c>
      <c r="E24">
        <v>1077.44</v>
      </c>
      <c r="F24">
        <v>1077.44</v>
      </c>
      <c r="G24">
        <v>132</v>
      </c>
      <c r="H24">
        <v>66</v>
      </c>
      <c r="I24" t="s">
        <v>209</v>
      </c>
      <c r="J24" t="str">
        <f>VLOOKUP(B24,Sheet1!A:B,2,FALSE)</f>
        <v>Brush Management</v>
      </c>
    </row>
    <row r="25" spans="1:13">
      <c r="A25">
        <v>48497</v>
      </c>
      <c r="B25">
        <v>314</v>
      </c>
      <c r="C25" t="s">
        <v>423</v>
      </c>
      <c r="D25">
        <v>2017</v>
      </c>
      <c r="E25">
        <v>5136.6899999999996</v>
      </c>
      <c r="F25">
        <v>5136.6899999999996</v>
      </c>
      <c r="G25">
        <v>30</v>
      </c>
      <c r="H25">
        <v>30</v>
      </c>
      <c r="I25" t="s">
        <v>209</v>
      </c>
      <c r="J25" t="str">
        <f>VLOOKUP(B25,Sheet1!A:B,2,FALSE)</f>
        <v>Brush Management</v>
      </c>
    </row>
    <row r="26" spans="1:13">
      <c r="A26">
        <v>48497</v>
      </c>
      <c r="B26">
        <v>314</v>
      </c>
      <c r="C26" t="s">
        <v>439</v>
      </c>
      <c r="D26">
        <v>2012</v>
      </c>
      <c r="E26">
        <v>4038.08</v>
      </c>
      <c r="F26">
        <v>4038.08</v>
      </c>
      <c r="G26">
        <v>231</v>
      </c>
      <c r="H26">
        <v>77</v>
      </c>
      <c r="I26" t="s">
        <v>209</v>
      </c>
      <c r="J26" t="str">
        <f>VLOOKUP(B26,Sheet1!A:B,2,FALSE)</f>
        <v>Brush Management</v>
      </c>
    </row>
    <row r="27" spans="1:13">
      <c r="A27">
        <v>48497</v>
      </c>
      <c r="B27">
        <v>314</v>
      </c>
      <c r="C27" t="s">
        <v>440</v>
      </c>
      <c r="D27">
        <v>2012</v>
      </c>
      <c r="E27">
        <v>2656.8</v>
      </c>
      <c r="F27">
        <v>2656.8</v>
      </c>
      <c r="G27">
        <v>1920</v>
      </c>
      <c r="H27">
        <v>240</v>
      </c>
      <c r="I27" t="s">
        <v>213</v>
      </c>
      <c r="J27" t="str">
        <f>VLOOKUP(B27,Sheet1!A:B,2,FALSE)</f>
        <v>Brush Management</v>
      </c>
    </row>
    <row r="28" spans="1:13">
      <c r="A28">
        <v>48497</v>
      </c>
      <c r="B28">
        <v>314</v>
      </c>
      <c r="C28" t="s">
        <v>454</v>
      </c>
      <c r="D28">
        <v>2012</v>
      </c>
      <c r="E28">
        <v>2871.9</v>
      </c>
      <c r="F28">
        <v>2871.9</v>
      </c>
      <c r="G28">
        <v>2488</v>
      </c>
      <c r="H28">
        <v>808</v>
      </c>
      <c r="I28" t="s">
        <v>213</v>
      </c>
      <c r="J28" t="str">
        <f>VLOOKUP(B28,Sheet1!A:B,2,FALSE)</f>
        <v>Brush Management</v>
      </c>
    </row>
    <row r="29" spans="1:13">
      <c r="A29">
        <v>48497</v>
      </c>
      <c r="B29">
        <v>314</v>
      </c>
      <c r="C29" t="s">
        <v>461</v>
      </c>
      <c r="D29">
        <v>2013</v>
      </c>
      <c r="E29">
        <v>3759.87</v>
      </c>
      <c r="F29">
        <v>3759.87</v>
      </c>
      <c r="G29">
        <v>280</v>
      </c>
      <c r="H29">
        <v>56</v>
      </c>
      <c r="I29" t="s">
        <v>209</v>
      </c>
      <c r="J29" t="str">
        <f>VLOOKUP(B29,Sheet1!A:B,2,FALSE)</f>
        <v>Brush Management</v>
      </c>
    </row>
    <row r="30" spans="1:13">
      <c r="A30">
        <v>48497</v>
      </c>
      <c r="B30">
        <v>314</v>
      </c>
      <c r="C30" t="s">
        <v>465</v>
      </c>
      <c r="D30">
        <v>2014</v>
      </c>
      <c r="E30">
        <v>1272</v>
      </c>
      <c r="F30">
        <v>1272</v>
      </c>
      <c r="G30">
        <v>458</v>
      </c>
      <c r="H30">
        <v>372</v>
      </c>
      <c r="I30" t="s">
        <v>209</v>
      </c>
      <c r="J30" t="str">
        <f>VLOOKUP(B30,Sheet1!A:B,2,FALSE)</f>
        <v>Brush Management</v>
      </c>
    </row>
    <row r="31" spans="1:13">
      <c r="A31">
        <v>48497</v>
      </c>
      <c r="B31">
        <v>314</v>
      </c>
      <c r="C31" t="s">
        <v>471</v>
      </c>
      <c r="D31">
        <v>2009</v>
      </c>
      <c r="E31">
        <v>2135.33</v>
      </c>
      <c r="F31">
        <v>2135.33</v>
      </c>
      <c r="G31">
        <v>49</v>
      </c>
      <c r="H31">
        <v>13</v>
      </c>
      <c r="I31" t="s">
        <v>209</v>
      </c>
      <c r="J31" t="str">
        <f>VLOOKUP(B31,Sheet1!A:B,2,FALSE)</f>
        <v>Brush Management</v>
      </c>
    </row>
    <row r="32" spans="1:13">
      <c r="A32">
        <v>48497</v>
      </c>
      <c r="B32">
        <v>314</v>
      </c>
      <c r="C32" t="s">
        <v>472</v>
      </c>
      <c r="D32">
        <v>2014</v>
      </c>
      <c r="E32">
        <v>676.1</v>
      </c>
      <c r="F32">
        <v>676.1</v>
      </c>
      <c r="G32">
        <v>77.400000000000006</v>
      </c>
      <c r="H32">
        <v>25.8</v>
      </c>
      <c r="I32" t="s">
        <v>209</v>
      </c>
      <c r="J32" t="str">
        <f>VLOOKUP(B32,Sheet1!A:B,2,FALSE)</f>
        <v>Brush Management</v>
      </c>
    </row>
    <row r="33" spans="1:10">
      <c r="A33">
        <v>48497</v>
      </c>
      <c r="B33">
        <v>314</v>
      </c>
      <c r="C33" t="s">
        <v>478</v>
      </c>
      <c r="D33">
        <v>2011</v>
      </c>
      <c r="E33">
        <v>797.28</v>
      </c>
      <c r="F33">
        <v>797.28</v>
      </c>
      <c r="G33">
        <v>696</v>
      </c>
      <c r="H33">
        <v>87</v>
      </c>
      <c r="I33" t="s">
        <v>209</v>
      </c>
      <c r="J33" t="str">
        <f>VLOOKUP(B33,Sheet1!A:B,2,FALSE)</f>
        <v>Brush Management</v>
      </c>
    </row>
    <row r="34" spans="1:10">
      <c r="A34">
        <v>48497</v>
      </c>
      <c r="B34">
        <v>314</v>
      </c>
      <c r="C34" t="s">
        <v>483</v>
      </c>
      <c r="D34">
        <v>2009</v>
      </c>
      <c r="E34">
        <v>1453.5</v>
      </c>
      <c r="F34">
        <v>1453.5</v>
      </c>
      <c r="G34">
        <v>54</v>
      </c>
      <c r="H34">
        <v>54</v>
      </c>
      <c r="I34" t="s">
        <v>209</v>
      </c>
      <c r="J34" t="str">
        <f>VLOOKUP(B34,Sheet1!A:B,2,FALSE)</f>
        <v>Brush Management</v>
      </c>
    </row>
    <row r="35" spans="1:10">
      <c r="A35">
        <v>48497</v>
      </c>
      <c r="B35">
        <v>314</v>
      </c>
      <c r="C35" t="s">
        <v>492</v>
      </c>
      <c r="D35">
        <v>2008</v>
      </c>
      <c r="E35">
        <v>625</v>
      </c>
      <c r="F35">
        <v>625</v>
      </c>
      <c r="G35">
        <v>1370.4</v>
      </c>
      <c r="H35">
        <v>171.3</v>
      </c>
      <c r="I35" t="s">
        <v>213</v>
      </c>
      <c r="J35" t="str">
        <f>VLOOKUP(B35,Sheet1!A:B,2,FALSE)</f>
        <v>Brush Management</v>
      </c>
    </row>
    <row r="36" spans="1:10">
      <c r="A36">
        <v>48497</v>
      </c>
      <c r="B36">
        <v>314</v>
      </c>
      <c r="C36" t="s">
        <v>501</v>
      </c>
      <c r="D36">
        <v>2016</v>
      </c>
      <c r="E36">
        <v>2375.41</v>
      </c>
      <c r="F36">
        <v>2375.41</v>
      </c>
      <c r="G36">
        <v>82</v>
      </c>
      <c r="H36">
        <v>41</v>
      </c>
      <c r="I36" t="s">
        <v>209</v>
      </c>
      <c r="J36" t="str">
        <f>VLOOKUP(B36,Sheet1!A:B,2,FALSE)</f>
        <v>Brush Management</v>
      </c>
    </row>
    <row r="37" spans="1:10">
      <c r="A37">
        <v>48497</v>
      </c>
      <c r="B37">
        <v>314</v>
      </c>
      <c r="C37" t="s">
        <v>507</v>
      </c>
      <c r="D37">
        <v>2011</v>
      </c>
      <c r="E37">
        <v>494.76</v>
      </c>
      <c r="F37">
        <v>494.76</v>
      </c>
      <c r="G37">
        <v>21</v>
      </c>
      <c r="H37">
        <v>21</v>
      </c>
      <c r="I37" t="s">
        <v>209</v>
      </c>
      <c r="J37" t="str">
        <f>VLOOKUP(B37,Sheet1!A:B,2,FALSE)</f>
        <v>Brush Management</v>
      </c>
    </row>
    <row r="38" spans="1:10">
      <c r="A38">
        <v>48497</v>
      </c>
      <c r="B38">
        <v>314</v>
      </c>
      <c r="C38" t="s">
        <v>511</v>
      </c>
      <c r="D38">
        <v>2013</v>
      </c>
      <c r="E38">
        <v>1048.6500000000001</v>
      </c>
      <c r="F38">
        <v>1048.6500000000001</v>
      </c>
      <c r="G38">
        <v>37</v>
      </c>
      <c r="H38">
        <v>37</v>
      </c>
      <c r="I38" t="s">
        <v>209</v>
      </c>
      <c r="J38" t="str">
        <f>VLOOKUP(B38,Sheet1!A:B,2,FALSE)</f>
        <v>Brush Management</v>
      </c>
    </row>
    <row r="39" spans="1:10">
      <c r="A39">
        <v>48497</v>
      </c>
      <c r="B39">
        <v>314</v>
      </c>
      <c r="C39" t="s">
        <v>533</v>
      </c>
      <c r="D39">
        <v>2011</v>
      </c>
      <c r="E39">
        <v>874.16</v>
      </c>
      <c r="F39">
        <v>874.16</v>
      </c>
      <c r="G39">
        <v>79</v>
      </c>
      <c r="H39">
        <v>21</v>
      </c>
      <c r="I39" t="s">
        <v>209</v>
      </c>
      <c r="J39" t="str">
        <f>VLOOKUP(B39,Sheet1!A:B,2,FALSE)</f>
        <v>Brush Management</v>
      </c>
    </row>
    <row r="40" spans="1:10">
      <c r="A40">
        <v>48497</v>
      </c>
      <c r="B40">
        <v>314</v>
      </c>
      <c r="C40" t="s">
        <v>544</v>
      </c>
      <c r="D40">
        <v>2009</v>
      </c>
      <c r="E40">
        <v>10250</v>
      </c>
      <c r="F40">
        <v>10250</v>
      </c>
      <c r="G40">
        <v>633</v>
      </c>
      <c r="H40">
        <v>211</v>
      </c>
      <c r="I40" t="s">
        <v>209</v>
      </c>
      <c r="J40" t="str">
        <f>VLOOKUP(B40,Sheet1!A:B,2,FALSE)</f>
        <v>Brush Management</v>
      </c>
    </row>
    <row r="41" spans="1:10">
      <c r="A41">
        <v>48497</v>
      </c>
      <c r="B41">
        <v>314</v>
      </c>
      <c r="C41" t="s">
        <v>562</v>
      </c>
      <c r="D41">
        <v>2017</v>
      </c>
      <c r="E41">
        <v>465.86</v>
      </c>
      <c r="F41">
        <v>465.86</v>
      </c>
      <c r="G41">
        <v>17</v>
      </c>
      <c r="H41">
        <v>17</v>
      </c>
      <c r="I41" t="s">
        <v>209</v>
      </c>
      <c r="J41" t="str">
        <f>VLOOKUP(B41,Sheet1!A:B,2,FALSE)</f>
        <v>Brush Management</v>
      </c>
    </row>
    <row r="42" spans="1:10">
      <c r="A42">
        <v>48497</v>
      </c>
      <c r="B42">
        <v>314</v>
      </c>
      <c r="C42" t="s">
        <v>574</v>
      </c>
      <c r="D42">
        <v>2008</v>
      </c>
      <c r="E42">
        <v>4145</v>
      </c>
      <c r="F42">
        <v>4145</v>
      </c>
      <c r="G42">
        <v>1548</v>
      </c>
      <c r="H42">
        <v>344</v>
      </c>
      <c r="I42" t="s">
        <v>213</v>
      </c>
      <c r="J42" t="str">
        <f>VLOOKUP(B42,Sheet1!A:B,2,FALSE)</f>
        <v>Brush Management</v>
      </c>
    </row>
    <row r="43" spans="1:10">
      <c r="A43">
        <v>48497</v>
      </c>
      <c r="B43">
        <v>314</v>
      </c>
      <c r="C43" t="s">
        <v>587</v>
      </c>
      <c r="D43">
        <v>2013</v>
      </c>
      <c r="E43">
        <v>7492.5</v>
      </c>
      <c r="F43">
        <v>7492.5</v>
      </c>
      <c r="G43">
        <v>438</v>
      </c>
      <c r="H43">
        <v>146</v>
      </c>
      <c r="I43" t="s">
        <v>209</v>
      </c>
      <c r="J43" t="str">
        <f>VLOOKUP(B43,Sheet1!A:B,2,FALSE)</f>
        <v>Brush Management</v>
      </c>
    </row>
    <row r="44" spans="1:10">
      <c r="A44">
        <v>48497</v>
      </c>
      <c r="B44">
        <v>314</v>
      </c>
      <c r="C44" t="s">
        <v>604</v>
      </c>
      <c r="D44">
        <v>2009</v>
      </c>
      <c r="E44">
        <v>812.5</v>
      </c>
      <c r="F44">
        <v>812.5</v>
      </c>
      <c r="G44">
        <v>80</v>
      </c>
      <c r="H44">
        <v>20</v>
      </c>
      <c r="I44" t="s">
        <v>209</v>
      </c>
      <c r="J44" t="str">
        <f>VLOOKUP(B44,Sheet1!A:B,2,FALSE)</f>
        <v>Brush Management</v>
      </c>
    </row>
    <row r="45" spans="1:10">
      <c r="A45">
        <v>48497</v>
      </c>
      <c r="B45">
        <v>314</v>
      </c>
      <c r="C45" t="s">
        <v>625</v>
      </c>
      <c r="D45">
        <v>2013</v>
      </c>
      <c r="E45">
        <v>883.33</v>
      </c>
      <c r="F45">
        <v>883.33</v>
      </c>
      <c r="G45">
        <v>185</v>
      </c>
      <c r="H45">
        <v>37</v>
      </c>
      <c r="I45" t="s">
        <v>209</v>
      </c>
      <c r="J45" t="str">
        <f>VLOOKUP(B45,Sheet1!A:B,2,FALSE)</f>
        <v>Brush Management</v>
      </c>
    </row>
    <row r="46" spans="1:10">
      <c r="A46">
        <v>48497</v>
      </c>
      <c r="B46">
        <v>314</v>
      </c>
      <c r="C46" t="s">
        <v>627</v>
      </c>
      <c r="D46">
        <v>2009</v>
      </c>
      <c r="E46">
        <v>1237.5</v>
      </c>
      <c r="F46">
        <v>1237.5</v>
      </c>
      <c r="G46">
        <v>150</v>
      </c>
      <c r="H46">
        <v>44</v>
      </c>
      <c r="I46" t="s">
        <v>209</v>
      </c>
      <c r="J46" t="str">
        <f>VLOOKUP(B46,Sheet1!A:B,2,FALSE)</f>
        <v>Brush Management</v>
      </c>
    </row>
    <row r="47" spans="1:10">
      <c r="A47">
        <v>48497</v>
      </c>
      <c r="B47">
        <v>314</v>
      </c>
      <c r="C47" t="s">
        <v>628</v>
      </c>
      <c r="D47">
        <v>2017</v>
      </c>
      <c r="E47">
        <v>9006.0499999999993</v>
      </c>
      <c r="F47">
        <v>9006.0499999999993</v>
      </c>
      <c r="G47">
        <v>301</v>
      </c>
      <c r="H47">
        <v>59</v>
      </c>
      <c r="I47" t="s">
        <v>209</v>
      </c>
      <c r="J47" t="str">
        <f>VLOOKUP(B47,Sheet1!A:B,2,FALSE)</f>
        <v>Brush Management</v>
      </c>
    </row>
    <row r="48" spans="1:10">
      <c r="A48">
        <v>48497</v>
      </c>
      <c r="B48">
        <v>314</v>
      </c>
      <c r="C48" t="s">
        <v>656</v>
      </c>
      <c r="D48">
        <v>2014</v>
      </c>
      <c r="E48">
        <v>3726.79</v>
      </c>
      <c r="F48">
        <v>3726.79</v>
      </c>
      <c r="G48">
        <v>220</v>
      </c>
      <c r="H48">
        <v>55</v>
      </c>
      <c r="I48" t="s">
        <v>209</v>
      </c>
      <c r="J48" t="str">
        <f>VLOOKUP(B48,Sheet1!A:B,2,FALSE)</f>
        <v>Brush Management</v>
      </c>
    </row>
    <row r="49" spans="1:10">
      <c r="A49">
        <v>48497</v>
      </c>
      <c r="B49">
        <v>314</v>
      </c>
      <c r="C49" t="s">
        <v>658</v>
      </c>
      <c r="D49">
        <v>2012</v>
      </c>
      <c r="E49">
        <v>493.33</v>
      </c>
      <c r="F49">
        <v>493.33</v>
      </c>
      <c r="G49">
        <v>184.8</v>
      </c>
      <c r="H49">
        <v>26.4</v>
      </c>
      <c r="I49" t="s">
        <v>209</v>
      </c>
      <c r="J49" t="str">
        <f>VLOOKUP(B49,Sheet1!A:B,2,FALSE)</f>
        <v>Brush Management</v>
      </c>
    </row>
    <row r="50" spans="1:10">
      <c r="A50">
        <v>48497</v>
      </c>
      <c r="B50">
        <v>314</v>
      </c>
      <c r="C50" t="s">
        <v>661</v>
      </c>
      <c r="D50">
        <v>2017</v>
      </c>
      <c r="E50">
        <v>1018.85</v>
      </c>
      <c r="F50">
        <v>1018.85</v>
      </c>
      <c r="G50">
        <v>156</v>
      </c>
      <c r="H50">
        <v>52</v>
      </c>
      <c r="I50" t="s">
        <v>209</v>
      </c>
      <c r="J50" t="str">
        <f>VLOOKUP(B50,Sheet1!A:B,2,FALSE)</f>
        <v>Brush Management</v>
      </c>
    </row>
    <row r="51" spans="1:10">
      <c r="A51">
        <v>48497</v>
      </c>
      <c r="B51">
        <v>314</v>
      </c>
      <c r="C51" t="s">
        <v>674</v>
      </c>
      <c r="D51">
        <v>2017</v>
      </c>
      <c r="E51">
        <v>530.36</v>
      </c>
      <c r="F51">
        <v>530.36</v>
      </c>
      <c r="G51">
        <v>81</v>
      </c>
      <c r="H51">
        <v>27</v>
      </c>
      <c r="I51" t="s">
        <v>209</v>
      </c>
      <c r="J51" t="str">
        <f>VLOOKUP(B51,Sheet1!A:B,2,FALSE)</f>
        <v>Brush Management</v>
      </c>
    </row>
    <row r="52" spans="1:10">
      <c r="A52">
        <v>48497</v>
      </c>
      <c r="B52">
        <v>314</v>
      </c>
      <c r="C52" t="s">
        <v>681</v>
      </c>
      <c r="D52">
        <v>2016</v>
      </c>
      <c r="E52">
        <v>1425.54</v>
      </c>
      <c r="F52">
        <v>1425.54</v>
      </c>
      <c r="G52">
        <v>110</v>
      </c>
      <c r="H52">
        <v>55</v>
      </c>
      <c r="I52" t="s">
        <v>209</v>
      </c>
      <c r="J52" t="str">
        <f>VLOOKUP(B52,Sheet1!A:B,2,FALSE)</f>
        <v>Brush Management</v>
      </c>
    </row>
    <row r="53" spans="1:10">
      <c r="A53">
        <v>48497</v>
      </c>
      <c r="B53">
        <v>314</v>
      </c>
      <c r="C53" t="s">
        <v>697</v>
      </c>
      <c r="D53">
        <v>2013</v>
      </c>
      <c r="E53">
        <v>5867.13</v>
      </c>
      <c r="F53">
        <v>5867.13</v>
      </c>
      <c r="G53">
        <v>792</v>
      </c>
      <c r="H53">
        <v>198</v>
      </c>
      <c r="I53" t="s">
        <v>213</v>
      </c>
      <c r="J53" t="str">
        <f>VLOOKUP(B53,Sheet1!A:B,2,FALSE)</f>
        <v>Brush Management</v>
      </c>
    </row>
    <row r="54" spans="1:10">
      <c r="A54">
        <v>48497</v>
      </c>
      <c r="B54">
        <v>314</v>
      </c>
      <c r="C54" t="s">
        <v>697</v>
      </c>
      <c r="D54">
        <v>2016</v>
      </c>
      <c r="E54">
        <v>4105.2299999999996</v>
      </c>
      <c r="F54">
        <v>4105.2299999999996</v>
      </c>
      <c r="G54">
        <v>792</v>
      </c>
      <c r="H54">
        <v>198</v>
      </c>
      <c r="I54" t="s">
        <v>213</v>
      </c>
      <c r="J54" t="str">
        <f>VLOOKUP(B54,Sheet1!A:B,2,FALSE)</f>
        <v>Brush Management</v>
      </c>
    </row>
    <row r="55" spans="1:10">
      <c r="A55">
        <v>48497</v>
      </c>
      <c r="B55">
        <v>314</v>
      </c>
      <c r="C55" t="s">
        <v>710</v>
      </c>
      <c r="D55">
        <v>2013</v>
      </c>
      <c r="E55">
        <v>661.56</v>
      </c>
      <c r="F55">
        <v>661.56</v>
      </c>
      <c r="G55">
        <v>29</v>
      </c>
      <c r="H55">
        <v>29</v>
      </c>
      <c r="I55" t="s">
        <v>209</v>
      </c>
      <c r="J55" t="str">
        <f>VLOOKUP(B55,Sheet1!A:B,2,FALSE)</f>
        <v>Brush Management</v>
      </c>
    </row>
    <row r="56" spans="1:10">
      <c r="A56">
        <v>48497</v>
      </c>
      <c r="B56">
        <v>314</v>
      </c>
      <c r="C56" t="s">
        <v>718</v>
      </c>
      <c r="D56">
        <v>2017</v>
      </c>
      <c r="E56">
        <v>7789.94</v>
      </c>
      <c r="F56">
        <v>7789.94</v>
      </c>
      <c r="G56">
        <v>105</v>
      </c>
      <c r="H56">
        <v>105</v>
      </c>
      <c r="I56" t="s">
        <v>209</v>
      </c>
      <c r="J56" t="str">
        <f>VLOOKUP(B56,Sheet1!A:B,2,FALSE)</f>
        <v>Brush Management</v>
      </c>
    </row>
    <row r="57" spans="1:10">
      <c r="A57">
        <v>48497</v>
      </c>
      <c r="B57">
        <v>314</v>
      </c>
      <c r="C57" t="s">
        <v>719</v>
      </c>
      <c r="D57">
        <v>2012</v>
      </c>
      <c r="E57">
        <v>2435.4</v>
      </c>
      <c r="F57">
        <v>2435.4</v>
      </c>
      <c r="G57">
        <v>81</v>
      </c>
      <c r="H57">
        <v>48.8</v>
      </c>
      <c r="I57" t="s">
        <v>209</v>
      </c>
      <c r="J57" t="str">
        <f>VLOOKUP(B57,Sheet1!A:B,2,FALSE)</f>
        <v>Brush Management</v>
      </c>
    </row>
    <row r="58" spans="1:10">
      <c r="A58">
        <v>48497</v>
      </c>
      <c r="B58">
        <v>314</v>
      </c>
      <c r="C58" t="s">
        <v>748</v>
      </c>
      <c r="D58">
        <v>2009</v>
      </c>
      <c r="E58">
        <v>2907</v>
      </c>
      <c r="F58">
        <v>2907</v>
      </c>
      <c r="G58">
        <v>172.7</v>
      </c>
      <c r="H58">
        <v>35</v>
      </c>
      <c r="I58" t="s">
        <v>209</v>
      </c>
      <c r="J58" t="str">
        <f>VLOOKUP(B58,Sheet1!A:B,2,FALSE)</f>
        <v>Brush Management</v>
      </c>
    </row>
    <row r="59" spans="1:10">
      <c r="A59">
        <v>48497</v>
      </c>
      <c r="B59">
        <v>314</v>
      </c>
      <c r="C59" t="s">
        <v>753</v>
      </c>
      <c r="D59">
        <v>2008</v>
      </c>
      <c r="E59">
        <v>780</v>
      </c>
      <c r="F59">
        <v>780</v>
      </c>
      <c r="G59">
        <v>207</v>
      </c>
      <c r="H59">
        <v>69</v>
      </c>
      <c r="I59" t="s">
        <v>209</v>
      </c>
      <c r="J59" t="str">
        <f>VLOOKUP(B59,Sheet1!A:B,2,FALSE)</f>
        <v>Brush Management</v>
      </c>
    </row>
    <row r="60" spans="1:10">
      <c r="A60">
        <v>48497</v>
      </c>
      <c r="B60">
        <v>314</v>
      </c>
      <c r="C60" t="s">
        <v>767</v>
      </c>
      <c r="D60">
        <v>2011</v>
      </c>
      <c r="E60">
        <v>5701.05</v>
      </c>
      <c r="F60">
        <v>5701.05</v>
      </c>
      <c r="G60">
        <v>1491</v>
      </c>
      <c r="H60">
        <v>189</v>
      </c>
      <c r="I60" t="s">
        <v>213</v>
      </c>
      <c r="J60" t="str">
        <f>VLOOKUP(B60,Sheet1!A:B,2,FALSE)</f>
        <v>Brush Management</v>
      </c>
    </row>
    <row r="61" spans="1:10">
      <c r="A61">
        <v>48497</v>
      </c>
      <c r="B61">
        <v>314</v>
      </c>
      <c r="C61" t="s">
        <v>767</v>
      </c>
      <c r="D61">
        <v>2012</v>
      </c>
      <c r="E61">
        <v>4059</v>
      </c>
      <c r="F61">
        <v>4059</v>
      </c>
      <c r="G61">
        <v>1491</v>
      </c>
      <c r="H61">
        <v>189</v>
      </c>
      <c r="I61" t="s">
        <v>213</v>
      </c>
      <c r="J61" t="str">
        <f>VLOOKUP(B61,Sheet1!A:B,2,FALSE)</f>
        <v>Brush Management</v>
      </c>
    </row>
    <row r="62" spans="1:10">
      <c r="A62">
        <v>48497</v>
      </c>
      <c r="B62">
        <v>314</v>
      </c>
      <c r="C62" t="s">
        <v>783</v>
      </c>
      <c r="D62">
        <v>2016</v>
      </c>
      <c r="E62">
        <v>1246.3499999999999</v>
      </c>
      <c r="F62">
        <v>1246.3499999999999</v>
      </c>
      <c r="G62">
        <v>735</v>
      </c>
      <c r="H62">
        <v>105</v>
      </c>
      <c r="I62" t="s">
        <v>209</v>
      </c>
      <c r="J62" t="str">
        <f>VLOOKUP(B62,Sheet1!A:B,2,FALSE)</f>
        <v>Brush Management</v>
      </c>
    </row>
    <row r="63" spans="1:10">
      <c r="A63">
        <v>48497</v>
      </c>
      <c r="B63">
        <v>314</v>
      </c>
      <c r="C63" t="s">
        <v>808</v>
      </c>
      <c r="D63">
        <v>2012</v>
      </c>
      <c r="E63">
        <v>3435.71</v>
      </c>
      <c r="F63">
        <v>3435.71</v>
      </c>
      <c r="G63">
        <v>2779</v>
      </c>
      <c r="H63">
        <v>229</v>
      </c>
      <c r="I63" t="s">
        <v>213</v>
      </c>
      <c r="J63" t="str">
        <f>VLOOKUP(B63,Sheet1!A:B,2,FALSE)</f>
        <v>Brush Management</v>
      </c>
    </row>
    <row r="64" spans="1:10">
      <c r="A64">
        <v>48497</v>
      </c>
      <c r="B64">
        <v>314</v>
      </c>
      <c r="C64" t="s">
        <v>809</v>
      </c>
      <c r="D64">
        <v>2013</v>
      </c>
      <c r="E64">
        <v>2331.86</v>
      </c>
      <c r="F64">
        <v>2331.86</v>
      </c>
      <c r="G64">
        <v>442.75</v>
      </c>
      <c r="H64">
        <v>40.25</v>
      </c>
      <c r="I64" t="s">
        <v>209</v>
      </c>
      <c r="J64" t="str">
        <f>VLOOKUP(B64,Sheet1!A:B,2,FALSE)</f>
        <v>Brush Management</v>
      </c>
    </row>
    <row r="65" spans="1:10">
      <c r="A65">
        <v>48497</v>
      </c>
      <c r="B65">
        <v>314</v>
      </c>
      <c r="C65" t="s">
        <v>825</v>
      </c>
      <c r="D65">
        <v>2009</v>
      </c>
      <c r="E65">
        <v>1006.3</v>
      </c>
      <c r="F65">
        <v>1006.3</v>
      </c>
      <c r="G65">
        <v>259</v>
      </c>
      <c r="H65">
        <v>72</v>
      </c>
      <c r="I65" t="s">
        <v>209</v>
      </c>
      <c r="J65" t="str">
        <f>VLOOKUP(B65,Sheet1!A:B,2,FALSE)</f>
        <v>Brush Management</v>
      </c>
    </row>
    <row r="66" spans="1:10">
      <c r="A66">
        <v>48497</v>
      </c>
      <c r="B66">
        <v>314</v>
      </c>
      <c r="C66" t="s">
        <v>847</v>
      </c>
      <c r="D66">
        <v>2017</v>
      </c>
      <c r="E66">
        <v>956.28</v>
      </c>
      <c r="F66">
        <v>956.28</v>
      </c>
      <c r="G66">
        <v>30</v>
      </c>
      <c r="H66">
        <v>30</v>
      </c>
      <c r="I66" t="s">
        <v>209</v>
      </c>
      <c r="J66" t="str">
        <f>VLOOKUP(B66,Sheet1!A:B,2,FALSE)</f>
        <v>Brush Management</v>
      </c>
    </row>
    <row r="67" spans="1:10">
      <c r="A67">
        <v>48497</v>
      </c>
      <c r="B67">
        <v>314</v>
      </c>
      <c r="C67" t="s">
        <v>855</v>
      </c>
      <c r="D67">
        <v>2017</v>
      </c>
      <c r="E67">
        <v>1591.95</v>
      </c>
      <c r="F67">
        <v>1591.95</v>
      </c>
      <c r="G67">
        <v>784</v>
      </c>
      <c r="H67">
        <v>112</v>
      </c>
      <c r="I67" t="s">
        <v>213</v>
      </c>
      <c r="J67" t="str">
        <f>VLOOKUP(B67,Sheet1!A:B,2,FALSE)</f>
        <v>Brush Management</v>
      </c>
    </row>
    <row r="68" spans="1:10">
      <c r="A68">
        <v>48497</v>
      </c>
      <c r="B68">
        <v>314</v>
      </c>
      <c r="C68" t="s">
        <v>864</v>
      </c>
      <c r="D68">
        <v>2012</v>
      </c>
      <c r="E68">
        <v>2583</v>
      </c>
      <c r="F68">
        <v>2583</v>
      </c>
      <c r="G68">
        <v>365</v>
      </c>
      <c r="H68">
        <v>136.5</v>
      </c>
      <c r="I68" t="s">
        <v>209</v>
      </c>
      <c r="J68" t="str">
        <f>VLOOKUP(B68,Sheet1!A:B,2,FALSE)</f>
        <v>Brush Management</v>
      </c>
    </row>
    <row r="69" spans="1:10">
      <c r="A69">
        <v>48497</v>
      </c>
      <c r="B69">
        <v>314</v>
      </c>
      <c r="C69" t="s">
        <v>868</v>
      </c>
      <c r="D69">
        <v>2016</v>
      </c>
      <c r="E69">
        <v>1041.74</v>
      </c>
      <c r="F69">
        <v>1041.74</v>
      </c>
      <c r="G69">
        <v>42.1</v>
      </c>
      <c r="H69">
        <v>22.5</v>
      </c>
      <c r="I69" t="s">
        <v>209</v>
      </c>
      <c r="J69" t="str">
        <f>VLOOKUP(B69,Sheet1!A:B,2,FALSE)</f>
        <v>Brush Management</v>
      </c>
    </row>
    <row r="70" spans="1:10">
      <c r="A70">
        <v>48497</v>
      </c>
      <c r="B70">
        <v>314</v>
      </c>
      <c r="C70" t="s">
        <v>868</v>
      </c>
      <c r="D70">
        <v>2017</v>
      </c>
      <c r="E70">
        <v>1685.73</v>
      </c>
      <c r="F70">
        <v>1685.73</v>
      </c>
      <c r="G70">
        <v>42.1</v>
      </c>
      <c r="H70">
        <v>22.5</v>
      </c>
      <c r="I70" t="s">
        <v>209</v>
      </c>
      <c r="J70" t="str">
        <f>VLOOKUP(B70,Sheet1!A:B,2,FALSE)</f>
        <v>Brush Management</v>
      </c>
    </row>
    <row r="71" spans="1:10">
      <c r="A71">
        <v>48497</v>
      </c>
      <c r="B71">
        <v>314</v>
      </c>
      <c r="C71" t="s">
        <v>874</v>
      </c>
      <c r="D71">
        <v>2012</v>
      </c>
      <c r="E71">
        <v>1160.95</v>
      </c>
      <c r="F71">
        <v>1160.95</v>
      </c>
      <c r="G71">
        <v>12</v>
      </c>
      <c r="H71">
        <v>12</v>
      </c>
      <c r="I71" t="s">
        <v>209</v>
      </c>
      <c r="J71" t="str">
        <f>VLOOKUP(B71,Sheet1!A:B,2,FALSE)</f>
        <v>Brush Management</v>
      </c>
    </row>
    <row r="72" spans="1:10">
      <c r="A72">
        <v>48497</v>
      </c>
      <c r="B72">
        <v>314</v>
      </c>
      <c r="C72" t="s">
        <v>877</v>
      </c>
      <c r="D72">
        <v>2012</v>
      </c>
      <c r="E72">
        <v>1314.4</v>
      </c>
      <c r="F72">
        <v>1314.4</v>
      </c>
      <c r="G72">
        <v>1005</v>
      </c>
      <c r="H72">
        <v>201</v>
      </c>
      <c r="I72" t="s">
        <v>213</v>
      </c>
      <c r="J72" t="str">
        <f>VLOOKUP(B72,Sheet1!A:B,2,FALSE)</f>
        <v>Brush Management</v>
      </c>
    </row>
    <row r="73" spans="1:10">
      <c r="A73">
        <v>48497</v>
      </c>
      <c r="B73">
        <v>314</v>
      </c>
      <c r="C73" t="s">
        <v>890</v>
      </c>
      <c r="D73">
        <v>2014</v>
      </c>
      <c r="E73">
        <v>945.16</v>
      </c>
      <c r="F73">
        <v>945.16</v>
      </c>
      <c r="G73">
        <v>4187.7</v>
      </c>
      <c r="H73">
        <v>380.7</v>
      </c>
      <c r="I73" t="s">
        <v>213</v>
      </c>
      <c r="J73" t="str">
        <f>VLOOKUP(B73,Sheet1!A:B,2,FALSE)</f>
        <v>Brush Management</v>
      </c>
    </row>
    <row r="74" spans="1:10">
      <c r="A74">
        <v>48497</v>
      </c>
      <c r="B74">
        <v>314</v>
      </c>
      <c r="C74" t="s">
        <v>891</v>
      </c>
      <c r="D74">
        <v>2012</v>
      </c>
      <c r="E74">
        <v>258.3</v>
      </c>
      <c r="F74">
        <v>258.3</v>
      </c>
      <c r="G74">
        <v>664</v>
      </c>
      <c r="H74">
        <v>166</v>
      </c>
      <c r="I74" t="s">
        <v>209</v>
      </c>
      <c r="J74" t="str">
        <f>VLOOKUP(B74,Sheet1!A:B,2,FALSE)</f>
        <v>Brush Management</v>
      </c>
    </row>
    <row r="75" spans="1:10">
      <c r="A75">
        <v>48497</v>
      </c>
      <c r="B75">
        <v>314</v>
      </c>
      <c r="C75" t="s">
        <v>896</v>
      </c>
      <c r="D75">
        <v>2008</v>
      </c>
      <c r="E75">
        <v>1040</v>
      </c>
      <c r="F75">
        <v>1040</v>
      </c>
      <c r="G75">
        <v>923</v>
      </c>
      <c r="H75">
        <v>183</v>
      </c>
      <c r="I75" t="s">
        <v>213</v>
      </c>
      <c r="J75" t="str">
        <f>VLOOKUP(B75,Sheet1!A:B,2,FALSE)</f>
        <v>Brush Management</v>
      </c>
    </row>
    <row r="76" spans="1:10">
      <c r="A76">
        <v>48497</v>
      </c>
      <c r="B76">
        <v>314</v>
      </c>
      <c r="C76" t="s">
        <v>904</v>
      </c>
      <c r="D76">
        <v>2014</v>
      </c>
      <c r="E76">
        <v>1663.58</v>
      </c>
      <c r="F76">
        <v>1663.58</v>
      </c>
      <c r="G76">
        <v>2205</v>
      </c>
      <c r="H76">
        <v>573</v>
      </c>
      <c r="I76" t="s">
        <v>213</v>
      </c>
      <c r="J76" t="str">
        <f>VLOOKUP(B76,Sheet1!A:B,2,FALSE)</f>
        <v>Brush Management</v>
      </c>
    </row>
    <row r="77" spans="1:10">
      <c r="A77">
        <v>48497</v>
      </c>
      <c r="B77">
        <v>314</v>
      </c>
      <c r="C77" t="s">
        <v>910</v>
      </c>
      <c r="D77">
        <v>2011</v>
      </c>
      <c r="E77">
        <v>500</v>
      </c>
      <c r="F77">
        <v>500</v>
      </c>
      <c r="G77">
        <v>88</v>
      </c>
      <c r="H77">
        <v>22</v>
      </c>
      <c r="I77" t="s">
        <v>209</v>
      </c>
      <c r="J77" t="str">
        <f>VLOOKUP(B77,Sheet1!A:B,2,FALSE)</f>
        <v>Brush Management</v>
      </c>
    </row>
    <row r="78" spans="1:10">
      <c r="A78">
        <v>48497</v>
      </c>
      <c r="B78">
        <v>314</v>
      </c>
      <c r="C78" t="s">
        <v>915</v>
      </c>
      <c r="D78">
        <v>2011</v>
      </c>
      <c r="E78">
        <v>58.11</v>
      </c>
      <c r="F78">
        <v>58.11</v>
      </c>
      <c r="G78">
        <v>320</v>
      </c>
      <c r="H78">
        <v>64</v>
      </c>
      <c r="I78" t="s">
        <v>209</v>
      </c>
      <c r="J78" t="str">
        <f>VLOOKUP(B78,Sheet1!A:B,2,FALSE)</f>
        <v>Brush Management</v>
      </c>
    </row>
    <row r="79" spans="1:10">
      <c r="A79">
        <v>48497</v>
      </c>
      <c r="B79">
        <v>314</v>
      </c>
      <c r="C79" t="s">
        <v>942</v>
      </c>
      <c r="D79">
        <v>2008</v>
      </c>
      <c r="E79">
        <v>440</v>
      </c>
      <c r="F79">
        <v>440</v>
      </c>
      <c r="G79">
        <v>50</v>
      </c>
      <c r="H79">
        <v>25</v>
      </c>
      <c r="I79" t="s">
        <v>209</v>
      </c>
      <c r="J79" t="str">
        <f>VLOOKUP(B79,Sheet1!A:B,2,FALSE)</f>
        <v>Brush Management</v>
      </c>
    </row>
    <row r="80" spans="1:10">
      <c r="A80">
        <v>48497</v>
      </c>
      <c r="B80">
        <v>314</v>
      </c>
      <c r="C80" t="s">
        <v>947</v>
      </c>
      <c r="D80">
        <v>2016</v>
      </c>
      <c r="E80">
        <v>889.24</v>
      </c>
      <c r="F80">
        <v>889.24</v>
      </c>
      <c r="G80">
        <v>56</v>
      </c>
      <c r="H80">
        <v>28</v>
      </c>
      <c r="I80" t="s">
        <v>209</v>
      </c>
      <c r="J80" t="str">
        <f>VLOOKUP(B80,Sheet1!A:B,2,FALSE)</f>
        <v>Brush Management</v>
      </c>
    </row>
    <row r="81" spans="1:10">
      <c r="A81">
        <v>48497</v>
      </c>
      <c r="B81">
        <v>314</v>
      </c>
      <c r="C81" t="s">
        <v>973</v>
      </c>
      <c r="D81">
        <v>2011</v>
      </c>
      <c r="E81">
        <v>1520.28</v>
      </c>
      <c r="F81">
        <v>1520.28</v>
      </c>
      <c r="G81">
        <v>10</v>
      </c>
      <c r="H81">
        <v>10</v>
      </c>
      <c r="I81" t="s">
        <v>209</v>
      </c>
      <c r="J81" t="str">
        <f>VLOOKUP(B81,Sheet1!A:B,2,FALSE)</f>
        <v>Brush Management</v>
      </c>
    </row>
    <row r="82" spans="1:10">
      <c r="A82">
        <v>48497</v>
      </c>
      <c r="B82">
        <v>314</v>
      </c>
      <c r="C82" t="s">
        <v>990</v>
      </c>
      <c r="D82">
        <v>2012</v>
      </c>
      <c r="E82">
        <v>1531.35</v>
      </c>
      <c r="F82">
        <v>1531.35</v>
      </c>
      <c r="G82">
        <v>110</v>
      </c>
      <c r="H82">
        <v>10</v>
      </c>
      <c r="I82" t="s">
        <v>209</v>
      </c>
      <c r="J82" t="str">
        <f>VLOOKUP(B82,Sheet1!A:B,2,FALSE)</f>
        <v>Brush Management</v>
      </c>
    </row>
    <row r="83" spans="1:10">
      <c r="A83">
        <v>48497</v>
      </c>
      <c r="B83">
        <v>314</v>
      </c>
      <c r="C83" t="s">
        <v>1026</v>
      </c>
      <c r="D83">
        <v>2014</v>
      </c>
      <c r="E83">
        <v>608.44000000000005</v>
      </c>
      <c r="F83">
        <v>608.44000000000005</v>
      </c>
      <c r="G83">
        <v>95.6</v>
      </c>
      <c r="H83">
        <v>23.9</v>
      </c>
      <c r="I83" t="s">
        <v>209</v>
      </c>
      <c r="J83" t="str">
        <f>VLOOKUP(B83,Sheet1!A:B,2,FALSE)</f>
        <v>Brush Management</v>
      </c>
    </row>
    <row r="84" spans="1:10">
      <c r="A84">
        <v>48497</v>
      </c>
      <c r="B84">
        <v>314</v>
      </c>
      <c r="C84" t="s">
        <v>1034</v>
      </c>
      <c r="D84">
        <v>2016</v>
      </c>
      <c r="E84">
        <v>1004.25</v>
      </c>
      <c r="F84">
        <v>1004.25</v>
      </c>
      <c r="G84">
        <v>113</v>
      </c>
      <c r="H84">
        <v>17</v>
      </c>
      <c r="I84" t="s">
        <v>209</v>
      </c>
      <c r="J84" t="str">
        <f>VLOOKUP(B84,Sheet1!A:B,2,FALSE)</f>
        <v>Brush Management</v>
      </c>
    </row>
    <row r="85" spans="1:10">
      <c r="A85">
        <v>48497</v>
      </c>
      <c r="B85">
        <v>314</v>
      </c>
      <c r="C85" t="s">
        <v>1038</v>
      </c>
      <c r="D85">
        <v>2017</v>
      </c>
      <c r="E85">
        <v>1974.02</v>
      </c>
      <c r="F85">
        <v>1974.02</v>
      </c>
      <c r="G85">
        <v>4187.7</v>
      </c>
      <c r="H85">
        <v>380.7</v>
      </c>
      <c r="I85" t="s">
        <v>213</v>
      </c>
      <c r="J85" t="str">
        <f>VLOOKUP(B85,Sheet1!A:B,2,FALSE)</f>
        <v>Brush Management</v>
      </c>
    </row>
    <row r="86" spans="1:10">
      <c r="A86">
        <v>48497</v>
      </c>
      <c r="B86">
        <v>314</v>
      </c>
      <c r="C86" t="s">
        <v>1044</v>
      </c>
      <c r="D86">
        <v>2013</v>
      </c>
      <c r="E86">
        <v>4087.61</v>
      </c>
      <c r="F86">
        <v>4087.61</v>
      </c>
      <c r="G86">
        <v>4771</v>
      </c>
      <c r="H86">
        <v>395</v>
      </c>
      <c r="I86" t="s">
        <v>213</v>
      </c>
      <c r="J86" t="str">
        <f>VLOOKUP(B86,Sheet1!A:B,2,FALSE)</f>
        <v>Brush Management</v>
      </c>
    </row>
    <row r="87" spans="1:10">
      <c r="A87">
        <v>48497</v>
      </c>
      <c r="B87">
        <v>314</v>
      </c>
      <c r="C87" t="s">
        <v>1070</v>
      </c>
      <c r="D87">
        <v>2010</v>
      </c>
      <c r="E87">
        <v>2662.5</v>
      </c>
      <c r="F87">
        <v>2662.5</v>
      </c>
      <c r="G87">
        <v>900</v>
      </c>
      <c r="H87">
        <v>100</v>
      </c>
      <c r="I87" t="s">
        <v>213</v>
      </c>
      <c r="J87" t="str">
        <f>VLOOKUP(B87,Sheet1!A:B,2,FALSE)</f>
        <v>Brush Management</v>
      </c>
    </row>
    <row r="88" spans="1:10">
      <c r="A88">
        <v>48497</v>
      </c>
      <c r="B88">
        <v>314</v>
      </c>
      <c r="C88" t="s">
        <v>1074</v>
      </c>
      <c r="D88">
        <v>2017</v>
      </c>
      <c r="E88">
        <v>583.72</v>
      </c>
      <c r="F88">
        <v>583.72</v>
      </c>
      <c r="G88">
        <v>264</v>
      </c>
      <c r="H88">
        <v>66</v>
      </c>
      <c r="I88" t="s">
        <v>209</v>
      </c>
      <c r="J88" t="str">
        <f>VLOOKUP(B88,Sheet1!A:B,2,FALSE)</f>
        <v>Brush Management</v>
      </c>
    </row>
    <row r="89" spans="1:10">
      <c r="A89">
        <v>48497</v>
      </c>
      <c r="B89">
        <v>314</v>
      </c>
      <c r="C89" t="s">
        <v>1076</v>
      </c>
      <c r="D89">
        <v>2016</v>
      </c>
      <c r="E89">
        <v>1000.67</v>
      </c>
      <c r="F89">
        <v>1000.67</v>
      </c>
      <c r="G89">
        <v>52</v>
      </c>
      <c r="H89">
        <v>26</v>
      </c>
      <c r="I89" t="s">
        <v>209</v>
      </c>
      <c r="J89" t="str">
        <f>VLOOKUP(B89,Sheet1!A:B,2,FALSE)</f>
        <v>Brush Management</v>
      </c>
    </row>
    <row r="90" spans="1:10">
      <c r="A90">
        <v>48497</v>
      </c>
      <c r="B90">
        <v>314</v>
      </c>
      <c r="C90" t="s">
        <v>1094</v>
      </c>
      <c r="D90">
        <v>2015</v>
      </c>
      <c r="E90">
        <v>497.28</v>
      </c>
      <c r="F90">
        <v>497.28</v>
      </c>
      <c r="G90">
        <v>17</v>
      </c>
      <c r="H90">
        <v>17</v>
      </c>
      <c r="I90" t="s">
        <v>209</v>
      </c>
      <c r="J90" t="str">
        <f>VLOOKUP(B90,Sheet1!A:B,2,FALSE)</f>
        <v>Brush Management</v>
      </c>
    </row>
    <row r="91" spans="1:10">
      <c r="A91">
        <v>48497</v>
      </c>
      <c r="B91">
        <v>314</v>
      </c>
      <c r="C91" t="s">
        <v>1108</v>
      </c>
      <c r="D91">
        <v>2013</v>
      </c>
      <c r="E91">
        <v>371</v>
      </c>
      <c r="F91">
        <v>371</v>
      </c>
      <c r="G91">
        <v>56</v>
      </c>
      <c r="H91">
        <v>56</v>
      </c>
      <c r="I91" t="s">
        <v>209</v>
      </c>
      <c r="J91" t="str">
        <f>VLOOKUP(B91,Sheet1!A:B,2,FALSE)</f>
        <v>Brush Management</v>
      </c>
    </row>
    <row r="92" spans="1:10">
      <c r="A92">
        <v>48497</v>
      </c>
      <c r="B92">
        <v>314</v>
      </c>
      <c r="C92" t="s">
        <v>1112</v>
      </c>
      <c r="D92">
        <v>2014</v>
      </c>
      <c r="E92">
        <v>2798.82</v>
      </c>
      <c r="F92">
        <v>2798.82</v>
      </c>
      <c r="G92">
        <v>533</v>
      </c>
      <c r="H92">
        <v>106.6</v>
      </c>
      <c r="I92" t="s">
        <v>209</v>
      </c>
      <c r="J92" t="str">
        <f>VLOOKUP(B92,Sheet1!A:B,2,FALSE)</f>
        <v>Brush Management</v>
      </c>
    </row>
    <row r="93" spans="1:10">
      <c r="A93">
        <v>48497</v>
      </c>
      <c r="B93">
        <v>315</v>
      </c>
      <c r="C93" t="s">
        <v>219</v>
      </c>
      <c r="D93">
        <v>2013</v>
      </c>
      <c r="E93">
        <v>151.69999999999999</v>
      </c>
      <c r="F93">
        <v>151.69999999999999</v>
      </c>
      <c r="G93">
        <v>189.2</v>
      </c>
      <c r="H93">
        <v>63.7</v>
      </c>
      <c r="I93" t="s">
        <v>209</v>
      </c>
      <c r="J93" t="str">
        <f>VLOOKUP(B93,Sheet1!A:B,2,FALSE)</f>
        <v>Herbaceous Weed Control</v>
      </c>
    </row>
    <row r="94" spans="1:10">
      <c r="A94">
        <v>48497</v>
      </c>
      <c r="B94">
        <v>315</v>
      </c>
      <c r="C94" t="s">
        <v>219</v>
      </c>
      <c r="D94">
        <v>2014</v>
      </c>
      <c r="E94">
        <v>39.92</v>
      </c>
      <c r="F94">
        <v>39.92</v>
      </c>
      <c r="G94">
        <v>189.2</v>
      </c>
      <c r="H94">
        <v>63.7</v>
      </c>
      <c r="I94" t="s">
        <v>209</v>
      </c>
      <c r="J94" t="str">
        <f>VLOOKUP(B94,Sheet1!A:B,2,FALSE)</f>
        <v>Herbaceous Weed Control</v>
      </c>
    </row>
    <row r="95" spans="1:10">
      <c r="A95">
        <v>48497</v>
      </c>
      <c r="B95">
        <v>315</v>
      </c>
      <c r="C95" t="s">
        <v>220</v>
      </c>
      <c r="D95">
        <v>2013</v>
      </c>
      <c r="E95">
        <v>364.27</v>
      </c>
      <c r="F95">
        <v>364.27</v>
      </c>
      <c r="G95">
        <v>307</v>
      </c>
      <c r="H95">
        <v>142</v>
      </c>
      <c r="I95" t="s">
        <v>209</v>
      </c>
      <c r="J95" t="str">
        <f>VLOOKUP(B95,Sheet1!A:B,2,FALSE)</f>
        <v>Herbaceous Weed Control</v>
      </c>
    </row>
    <row r="96" spans="1:10">
      <c r="A96">
        <v>48497</v>
      </c>
      <c r="B96">
        <v>315</v>
      </c>
      <c r="C96" t="s">
        <v>220</v>
      </c>
      <c r="D96">
        <v>2014</v>
      </c>
      <c r="E96">
        <v>383.23</v>
      </c>
      <c r="F96">
        <v>383.23</v>
      </c>
      <c r="G96">
        <v>307</v>
      </c>
      <c r="H96">
        <v>142</v>
      </c>
      <c r="I96" t="s">
        <v>209</v>
      </c>
      <c r="J96" t="str">
        <f>VLOOKUP(B96,Sheet1!A:B,2,FALSE)</f>
        <v>Herbaceous Weed Control</v>
      </c>
    </row>
    <row r="97" spans="1:10">
      <c r="A97">
        <v>48497</v>
      </c>
      <c r="B97">
        <v>315</v>
      </c>
      <c r="C97" t="s">
        <v>221</v>
      </c>
      <c r="D97">
        <v>2012</v>
      </c>
      <c r="E97">
        <v>183.31</v>
      </c>
      <c r="F97">
        <v>183.31</v>
      </c>
      <c r="G97">
        <v>1334</v>
      </c>
      <c r="H97">
        <v>155</v>
      </c>
      <c r="I97" t="s">
        <v>213</v>
      </c>
      <c r="J97" t="str">
        <f>VLOOKUP(B97,Sheet1!A:B,2,FALSE)</f>
        <v>Herbaceous Weed Control</v>
      </c>
    </row>
    <row r="98" spans="1:10">
      <c r="A98">
        <v>48497</v>
      </c>
      <c r="B98">
        <v>315</v>
      </c>
      <c r="C98" t="s">
        <v>237</v>
      </c>
      <c r="D98">
        <v>2015</v>
      </c>
      <c r="E98">
        <v>229.8</v>
      </c>
      <c r="F98">
        <v>229.8</v>
      </c>
      <c r="G98">
        <v>128</v>
      </c>
      <c r="H98">
        <v>32</v>
      </c>
      <c r="I98" t="s">
        <v>209</v>
      </c>
      <c r="J98" t="str">
        <f>VLOOKUP(B98,Sheet1!A:B,2,FALSE)</f>
        <v>Herbaceous Weed Control</v>
      </c>
    </row>
    <row r="99" spans="1:10">
      <c r="A99">
        <v>48497</v>
      </c>
      <c r="B99">
        <v>315</v>
      </c>
      <c r="C99" t="s">
        <v>240</v>
      </c>
      <c r="D99">
        <v>2016</v>
      </c>
      <c r="E99">
        <v>300.39999999999998</v>
      </c>
      <c r="F99">
        <v>300.39999999999998</v>
      </c>
      <c r="G99">
        <v>735.2</v>
      </c>
      <c r="H99">
        <v>183.8</v>
      </c>
      <c r="I99" t="s">
        <v>209</v>
      </c>
      <c r="J99" t="str">
        <f>VLOOKUP(B99,Sheet1!A:B,2,FALSE)</f>
        <v>Herbaceous Weed Control</v>
      </c>
    </row>
    <row r="100" spans="1:10">
      <c r="A100">
        <v>48497</v>
      </c>
      <c r="B100">
        <v>315</v>
      </c>
      <c r="C100" t="s">
        <v>240</v>
      </c>
      <c r="D100">
        <v>2017</v>
      </c>
      <c r="E100">
        <v>269.45999999999998</v>
      </c>
      <c r="F100">
        <v>269.45999999999998</v>
      </c>
      <c r="G100">
        <v>735.2</v>
      </c>
      <c r="H100">
        <v>183.8</v>
      </c>
      <c r="I100" t="s">
        <v>209</v>
      </c>
      <c r="J100" t="str">
        <f>VLOOKUP(B100,Sheet1!A:B,2,FALSE)</f>
        <v>Herbaceous Weed Control</v>
      </c>
    </row>
    <row r="101" spans="1:10">
      <c r="A101">
        <v>48497</v>
      </c>
      <c r="B101">
        <v>315</v>
      </c>
      <c r="C101" t="s">
        <v>258</v>
      </c>
      <c r="D101">
        <v>2012</v>
      </c>
      <c r="E101">
        <v>130.25</v>
      </c>
      <c r="F101">
        <v>130.25</v>
      </c>
      <c r="G101">
        <v>81</v>
      </c>
      <c r="H101">
        <v>27</v>
      </c>
      <c r="I101" t="s">
        <v>209</v>
      </c>
      <c r="J101" t="str">
        <f>VLOOKUP(B101,Sheet1!A:B,2,FALSE)</f>
        <v>Herbaceous Weed Control</v>
      </c>
    </row>
    <row r="102" spans="1:10">
      <c r="A102">
        <v>48497</v>
      </c>
      <c r="B102">
        <v>315</v>
      </c>
      <c r="C102" t="s">
        <v>265</v>
      </c>
      <c r="D102">
        <v>2016</v>
      </c>
      <c r="E102">
        <v>79.239999999999995</v>
      </c>
      <c r="F102">
        <v>79.239999999999995</v>
      </c>
      <c r="G102">
        <v>35</v>
      </c>
      <c r="H102">
        <v>7</v>
      </c>
      <c r="I102" t="s">
        <v>209</v>
      </c>
      <c r="J102" t="str">
        <f>VLOOKUP(B102,Sheet1!A:B,2,FALSE)</f>
        <v>Herbaceous Weed Control</v>
      </c>
    </row>
    <row r="103" spans="1:10">
      <c r="A103">
        <v>48497</v>
      </c>
      <c r="B103">
        <v>315</v>
      </c>
      <c r="C103" t="s">
        <v>270</v>
      </c>
      <c r="D103">
        <v>2013</v>
      </c>
      <c r="E103">
        <v>61.51</v>
      </c>
      <c r="F103">
        <v>61.51</v>
      </c>
      <c r="G103">
        <v>25</v>
      </c>
      <c r="H103">
        <v>25</v>
      </c>
      <c r="I103" t="s">
        <v>209</v>
      </c>
      <c r="J103" t="str">
        <f>VLOOKUP(B103,Sheet1!A:B,2,FALSE)</f>
        <v>Herbaceous Weed Control</v>
      </c>
    </row>
    <row r="104" spans="1:10">
      <c r="A104">
        <v>48497</v>
      </c>
      <c r="B104">
        <v>315</v>
      </c>
      <c r="C104" t="s">
        <v>276</v>
      </c>
      <c r="D104">
        <v>2013</v>
      </c>
      <c r="E104">
        <v>114.57</v>
      </c>
      <c r="F104">
        <v>114.57</v>
      </c>
      <c r="G104">
        <v>486</v>
      </c>
      <c r="H104">
        <v>243</v>
      </c>
      <c r="I104" t="s">
        <v>209</v>
      </c>
      <c r="J104" t="str">
        <f>VLOOKUP(B104,Sheet1!A:B,2,FALSE)</f>
        <v>Herbaceous Weed Control</v>
      </c>
    </row>
    <row r="105" spans="1:10">
      <c r="A105">
        <v>48497</v>
      </c>
      <c r="B105">
        <v>315</v>
      </c>
      <c r="C105" t="s">
        <v>286</v>
      </c>
      <c r="D105">
        <v>2015</v>
      </c>
      <c r="E105">
        <v>80.84</v>
      </c>
      <c r="F105">
        <v>80.84</v>
      </c>
      <c r="G105">
        <v>56</v>
      </c>
      <c r="H105">
        <v>28</v>
      </c>
      <c r="I105" t="s">
        <v>209</v>
      </c>
      <c r="J105" t="str">
        <f>VLOOKUP(B105,Sheet1!A:B,2,FALSE)</f>
        <v>Herbaceous Weed Control</v>
      </c>
    </row>
    <row r="106" spans="1:10">
      <c r="A106">
        <v>48497</v>
      </c>
      <c r="B106">
        <v>315</v>
      </c>
      <c r="C106" t="s">
        <v>299</v>
      </c>
      <c r="D106">
        <v>2016</v>
      </c>
      <c r="E106">
        <v>363.37</v>
      </c>
      <c r="F106">
        <v>363.37</v>
      </c>
      <c r="G106">
        <v>232</v>
      </c>
      <c r="H106">
        <v>116</v>
      </c>
      <c r="I106" t="s">
        <v>209</v>
      </c>
      <c r="J106" t="str">
        <f>VLOOKUP(B106,Sheet1!A:B,2,FALSE)</f>
        <v>Herbaceous Weed Control</v>
      </c>
    </row>
    <row r="107" spans="1:10">
      <c r="A107">
        <v>48497</v>
      </c>
      <c r="B107">
        <v>315</v>
      </c>
      <c r="C107" t="s">
        <v>300</v>
      </c>
      <c r="D107">
        <v>2012</v>
      </c>
      <c r="E107">
        <v>98.29</v>
      </c>
      <c r="F107">
        <v>98.29</v>
      </c>
      <c r="G107">
        <v>150</v>
      </c>
      <c r="H107">
        <v>30</v>
      </c>
      <c r="I107" t="s">
        <v>209</v>
      </c>
      <c r="J107" t="str">
        <f>VLOOKUP(B107,Sheet1!A:B,2,FALSE)</f>
        <v>Herbaceous Weed Control</v>
      </c>
    </row>
    <row r="108" spans="1:10">
      <c r="A108">
        <v>48497</v>
      </c>
      <c r="B108">
        <v>315</v>
      </c>
      <c r="C108" t="s">
        <v>308</v>
      </c>
      <c r="D108">
        <v>2014</v>
      </c>
      <c r="E108">
        <v>167.66</v>
      </c>
      <c r="F108">
        <v>167.66</v>
      </c>
      <c r="G108">
        <v>451.2</v>
      </c>
      <c r="H108">
        <v>150.4</v>
      </c>
      <c r="I108" t="s">
        <v>209</v>
      </c>
      <c r="J108" t="str">
        <f>VLOOKUP(B108,Sheet1!A:B,2,FALSE)</f>
        <v>Herbaceous Weed Control</v>
      </c>
    </row>
    <row r="109" spans="1:10">
      <c r="A109">
        <v>48497</v>
      </c>
      <c r="B109">
        <v>315</v>
      </c>
      <c r="C109" t="s">
        <v>308</v>
      </c>
      <c r="D109">
        <v>2016</v>
      </c>
      <c r="E109">
        <v>33.93</v>
      </c>
      <c r="F109">
        <v>33.93</v>
      </c>
      <c r="G109">
        <v>451.2</v>
      </c>
      <c r="H109">
        <v>150.4</v>
      </c>
      <c r="I109" t="s">
        <v>209</v>
      </c>
      <c r="J109" t="str">
        <f>VLOOKUP(B109,Sheet1!A:B,2,FALSE)</f>
        <v>Herbaceous Weed Control</v>
      </c>
    </row>
    <row r="110" spans="1:10">
      <c r="A110">
        <v>48497</v>
      </c>
      <c r="B110">
        <v>315</v>
      </c>
      <c r="C110" t="s">
        <v>312</v>
      </c>
      <c r="D110">
        <v>2017</v>
      </c>
      <c r="E110">
        <v>2383.2600000000002</v>
      </c>
      <c r="F110">
        <v>2383.2600000000002</v>
      </c>
      <c r="G110">
        <v>1489</v>
      </c>
      <c r="H110">
        <v>237</v>
      </c>
      <c r="I110" t="s">
        <v>213</v>
      </c>
      <c r="J110" t="str">
        <f>VLOOKUP(B110,Sheet1!A:B,2,FALSE)</f>
        <v>Herbaceous Weed Control</v>
      </c>
    </row>
    <row r="111" spans="1:10">
      <c r="A111">
        <v>48497</v>
      </c>
      <c r="B111">
        <v>315</v>
      </c>
      <c r="C111" t="s">
        <v>321</v>
      </c>
      <c r="D111">
        <v>2015</v>
      </c>
      <c r="E111">
        <v>201.5</v>
      </c>
      <c r="F111">
        <v>201.5</v>
      </c>
      <c r="G111">
        <v>784</v>
      </c>
      <c r="H111">
        <v>112</v>
      </c>
      <c r="I111" t="s">
        <v>209</v>
      </c>
      <c r="J111" t="str">
        <f>VLOOKUP(B111,Sheet1!A:B,2,FALSE)</f>
        <v>Herbaceous Weed Control</v>
      </c>
    </row>
    <row r="112" spans="1:10">
      <c r="A112">
        <v>48497</v>
      </c>
      <c r="B112">
        <v>315</v>
      </c>
      <c r="C112" t="s">
        <v>337</v>
      </c>
      <c r="D112">
        <v>2015</v>
      </c>
      <c r="E112">
        <v>264.60000000000002</v>
      </c>
      <c r="F112">
        <v>264.60000000000002</v>
      </c>
      <c r="G112">
        <v>406</v>
      </c>
      <c r="H112">
        <v>58</v>
      </c>
      <c r="I112" t="s">
        <v>209</v>
      </c>
      <c r="J112" t="str">
        <f>VLOOKUP(B112,Sheet1!A:B,2,FALSE)</f>
        <v>Herbaceous Weed Control</v>
      </c>
    </row>
    <row r="113" spans="1:10">
      <c r="A113">
        <v>48497</v>
      </c>
      <c r="B113">
        <v>315</v>
      </c>
      <c r="C113" t="s">
        <v>349</v>
      </c>
      <c r="D113">
        <v>2016</v>
      </c>
      <c r="E113">
        <v>82.64</v>
      </c>
      <c r="F113">
        <v>82.64</v>
      </c>
      <c r="G113">
        <v>16</v>
      </c>
      <c r="H113">
        <v>8</v>
      </c>
      <c r="I113" t="s">
        <v>209</v>
      </c>
      <c r="J113" t="str">
        <f>VLOOKUP(B113,Sheet1!A:B,2,FALSE)</f>
        <v>Herbaceous Weed Control</v>
      </c>
    </row>
    <row r="114" spans="1:10">
      <c r="A114">
        <v>48497</v>
      </c>
      <c r="B114">
        <v>315</v>
      </c>
      <c r="C114" t="s">
        <v>351</v>
      </c>
      <c r="D114">
        <v>2017</v>
      </c>
      <c r="E114">
        <v>92.82</v>
      </c>
      <c r="F114">
        <v>92.82</v>
      </c>
      <c r="G114">
        <v>267</v>
      </c>
      <c r="H114">
        <v>89</v>
      </c>
      <c r="I114" t="s">
        <v>209</v>
      </c>
      <c r="J114" t="str">
        <f>VLOOKUP(B114,Sheet1!A:B,2,FALSE)</f>
        <v>Herbaceous Weed Control</v>
      </c>
    </row>
    <row r="115" spans="1:10">
      <c r="A115">
        <v>48497</v>
      </c>
      <c r="B115">
        <v>315</v>
      </c>
      <c r="C115" t="s">
        <v>368</v>
      </c>
      <c r="D115">
        <v>2015</v>
      </c>
      <c r="E115">
        <v>47.03</v>
      </c>
      <c r="F115">
        <v>47.03</v>
      </c>
      <c r="G115">
        <v>56</v>
      </c>
      <c r="H115">
        <v>28</v>
      </c>
      <c r="I115" t="s">
        <v>209</v>
      </c>
      <c r="J115" t="str">
        <f>VLOOKUP(B115,Sheet1!A:B,2,FALSE)</f>
        <v>Herbaceous Weed Control</v>
      </c>
    </row>
    <row r="116" spans="1:10">
      <c r="A116">
        <v>48497</v>
      </c>
      <c r="B116">
        <v>315</v>
      </c>
      <c r="C116" t="s">
        <v>380</v>
      </c>
      <c r="D116">
        <v>2014</v>
      </c>
      <c r="E116">
        <v>312.37</v>
      </c>
      <c r="F116">
        <v>312.37</v>
      </c>
      <c r="G116">
        <v>388.3</v>
      </c>
      <c r="H116">
        <v>118</v>
      </c>
      <c r="I116" t="s">
        <v>209</v>
      </c>
      <c r="J116" t="str">
        <f>VLOOKUP(B116,Sheet1!A:B,2,FALSE)</f>
        <v>Herbaceous Weed Control</v>
      </c>
    </row>
    <row r="117" spans="1:10">
      <c r="A117">
        <v>48497</v>
      </c>
      <c r="B117">
        <v>315</v>
      </c>
      <c r="C117" t="s">
        <v>409</v>
      </c>
      <c r="D117">
        <v>2017</v>
      </c>
      <c r="E117">
        <v>203.79</v>
      </c>
      <c r="F117">
        <v>203.79</v>
      </c>
      <c r="G117">
        <v>156</v>
      </c>
      <c r="H117">
        <v>78</v>
      </c>
      <c r="I117" t="s">
        <v>209</v>
      </c>
      <c r="J117" t="str">
        <f>VLOOKUP(B117,Sheet1!A:B,2,FALSE)</f>
        <v>Herbaceous Weed Control</v>
      </c>
    </row>
    <row r="118" spans="1:10">
      <c r="A118">
        <v>48497</v>
      </c>
      <c r="B118">
        <v>315</v>
      </c>
      <c r="C118" t="s">
        <v>417</v>
      </c>
      <c r="D118">
        <v>2012</v>
      </c>
      <c r="E118">
        <v>36.78</v>
      </c>
      <c r="F118">
        <v>36.78</v>
      </c>
      <c r="G118">
        <v>62</v>
      </c>
      <c r="H118">
        <v>31</v>
      </c>
      <c r="I118" t="s">
        <v>209</v>
      </c>
      <c r="J118" t="str">
        <f>VLOOKUP(B118,Sheet1!A:B,2,FALSE)</f>
        <v>Herbaceous Weed Control</v>
      </c>
    </row>
    <row r="119" spans="1:10">
      <c r="A119">
        <v>48497</v>
      </c>
      <c r="B119">
        <v>315</v>
      </c>
      <c r="C119" t="s">
        <v>439</v>
      </c>
      <c r="D119">
        <v>2013</v>
      </c>
      <c r="E119">
        <v>151.35</v>
      </c>
      <c r="F119">
        <v>151.35</v>
      </c>
      <c r="G119">
        <v>231</v>
      </c>
      <c r="H119">
        <v>77</v>
      </c>
      <c r="I119" t="s">
        <v>209</v>
      </c>
      <c r="J119" t="str">
        <f>VLOOKUP(B119,Sheet1!A:B,2,FALSE)</f>
        <v>Herbaceous Weed Control</v>
      </c>
    </row>
    <row r="120" spans="1:10">
      <c r="A120">
        <v>48497</v>
      </c>
      <c r="B120">
        <v>315</v>
      </c>
      <c r="C120" t="s">
        <v>450</v>
      </c>
      <c r="D120">
        <v>2016</v>
      </c>
      <c r="E120">
        <v>255.83</v>
      </c>
      <c r="F120">
        <v>255.83</v>
      </c>
      <c r="G120">
        <v>240</v>
      </c>
      <c r="H120">
        <v>80</v>
      </c>
      <c r="I120" t="s">
        <v>209</v>
      </c>
      <c r="J120" t="str">
        <f>VLOOKUP(B120,Sheet1!A:B,2,FALSE)</f>
        <v>Herbaceous Weed Control</v>
      </c>
    </row>
    <row r="121" spans="1:10">
      <c r="A121">
        <v>48497</v>
      </c>
      <c r="B121">
        <v>315</v>
      </c>
      <c r="C121" t="s">
        <v>454</v>
      </c>
      <c r="D121">
        <v>2014</v>
      </c>
      <c r="E121">
        <v>60.3</v>
      </c>
      <c r="F121">
        <v>60.3</v>
      </c>
      <c r="G121">
        <v>2488</v>
      </c>
      <c r="H121">
        <v>808</v>
      </c>
      <c r="I121" t="s">
        <v>213</v>
      </c>
      <c r="J121" t="str">
        <f>VLOOKUP(B121,Sheet1!A:B,2,FALSE)</f>
        <v>Herbaceous Weed Control</v>
      </c>
    </row>
    <row r="122" spans="1:10">
      <c r="A122">
        <v>48497</v>
      </c>
      <c r="B122">
        <v>315</v>
      </c>
      <c r="C122" t="s">
        <v>455</v>
      </c>
      <c r="D122">
        <v>2016</v>
      </c>
      <c r="E122">
        <v>115.2</v>
      </c>
      <c r="F122">
        <v>115.2</v>
      </c>
      <c r="G122">
        <v>76</v>
      </c>
      <c r="H122">
        <v>12</v>
      </c>
      <c r="I122" t="s">
        <v>209</v>
      </c>
      <c r="J122" t="str">
        <f>VLOOKUP(B122,Sheet1!A:B,2,FALSE)</f>
        <v>Herbaceous Weed Control</v>
      </c>
    </row>
    <row r="123" spans="1:10">
      <c r="A123">
        <v>48497</v>
      </c>
      <c r="B123">
        <v>315</v>
      </c>
      <c r="C123" t="s">
        <v>457</v>
      </c>
      <c r="D123">
        <v>2015</v>
      </c>
      <c r="E123">
        <v>1359.2</v>
      </c>
      <c r="F123">
        <v>1359.2</v>
      </c>
      <c r="G123">
        <v>315</v>
      </c>
      <c r="H123">
        <v>105</v>
      </c>
      <c r="I123" t="s">
        <v>209</v>
      </c>
      <c r="J123" t="str">
        <f>VLOOKUP(B123,Sheet1!A:B,2,FALSE)</f>
        <v>Herbaceous Weed Control</v>
      </c>
    </row>
    <row r="124" spans="1:10">
      <c r="A124">
        <v>48497</v>
      </c>
      <c r="B124">
        <v>315</v>
      </c>
      <c r="C124" t="s">
        <v>461</v>
      </c>
      <c r="D124">
        <v>2014</v>
      </c>
      <c r="E124">
        <v>359.28</v>
      </c>
      <c r="F124">
        <v>359.28</v>
      </c>
      <c r="G124">
        <v>280</v>
      </c>
      <c r="H124">
        <v>56</v>
      </c>
      <c r="I124" t="s">
        <v>209</v>
      </c>
      <c r="J124" t="str">
        <f>VLOOKUP(B124,Sheet1!A:B,2,FALSE)</f>
        <v>Herbaceous Weed Control</v>
      </c>
    </row>
    <row r="125" spans="1:10">
      <c r="A125">
        <v>48497</v>
      </c>
      <c r="B125">
        <v>315</v>
      </c>
      <c r="C125" t="s">
        <v>463</v>
      </c>
      <c r="D125">
        <v>2017</v>
      </c>
      <c r="E125">
        <v>164.07</v>
      </c>
      <c r="F125">
        <v>164.07</v>
      </c>
      <c r="G125">
        <v>44</v>
      </c>
      <c r="H125">
        <v>22</v>
      </c>
      <c r="I125" t="s">
        <v>209</v>
      </c>
      <c r="J125" t="str">
        <f>VLOOKUP(B125,Sheet1!A:B,2,FALSE)</f>
        <v>Herbaceous Weed Control</v>
      </c>
    </row>
    <row r="126" spans="1:10">
      <c r="A126">
        <v>48497</v>
      </c>
      <c r="B126">
        <v>315</v>
      </c>
      <c r="C126" t="s">
        <v>473</v>
      </c>
      <c r="D126">
        <v>2013</v>
      </c>
      <c r="E126">
        <v>95.81</v>
      </c>
      <c r="F126">
        <v>95.81</v>
      </c>
      <c r="G126">
        <v>56</v>
      </c>
      <c r="H126">
        <v>28</v>
      </c>
      <c r="I126" t="s">
        <v>209</v>
      </c>
      <c r="J126" t="str">
        <f>VLOOKUP(B126,Sheet1!A:B,2,FALSE)</f>
        <v>Herbaceous Weed Control</v>
      </c>
    </row>
    <row r="127" spans="1:10">
      <c r="A127">
        <v>48497</v>
      </c>
      <c r="B127">
        <v>315</v>
      </c>
      <c r="C127" t="s">
        <v>475</v>
      </c>
      <c r="D127">
        <v>2016</v>
      </c>
      <c r="E127">
        <v>326.02</v>
      </c>
      <c r="F127">
        <v>326.02</v>
      </c>
      <c r="G127">
        <v>222</v>
      </c>
      <c r="H127">
        <v>74</v>
      </c>
      <c r="I127" t="s">
        <v>209</v>
      </c>
      <c r="J127" t="str">
        <f>VLOOKUP(B127,Sheet1!A:B,2,FALSE)</f>
        <v>Herbaceous Weed Control</v>
      </c>
    </row>
    <row r="128" spans="1:10">
      <c r="A128">
        <v>48497</v>
      </c>
      <c r="B128">
        <v>315</v>
      </c>
      <c r="C128" t="s">
        <v>479</v>
      </c>
      <c r="D128">
        <v>2016</v>
      </c>
      <c r="E128">
        <v>124.52</v>
      </c>
      <c r="F128">
        <v>124.52</v>
      </c>
      <c r="G128">
        <v>33</v>
      </c>
      <c r="H128">
        <v>11</v>
      </c>
      <c r="I128" t="s">
        <v>209</v>
      </c>
      <c r="J128" t="str">
        <f>VLOOKUP(B128,Sheet1!A:B,2,FALSE)</f>
        <v>Herbaceous Weed Control</v>
      </c>
    </row>
    <row r="129" spans="1:10">
      <c r="A129">
        <v>48497</v>
      </c>
      <c r="B129">
        <v>315</v>
      </c>
      <c r="C129" t="s">
        <v>482</v>
      </c>
      <c r="D129">
        <v>2015</v>
      </c>
      <c r="E129">
        <v>559.21</v>
      </c>
      <c r="F129">
        <v>559.21</v>
      </c>
      <c r="G129">
        <v>171</v>
      </c>
      <c r="H129">
        <v>57</v>
      </c>
      <c r="I129" t="s">
        <v>209</v>
      </c>
      <c r="J129" t="str">
        <f>VLOOKUP(B129,Sheet1!A:B,2,FALSE)</f>
        <v>Herbaceous Weed Control</v>
      </c>
    </row>
    <row r="130" spans="1:10">
      <c r="A130">
        <v>48497</v>
      </c>
      <c r="B130">
        <v>315</v>
      </c>
      <c r="C130" t="s">
        <v>491</v>
      </c>
      <c r="D130">
        <v>2017</v>
      </c>
      <c r="E130">
        <v>53.89</v>
      </c>
      <c r="F130">
        <v>53.89</v>
      </c>
      <c r="G130">
        <v>231</v>
      </c>
      <c r="H130">
        <v>47.9</v>
      </c>
      <c r="I130" t="s">
        <v>209</v>
      </c>
      <c r="J130" t="str">
        <f>VLOOKUP(B130,Sheet1!A:B,2,FALSE)</f>
        <v>Herbaceous Weed Control</v>
      </c>
    </row>
    <row r="131" spans="1:10">
      <c r="A131">
        <v>48497</v>
      </c>
      <c r="B131">
        <v>315</v>
      </c>
      <c r="C131" t="s">
        <v>506</v>
      </c>
      <c r="D131">
        <v>2017</v>
      </c>
      <c r="E131">
        <v>331.78</v>
      </c>
      <c r="F131">
        <v>331.78</v>
      </c>
      <c r="G131">
        <v>333</v>
      </c>
      <c r="H131">
        <v>111</v>
      </c>
      <c r="I131" t="s">
        <v>209</v>
      </c>
      <c r="J131" t="str">
        <f>VLOOKUP(B131,Sheet1!A:B,2,FALSE)</f>
        <v>Herbaceous Weed Control</v>
      </c>
    </row>
    <row r="132" spans="1:10">
      <c r="A132">
        <v>48497</v>
      </c>
      <c r="B132">
        <v>315</v>
      </c>
      <c r="C132" t="s">
        <v>526</v>
      </c>
      <c r="D132">
        <v>2017</v>
      </c>
      <c r="E132">
        <v>203.79</v>
      </c>
      <c r="F132">
        <v>203.79</v>
      </c>
      <c r="G132">
        <v>28</v>
      </c>
      <c r="H132">
        <v>14</v>
      </c>
      <c r="I132" t="s">
        <v>209</v>
      </c>
      <c r="J132" t="str">
        <f>VLOOKUP(B132,Sheet1!A:B,2,FALSE)</f>
        <v>Herbaceous Weed Control</v>
      </c>
    </row>
    <row r="133" spans="1:10">
      <c r="A133">
        <v>48497</v>
      </c>
      <c r="B133">
        <v>315</v>
      </c>
      <c r="C133" t="s">
        <v>535</v>
      </c>
      <c r="D133">
        <v>2017</v>
      </c>
      <c r="E133">
        <v>169.34</v>
      </c>
      <c r="F133">
        <v>169.34</v>
      </c>
      <c r="G133">
        <v>83</v>
      </c>
      <c r="H133">
        <v>34</v>
      </c>
      <c r="I133" t="s">
        <v>209</v>
      </c>
      <c r="J133" t="str">
        <f>VLOOKUP(B133,Sheet1!A:B,2,FALSE)</f>
        <v>Herbaceous Weed Control</v>
      </c>
    </row>
    <row r="134" spans="1:10">
      <c r="A134">
        <v>48497</v>
      </c>
      <c r="B134">
        <v>315</v>
      </c>
      <c r="C134" t="s">
        <v>546</v>
      </c>
      <c r="D134">
        <v>2013</v>
      </c>
      <c r="E134">
        <v>64.52</v>
      </c>
      <c r="F134">
        <v>64.52</v>
      </c>
      <c r="G134">
        <v>120</v>
      </c>
      <c r="H134">
        <v>20</v>
      </c>
      <c r="I134" t="s">
        <v>209</v>
      </c>
      <c r="J134" t="str">
        <f>VLOOKUP(B134,Sheet1!A:B,2,FALSE)</f>
        <v>Herbaceous Weed Control</v>
      </c>
    </row>
    <row r="135" spans="1:10">
      <c r="A135">
        <v>48497</v>
      </c>
      <c r="B135">
        <v>315</v>
      </c>
      <c r="C135" t="s">
        <v>553</v>
      </c>
      <c r="D135">
        <v>2016</v>
      </c>
      <c r="E135">
        <v>271.83999999999997</v>
      </c>
      <c r="F135">
        <v>271.83999999999997</v>
      </c>
      <c r="G135">
        <v>54</v>
      </c>
      <c r="H135">
        <v>18</v>
      </c>
      <c r="I135" t="s">
        <v>209</v>
      </c>
      <c r="J135" t="str">
        <f>VLOOKUP(B135,Sheet1!A:B,2,FALSE)</f>
        <v>Herbaceous Weed Control</v>
      </c>
    </row>
    <row r="136" spans="1:10">
      <c r="A136">
        <v>48497</v>
      </c>
      <c r="B136">
        <v>315</v>
      </c>
      <c r="C136" t="s">
        <v>569</v>
      </c>
      <c r="D136">
        <v>2016</v>
      </c>
      <c r="E136">
        <v>241.12</v>
      </c>
      <c r="F136">
        <v>241.12</v>
      </c>
      <c r="G136">
        <v>262</v>
      </c>
      <c r="H136">
        <v>131</v>
      </c>
      <c r="I136" t="s">
        <v>209</v>
      </c>
      <c r="J136" t="str">
        <f>VLOOKUP(B136,Sheet1!A:B,2,FALSE)</f>
        <v>Herbaceous Weed Control</v>
      </c>
    </row>
    <row r="137" spans="1:10">
      <c r="A137">
        <v>48497</v>
      </c>
      <c r="B137">
        <v>315</v>
      </c>
      <c r="C137" t="s">
        <v>570</v>
      </c>
      <c r="D137">
        <v>2016</v>
      </c>
      <c r="E137">
        <v>183.38</v>
      </c>
      <c r="F137">
        <v>183.38</v>
      </c>
      <c r="G137">
        <v>36</v>
      </c>
      <c r="H137">
        <v>18</v>
      </c>
      <c r="I137" t="s">
        <v>209</v>
      </c>
      <c r="J137" t="str">
        <f>VLOOKUP(B137,Sheet1!A:B,2,FALSE)</f>
        <v>Herbaceous Weed Control</v>
      </c>
    </row>
    <row r="138" spans="1:10">
      <c r="A138">
        <v>48497</v>
      </c>
      <c r="B138">
        <v>315</v>
      </c>
      <c r="C138" t="s">
        <v>587</v>
      </c>
      <c r="D138">
        <v>2015</v>
      </c>
      <c r="E138">
        <v>689.64</v>
      </c>
      <c r="F138">
        <v>689.64</v>
      </c>
      <c r="G138">
        <v>438</v>
      </c>
      <c r="H138">
        <v>146</v>
      </c>
      <c r="I138" t="s">
        <v>209</v>
      </c>
      <c r="J138" t="str">
        <f>VLOOKUP(B138,Sheet1!A:B,2,FALSE)</f>
        <v>Herbaceous Weed Control</v>
      </c>
    </row>
    <row r="139" spans="1:10">
      <c r="A139">
        <v>48497</v>
      </c>
      <c r="B139">
        <v>315</v>
      </c>
      <c r="C139" t="s">
        <v>593</v>
      </c>
      <c r="D139">
        <v>2017</v>
      </c>
      <c r="E139">
        <v>186.78</v>
      </c>
      <c r="F139">
        <v>186.78</v>
      </c>
      <c r="G139">
        <v>188</v>
      </c>
      <c r="H139">
        <v>64</v>
      </c>
      <c r="I139" t="s">
        <v>209</v>
      </c>
      <c r="J139" t="str">
        <f>VLOOKUP(B139,Sheet1!A:B,2,FALSE)</f>
        <v>Herbaceous Weed Control</v>
      </c>
    </row>
    <row r="140" spans="1:10">
      <c r="A140">
        <v>48497</v>
      </c>
      <c r="B140">
        <v>315</v>
      </c>
      <c r="C140" t="s">
        <v>598</v>
      </c>
      <c r="D140">
        <v>2016</v>
      </c>
      <c r="E140">
        <v>16.97</v>
      </c>
      <c r="F140">
        <v>16.97</v>
      </c>
      <c r="G140">
        <v>51.2</v>
      </c>
      <c r="H140">
        <v>23.9</v>
      </c>
      <c r="I140" t="s">
        <v>209</v>
      </c>
      <c r="J140" t="str">
        <f>VLOOKUP(B140,Sheet1!A:B,2,FALSE)</f>
        <v>Herbaceous Weed Control</v>
      </c>
    </row>
    <row r="141" spans="1:10">
      <c r="A141">
        <v>48497</v>
      </c>
      <c r="B141">
        <v>315</v>
      </c>
      <c r="C141" t="s">
        <v>600</v>
      </c>
      <c r="D141">
        <v>2012</v>
      </c>
      <c r="E141">
        <v>114.57</v>
      </c>
      <c r="F141">
        <v>114.57</v>
      </c>
      <c r="G141">
        <v>65.599999999999994</v>
      </c>
      <c r="H141">
        <v>32.799999999999997</v>
      </c>
      <c r="I141" t="s">
        <v>209</v>
      </c>
      <c r="J141" t="str">
        <f>VLOOKUP(B141,Sheet1!A:B,2,FALSE)</f>
        <v>Herbaceous Weed Control</v>
      </c>
    </row>
    <row r="142" spans="1:10">
      <c r="A142">
        <v>48497</v>
      </c>
      <c r="B142">
        <v>315</v>
      </c>
      <c r="C142" t="s">
        <v>625</v>
      </c>
      <c r="D142">
        <v>2014</v>
      </c>
      <c r="E142">
        <v>42.21</v>
      </c>
      <c r="F142">
        <v>42.21</v>
      </c>
      <c r="G142">
        <v>185</v>
      </c>
      <c r="H142">
        <v>37</v>
      </c>
      <c r="I142" t="s">
        <v>209</v>
      </c>
      <c r="J142" t="str">
        <f>VLOOKUP(B142,Sheet1!A:B,2,FALSE)</f>
        <v>Herbaceous Weed Control</v>
      </c>
    </row>
    <row r="143" spans="1:10">
      <c r="A143">
        <v>48497</v>
      </c>
      <c r="B143">
        <v>315</v>
      </c>
      <c r="C143" t="s">
        <v>628</v>
      </c>
      <c r="D143">
        <v>2016</v>
      </c>
      <c r="E143">
        <v>39.08</v>
      </c>
      <c r="F143">
        <v>39.08</v>
      </c>
      <c r="G143">
        <v>301</v>
      </c>
      <c r="H143">
        <v>59</v>
      </c>
      <c r="I143" t="s">
        <v>209</v>
      </c>
      <c r="J143" t="str">
        <f>VLOOKUP(B143,Sheet1!A:B,2,FALSE)</f>
        <v>Herbaceous Weed Control</v>
      </c>
    </row>
    <row r="144" spans="1:10">
      <c r="A144">
        <v>48497</v>
      </c>
      <c r="B144">
        <v>315</v>
      </c>
      <c r="C144" t="s">
        <v>628</v>
      </c>
      <c r="D144">
        <v>2017</v>
      </c>
      <c r="E144">
        <v>492.71</v>
      </c>
      <c r="F144">
        <v>492.71</v>
      </c>
      <c r="G144">
        <v>301</v>
      </c>
      <c r="H144">
        <v>59</v>
      </c>
      <c r="I144" t="s">
        <v>209</v>
      </c>
      <c r="J144" t="str">
        <f>VLOOKUP(B144,Sheet1!A:B,2,FALSE)</f>
        <v>Herbaceous Weed Control</v>
      </c>
    </row>
    <row r="145" spans="1:10">
      <c r="A145">
        <v>48497</v>
      </c>
      <c r="B145">
        <v>315</v>
      </c>
      <c r="C145" t="s">
        <v>644</v>
      </c>
      <c r="D145">
        <v>2016</v>
      </c>
      <c r="E145">
        <v>456.19</v>
      </c>
      <c r="F145">
        <v>456.19</v>
      </c>
      <c r="G145">
        <v>438</v>
      </c>
      <c r="H145">
        <v>219</v>
      </c>
      <c r="I145" t="s">
        <v>209</v>
      </c>
      <c r="J145" t="str">
        <f>VLOOKUP(B145,Sheet1!A:B,2,FALSE)</f>
        <v>Herbaceous Weed Control</v>
      </c>
    </row>
    <row r="146" spans="1:10">
      <c r="A146">
        <v>48497</v>
      </c>
      <c r="B146">
        <v>315</v>
      </c>
      <c r="C146" t="s">
        <v>655</v>
      </c>
      <c r="D146">
        <v>2016</v>
      </c>
      <c r="E146">
        <v>147.46</v>
      </c>
      <c r="F146">
        <v>147.46</v>
      </c>
      <c r="G146">
        <v>30</v>
      </c>
      <c r="H146">
        <v>15</v>
      </c>
      <c r="I146" t="s">
        <v>209</v>
      </c>
      <c r="J146" t="str">
        <f>VLOOKUP(B146,Sheet1!A:B,2,FALSE)</f>
        <v>Herbaceous Weed Control</v>
      </c>
    </row>
    <row r="147" spans="1:10">
      <c r="A147">
        <v>48497</v>
      </c>
      <c r="B147">
        <v>315</v>
      </c>
      <c r="C147" t="s">
        <v>656</v>
      </c>
      <c r="D147">
        <v>2016</v>
      </c>
      <c r="E147">
        <v>330.34</v>
      </c>
      <c r="F147">
        <v>330.34</v>
      </c>
      <c r="G147">
        <v>220</v>
      </c>
      <c r="H147">
        <v>55</v>
      </c>
      <c r="I147" t="s">
        <v>209</v>
      </c>
      <c r="J147" t="str">
        <f>VLOOKUP(B147,Sheet1!A:B,2,FALSE)</f>
        <v>Herbaceous Weed Control</v>
      </c>
    </row>
    <row r="148" spans="1:10">
      <c r="A148">
        <v>48497</v>
      </c>
      <c r="B148">
        <v>315</v>
      </c>
      <c r="C148" t="s">
        <v>676</v>
      </c>
      <c r="D148">
        <v>2013</v>
      </c>
      <c r="E148">
        <v>87.44</v>
      </c>
      <c r="F148">
        <v>87.44</v>
      </c>
      <c r="G148">
        <v>242</v>
      </c>
      <c r="H148">
        <v>66</v>
      </c>
      <c r="I148" t="s">
        <v>209</v>
      </c>
      <c r="J148" t="str">
        <f>VLOOKUP(B148,Sheet1!A:B,2,FALSE)</f>
        <v>Herbaceous Weed Control</v>
      </c>
    </row>
    <row r="149" spans="1:10">
      <c r="A149">
        <v>48497</v>
      </c>
      <c r="B149">
        <v>315</v>
      </c>
      <c r="C149" t="s">
        <v>677</v>
      </c>
      <c r="D149">
        <v>2013</v>
      </c>
      <c r="E149">
        <v>294.87</v>
      </c>
      <c r="F149">
        <v>294.87</v>
      </c>
      <c r="G149">
        <v>272</v>
      </c>
      <c r="H149">
        <v>68</v>
      </c>
      <c r="I149" t="s">
        <v>209</v>
      </c>
      <c r="J149" t="str">
        <f>VLOOKUP(B149,Sheet1!A:B,2,FALSE)</f>
        <v>Herbaceous Weed Control</v>
      </c>
    </row>
    <row r="150" spans="1:10">
      <c r="A150">
        <v>48497</v>
      </c>
      <c r="B150">
        <v>315</v>
      </c>
      <c r="C150" t="s">
        <v>707</v>
      </c>
      <c r="D150">
        <v>2016</v>
      </c>
      <c r="E150">
        <v>134.78</v>
      </c>
      <c r="F150">
        <v>134.78</v>
      </c>
      <c r="G150">
        <v>26</v>
      </c>
      <c r="H150">
        <v>13</v>
      </c>
      <c r="I150" t="s">
        <v>209</v>
      </c>
      <c r="J150" t="str">
        <f>VLOOKUP(B150,Sheet1!A:B,2,FALSE)</f>
        <v>Herbaceous Weed Control</v>
      </c>
    </row>
    <row r="151" spans="1:10">
      <c r="A151">
        <v>48497</v>
      </c>
      <c r="B151">
        <v>315</v>
      </c>
      <c r="C151" t="s">
        <v>708</v>
      </c>
      <c r="D151">
        <v>2017</v>
      </c>
      <c r="E151">
        <v>408.18</v>
      </c>
      <c r="F151">
        <v>408.18</v>
      </c>
      <c r="G151">
        <v>97.8</v>
      </c>
      <c r="H151">
        <v>48.9</v>
      </c>
      <c r="I151" t="s">
        <v>209</v>
      </c>
      <c r="J151" t="str">
        <f>VLOOKUP(B151,Sheet1!A:B,2,FALSE)</f>
        <v>Herbaceous Weed Control</v>
      </c>
    </row>
    <row r="152" spans="1:10">
      <c r="A152">
        <v>48497</v>
      </c>
      <c r="B152">
        <v>315</v>
      </c>
      <c r="C152" t="s">
        <v>714</v>
      </c>
      <c r="D152">
        <v>2016</v>
      </c>
      <c r="E152">
        <v>79.239999999999995</v>
      </c>
      <c r="F152">
        <v>79.239999999999995</v>
      </c>
      <c r="G152">
        <v>119.1</v>
      </c>
      <c r="H152">
        <v>39.700000000000003</v>
      </c>
      <c r="I152" t="s">
        <v>209</v>
      </c>
      <c r="J152" t="str">
        <f>VLOOKUP(B152,Sheet1!A:B,2,FALSE)</f>
        <v>Herbaceous Weed Control</v>
      </c>
    </row>
    <row r="153" spans="1:10">
      <c r="A153">
        <v>48497</v>
      </c>
      <c r="B153">
        <v>315</v>
      </c>
      <c r="C153" t="s">
        <v>724</v>
      </c>
      <c r="D153">
        <v>2017</v>
      </c>
      <c r="E153">
        <v>329.41</v>
      </c>
      <c r="F153">
        <v>329.41</v>
      </c>
      <c r="G153">
        <v>695</v>
      </c>
      <c r="H153">
        <v>139</v>
      </c>
      <c r="I153" t="s">
        <v>209</v>
      </c>
      <c r="J153" t="str">
        <f>VLOOKUP(B153,Sheet1!A:B,2,FALSE)</f>
        <v>Herbaceous Weed Control</v>
      </c>
    </row>
    <row r="154" spans="1:10">
      <c r="A154">
        <v>48497</v>
      </c>
      <c r="B154">
        <v>315</v>
      </c>
      <c r="C154" t="s">
        <v>739</v>
      </c>
      <c r="D154">
        <v>2016</v>
      </c>
      <c r="E154">
        <v>65.66</v>
      </c>
      <c r="F154">
        <v>65.66</v>
      </c>
      <c r="G154">
        <v>354</v>
      </c>
      <c r="H154">
        <v>49</v>
      </c>
      <c r="I154" t="s">
        <v>209</v>
      </c>
      <c r="J154" t="str">
        <f>VLOOKUP(B154,Sheet1!A:B,2,FALSE)</f>
        <v>Herbaceous Weed Control</v>
      </c>
    </row>
    <row r="155" spans="1:10">
      <c r="A155">
        <v>48497</v>
      </c>
      <c r="B155">
        <v>315</v>
      </c>
      <c r="C155" t="s">
        <v>750</v>
      </c>
      <c r="D155">
        <v>2017</v>
      </c>
      <c r="E155">
        <v>248.83</v>
      </c>
      <c r="F155">
        <v>248.83</v>
      </c>
      <c r="G155">
        <v>317</v>
      </c>
      <c r="H155">
        <v>127</v>
      </c>
      <c r="I155" t="s">
        <v>209</v>
      </c>
      <c r="J155" t="str">
        <f>VLOOKUP(B155,Sheet1!A:B,2,FALSE)</f>
        <v>Herbaceous Weed Control</v>
      </c>
    </row>
    <row r="156" spans="1:10">
      <c r="A156">
        <v>48497</v>
      </c>
      <c r="B156">
        <v>315</v>
      </c>
      <c r="C156" t="s">
        <v>760</v>
      </c>
      <c r="D156">
        <v>2017</v>
      </c>
      <c r="E156">
        <v>47.23</v>
      </c>
      <c r="F156">
        <v>47.23</v>
      </c>
      <c r="G156">
        <v>44</v>
      </c>
      <c r="H156">
        <v>22</v>
      </c>
      <c r="I156" t="s">
        <v>209</v>
      </c>
      <c r="J156" t="str">
        <f>VLOOKUP(B156,Sheet1!A:B,2,FALSE)</f>
        <v>Herbaceous Weed Control</v>
      </c>
    </row>
    <row r="157" spans="1:10">
      <c r="A157">
        <v>48497</v>
      </c>
      <c r="B157">
        <v>315</v>
      </c>
      <c r="C157" t="s">
        <v>777</v>
      </c>
      <c r="D157">
        <v>2012</v>
      </c>
      <c r="E157">
        <v>200.8</v>
      </c>
      <c r="F157">
        <v>200.8</v>
      </c>
      <c r="G157">
        <v>72</v>
      </c>
      <c r="H157">
        <v>36</v>
      </c>
      <c r="I157" t="s">
        <v>209</v>
      </c>
      <c r="J157" t="str">
        <f>VLOOKUP(B157,Sheet1!A:B,2,FALSE)</f>
        <v>Herbaceous Weed Control</v>
      </c>
    </row>
    <row r="158" spans="1:10">
      <c r="A158">
        <v>48497</v>
      </c>
      <c r="B158">
        <v>315</v>
      </c>
      <c r="C158" t="s">
        <v>781</v>
      </c>
      <c r="D158">
        <v>2012</v>
      </c>
      <c r="E158">
        <v>172.46</v>
      </c>
      <c r="F158">
        <v>172.46</v>
      </c>
      <c r="G158">
        <v>132</v>
      </c>
      <c r="H158">
        <v>33</v>
      </c>
      <c r="I158" t="s">
        <v>209</v>
      </c>
      <c r="J158" t="str">
        <f>VLOOKUP(B158,Sheet1!A:B,2,FALSE)</f>
        <v>Herbaceous Weed Control</v>
      </c>
    </row>
    <row r="159" spans="1:10">
      <c r="A159">
        <v>48497</v>
      </c>
      <c r="B159">
        <v>315</v>
      </c>
      <c r="C159" t="s">
        <v>786</v>
      </c>
      <c r="D159">
        <v>2016</v>
      </c>
      <c r="E159">
        <v>452.8</v>
      </c>
      <c r="F159">
        <v>452.8</v>
      </c>
      <c r="G159">
        <v>232</v>
      </c>
      <c r="H159">
        <v>232</v>
      </c>
      <c r="I159" t="s">
        <v>209</v>
      </c>
      <c r="J159" t="str">
        <f>VLOOKUP(B159,Sheet1!A:B,2,FALSE)</f>
        <v>Herbaceous Weed Control</v>
      </c>
    </row>
    <row r="160" spans="1:10">
      <c r="A160">
        <v>48497</v>
      </c>
      <c r="B160">
        <v>315</v>
      </c>
      <c r="C160" t="s">
        <v>806</v>
      </c>
      <c r="D160">
        <v>2014</v>
      </c>
      <c r="E160">
        <v>289.42</v>
      </c>
      <c r="F160">
        <v>289.42</v>
      </c>
      <c r="G160">
        <v>92</v>
      </c>
      <c r="H160">
        <v>46</v>
      </c>
      <c r="I160" t="s">
        <v>209</v>
      </c>
      <c r="J160" t="str">
        <f>VLOOKUP(B160,Sheet1!A:B,2,FALSE)</f>
        <v>Herbaceous Weed Control</v>
      </c>
    </row>
    <row r="161" spans="1:10">
      <c r="A161">
        <v>48497</v>
      </c>
      <c r="B161">
        <v>315</v>
      </c>
      <c r="C161" t="s">
        <v>815</v>
      </c>
      <c r="D161">
        <v>2013</v>
      </c>
      <c r="E161">
        <v>134.72999999999999</v>
      </c>
      <c r="F161">
        <v>134.72999999999999</v>
      </c>
      <c r="G161">
        <v>140</v>
      </c>
      <c r="H161">
        <v>20</v>
      </c>
      <c r="I161" t="s">
        <v>209</v>
      </c>
      <c r="J161" t="str">
        <f>VLOOKUP(B161,Sheet1!A:B,2,FALSE)</f>
        <v>Herbaceous Weed Control</v>
      </c>
    </row>
    <row r="162" spans="1:10">
      <c r="A162">
        <v>48497</v>
      </c>
      <c r="B162">
        <v>315</v>
      </c>
      <c r="C162" t="s">
        <v>819</v>
      </c>
      <c r="D162">
        <v>2016</v>
      </c>
      <c r="E162">
        <v>652.03</v>
      </c>
      <c r="F162">
        <v>652.03</v>
      </c>
      <c r="G162">
        <v>148</v>
      </c>
      <c r="H162">
        <v>74</v>
      </c>
      <c r="I162" t="s">
        <v>209</v>
      </c>
      <c r="J162" t="str">
        <f>VLOOKUP(B162,Sheet1!A:B,2,FALSE)</f>
        <v>Herbaceous Weed Control</v>
      </c>
    </row>
    <row r="163" spans="1:10">
      <c r="A163">
        <v>48497</v>
      </c>
      <c r="B163">
        <v>315</v>
      </c>
      <c r="C163" t="s">
        <v>834</v>
      </c>
      <c r="D163">
        <v>2017</v>
      </c>
      <c r="E163">
        <v>587.51</v>
      </c>
      <c r="F163">
        <v>587.51</v>
      </c>
      <c r="G163">
        <v>228</v>
      </c>
      <c r="H163">
        <v>76</v>
      </c>
      <c r="I163" t="s">
        <v>209</v>
      </c>
      <c r="J163" t="str">
        <f>VLOOKUP(B163,Sheet1!A:B,2,FALSE)</f>
        <v>Herbaceous Weed Control</v>
      </c>
    </row>
    <row r="164" spans="1:10">
      <c r="A164">
        <v>48497</v>
      </c>
      <c r="B164">
        <v>315</v>
      </c>
      <c r="C164" t="s">
        <v>842</v>
      </c>
      <c r="D164">
        <v>2014</v>
      </c>
      <c r="E164">
        <v>206.59</v>
      </c>
      <c r="F164">
        <v>206.59</v>
      </c>
      <c r="G164">
        <v>320</v>
      </c>
      <c r="H164">
        <v>64</v>
      </c>
      <c r="I164" t="s">
        <v>209</v>
      </c>
      <c r="J164" t="str">
        <f>VLOOKUP(B164,Sheet1!A:B,2,FALSE)</f>
        <v>Herbaceous Weed Control</v>
      </c>
    </row>
    <row r="165" spans="1:10">
      <c r="A165">
        <v>48497</v>
      </c>
      <c r="B165">
        <v>315</v>
      </c>
      <c r="C165" t="s">
        <v>852</v>
      </c>
      <c r="D165">
        <v>2016</v>
      </c>
      <c r="E165">
        <v>153.94999999999999</v>
      </c>
      <c r="F165">
        <v>153.94999999999999</v>
      </c>
      <c r="G165">
        <v>182</v>
      </c>
      <c r="H165">
        <v>108</v>
      </c>
      <c r="I165" t="s">
        <v>209</v>
      </c>
      <c r="J165" t="str">
        <f>VLOOKUP(B165,Sheet1!A:B,2,FALSE)</f>
        <v>Herbaceous Weed Control</v>
      </c>
    </row>
    <row r="166" spans="1:10">
      <c r="A166">
        <v>48497</v>
      </c>
      <c r="B166">
        <v>315</v>
      </c>
      <c r="C166" t="s">
        <v>869</v>
      </c>
      <c r="D166">
        <v>2015</v>
      </c>
      <c r="E166">
        <v>147.16</v>
      </c>
      <c r="F166">
        <v>147.16</v>
      </c>
      <c r="G166">
        <v>81</v>
      </c>
      <c r="H166">
        <v>27</v>
      </c>
      <c r="I166" t="s">
        <v>209</v>
      </c>
      <c r="J166" t="str">
        <f>VLOOKUP(B166,Sheet1!A:B,2,FALSE)</f>
        <v>Herbaceous Weed Control</v>
      </c>
    </row>
    <row r="167" spans="1:10">
      <c r="A167">
        <v>48497</v>
      </c>
      <c r="B167">
        <v>315</v>
      </c>
      <c r="C167" t="s">
        <v>879</v>
      </c>
      <c r="D167">
        <v>2012</v>
      </c>
      <c r="E167">
        <v>117.59</v>
      </c>
      <c r="F167">
        <v>117.59</v>
      </c>
      <c r="G167">
        <v>69</v>
      </c>
      <c r="H167">
        <v>23</v>
      </c>
      <c r="I167" t="s">
        <v>209</v>
      </c>
      <c r="J167" t="str">
        <f>VLOOKUP(B167,Sheet1!A:B,2,FALSE)</f>
        <v>Herbaceous Weed Control</v>
      </c>
    </row>
    <row r="168" spans="1:10">
      <c r="A168">
        <v>48497</v>
      </c>
      <c r="B168">
        <v>315</v>
      </c>
      <c r="C168" t="s">
        <v>890</v>
      </c>
      <c r="D168">
        <v>2014</v>
      </c>
      <c r="E168">
        <v>361.28</v>
      </c>
      <c r="F168">
        <v>361.28</v>
      </c>
      <c r="G168">
        <v>4187.7</v>
      </c>
      <c r="H168">
        <v>380.7</v>
      </c>
      <c r="I168" t="s">
        <v>213</v>
      </c>
      <c r="J168" t="str">
        <f>VLOOKUP(B168,Sheet1!A:B,2,FALSE)</f>
        <v>Herbaceous Weed Control</v>
      </c>
    </row>
    <row r="169" spans="1:10">
      <c r="A169">
        <v>48497</v>
      </c>
      <c r="B169">
        <v>315</v>
      </c>
      <c r="C169" t="s">
        <v>898</v>
      </c>
      <c r="D169">
        <v>2016</v>
      </c>
      <c r="E169">
        <v>238.85</v>
      </c>
      <c r="F169">
        <v>238.85</v>
      </c>
      <c r="G169">
        <v>36</v>
      </c>
      <c r="H169">
        <v>36</v>
      </c>
      <c r="I169" t="s">
        <v>209</v>
      </c>
      <c r="J169" t="str">
        <f>VLOOKUP(B169,Sheet1!A:B,2,FALSE)</f>
        <v>Herbaceous Weed Control</v>
      </c>
    </row>
    <row r="170" spans="1:10">
      <c r="A170">
        <v>48497</v>
      </c>
      <c r="B170">
        <v>315</v>
      </c>
      <c r="C170" t="s">
        <v>908</v>
      </c>
      <c r="D170">
        <v>2012</v>
      </c>
      <c r="E170">
        <v>279.79000000000002</v>
      </c>
      <c r="F170">
        <v>279.79000000000002</v>
      </c>
      <c r="G170">
        <v>322</v>
      </c>
      <c r="H170">
        <v>80.5</v>
      </c>
      <c r="I170" t="s">
        <v>209</v>
      </c>
      <c r="J170" t="str">
        <f>VLOOKUP(B170,Sheet1!A:B,2,FALSE)</f>
        <v>Herbaceous Weed Control</v>
      </c>
    </row>
    <row r="171" spans="1:10">
      <c r="A171">
        <v>48497</v>
      </c>
      <c r="B171">
        <v>315</v>
      </c>
      <c r="C171" t="s">
        <v>921</v>
      </c>
      <c r="D171">
        <v>2013</v>
      </c>
      <c r="E171">
        <v>100.1</v>
      </c>
      <c r="F171">
        <v>100.1</v>
      </c>
      <c r="G171">
        <v>438</v>
      </c>
      <c r="H171">
        <v>146</v>
      </c>
      <c r="I171" t="s">
        <v>209</v>
      </c>
      <c r="J171" t="str">
        <f>VLOOKUP(B171,Sheet1!A:B,2,FALSE)</f>
        <v>Herbaceous Weed Control</v>
      </c>
    </row>
    <row r="172" spans="1:10">
      <c r="A172">
        <v>48497</v>
      </c>
      <c r="B172">
        <v>315</v>
      </c>
      <c r="C172" t="s">
        <v>926</v>
      </c>
      <c r="D172">
        <v>2015</v>
      </c>
      <c r="E172">
        <v>116.6</v>
      </c>
      <c r="F172">
        <v>116.6</v>
      </c>
      <c r="G172">
        <v>511</v>
      </c>
      <c r="H172">
        <v>113</v>
      </c>
      <c r="I172" t="s">
        <v>209</v>
      </c>
      <c r="J172" t="str">
        <f>VLOOKUP(B172,Sheet1!A:B,2,FALSE)</f>
        <v>Herbaceous Weed Control</v>
      </c>
    </row>
    <row r="173" spans="1:10">
      <c r="A173">
        <v>48497</v>
      </c>
      <c r="B173">
        <v>315</v>
      </c>
      <c r="C173" t="s">
        <v>933</v>
      </c>
      <c r="D173">
        <v>2016</v>
      </c>
      <c r="E173">
        <v>103.68</v>
      </c>
      <c r="F173">
        <v>103.68</v>
      </c>
      <c r="G173">
        <v>266</v>
      </c>
      <c r="H173">
        <v>60</v>
      </c>
      <c r="I173" t="s">
        <v>209</v>
      </c>
      <c r="J173" t="str">
        <f>VLOOKUP(B173,Sheet1!A:B,2,FALSE)</f>
        <v>Herbaceous Weed Control</v>
      </c>
    </row>
    <row r="174" spans="1:10">
      <c r="A174">
        <v>48497</v>
      </c>
      <c r="B174">
        <v>315</v>
      </c>
      <c r="C174" t="s">
        <v>934</v>
      </c>
      <c r="D174">
        <v>2016</v>
      </c>
      <c r="E174">
        <v>112.07</v>
      </c>
      <c r="F174">
        <v>112.07</v>
      </c>
      <c r="G174">
        <v>155</v>
      </c>
      <c r="H174">
        <v>43</v>
      </c>
      <c r="I174" t="s">
        <v>209</v>
      </c>
      <c r="J174" t="str">
        <f>VLOOKUP(B174,Sheet1!A:B,2,FALSE)</f>
        <v>Herbaceous Weed Control</v>
      </c>
    </row>
    <row r="175" spans="1:10">
      <c r="A175">
        <v>48497</v>
      </c>
      <c r="B175">
        <v>315</v>
      </c>
      <c r="C175" t="s">
        <v>947</v>
      </c>
      <c r="D175">
        <v>2017</v>
      </c>
      <c r="E175">
        <v>78.34</v>
      </c>
      <c r="F175">
        <v>78.34</v>
      </c>
      <c r="G175">
        <v>56</v>
      </c>
      <c r="H175">
        <v>28</v>
      </c>
      <c r="I175" t="s">
        <v>209</v>
      </c>
      <c r="J175" t="str">
        <f>VLOOKUP(B175,Sheet1!A:B,2,FALSE)</f>
        <v>Herbaceous Weed Control</v>
      </c>
    </row>
    <row r="176" spans="1:10">
      <c r="A176">
        <v>48497</v>
      </c>
      <c r="B176">
        <v>315</v>
      </c>
      <c r="C176" t="s">
        <v>956</v>
      </c>
      <c r="D176">
        <v>2017</v>
      </c>
      <c r="E176">
        <v>212.82</v>
      </c>
      <c r="F176">
        <v>212.82</v>
      </c>
      <c r="G176">
        <v>20</v>
      </c>
      <c r="H176">
        <v>20</v>
      </c>
      <c r="I176" t="s">
        <v>209</v>
      </c>
      <c r="J176" t="str">
        <f>VLOOKUP(B176,Sheet1!A:B,2,FALSE)</f>
        <v>Herbaceous Weed Control</v>
      </c>
    </row>
    <row r="177" spans="1:10">
      <c r="A177">
        <v>48497</v>
      </c>
      <c r="B177">
        <v>315</v>
      </c>
      <c r="C177" t="s">
        <v>965</v>
      </c>
      <c r="D177">
        <v>2015</v>
      </c>
      <c r="E177">
        <v>1059.55</v>
      </c>
      <c r="F177">
        <v>1059.55</v>
      </c>
      <c r="G177">
        <v>447</v>
      </c>
      <c r="H177">
        <v>149</v>
      </c>
      <c r="I177" t="s">
        <v>209</v>
      </c>
      <c r="J177" t="str">
        <f>VLOOKUP(B177,Sheet1!A:B,2,FALSE)</f>
        <v>Herbaceous Weed Control</v>
      </c>
    </row>
    <row r="178" spans="1:10">
      <c r="A178">
        <v>48497</v>
      </c>
      <c r="B178">
        <v>315</v>
      </c>
      <c r="C178" t="s">
        <v>989</v>
      </c>
      <c r="D178">
        <v>2016</v>
      </c>
      <c r="E178">
        <v>180.09</v>
      </c>
      <c r="F178">
        <v>180.09</v>
      </c>
      <c r="G178">
        <v>68</v>
      </c>
      <c r="H178">
        <v>36</v>
      </c>
      <c r="I178" t="s">
        <v>209</v>
      </c>
      <c r="J178" t="str">
        <f>VLOOKUP(B178,Sheet1!A:B,2,FALSE)</f>
        <v>Herbaceous Weed Control</v>
      </c>
    </row>
    <row r="179" spans="1:10">
      <c r="A179">
        <v>48497</v>
      </c>
      <c r="B179">
        <v>315</v>
      </c>
      <c r="C179" t="s">
        <v>991</v>
      </c>
      <c r="D179">
        <v>2017</v>
      </c>
      <c r="E179">
        <v>326.02</v>
      </c>
      <c r="F179">
        <v>326.02</v>
      </c>
      <c r="G179">
        <v>124</v>
      </c>
      <c r="H179">
        <v>62</v>
      </c>
      <c r="I179" t="s">
        <v>209</v>
      </c>
      <c r="J179" t="str">
        <f>VLOOKUP(B179,Sheet1!A:B,2,FALSE)</f>
        <v>Herbaceous Weed Control</v>
      </c>
    </row>
    <row r="180" spans="1:10">
      <c r="A180">
        <v>48497</v>
      </c>
      <c r="B180">
        <v>315</v>
      </c>
      <c r="C180" t="s">
        <v>1001</v>
      </c>
      <c r="D180">
        <v>2016</v>
      </c>
      <c r="E180">
        <v>224.64</v>
      </c>
      <c r="F180">
        <v>224.64</v>
      </c>
      <c r="G180">
        <v>696</v>
      </c>
      <c r="H180">
        <v>134</v>
      </c>
      <c r="I180" t="s">
        <v>209</v>
      </c>
      <c r="J180" t="str">
        <f>VLOOKUP(B180,Sheet1!A:B,2,FALSE)</f>
        <v>Herbaceous Weed Control</v>
      </c>
    </row>
    <row r="181" spans="1:10">
      <c r="A181">
        <v>48497</v>
      </c>
      <c r="B181">
        <v>315</v>
      </c>
      <c r="C181" t="s">
        <v>1002</v>
      </c>
      <c r="D181">
        <v>2016</v>
      </c>
      <c r="E181">
        <v>266.74</v>
      </c>
      <c r="F181">
        <v>266.74</v>
      </c>
      <c r="G181">
        <v>223</v>
      </c>
      <c r="H181">
        <v>67</v>
      </c>
      <c r="I181" t="s">
        <v>209</v>
      </c>
      <c r="J181" t="str">
        <f>VLOOKUP(B181,Sheet1!A:B,2,FALSE)</f>
        <v>Herbaceous Weed Control</v>
      </c>
    </row>
    <row r="182" spans="1:10">
      <c r="A182">
        <v>48497</v>
      </c>
      <c r="B182">
        <v>315</v>
      </c>
      <c r="C182" t="s">
        <v>1002</v>
      </c>
      <c r="D182">
        <v>2017</v>
      </c>
      <c r="E182">
        <v>132.52000000000001</v>
      </c>
      <c r="F182">
        <v>132.52000000000001</v>
      </c>
      <c r="G182">
        <v>223</v>
      </c>
      <c r="H182">
        <v>67</v>
      </c>
      <c r="I182" t="s">
        <v>209</v>
      </c>
      <c r="J182" t="str">
        <f>VLOOKUP(B182,Sheet1!A:B,2,FALSE)</f>
        <v>Herbaceous Weed Control</v>
      </c>
    </row>
    <row r="183" spans="1:10">
      <c r="A183">
        <v>48497</v>
      </c>
      <c r="B183">
        <v>315</v>
      </c>
      <c r="C183" t="s">
        <v>1016</v>
      </c>
      <c r="D183">
        <v>2016</v>
      </c>
      <c r="E183">
        <v>63.39</v>
      </c>
      <c r="F183">
        <v>63.39</v>
      </c>
      <c r="G183">
        <v>165</v>
      </c>
      <c r="H183">
        <v>55</v>
      </c>
      <c r="I183" t="s">
        <v>209</v>
      </c>
      <c r="J183" t="str">
        <f>VLOOKUP(B183,Sheet1!A:B,2,FALSE)</f>
        <v>Herbaceous Weed Control</v>
      </c>
    </row>
    <row r="184" spans="1:10">
      <c r="A184">
        <v>48497</v>
      </c>
      <c r="B184">
        <v>315</v>
      </c>
      <c r="C184" t="s">
        <v>1026</v>
      </c>
      <c r="D184">
        <v>2014</v>
      </c>
      <c r="E184">
        <v>75.849999999999994</v>
      </c>
      <c r="F184">
        <v>75.849999999999994</v>
      </c>
      <c r="G184">
        <v>95.6</v>
      </c>
      <c r="H184">
        <v>23.9</v>
      </c>
      <c r="I184" t="s">
        <v>209</v>
      </c>
      <c r="J184" t="str">
        <f>VLOOKUP(B184,Sheet1!A:B,2,FALSE)</f>
        <v>Herbaceous Weed Control</v>
      </c>
    </row>
    <row r="185" spans="1:10">
      <c r="A185">
        <v>48497</v>
      </c>
      <c r="B185">
        <v>315</v>
      </c>
      <c r="C185" t="s">
        <v>1028</v>
      </c>
      <c r="D185">
        <v>2014</v>
      </c>
      <c r="E185">
        <v>193.61</v>
      </c>
      <c r="F185">
        <v>193.61</v>
      </c>
      <c r="G185">
        <v>207</v>
      </c>
      <c r="H185">
        <v>23</v>
      </c>
      <c r="I185" t="s">
        <v>209</v>
      </c>
      <c r="J185" t="str">
        <f>VLOOKUP(B185,Sheet1!A:B,2,FALSE)</f>
        <v>Herbaceous Weed Control</v>
      </c>
    </row>
    <row r="186" spans="1:10">
      <c r="A186">
        <v>48497</v>
      </c>
      <c r="B186">
        <v>315</v>
      </c>
      <c r="C186" t="s">
        <v>1051</v>
      </c>
      <c r="D186">
        <v>2017</v>
      </c>
      <c r="E186">
        <v>964.22</v>
      </c>
      <c r="F186">
        <v>964.22</v>
      </c>
      <c r="G186">
        <v>5019</v>
      </c>
      <c r="H186">
        <v>571</v>
      </c>
      <c r="I186" t="s">
        <v>213</v>
      </c>
      <c r="J186" t="str">
        <f>VLOOKUP(B186,Sheet1!A:B,2,FALSE)</f>
        <v>Herbaceous Weed Control</v>
      </c>
    </row>
    <row r="187" spans="1:10">
      <c r="A187">
        <v>48497</v>
      </c>
      <c r="B187">
        <v>315</v>
      </c>
      <c r="C187" t="s">
        <v>1084</v>
      </c>
      <c r="D187">
        <v>2012</v>
      </c>
      <c r="E187">
        <v>90.45</v>
      </c>
      <c r="F187">
        <v>90.45</v>
      </c>
      <c r="G187">
        <v>92.8</v>
      </c>
      <c r="H187">
        <v>25.4</v>
      </c>
      <c r="I187" t="s">
        <v>209</v>
      </c>
      <c r="J187" t="str">
        <f>VLOOKUP(B187,Sheet1!A:B,2,FALSE)</f>
        <v>Herbaceous Weed Control</v>
      </c>
    </row>
    <row r="188" spans="1:10">
      <c r="A188">
        <v>48497</v>
      </c>
      <c r="B188">
        <v>315</v>
      </c>
      <c r="C188" t="s">
        <v>1095</v>
      </c>
      <c r="D188">
        <v>2013</v>
      </c>
      <c r="E188">
        <v>177.89</v>
      </c>
      <c r="F188">
        <v>177.89</v>
      </c>
      <c r="G188">
        <v>423.2</v>
      </c>
      <c r="H188">
        <v>120.4</v>
      </c>
      <c r="I188" t="s">
        <v>209</v>
      </c>
      <c r="J188" t="str">
        <f>VLOOKUP(B188,Sheet1!A:B,2,FALSE)</f>
        <v>Herbaceous Weed Control</v>
      </c>
    </row>
    <row r="189" spans="1:10">
      <c r="A189">
        <v>48497</v>
      </c>
      <c r="B189">
        <v>315</v>
      </c>
      <c r="C189" t="s">
        <v>1106</v>
      </c>
      <c r="D189">
        <v>2013</v>
      </c>
      <c r="E189">
        <v>158.68</v>
      </c>
      <c r="F189">
        <v>158.68</v>
      </c>
      <c r="G189">
        <v>184.6</v>
      </c>
      <c r="H189">
        <v>92.3</v>
      </c>
      <c r="I189" t="s">
        <v>209</v>
      </c>
      <c r="J189" t="str">
        <f>VLOOKUP(B189,Sheet1!A:B,2,FALSE)</f>
        <v>Herbaceous Weed Control</v>
      </c>
    </row>
    <row r="190" spans="1:10">
      <c r="A190">
        <v>48497</v>
      </c>
      <c r="B190">
        <v>315</v>
      </c>
      <c r="C190" t="s">
        <v>1109</v>
      </c>
      <c r="D190">
        <v>2013</v>
      </c>
      <c r="E190">
        <v>28.34</v>
      </c>
      <c r="F190">
        <v>28.34</v>
      </c>
      <c r="G190">
        <v>24</v>
      </c>
      <c r="H190">
        <v>12</v>
      </c>
      <c r="I190" t="s">
        <v>209</v>
      </c>
      <c r="J190" t="str">
        <f>VLOOKUP(B190,Sheet1!A:B,2,FALSE)</f>
        <v>Herbaceous Weed Control</v>
      </c>
    </row>
    <row r="191" spans="1:10">
      <c r="A191">
        <v>48497</v>
      </c>
      <c r="B191">
        <v>329</v>
      </c>
      <c r="C191" t="s">
        <v>403</v>
      </c>
      <c r="D191">
        <v>2013</v>
      </c>
      <c r="E191">
        <v>134.71</v>
      </c>
      <c r="F191">
        <v>134.71</v>
      </c>
      <c r="G191">
        <v>1114</v>
      </c>
      <c r="H191">
        <v>98</v>
      </c>
      <c r="I191" t="s">
        <v>209</v>
      </c>
      <c r="J191" t="str">
        <f>VLOOKUP(B191,Sheet1!A:B,2,FALSE)</f>
        <v>Residue and Tillage Management, No Till</v>
      </c>
    </row>
    <row r="192" spans="1:10">
      <c r="A192">
        <v>48497</v>
      </c>
      <c r="B192">
        <v>329</v>
      </c>
      <c r="C192" t="s">
        <v>403</v>
      </c>
      <c r="D192">
        <v>2014</v>
      </c>
      <c r="E192">
        <v>134.71</v>
      </c>
      <c r="F192">
        <v>134.71</v>
      </c>
      <c r="G192">
        <v>1114</v>
      </c>
      <c r="H192">
        <v>98</v>
      </c>
      <c r="I192" t="s">
        <v>209</v>
      </c>
      <c r="J192" t="str">
        <f>VLOOKUP(B192,Sheet1!A:B,2,FALSE)</f>
        <v>Residue and Tillage Management, No Till</v>
      </c>
    </row>
    <row r="193" spans="1:10">
      <c r="A193">
        <v>48497</v>
      </c>
      <c r="B193">
        <v>329</v>
      </c>
      <c r="C193" t="s">
        <v>403</v>
      </c>
      <c r="D193">
        <v>2015</v>
      </c>
      <c r="E193">
        <v>709.02</v>
      </c>
      <c r="F193">
        <v>709.02</v>
      </c>
      <c r="G193">
        <v>1114</v>
      </c>
      <c r="H193">
        <v>98</v>
      </c>
      <c r="I193" t="s">
        <v>209</v>
      </c>
      <c r="J193" t="str">
        <f>VLOOKUP(B193,Sheet1!A:B,2,FALSE)</f>
        <v>Residue and Tillage Management, No Till</v>
      </c>
    </row>
    <row r="194" spans="1:10">
      <c r="A194">
        <v>48497</v>
      </c>
      <c r="B194">
        <v>329</v>
      </c>
      <c r="C194" t="s">
        <v>531</v>
      </c>
      <c r="D194">
        <v>2013</v>
      </c>
      <c r="E194">
        <v>288.41000000000003</v>
      </c>
      <c r="F194">
        <v>288.41000000000003</v>
      </c>
      <c r="G194">
        <v>2767</v>
      </c>
      <c r="H194">
        <v>305</v>
      </c>
      <c r="I194" t="s">
        <v>209</v>
      </c>
      <c r="J194" t="str">
        <f>VLOOKUP(B194,Sheet1!A:B,2,FALSE)</f>
        <v>Residue and Tillage Management, No Till</v>
      </c>
    </row>
    <row r="195" spans="1:10">
      <c r="A195">
        <v>48497</v>
      </c>
      <c r="B195">
        <v>329</v>
      </c>
      <c r="C195" t="s">
        <v>531</v>
      </c>
      <c r="D195">
        <v>2014</v>
      </c>
      <c r="E195">
        <v>288.41000000000003</v>
      </c>
      <c r="F195">
        <v>288.41000000000003</v>
      </c>
      <c r="G195">
        <v>2767</v>
      </c>
      <c r="H195">
        <v>305</v>
      </c>
      <c r="I195" t="s">
        <v>209</v>
      </c>
      <c r="J195" t="str">
        <f>VLOOKUP(B195,Sheet1!A:B,2,FALSE)</f>
        <v>Residue and Tillage Management, No Till</v>
      </c>
    </row>
    <row r="196" spans="1:10">
      <c r="A196">
        <v>48497</v>
      </c>
      <c r="B196">
        <v>329</v>
      </c>
      <c r="C196" t="s">
        <v>531</v>
      </c>
      <c r="D196">
        <v>2015</v>
      </c>
      <c r="E196">
        <v>548.86</v>
      </c>
      <c r="F196">
        <v>548.86</v>
      </c>
      <c r="G196">
        <v>2767</v>
      </c>
      <c r="H196">
        <v>305</v>
      </c>
      <c r="I196" t="s">
        <v>209</v>
      </c>
      <c r="J196" t="str">
        <f>VLOOKUP(B196,Sheet1!A:B,2,FALSE)</f>
        <v>Residue and Tillage Management, No Till</v>
      </c>
    </row>
    <row r="197" spans="1:10">
      <c r="A197">
        <v>48497</v>
      </c>
      <c r="B197">
        <v>329</v>
      </c>
      <c r="C197" t="s">
        <v>683</v>
      </c>
      <c r="D197">
        <v>2013</v>
      </c>
      <c r="E197">
        <v>696.71</v>
      </c>
      <c r="F197">
        <v>696.71</v>
      </c>
      <c r="G197">
        <v>4749</v>
      </c>
      <c r="H197">
        <v>437</v>
      </c>
      <c r="I197" t="s">
        <v>207</v>
      </c>
      <c r="J197" t="str">
        <f>VLOOKUP(B197,Sheet1!A:B,2,FALSE)</f>
        <v>Residue and Tillage Management, No Till</v>
      </c>
    </row>
    <row r="198" spans="1:10">
      <c r="A198">
        <v>48497</v>
      </c>
      <c r="B198">
        <v>329</v>
      </c>
      <c r="C198" t="s">
        <v>683</v>
      </c>
      <c r="D198">
        <v>2014</v>
      </c>
      <c r="E198">
        <v>2685.83</v>
      </c>
      <c r="F198">
        <v>2685.83</v>
      </c>
      <c r="G198">
        <v>4749</v>
      </c>
      <c r="H198">
        <v>437</v>
      </c>
      <c r="I198" t="s">
        <v>207</v>
      </c>
      <c r="J198" t="str">
        <f>VLOOKUP(B198,Sheet1!A:B,2,FALSE)</f>
        <v>Residue and Tillage Management, No Till</v>
      </c>
    </row>
    <row r="199" spans="1:10">
      <c r="A199">
        <v>48497</v>
      </c>
      <c r="B199">
        <v>329</v>
      </c>
      <c r="C199" t="s">
        <v>683</v>
      </c>
      <c r="D199">
        <v>2015</v>
      </c>
      <c r="E199">
        <v>1160.48</v>
      </c>
      <c r="F199">
        <v>1160.48</v>
      </c>
      <c r="G199">
        <v>4749</v>
      </c>
      <c r="H199">
        <v>437</v>
      </c>
      <c r="I199" t="s">
        <v>207</v>
      </c>
      <c r="J199" t="str">
        <f>VLOOKUP(B199,Sheet1!A:B,2,FALSE)</f>
        <v>Residue and Tillage Management, No Till</v>
      </c>
    </row>
    <row r="200" spans="1:10">
      <c r="A200">
        <v>48497</v>
      </c>
      <c r="B200">
        <v>329</v>
      </c>
      <c r="C200" t="s">
        <v>995</v>
      </c>
      <c r="D200">
        <v>2013</v>
      </c>
      <c r="E200">
        <v>1545.67</v>
      </c>
      <c r="F200">
        <v>1545.67</v>
      </c>
      <c r="G200">
        <v>2740</v>
      </c>
      <c r="H200">
        <v>214</v>
      </c>
      <c r="I200" t="s">
        <v>209</v>
      </c>
      <c r="J200" t="str">
        <f>VLOOKUP(B200,Sheet1!A:B,2,FALSE)</f>
        <v>Residue and Tillage Management, No Till</v>
      </c>
    </row>
    <row r="201" spans="1:10">
      <c r="A201">
        <v>48497</v>
      </c>
      <c r="B201">
        <v>329</v>
      </c>
      <c r="C201" t="s">
        <v>995</v>
      </c>
      <c r="D201">
        <v>2014</v>
      </c>
      <c r="E201">
        <v>440.39</v>
      </c>
      <c r="F201">
        <v>440.39</v>
      </c>
      <c r="G201">
        <v>2740</v>
      </c>
      <c r="H201">
        <v>214</v>
      </c>
      <c r="I201" t="s">
        <v>209</v>
      </c>
      <c r="J201" t="str">
        <f>VLOOKUP(B201,Sheet1!A:B,2,FALSE)</f>
        <v>Residue and Tillage Management, No Till</v>
      </c>
    </row>
    <row r="202" spans="1:10">
      <c r="A202">
        <v>48497</v>
      </c>
      <c r="B202">
        <v>329</v>
      </c>
      <c r="C202" t="s">
        <v>995</v>
      </c>
      <c r="D202">
        <v>2015</v>
      </c>
      <c r="E202">
        <v>1610.59</v>
      </c>
      <c r="F202">
        <v>1610.59</v>
      </c>
      <c r="G202">
        <v>2740</v>
      </c>
      <c r="H202">
        <v>214</v>
      </c>
      <c r="I202" t="s">
        <v>209</v>
      </c>
      <c r="J202" t="str">
        <f>VLOOKUP(B202,Sheet1!A:B,2,FALSE)</f>
        <v>Residue and Tillage Management, No Till</v>
      </c>
    </row>
    <row r="203" spans="1:10">
      <c r="A203">
        <v>48497</v>
      </c>
      <c r="B203">
        <v>329</v>
      </c>
      <c r="C203" t="s">
        <v>1018</v>
      </c>
      <c r="D203">
        <v>2013</v>
      </c>
      <c r="E203">
        <v>1515.15</v>
      </c>
      <c r="F203">
        <v>1515.15</v>
      </c>
      <c r="G203">
        <v>894</v>
      </c>
      <c r="H203">
        <v>125</v>
      </c>
      <c r="I203" t="s">
        <v>209</v>
      </c>
      <c r="J203" t="str">
        <f>VLOOKUP(B203,Sheet1!A:B,2,FALSE)</f>
        <v>Residue and Tillage Management, No Till</v>
      </c>
    </row>
    <row r="204" spans="1:10">
      <c r="A204">
        <v>48497</v>
      </c>
      <c r="B204">
        <v>329</v>
      </c>
      <c r="C204" t="s">
        <v>1018</v>
      </c>
      <c r="D204">
        <v>2014</v>
      </c>
      <c r="E204">
        <v>59.57</v>
      </c>
      <c r="F204">
        <v>59.57</v>
      </c>
      <c r="G204">
        <v>894</v>
      </c>
      <c r="H204">
        <v>125</v>
      </c>
      <c r="I204" t="s">
        <v>209</v>
      </c>
      <c r="J204" t="str">
        <f>VLOOKUP(B204,Sheet1!A:B,2,FALSE)</f>
        <v>Residue and Tillage Management, No Till</v>
      </c>
    </row>
    <row r="205" spans="1:10">
      <c r="A205">
        <v>48497</v>
      </c>
      <c r="B205">
        <v>329</v>
      </c>
      <c r="C205" t="s">
        <v>1098</v>
      </c>
      <c r="D205">
        <v>2013</v>
      </c>
      <c r="E205">
        <v>1305.3599999999999</v>
      </c>
      <c r="F205">
        <v>1305.3599999999999</v>
      </c>
      <c r="G205">
        <v>6361</v>
      </c>
      <c r="H205">
        <v>557</v>
      </c>
      <c r="I205" t="s">
        <v>209</v>
      </c>
      <c r="J205" t="str">
        <f>VLOOKUP(B205,Sheet1!A:B,2,FALSE)</f>
        <v>Residue and Tillage Management, No Till</v>
      </c>
    </row>
    <row r="206" spans="1:10">
      <c r="A206">
        <v>48497</v>
      </c>
      <c r="B206">
        <v>329</v>
      </c>
      <c r="C206" t="s">
        <v>1098</v>
      </c>
      <c r="D206">
        <v>2014</v>
      </c>
      <c r="E206">
        <v>1585.08</v>
      </c>
      <c r="F206">
        <v>1585.08</v>
      </c>
      <c r="G206">
        <v>6361</v>
      </c>
      <c r="H206">
        <v>557</v>
      </c>
      <c r="I206" t="s">
        <v>209</v>
      </c>
      <c r="J206" t="str">
        <f>VLOOKUP(B206,Sheet1!A:B,2,FALSE)</f>
        <v>Residue and Tillage Management, No Till</v>
      </c>
    </row>
    <row r="207" spans="1:10">
      <c r="A207">
        <v>48497</v>
      </c>
      <c r="B207">
        <v>329</v>
      </c>
      <c r="C207" t="s">
        <v>1098</v>
      </c>
      <c r="D207">
        <v>2015</v>
      </c>
      <c r="E207">
        <v>1300.81</v>
      </c>
      <c r="F207">
        <v>1300.81</v>
      </c>
      <c r="G207">
        <v>6361</v>
      </c>
      <c r="H207">
        <v>557</v>
      </c>
      <c r="I207" t="s">
        <v>209</v>
      </c>
      <c r="J207" t="str">
        <f>VLOOKUP(B207,Sheet1!A:B,2,FALSE)</f>
        <v>Residue and Tillage Management, No Till</v>
      </c>
    </row>
    <row r="208" spans="1:10">
      <c r="A208">
        <v>48497</v>
      </c>
      <c r="B208">
        <v>340</v>
      </c>
      <c r="C208" t="s">
        <v>208</v>
      </c>
      <c r="D208">
        <v>2015</v>
      </c>
      <c r="E208">
        <v>665.7</v>
      </c>
      <c r="F208">
        <v>665.7</v>
      </c>
      <c r="G208">
        <v>144</v>
      </c>
      <c r="H208">
        <v>106</v>
      </c>
      <c r="I208" t="s">
        <v>209</v>
      </c>
      <c r="J208" t="str">
        <f>VLOOKUP(B208,Sheet1!A:B,2,FALSE)</f>
        <v>Cover Crop</v>
      </c>
    </row>
    <row r="209" spans="1:10">
      <c r="A209">
        <v>48497</v>
      </c>
      <c r="B209">
        <v>340</v>
      </c>
      <c r="C209" t="s">
        <v>208</v>
      </c>
      <c r="D209">
        <v>2016</v>
      </c>
      <c r="E209">
        <v>887.6</v>
      </c>
      <c r="F209">
        <v>887.6</v>
      </c>
      <c r="G209">
        <v>144</v>
      </c>
      <c r="H209">
        <v>106</v>
      </c>
      <c r="I209" t="s">
        <v>209</v>
      </c>
      <c r="J209" t="str">
        <f>VLOOKUP(B209,Sheet1!A:B,2,FALSE)</f>
        <v>Cover Crop</v>
      </c>
    </row>
    <row r="210" spans="1:10">
      <c r="A210">
        <v>48497</v>
      </c>
      <c r="B210">
        <v>340</v>
      </c>
      <c r="C210" t="s">
        <v>208</v>
      </c>
      <c r="D210">
        <v>2017</v>
      </c>
      <c r="E210">
        <v>1318.09</v>
      </c>
      <c r="F210">
        <v>1318.09</v>
      </c>
      <c r="G210">
        <v>144</v>
      </c>
      <c r="H210">
        <v>106</v>
      </c>
      <c r="I210" t="s">
        <v>209</v>
      </c>
      <c r="J210" t="str">
        <f>VLOOKUP(B210,Sheet1!A:B,2,FALSE)</f>
        <v>Cover Crop</v>
      </c>
    </row>
    <row r="211" spans="1:10">
      <c r="A211">
        <v>48497</v>
      </c>
      <c r="B211">
        <v>340</v>
      </c>
      <c r="C211" t="s">
        <v>214</v>
      </c>
      <c r="D211">
        <v>2014</v>
      </c>
      <c r="E211">
        <v>1698.42</v>
      </c>
      <c r="F211">
        <v>1698.42</v>
      </c>
      <c r="G211">
        <v>165</v>
      </c>
      <c r="H211">
        <v>55</v>
      </c>
      <c r="I211" t="s">
        <v>209</v>
      </c>
      <c r="J211" t="str">
        <f>VLOOKUP(B211,Sheet1!A:B,2,FALSE)</f>
        <v>Cover Crop</v>
      </c>
    </row>
    <row r="212" spans="1:10">
      <c r="A212">
        <v>48497</v>
      </c>
      <c r="B212">
        <v>340</v>
      </c>
      <c r="C212" t="s">
        <v>214</v>
      </c>
      <c r="D212">
        <v>2015</v>
      </c>
      <c r="E212">
        <v>1698.42</v>
      </c>
      <c r="F212">
        <v>1698.42</v>
      </c>
      <c r="G212">
        <v>165</v>
      </c>
      <c r="H212">
        <v>55</v>
      </c>
      <c r="I212" t="s">
        <v>209</v>
      </c>
      <c r="J212" t="str">
        <f>VLOOKUP(B212,Sheet1!A:B,2,FALSE)</f>
        <v>Cover Crop</v>
      </c>
    </row>
    <row r="213" spans="1:10">
      <c r="A213">
        <v>48497</v>
      </c>
      <c r="B213">
        <v>340</v>
      </c>
      <c r="C213" t="s">
        <v>214</v>
      </c>
      <c r="D213">
        <v>2016</v>
      </c>
      <c r="E213">
        <v>1698.42</v>
      </c>
      <c r="F213">
        <v>1698.42</v>
      </c>
      <c r="G213">
        <v>165</v>
      </c>
      <c r="H213">
        <v>55</v>
      </c>
      <c r="I213" t="s">
        <v>209</v>
      </c>
      <c r="J213" t="str">
        <f>VLOOKUP(B213,Sheet1!A:B,2,FALSE)</f>
        <v>Cover Crop</v>
      </c>
    </row>
    <row r="214" spans="1:10">
      <c r="A214">
        <v>48497</v>
      </c>
      <c r="B214">
        <v>340</v>
      </c>
      <c r="C214" t="s">
        <v>218</v>
      </c>
      <c r="D214">
        <v>2013</v>
      </c>
      <c r="E214">
        <v>549.91999999999996</v>
      </c>
      <c r="F214">
        <v>549.91999999999996</v>
      </c>
      <c r="G214">
        <v>873.7</v>
      </c>
      <c r="H214">
        <v>97.6</v>
      </c>
      <c r="I214" t="s">
        <v>209</v>
      </c>
      <c r="J214" t="str">
        <f>VLOOKUP(B214,Sheet1!A:B,2,FALSE)</f>
        <v>Cover Crop</v>
      </c>
    </row>
    <row r="215" spans="1:10">
      <c r="A215">
        <v>48497</v>
      </c>
      <c r="B215">
        <v>340</v>
      </c>
      <c r="C215" t="s">
        <v>218</v>
      </c>
      <c r="D215">
        <v>2014</v>
      </c>
      <c r="E215">
        <v>939.74</v>
      </c>
      <c r="F215">
        <v>939.74</v>
      </c>
      <c r="G215">
        <v>873.7</v>
      </c>
      <c r="H215">
        <v>97.6</v>
      </c>
      <c r="I215" t="s">
        <v>209</v>
      </c>
      <c r="J215" t="str">
        <f>VLOOKUP(B215,Sheet1!A:B,2,FALSE)</f>
        <v>Cover Crop</v>
      </c>
    </row>
    <row r="216" spans="1:10">
      <c r="A216">
        <v>48497</v>
      </c>
      <c r="B216">
        <v>340</v>
      </c>
      <c r="C216" t="s">
        <v>218</v>
      </c>
      <c r="D216">
        <v>2015</v>
      </c>
      <c r="E216">
        <v>1095.26</v>
      </c>
      <c r="F216">
        <v>1095.26</v>
      </c>
      <c r="G216">
        <v>873.7</v>
      </c>
      <c r="H216">
        <v>97.6</v>
      </c>
      <c r="I216" t="s">
        <v>209</v>
      </c>
      <c r="J216" t="str">
        <f>VLOOKUP(B216,Sheet1!A:B,2,FALSE)</f>
        <v>Cover Crop</v>
      </c>
    </row>
    <row r="217" spans="1:10">
      <c r="A217">
        <v>48497</v>
      </c>
      <c r="B217">
        <v>340</v>
      </c>
      <c r="C217" t="s">
        <v>223</v>
      </c>
      <c r="D217">
        <v>2014</v>
      </c>
      <c r="E217">
        <v>2225.6799999999998</v>
      </c>
      <c r="F217">
        <v>2225.6799999999998</v>
      </c>
      <c r="G217">
        <v>264</v>
      </c>
      <c r="H217">
        <v>66</v>
      </c>
      <c r="I217" t="s">
        <v>209</v>
      </c>
      <c r="J217" t="str">
        <f>VLOOKUP(B217,Sheet1!A:B,2,FALSE)</f>
        <v>Cover Crop</v>
      </c>
    </row>
    <row r="218" spans="1:10">
      <c r="A218">
        <v>48497</v>
      </c>
      <c r="B218">
        <v>340</v>
      </c>
      <c r="C218" t="s">
        <v>223</v>
      </c>
      <c r="D218">
        <v>2015</v>
      </c>
      <c r="E218">
        <v>2225.6799999999998</v>
      </c>
      <c r="F218">
        <v>2225.6799999999998</v>
      </c>
      <c r="G218">
        <v>264</v>
      </c>
      <c r="H218">
        <v>66</v>
      </c>
      <c r="I218" t="s">
        <v>209</v>
      </c>
      <c r="J218" t="str">
        <f>VLOOKUP(B218,Sheet1!A:B,2,FALSE)</f>
        <v>Cover Crop</v>
      </c>
    </row>
    <row r="219" spans="1:10">
      <c r="A219">
        <v>48497</v>
      </c>
      <c r="B219">
        <v>340</v>
      </c>
      <c r="C219" t="s">
        <v>227</v>
      </c>
      <c r="D219">
        <v>2013</v>
      </c>
      <c r="E219">
        <v>536</v>
      </c>
      <c r="F219">
        <v>536</v>
      </c>
      <c r="G219">
        <v>496.1</v>
      </c>
      <c r="H219">
        <v>114.1</v>
      </c>
      <c r="I219" t="s">
        <v>209</v>
      </c>
      <c r="J219" t="str">
        <f>VLOOKUP(B219,Sheet1!A:B,2,FALSE)</f>
        <v>Cover Crop</v>
      </c>
    </row>
    <row r="220" spans="1:10">
      <c r="A220">
        <v>48497</v>
      </c>
      <c r="B220">
        <v>340</v>
      </c>
      <c r="C220" t="s">
        <v>235</v>
      </c>
      <c r="D220">
        <v>2013</v>
      </c>
      <c r="E220">
        <v>549.91999999999996</v>
      </c>
      <c r="F220">
        <v>549.91999999999996</v>
      </c>
      <c r="G220">
        <v>282</v>
      </c>
      <c r="H220">
        <v>47</v>
      </c>
      <c r="I220" t="s">
        <v>209</v>
      </c>
      <c r="J220" t="str">
        <f>VLOOKUP(B220,Sheet1!A:B,2,FALSE)</f>
        <v>Cover Crop</v>
      </c>
    </row>
    <row r="221" spans="1:10">
      <c r="A221">
        <v>48497</v>
      </c>
      <c r="B221">
        <v>340</v>
      </c>
      <c r="C221" t="s">
        <v>235</v>
      </c>
      <c r="D221">
        <v>2014</v>
      </c>
      <c r="E221">
        <v>563.84</v>
      </c>
      <c r="F221">
        <v>563.84</v>
      </c>
      <c r="G221">
        <v>282</v>
      </c>
      <c r="H221">
        <v>47</v>
      </c>
      <c r="I221" t="s">
        <v>209</v>
      </c>
      <c r="J221" t="str">
        <f>VLOOKUP(B221,Sheet1!A:B,2,FALSE)</f>
        <v>Cover Crop</v>
      </c>
    </row>
    <row r="222" spans="1:10">
      <c r="A222">
        <v>48497</v>
      </c>
      <c r="B222">
        <v>340</v>
      </c>
      <c r="C222" t="s">
        <v>235</v>
      </c>
      <c r="D222">
        <v>2015</v>
      </c>
      <c r="E222">
        <v>848.65</v>
      </c>
      <c r="F222">
        <v>848.65</v>
      </c>
      <c r="G222">
        <v>282</v>
      </c>
      <c r="H222">
        <v>47</v>
      </c>
      <c r="I222" t="s">
        <v>209</v>
      </c>
      <c r="J222" t="str">
        <f>VLOOKUP(B222,Sheet1!A:B,2,FALSE)</f>
        <v>Cover Crop</v>
      </c>
    </row>
    <row r="223" spans="1:10">
      <c r="A223">
        <v>48497</v>
      </c>
      <c r="B223">
        <v>340</v>
      </c>
      <c r="C223" t="s">
        <v>253</v>
      </c>
      <c r="D223">
        <v>2014</v>
      </c>
      <c r="E223">
        <v>377.95</v>
      </c>
      <c r="F223">
        <v>377.95</v>
      </c>
      <c r="G223">
        <v>285.2</v>
      </c>
      <c r="H223">
        <v>77.2</v>
      </c>
      <c r="I223" t="s">
        <v>209</v>
      </c>
      <c r="J223" t="str">
        <f>VLOOKUP(B223,Sheet1!A:B,2,FALSE)</f>
        <v>Cover Crop</v>
      </c>
    </row>
    <row r="224" spans="1:10">
      <c r="A224">
        <v>48497</v>
      </c>
      <c r="B224">
        <v>340</v>
      </c>
      <c r="C224" t="s">
        <v>259</v>
      </c>
      <c r="D224">
        <v>2016</v>
      </c>
      <c r="E224">
        <v>506</v>
      </c>
      <c r="F224">
        <v>506</v>
      </c>
      <c r="G224">
        <v>503</v>
      </c>
      <c r="H224">
        <v>112</v>
      </c>
      <c r="I224" t="s">
        <v>209</v>
      </c>
      <c r="J224" t="str">
        <f>VLOOKUP(B224,Sheet1!A:B,2,FALSE)</f>
        <v>Cover Crop</v>
      </c>
    </row>
    <row r="225" spans="1:10">
      <c r="A225">
        <v>48497</v>
      </c>
      <c r="B225">
        <v>340</v>
      </c>
      <c r="C225" t="s">
        <v>259</v>
      </c>
      <c r="D225">
        <v>2017</v>
      </c>
      <c r="E225">
        <v>506</v>
      </c>
      <c r="F225">
        <v>506</v>
      </c>
      <c r="G225">
        <v>503</v>
      </c>
      <c r="H225">
        <v>112</v>
      </c>
      <c r="I225" t="s">
        <v>209</v>
      </c>
      <c r="J225" t="str">
        <f>VLOOKUP(B225,Sheet1!A:B,2,FALSE)</f>
        <v>Cover Crop</v>
      </c>
    </row>
    <row r="226" spans="1:10">
      <c r="A226">
        <v>48497</v>
      </c>
      <c r="B226">
        <v>340</v>
      </c>
      <c r="C226" t="s">
        <v>266</v>
      </c>
      <c r="D226">
        <v>2013</v>
      </c>
      <c r="E226">
        <v>132.26</v>
      </c>
      <c r="F226">
        <v>132.26</v>
      </c>
      <c r="G226">
        <v>555</v>
      </c>
      <c r="H226">
        <v>163</v>
      </c>
      <c r="I226" t="s">
        <v>209</v>
      </c>
      <c r="J226" t="str">
        <f>VLOOKUP(B226,Sheet1!A:B,2,FALSE)</f>
        <v>Cover Crop</v>
      </c>
    </row>
    <row r="227" spans="1:10">
      <c r="A227">
        <v>48497</v>
      </c>
      <c r="B227">
        <v>340</v>
      </c>
      <c r="C227" t="s">
        <v>266</v>
      </c>
      <c r="D227">
        <v>2014</v>
      </c>
      <c r="E227">
        <v>772.67</v>
      </c>
      <c r="F227">
        <v>772.67</v>
      </c>
      <c r="G227">
        <v>555</v>
      </c>
      <c r="H227">
        <v>163</v>
      </c>
      <c r="I227" t="s">
        <v>209</v>
      </c>
      <c r="J227" t="str">
        <f>VLOOKUP(B227,Sheet1!A:B,2,FALSE)</f>
        <v>Cover Crop</v>
      </c>
    </row>
    <row r="228" spans="1:10">
      <c r="A228">
        <v>48497</v>
      </c>
      <c r="B228">
        <v>340</v>
      </c>
      <c r="C228" t="s">
        <v>266</v>
      </c>
      <c r="D228">
        <v>2016</v>
      </c>
      <c r="E228">
        <v>2171.83</v>
      </c>
      <c r="F228">
        <v>2171.83</v>
      </c>
      <c r="G228">
        <v>555</v>
      </c>
      <c r="H228">
        <v>163</v>
      </c>
      <c r="I228" t="s">
        <v>209</v>
      </c>
      <c r="J228" t="str">
        <f>VLOOKUP(B228,Sheet1!A:B,2,FALSE)</f>
        <v>Cover Crop</v>
      </c>
    </row>
    <row r="229" spans="1:10">
      <c r="A229">
        <v>48497</v>
      </c>
      <c r="B229">
        <v>340</v>
      </c>
      <c r="C229" t="s">
        <v>267</v>
      </c>
      <c r="D229">
        <v>2013</v>
      </c>
      <c r="E229">
        <v>965.12</v>
      </c>
      <c r="F229">
        <v>965.12</v>
      </c>
      <c r="G229">
        <v>406</v>
      </c>
      <c r="H229">
        <v>58</v>
      </c>
      <c r="I229" t="s">
        <v>209</v>
      </c>
      <c r="J229" t="str">
        <f>VLOOKUP(B229,Sheet1!A:B,2,FALSE)</f>
        <v>Cover Crop</v>
      </c>
    </row>
    <row r="230" spans="1:10">
      <c r="A230">
        <v>48497</v>
      </c>
      <c r="B230">
        <v>340</v>
      </c>
      <c r="C230" t="s">
        <v>268</v>
      </c>
      <c r="D230">
        <v>2017</v>
      </c>
      <c r="E230">
        <v>4440.53</v>
      </c>
      <c r="F230">
        <v>4440.53</v>
      </c>
      <c r="G230">
        <v>447</v>
      </c>
      <c r="H230">
        <v>149</v>
      </c>
      <c r="I230" t="s">
        <v>209</v>
      </c>
      <c r="J230" t="str">
        <f>VLOOKUP(B230,Sheet1!A:B,2,FALSE)</f>
        <v>Cover Crop</v>
      </c>
    </row>
    <row r="231" spans="1:10">
      <c r="A231">
        <v>48497</v>
      </c>
      <c r="B231">
        <v>340</v>
      </c>
      <c r="C231" t="s">
        <v>277</v>
      </c>
      <c r="D231">
        <v>2013</v>
      </c>
      <c r="E231">
        <v>1633.28</v>
      </c>
      <c r="F231">
        <v>1633.28</v>
      </c>
      <c r="G231">
        <v>171</v>
      </c>
      <c r="H231">
        <v>57</v>
      </c>
      <c r="I231" t="s">
        <v>209</v>
      </c>
      <c r="J231" t="str">
        <f>VLOOKUP(B231,Sheet1!A:B,2,FALSE)</f>
        <v>Cover Crop</v>
      </c>
    </row>
    <row r="232" spans="1:10">
      <c r="A232">
        <v>48497</v>
      </c>
      <c r="B232">
        <v>340</v>
      </c>
      <c r="C232" t="s">
        <v>282</v>
      </c>
      <c r="D232">
        <v>2016</v>
      </c>
      <c r="E232">
        <v>680.98</v>
      </c>
      <c r="F232">
        <v>680.98</v>
      </c>
      <c r="G232">
        <v>39.799999999999997</v>
      </c>
      <c r="H232">
        <v>19.899999999999999</v>
      </c>
      <c r="I232" t="s">
        <v>209</v>
      </c>
      <c r="J232" t="str">
        <f>VLOOKUP(B232,Sheet1!A:B,2,FALSE)</f>
        <v>Cover Crop</v>
      </c>
    </row>
    <row r="233" spans="1:10">
      <c r="A233">
        <v>48497</v>
      </c>
      <c r="B233">
        <v>340</v>
      </c>
      <c r="C233" t="s">
        <v>282</v>
      </c>
      <c r="D233">
        <v>2017</v>
      </c>
      <c r="E233">
        <v>680.98</v>
      </c>
      <c r="F233">
        <v>680.98</v>
      </c>
      <c r="G233">
        <v>39.799999999999997</v>
      </c>
      <c r="H233">
        <v>19.899999999999999</v>
      </c>
      <c r="I233" t="s">
        <v>209</v>
      </c>
      <c r="J233" t="str">
        <f>VLOOKUP(B233,Sheet1!A:B,2,FALSE)</f>
        <v>Cover Crop</v>
      </c>
    </row>
    <row r="234" spans="1:10">
      <c r="A234">
        <v>48497</v>
      </c>
      <c r="B234">
        <v>340</v>
      </c>
      <c r="C234" t="s">
        <v>284</v>
      </c>
      <c r="D234">
        <v>2013</v>
      </c>
      <c r="E234">
        <v>1587.11</v>
      </c>
      <c r="F234">
        <v>1587.11</v>
      </c>
      <c r="G234">
        <v>672</v>
      </c>
      <c r="H234">
        <v>84</v>
      </c>
      <c r="I234" t="s">
        <v>209</v>
      </c>
      <c r="J234" t="str">
        <f>VLOOKUP(B234,Sheet1!A:B,2,FALSE)</f>
        <v>Cover Crop</v>
      </c>
    </row>
    <row r="235" spans="1:10">
      <c r="A235">
        <v>48497</v>
      </c>
      <c r="B235">
        <v>340</v>
      </c>
      <c r="C235" t="s">
        <v>284</v>
      </c>
      <c r="D235">
        <v>2014</v>
      </c>
      <c r="E235">
        <v>2046.53</v>
      </c>
      <c r="F235">
        <v>2046.53</v>
      </c>
      <c r="G235">
        <v>672</v>
      </c>
      <c r="H235">
        <v>84</v>
      </c>
      <c r="I235" t="s">
        <v>209</v>
      </c>
      <c r="J235" t="str">
        <f>VLOOKUP(B235,Sheet1!A:B,2,FALSE)</f>
        <v>Cover Crop</v>
      </c>
    </row>
    <row r="236" spans="1:10">
      <c r="A236">
        <v>48497</v>
      </c>
      <c r="B236">
        <v>340</v>
      </c>
      <c r="C236" t="s">
        <v>284</v>
      </c>
      <c r="D236">
        <v>2015</v>
      </c>
      <c r="E236">
        <v>2001.93</v>
      </c>
      <c r="F236">
        <v>2001.93</v>
      </c>
      <c r="G236">
        <v>672</v>
      </c>
      <c r="H236">
        <v>84</v>
      </c>
      <c r="I236" t="s">
        <v>209</v>
      </c>
      <c r="J236" t="str">
        <f>VLOOKUP(B236,Sheet1!A:B,2,FALSE)</f>
        <v>Cover Crop</v>
      </c>
    </row>
    <row r="237" spans="1:10">
      <c r="A237">
        <v>48497</v>
      </c>
      <c r="B237">
        <v>340</v>
      </c>
      <c r="C237" t="s">
        <v>303</v>
      </c>
      <c r="D237">
        <v>2013</v>
      </c>
      <c r="E237">
        <v>536</v>
      </c>
      <c r="F237">
        <v>536</v>
      </c>
      <c r="G237">
        <v>464</v>
      </c>
      <c r="H237">
        <v>41</v>
      </c>
      <c r="I237" t="s">
        <v>209</v>
      </c>
      <c r="J237" t="str">
        <f>VLOOKUP(B237,Sheet1!A:B,2,FALSE)</f>
        <v>Cover Crop</v>
      </c>
    </row>
    <row r="238" spans="1:10">
      <c r="A238">
        <v>48497</v>
      </c>
      <c r="B238">
        <v>340</v>
      </c>
      <c r="C238" t="s">
        <v>303</v>
      </c>
      <c r="D238">
        <v>2014</v>
      </c>
      <c r="E238">
        <v>536</v>
      </c>
      <c r="F238">
        <v>536</v>
      </c>
      <c r="G238">
        <v>464</v>
      </c>
      <c r="H238">
        <v>41</v>
      </c>
      <c r="I238" t="s">
        <v>209</v>
      </c>
      <c r="J238" t="str">
        <f>VLOOKUP(B238,Sheet1!A:B,2,FALSE)</f>
        <v>Cover Crop</v>
      </c>
    </row>
    <row r="239" spans="1:10">
      <c r="A239">
        <v>48497</v>
      </c>
      <c r="B239">
        <v>340</v>
      </c>
      <c r="C239" t="s">
        <v>303</v>
      </c>
      <c r="D239">
        <v>2015</v>
      </c>
      <c r="E239">
        <v>558.51</v>
      </c>
      <c r="F239">
        <v>558.51</v>
      </c>
      <c r="G239">
        <v>464</v>
      </c>
      <c r="H239">
        <v>41</v>
      </c>
      <c r="I239" t="s">
        <v>209</v>
      </c>
      <c r="J239" t="str">
        <f>VLOOKUP(B239,Sheet1!A:B,2,FALSE)</f>
        <v>Cover Crop</v>
      </c>
    </row>
    <row r="240" spans="1:10">
      <c r="A240">
        <v>48497</v>
      </c>
      <c r="B240">
        <v>340</v>
      </c>
      <c r="C240" t="s">
        <v>304</v>
      </c>
      <c r="D240">
        <v>2016</v>
      </c>
      <c r="E240">
        <v>761.37</v>
      </c>
      <c r="F240">
        <v>761.37</v>
      </c>
      <c r="G240">
        <v>280</v>
      </c>
      <c r="H240">
        <v>140</v>
      </c>
      <c r="I240" t="s">
        <v>209</v>
      </c>
      <c r="J240" t="str">
        <f>VLOOKUP(B240,Sheet1!A:B,2,FALSE)</f>
        <v>Cover Crop</v>
      </c>
    </row>
    <row r="241" spans="1:10">
      <c r="A241">
        <v>48497</v>
      </c>
      <c r="B241">
        <v>340</v>
      </c>
      <c r="C241" t="s">
        <v>304</v>
      </c>
      <c r="D241">
        <v>2017</v>
      </c>
      <c r="E241">
        <v>1527.47</v>
      </c>
      <c r="F241">
        <v>1527.47</v>
      </c>
      <c r="G241">
        <v>280</v>
      </c>
      <c r="H241">
        <v>140</v>
      </c>
      <c r="I241" t="s">
        <v>209</v>
      </c>
      <c r="J241" t="str">
        <f>VLOOKUP(B241,Sheet1!A:B,2,FALSE)</f>
        <v>Cover Crop</v>
      </c>
    </row>
    <row r="242" spans="1:10">
      <c r="A242">
        <v>48497</v>
      </c>
      <c r="B242">
        <v>340</v>
      </c>
      <c r="C242" t="s">
        <v>311</v>
      </c>
      <c r="D242">
        <v>2014</v>
      </c>
      <c r="E242">
        <v>821.22</v>
      </c>
      <c r="F242">
        <v>821.22</v>
      </c>
      <c r="G242">
        <v>160</v>
      </c>
      <c r="H242">
        <v>32</v>
      </c>
      <c r="I242" t="s">
        <v>209</v>
      </c>
      <c r="J242" t="str">
        <f>VLOOKUP(B242,Sheet1!A:B,2,FALSE)</f>
        <v>Cover Crop</v>
      </c>
    </row>
    <row r="243" spans="1:10">
      <c r="A243">
        <v>48497</v>
      </c>
      <c r="B243">
        <v>340</v>
      </c>
      <c r="C243" t="s">
        <v>311</v>
      </c>
      <c r="D243">
        <v>2015</v>
      </c>
      <c r="E243">
        <v>821.22</v>
      </c>
      <c r="F243">
        <v>821.22</v>
      </c>
      <c r="G243">
        <v>160</v>
      </c>
      <c r="H243">
        <v>32</v>
      </c>
      <c r="I243" t="s">
        <v>209</v>
      </c>
      <c r="J243" t="str">
        <f>VLOOKUP(B243,Sheet1!A:B,2,FALSE)</f>
        <v>Cover Crop</v>
      </c>
    </row>
    <row r="244" spans="1:10">
      <c r="A244">
        <v>48497</v>
      </c>
      <c r="B244">
        <v>340</v>
      </c>
      <c r="C244" t="s">
        <v>312</v>
      </c>
      <c r="D244">
        <v>2016</v>
      </c>
      <c r="E244">
        <v>8895.8799999999992</v>
      </c>
      <c r="F244">
        <v>8895.8799999999992</v>
      </c>
      <c r="G244">
        <v>1489</v>
      </c>
      <c r="H244">
        <v>237</v>
      </c>
      <c r="I244" t="s">
        <v>209</v>
      </c>
      <c r="J244" t="str">
        <f>VLOOKUP(B244,Sheet1!A:B,2,FALSE)</f>
        <v>Cover Crop</v>
      </c>
    </row>
    <row r="245" spans="1:10">
      <c r="A245">
        <v>48497</v>
      </c>
      <c r="B245">
        <v>340</v>
      </c>
      <c r="C245" t="s">
        <v>312</v>
      </c>
      <c r="D245">
        <v>2017</v>
      </c>
      <c r="E245">
        <v>8895.8799999999992</v>
      </c>
      <c r="F245">
        <v>8895.8799999999992</v>
      </c>
      <c r="G245">
        <v>1489</v>
      </c>
      <c r="H245">
        <v>237</v>
      </c>
      <c r="I245" t="s">
        <v>209</v>
      </c>
      <c r="J245" t="str">
        <f>VLOOKUP(B245,Sheet1!A:B,2,FALSE)</f>
        <v>Cover Crop</v>
      </c>
    </row>
    <row r="246" spans="1:10">
      <c r="A246">
        <v>48497</v>
      </c>
      <c r="B246">
        <v>340</v>
      </c>
      <c r="C246" t="s">
        <v>320</v>
      </c>
      <c r="D246">
        <v>2016</v>
      </c>
      <c r="E246">
        <v>671.52</v>
      </c>
      <c r="F246">
        <v>671.52</v>
      </c>
      <c r="G246">
        <v>71</v>
      </c>
      <c r="H246">
        <v>29</v>
      </c>
      <c r="I246" t="s">
        <v>207</v>
      </c>
      <c r="J246" t="str">
        <f>VLOOKUP(B246,Sheet1!A:B,2,FALSE)</f>
        <v>Cover Crop</v>
      </c>
    </row>
    <row r="247" spans="1:10">
      <c r="A247">
        <v>48497</v>
      </c>
      <c r="B247">
        <v>340</v>
      </c>
      <c r="C247" t="s">
        <v>325</v>
      </c>
      <c r="D247">
        <v>2013</v>
      </c>
      <c r="E247">
        <v>793.55</v>
      </c>
      <c r="F247">
        <v>793.55</v>
      </c>
      <c r="G247">
        <v>336</v>
      </c>
      <c r="H247">
        <v>56</v>
      </c>
      <c r="I247" t="s">
        <v>209</v>
      </c>
      <c r="J247" t="str">
        <f>VLOOKUP(B247,Sheet1!A:B,2,FALSE)</f>
        <v>Cover Crop</v>
      </c>
    </row>
    <row r="248" spans="1:10">
      <c r="A248">
        <v>48497</v>
      </c>
      <c r="B248">
        <v>340</v>
      </c>
      <c r="C248" t="s">
        <v>325</v>
      </c>
      <c r="D248">
        <v>2014</v>
      </c>
      <c r="E248">
        <v>793.55</v>
      </c>
      <c r="F248">
        <v>793.55</v>
      </c>
      <c r="G248">
        <v>336</v>
      </c>
      <c r="H248">
        <v>56</v>
      </c>
      <c r="I248" t="s">
        <v>209</v>
      </c>
      <c r="J248" t="str">
        <f>VLOOKUP(B248,Sheet1!A:B,2,FALSE)</f>
        <v>Cover Crop</v>
      </c>
    </row>
    <row r="249" spans="1:10">
      <c r="A249">
        <v>48497</v>
      </c>
      <c r="B249">
        <v>340</v>
      </c>
      <c r="C249" t="s">
        <v>325</v>
      </c>
      <c r="D249">
        <v>2015</v>
      </c>
      <c r="E249">
        <v>1080.75</v>
      </c>
      <c r="F249">
        <v>1080.75</v>
      </c>
      <c r="G249">
        <v>336</v>
      </c>
      <c r="H249">
        <v>56</v>
      </c>
      <c r="I249" t="s">
        <v>209</v>
      </c>
      <c r="J249" t="str">
        <f>VLOOKUP(B249,Sheet1!A:B,2,FALSE)</f>
        <v>Cover Crop</v>
      </c>
    </row>
    <row r="250" spans="1:10">
      <c r="A250">
        <v>48497</v>
      </c>
      <c r="B250">
        <v>340</v>
      </c>
      <c r="C250" t="s">
        <v>326</v>
      </c>
      <c r="D250">
        <v>2014</v>
      </c>
      <c r="E250">
        <v>765.22</v>
      </c>
      <c r="F250">
        <v>765.22</v>
      </c>
      <c r="G250">
        <v>48</v>
      </c>
      <c r="H250">
        <v>24</v>
      </c>
      <c r="I250" t="s">
        <v>209</v>
      </c>
      <c r="J250" t="str">
        <f>VLOOKUP(B250,Sheet1!A:B,2,FALSE)</f>
        <v>Cover Crop</v>
      </c>
    </row>
    <row r="251" spans="1:10">
      <c r="A251">
        <v>48497</v>
      </c>
      <c r="B251">
        <v>340</v>
      </c>
      <c r="C251" t="s">
        <v>326</v>
      </c>
      <c r="D251">
        <v>2016</v>
      </c>
      <c r="E251">
        <v>765.22</v>
      </c>
      <c r="F251">
        <v>765.22</v>
      </c>
      <c r="G251">
        <v>48</v>
      </c>
      <c r="H251">
        <v>24</v>
      </c>
      <c r="I251" t="s">
        <v>209</v>
      </c>
      <c r="J251" t="str">
        <f>VLOOKUP(B251,Sheet1!A:B,2,FALSE)</f>
        <v>Cover Crop</v>
      </c>
    </row>
    <row r="252" spans="1:10">
      <c r="A252">
        <v>48497</v>
      </c>
      <c r="B252">
        <v>340</v>
      </c>
      <c r="C252" t="s">
        <v>327</v>
      </c>
      <c r="D252">
        <v>2013</v>
      </c>
      <c r="E252">
        <v>1949.08</v>
      </c>
      <c r="F252">
        <v>1949.08</v>
      </c>
      <c r="G252">
        <v>227.1</v>
      </c>
      <c r="H252">
        <v>75.7</v>
      </c>
      <c r="I252" t="s">
        <v>209</v>
      </c>
      <c r="J252" t="str">
        <f>VLOOKUP(B252,Sheet1!A:B,2,FALSE)</f>
        <v>Cover Crop</v>
      </c>
    </row>
    <row r="253" spans="1:10">
      <c r="A253">
        <v>48497</v>
      </c>
      <c r="B253">
        <v>340</v>
      </c>
      <c r="C253" t="s">
        <v>327</v>
      </c>
      <c r="D253">
        <v>2014</v>
      </c>
      <c r="E253">
        <v>215.79</v>
      </c>
      <c r="F253">
        <v>215.79</v>
      </c>
      <c r="G253">
        <v>227.1</v>
      </c>
      <c r="H253">
        <v>75.7</v>
      </c>
      <c r="I253" t="s">
        <v>209</v>
      </c>
      <c r="J253" t="str">
        <f>VLOOKUP(B253,Sheet1!A:B,2,FALSE)</f>
        <v>Cover Crop</v>
      </c>
    </row>
    <row r="254" spans="1:10">
      <c r="A254">
        <v>48497</v>
      </c>
      <c r="B254">
        <v>340</v>
      </c>
      <c r="C254" t="s">
        <v>327</v>
      </c>
      <c r="D254">
        <v>2015</v>
      </c>
      <c r="E254">
        <v>311.89</v>
      </c>
      <c r="F254">
        <v>311.89</v>
      </c>
      <c r="G254">
        <v>227.1</v>
      </c>
      <c r="H254">
        <v>75.7</v>
      </c>
      <c r="I254" t="s">
        <v>209</v>
      </c>
      <c r="J254" t="str">
        <f>VLOOKUP(B254,Sheet1!A:B,2,FALSE)</f>
        <v>Cover Crop</v>
      </c>
    </row>
    <row r="255" spans="1:10">
      <c r="A255">
        <v>48497</v>
      </c>
      <c r="B255">
        <v>340</v>
      </c>
      <c r="C255" t="s">
        <v>328</v>
      </c>
      <c r="D255">
        <v>2013</v>
      </c>
      <c r="E255">
        <v>591.69000000000005</v>
      </c>
      <c r="F255">
        <v>591.69000000000005</v>
      </c>
      <c r="G255">
        <v>105</v>
      </c>
      <c r="H255">
        <v>15</v>
      </c>
      <c r="I255" t="s">
        <v>209</v>
      </c>
      <c r="J255" t="str">
        <f>VLOOKUP(B255,Sheet1!A:B,2,FALSE)</f>
        <v>Cover Crop</v>
      </c>
    </row>
    <row r="256" spans="1:10">
      <c r="A256">
        <v>48497</v>
      </c>
      <c r="B256">
        <v>340</v>
      </c>
      <c r="C256" t="s">
        <v>328</v>
      </c>
      <c r="D256">
        <v>2014</v>
      </c>
      <c r="E256">
        <v>591.69000000000005</v>
      </c>
      <c r="F256">
        <v>591.69000000000005</v>
      </c>
      <c r="G256">
        <v>105</v>
      </c>
      <c r="H256">
        <v>15</v>
      </c>
      <c r="I256" t="s">
        <v>209</v>
      </c>
      <c r="J256" t="str">
        <f>VLOOKUP(B256,Sheet1!A:B,2,FALSE)</f>
        <v>Cover Crop</v>
      </c>
    </row>
    <row r="257" spans="1:10">
      <c r="A257">
        <v>48497</v>
      </c>
      <c r="B257">
        <v>340</v>
      </c>
      <c r="C257" t="s">
        <v>328</v>
      </c>
      <c r="D257">
        <v>2015</v>
      </c>
      <c r="E257">
        <v>616.54</v>
      </c>
      <c r="F257">
        <v>616.54</v>
      </c>
      <c r="G257">
        <v>105</v>
      </c>
      <c r="H257">
        <v>15</v>
      </c>
      <c r="I257" t="s">
        <v>209</v>
      </c>
      <c r="J257" t="str">
        <f>VLOOKUP(B257,Sheet1!A:B,2,FALSE)</f>
        <v>Cover Crop</v>
      </c>
    </row>
    <row r="258" spans="1:10">
      <c r="A258">
        <v>48497</v>
      </c>
      <c r="B258">
        <v>340</v>
      </c>
      <c r="C258" t="s">
        <v>329</v>
      </c>
      <c r="D258">
        <v>2014</v>
      </c>
      <c r="E258">
        <v>587.91999999999996</v>
      </c>
      <c r="F258">
        <v>587.91999999999996</v>
      </c>
      <c r="G258">
        <v>199</v>
      </c>
      <c r="H258">
        <v>86</v>
      </c>
      <c r="I258" t="s">
        <v>209</v>
      </c>
      <c r="J258" t="str">
        <f>VLOOKUP(B258,Sheet1!A:B,2,FALSE)</f>
        <v>Cover Crop</v>
      </c>
    </row>
    <row r="259" spans="1:10">
      <c r="A259">
        <v>48497</v>
      </c>
      <c r="B259">
        <v>340</v>
      </c>
      <c r="C259" t="s">
        <v>329</v>
      </c>
      <c r="D259">
        <v>2015</v>
      </c>
      <c r="E259">
        <v>900.54</v>
      </c>
      <c r="F259">
        <v>900.54</v>
      </c>
      <c r="G259">
        <v>199</v>
      </c>
      <c r="H259">
        <v>86</v>
      </c>
      <c r="I259" t="s">
        <v>209</v>
      </c>
      <c r="J259" t="str">
        <f>VLOOKUP(B259,Sheet1!A:B,2,FALSE)</f>
        <v>Cover Crop</v>
      </c>
    </row>
    <row r="260" spans="1:10">
      <c r="A260">
        <v>48497</v>
      </c>
      <c r="B260">
        <v>340</v>
      </c>
      <c r="C260" t="s">
        <v>329</v>
      </c>
      <c r="D260">
        <v>2016</v>
      </c>
      <c r="E260">
        <v>900.54</v>
      </c>
      <c r="F260">
        <v>900.54</v>
      </c>
      <c r="G260">
        <v>199</v>
      </c>
      <c r="H260">
        <v>86</v>
      </c>
      <c r="I260" t="s">
        <v>209</v>
      </c>
      <c r="J260" t="str">
        <f>VLOOKUP(B260,Sheet1!A:B,2,FALSE)</f>
        <v>Cover Crop</v>
      </c>
    </row>
    <row r="261" spans="1:10">
      <c r="A261">
        <v>48497</v>
      </c>
      <c r="B261">
        <v>340</v>
      </c>
      <c r="C261" t="s">
        <v>332</v>
      </c>
      <c r="D261">
        <v>2014</v>
      </c>
      <c r="E261">
        <v>1222.49</v>
      </c>
      <c r="F261">
        <v>1222.49</v>
      </c>
      <c r="G261">
        <v>555</v>
      </c>
      <c r="H261">
        <v>185</v>
      </c>
      <c r="I261" t="s">
        <v>209</v>
      </c>
      <c r="J261" t="str">
        <f>VLOOKUP(B261,Sheet1!A:B,2,FALSE)</f>
        <v>Cover Crop</v>
      </c>
    </row>
    <row r="262" spans="1:10">
      <c r="A262">
        <v>48497</v>
      </c>
      <c r="B262">
        <v>340</v>
      </c>
      <c r="C262" t="s">
        <v>332</v>
      </c>
      <c r="D262">
        <v>2015</v>
      </c>
      <c r="E262">
        <v>3294.2</v>
      </c>
      <c r="F262">
        <v>3294.2</v>
      </c>
      <c r="G262">
        <v>555</v>
      </c>
      <c r="H262">
        <v>185</v>
      </c>
      <c r="I262" t="s">
        <v>209</v>
      </c>
      <c r="J262" t="str">
        <f>VLOOKUP(B262,Sheet1!A:B,2,FALSE)</f>
        <v>Cover Crop</v>
      </c>
    </row>
    <row r="263" spans="1:10">
      <c r="A263">
        <v>48497</v>
      </c>
      <c r="B263">
        <v>340</v>
      </c>
      <c r="C263" t="s">
        <v>332</v>
      </c>
      <c r="D263">
        <v>2016</v>
      </c>
      <c r="E263">
        <v>1222.49</v>
      </c>
      <c r="F263">
        <v>1222.49</v>
      </c>
      <c r="G263">
        <v>555</v>
      </c>
      <c r="H263">
        <v>185</v>
      </c>
      <c r="I263" t="s">
        <v>209</v>
      </c>
      <c r="J263" t="str">
        <f>VLOOKUP(B263,Sheet1!A:B,2,FALSE)</f>
        <v>Cover Crop</v>
      </c>
    </row>
    <row r="264" spans="1:10">
      <c r="A264">
        <v>48497</v>
      </c>
      <c r="B264">
        <v>340</v>
      </c>
      <c r="C264" t="s">
        <v>333</v>
      </c>
      <c r="D264">
        <v>2013</v>
      </c>
      <c r="E264">
        <v>2686.95</v>
      </c>
      <c r="F264">
        <v>2686.95</v>
      </c>
      <c r="G264">
        <v>1063</v>
      </c>
      <c r="H264">
        <v>125</v>
      </c>
      <c r="I264" t="s">
        <v>209</v>
      </c>
      <c r="J264" t="str">
        <f>VLOOKUP(B264,Sheet1!A:B,2,FALSE)</f>
        <v>Cover Crop</v>
      </c>
    </row>
    <row r="265" spans="1:10">
      <c r="A265">
        <v>48497</v>
      </c>
      <c r="B265">
        <v>340</v>
      </c>
      <c r="C265" t="s">
        <v>333</v>
      </c>
      <c r="D265">
        <v>2014</v>
      </c>
      <c r="E265">
        <v>549.91999999999996</v>
      </c>
      <c r="F265">
        <v>549.91999999999996</v>
      </c>
      <c r="G265">
        <v>1063</v>
      </c>
      <c r="H265">
        <v>125</v>
      </c>
      <c r="I265" t="s">
        <v>209</v>
      </c>
      <c r="J265" t="str">
        <f>VLOOKUP(B265,Sheet1!A:B,2,FALSE)</f>
        <v>Cover Crop</v>
      </c>
    </row>
    <row r="266" spans="1:10">
      <c r="A266">
        <v>48497</v>
      </c>
      <c r="B266">
        <v>340</v>
      </c>
      <c r="C266" t="s">
        <v>333</v>
      </c>
      <c r="D266">
        <v>2015</v>
      </c>
      <c r="E266">
        <v>3416.33</v>
      </c>
      <c r="F266">
        <v>3416.33</v>
      </c>
      <c r="G266">
        <v>1063</v>
      </c>
      <c r="H266">
        <v>125</v>
      </c>
      <c r="I266" t="s">
        <v>209</v>
      </c>
      <c r="J266" t="str">
        <f>VLOOKUP(B266,Sheet1!A:B,2,FALSE)</f>
        <v>Cover Crop</v>
      </c>
    </row>
    <row r="267" spans="1:10">
      <c r="A267">
        <v>48497</v>
      </c>
      <c r="B267">
        <v>340</v>
      </c>
      <c r="C267" t="s">
        <v>334</v>
      </c>
      <c r="D267">
        <v>2014</v>
      </c>
      <c r="E267">
        <v>830.55</v>
      </c>
      <c r="F267">
        <v>830.55</v>
      </c>
      <c r="G267">
        <v>110</v>
      </c>
      <c r="H267">
        <v>22</v>
      </c>
      <c r="I267" t="s">
        <v>209</v>
      </c>
      <c r="J267" t="str">
        <f>VLOOKUP(B267,Sheet1!A:B,2,FALSE)</f>
        <v>Cover Crop</v>
      </c>
    </row>
    <row r="268" spans="1:10">
      <c r="A268">
        <v>48497</v>
      </c>
      <c r="B268">
        <v>340</v>
      </c>
      <c r="C268" t="s">
        <v>334</v>
      </c>
      <c r="D268">
        <v>2015</v>
      </c>
      <c r="E268">
        <v>830.55</v>
      </c>
      <c r="F268">
        <v>830.55</v>
      </c>
      <c r="G268">
        <v>110</v>
      </c>
      <c r="H268">
        <v>22</v>
      </c>
      <c r="I268" t="s">
        <v>209</v>
      </c>
      <c r="J268" t="str">
        <f>VLOOKUP(B268,Sheet1!A:B,2,FALSE)</f>
        <v>Cover Crop</v>
      </c>
    </row>
    <row r="269" spans="1:10">
      <c r="A269">
        <v>48497</v>
      </c>
      <c r="B269">
        <v>340</v>
      </c>
      <c r="C269" t="s">
        <v>334</v>
      </c>
      <c r="D269">
        <v>2016</v>
      </c>
      <c r="E269">
        <v>830.55</v>
      </c>
      <c r="F269">
        <v>830.55</v>
      </c>
      <c r="G269">
        <v>110</v>
      </c>
      <c r="H269">
        <v>22</v>
      </c>
      <c r="I269" t="s">
        <v>209</v>
      </c>
      <c r="J269" t="str">
        <f>VLOOKUP(B269,Sheet1!A:B,2,FALSE)</f>
        <v>Cover Crop</v>
      </c>
    </row>
    <row r="270" spans="1:10">
      <c r="A270">
        <v>48497</v>
      </c>
      <c r="B270">
        <v>340</v>
      </c>
      <c r="C270" t="s">
        <v>338</v>
      </c>
      <c r="D270">
        <v>2014</v>
      </c>
      <c r="E270">
        <v>947.2</v>
      </c>
      <c r="F270">
        <v>947.2</v>
      </c>
      <c r="G270">
        <v>156</v>
      </c>
      <c r="H270">
        <v>78</v>
      </c>
      <c r="I270" t="s">
        <v>209</v>
      </c>
      <c r="J270" t="str">
        <f>VLOOKUP(B270,Sheet1!A:B,2,FALSE)</f>
        <v>Cover Crop</v>
      </c>
    </row>
    <row r="271" spans="1:10">
      <c r="A271">
        <v>48497</v>
      </c>
      <c r="B271">
        <v>340</v>
      </c>
      <c r="C271" t="s">
        <v>338</v>
      </c>
      <c r="D271">
        <v>2015</v>
      </c>
      <c r="E271">
        <v>947.2</v>
      </c>
      <c r="F271">
        <v>947.2</v>
      </c>
      <c r="G271">
        <v>156</v>
      </c>
      <c r="H271">
        <v>78</v>
      </c>
      <c r="I271" t="s">
        <v>209</v>
      </c>
      <c r="J271" t="str">
        <f>VLOOKUP(B271,Sheet1!A:B,2,FALSE)</f>
        <v>Cover Crop</v>
      </c>
    </row>
    <row r="272" spans="1:10">
      <c r="A272">
        <v>48497</v>
      </c>
      <c r="B272">
        <v>340</v>
      </c>
      <c r="C272" t="s">
        <v>338</v>
      </c>
      <c r="D272">
        <v>2016</v>
      </c>
      <c r="E272">
        <v>947.2</v>
      </c>
      <c r="F272">
        <v>947.2</v>
      </c>
      <c r="G272">
        <v>156</v>
      </c>
      <c r="H272">
        <v>78</v>
      </c>
      <c r="I272" t="s">
        <v>209</v>
      </c>
      <c r="J272" t="str">
        <f>VLOOKUP(B272,Sheet1!A:B,2,FALSE)</f>
        <v>Cover Crop</v>
      </c>
    </row>
    <row r="273" spans="1:10">
      <c r="A273">
        <v>48497</v>
      </c>
      <c r="B273">
        <v>340</v>
      </c>
      <c r="C273" t="s">
        <v>344</v>
      </c>
      <c r="D273">
        <v>2013</v>
      </c>
      <c r="E273">
        <v>1712.41</v>
      </c>
      <c r="F273">
        <v>1712.41</v>
      </c>
      <c r="G273">
        <v>261</v>
      </c>
      <c r="H273">
        <v>29</v>
      </c>
      <c r="I273" t="s">
        <v>209</v>
      </c>
      <c r="J273" t="str">
        <f>VLOOKUP(B273,Sheet1!A:B,2,FALSE)</f>
        <v>Cover Crop</v>
      </c>
    </row>
    <row r="274" spans="1:10">
      <c r="A274">
        <v>48497</v>
      </c>
      <c r="B274">
        <v>340</v>
      </c>
      <c r="C274" t="s">
        <v>344</v>
      </c>
      <c r="D274">
        <v>2014</v>
      </c>
      <c r="E274">
        <v>1712.41</v>
      </c>
      <c r="F274">
        <v>1712.41</v>
      </c>
      <c r="G274">
        <v>261</v>
      </c>
      <c r="H274">
        <v>29</v>
      </c>
      <c r="I274" t="s">
        <v>209</v>
      </c>
      <c r="J274" t="str">
        <f>VLOOKUP(B274,Sheet1!A:B,2,FALSE)</f>
        <v>Cover Crop</v>
      </c>
    </row>
    <row r="275" spans="1:10">
      <c r="A275">
        <v>48497</v>
      </c>
      <c r="B275">
        <v>340</v>
      </c>
      <c r="C275" t="s">
        <v>344</v>
      </c>
      <c r="D275">
        <v>2015</v>
      </c>
      <c r="E275">
        <v>1784.33</v>
      </c>
      <c r="F275">
        <v>1784.33</v>
      </c>
      <c r="G275">
        <v>261</v>
      </c>
      <c r="H275">
        <v>29</v>
      </c>
      <c r="I275" t="s">
        <v>209</v>
      </c>
      <c r="J275" t="str">
        <f>VLOOKUP(B275,Sheet1!A:B,2,FALSE)</f>
        <v>Cover Crop</v>
      </c>
    </row>
    <row r="276" spans="1:10">
      <c r="A276">
        <v>48497</v>
      </c>
      <c r="B276">
        <v>340</v>
      </c>
      <c r="C276" t="s">
        <v>348</v>
      </c>
      <c r="D276">
        <v>2017</v>
      </c>
      <c r="E276">
        <v>345.22</v>
      </c>
      <c r="F276">
        <v>345.22</v>
      </c>
      <c r="G276">
        <v>55</v>
      </c>
      <c r="H276">
        <v>55</v>
      </c>
      <c r="I276" t="s">
        <v>209</v>
      </c>
      <c r="J276" t="str">
        <f>VLOOKUP(B276,Sheet1!A:B,2,FALSE)</f>
        <v>Cover Crop</v>
      </c>
    </row>
    <row r="277" spans="1:10">
      <c r="A277">
        <v>48497</v>
      </c>
      <c r="B277">
        <v>340</v>
      </c>
      <c r="C277" t="s">
        <v>353</v>
      </c>
      <c r="D277">
        <v>2013</v>
      </c>
      <c r="E277">
        <v>1406.12</v>
      </c>
      <c r="F277">
        <v>1406.12</v>
      </c>
      <c r="G277">
        <v>736</v>
      </c>
      <c r="H277">
        <v>92</v>
      </c>
      <c r="I277" t="s">
        <v>209</v>
      </c>
      <c r="J277" t="str">
        <f>VLOOKUP(B277,Sheet1!A:B,2,FALSE)</f>
        <v>Cover Crop</v>
      </c>
    </row>
    <row r="278" spans="1:10">
      <c r="A278">
        <v>48497</v>
      </c>
      <c r="B278">
        <v>340</v>
      </c>
      <c r="C278" t="s">
        <v>353</v>
      </c>
      <c r="D278">
        <v>2014</v>
      </c>
      <c r="E278">
        <v>2972.35</v>
      </c>
      <c r="F278">
        <v>2972.35</v>
      </c>
      <c r="G278">
        <v>736</v>
      </c>
      <c r="H278">
        <v>92</v>
      </c>
      <c r="I278" t="s">
        <v>209</v>
      </c>
      <c r="J278" t="str">
        <f>VLOOKUP(B278,Sheet1!A:B,2,FALSE)</f>
        <v>Cover Crop</v>
      </c>
    </row>
    <row r="279" spans="1:10">
      <c r="A279">
        <v>48497</v>
      </c>
      <c r="B279">
        <v>340</v>
      </c>
      <c r="C279" t="s">
        <v>353</v>
      </c>
      <c r="D279">
        <v>2015</v>
      </c>
      <c r="E279">
        <v>1465.18</v>
      </c>
      <c r="F279">
        <v>1465.18</v>
      </c>
      <c r="G279">
        <v>736</v>
      </c>
      <c r="H279">
        <v>92</v>
      </c>
      <c r="I279" t="s">
        <v>209</v>
      </c>
      <c r="J279" t="str">
        <f>VLOOKUP(B279,Sheet1!A:B,2,FALSE)</f>
        <v>Cover Crop</v>
      </c>
    </row>
    <row r="280" spans="1:10">
      <c r="A280">
        <v>48497</v>
      </c>
      <c r="B280">
        <v>340</v>
      </c>
      <c r="C280" t="s">
        <v>355</v>
      </c>
      <c r="D280">
        <v>2013</v>
      </c>
      <c r="E280">
        <v>1336.51</v>
      </c>
      <c r="F280">
        <v>1336.51</v>
      </c>
      <c r="G280">
        <v>69</v>
      </c>
      <c r="H280">
        <v>23</v>
      </c>
      <c r="I280" t="s">
        <v>209</v>
      </c>
      <c r="J280" t="str">
        <f>VLOOKUP(B280,Sheet1!A:B,2,FALSE)</f>
        <v>Cover Crop</v>
      </c>
    </row>
    <row r="281" spans="1:10">
      <c r="A281">
        <v>48497</v>
      </c>
      <c r="B281">
        <v>340</v>
      </c>
      <c r="C281" t="s">
        <v>355</v>
      </c>
      <c r="D281">
        <v>2014</v>
      </c>
      <c r="E281">
        <v>1336.51</v>
      </c>
      <c r="F281">
        <v>1336.51</v>
      </c>
      <c r="G281">
        <v>69</v>
      </c>
      <c r="H281">
        <v>23</v>
      </c>
      <c r="I281" t="s">
        <v>209</v>
      </c>
      <c r="J281" t="str">
        <f>VLOOKUP(B281,Sheet1!A:B,2,FALSE)</f>
        <v>Cover Crop</v>
      </c>
    </row>
    <row r="282" spans="1:10">
      <c r="A282">
        <v>48497</v>
      </c>
      <c r="B282">
        <v>340</v>
      </c>
      <c r="C282" t="s">
        <v>356</v>
      </c>
      <c r="D282">
        <v>2013</v>
      </c>
      <c r="E282">
        <v>473.35</v>
      </c>
      <c r="F282">
        <v>473.35</v>
      </c>
      <c r="G282">
        <v>114</v>
      </c>
      <c r="H282">
        <v>19</v>
      </c>
      <c r="I282" t="s">
        <v>209</v>
      </c>
      <c r="J282" t="str">
        <f>VLOOKUP(B282,Sheet1!A:B,2,FALSE)</f>
        <v>Cover Crop</v>
      </c>
    </row>
    <row r="283" spans="1:10">
      <c r="A283">
        <v>48497</v>
      </c>
      <c r="B283">
        <v>340</v>
      </c>
      <c r="C283" t="s">
        <v>356</v>
      </c>
      <c r="D283">
        <v>2014</v>
      </c>
      <c r="E283">
        <v>563.84</v>
      </c>
      <c r="F283">
        <v>563.84</v>
      </c>
      <c r="G283">
        <v>114</v>
      </c>
      <c r="H283">
        <v>19</v>
      </c>
      <c r="I283" t="s">
        <v>209</v>
      </c>
      <c r="J283" t="str">
        <f>VLOOKUP(B283,Sheet1!A:B,2,FALSE)</f>
        <v>Cover Crop</v>
      </c>
    </row>
    <row r="284" spans="1:10">
      <c r="A284">
        <v>48497</v>
      </c>
      <c r="B284">
        <v>340</v>
      </c>
      <c r="C284" t="s">
        <v>356</v>
      </c>
      <c r="D284">
        <v>2015</v>
      </c>
      <c r="E284">
        <v>493.23</v>
      </c>
      <c r="F284">
        <v>493.23</v>
      </c>
      <c r="G284">
        <v>114</v>
      </c>
      <c r="H284">
        <v>19</v>
      </c>
      <c r="I284" t="s">
        <v>209</v>
      </c>
      <c r="J284" t="str">
        <f>VLOOKUP(B284,Sheet1!A:B,2,FALSE)</f>
        <v>Cover Crop</v>
      </c>
    </row>
    <row r="285" spans="1:10">
      <c r="A285">
        <v>48497</v>
      </c>
      <c r="B285">
        <v>340</v>
      </c>
      <c r="C285" t="s">
        <v>366</v>
      </c>
      <c r="D285">
        <v>2016</v>
      </c>
      <c r="E285">
        <v>5982.18</v>
      </c>
      <c r="F285">
        <v>5982.18</v>
      </c>
      <c r="G285">
        <v>3348</v>
      </c>
      <c r="H285">
        <v>279</v>
      </c>
      <c r="I285" t="s">
        <v>209</v>
      </c>
      <c r="J285" t="str">
        <f>VLOOKUP(B285,Sheet1!A:B,2,FALSE)</f>
        <v>Cover Crop</v>
      </c>
    </row>
    <row r="286" spans="1:10">
      <c r="A286">
        <v>48497</v>
      </c>
      <c r="B286">
        <v>340</v>
      </c>
      <c r="C286" t="s">
        <v>367</v>
      </c>
      <c r="D286">
        <v>2014</v>
      </c>
      <c r="E286">
        <v>956.53</v>
      </c>
      <c r="F286">
        <v>956.53</v>
      </c>
      <c r="G286">
        <v>154</v>
      </c>
      <c r="H286">
        <v>77</v>
      </c>
      <c r="I286" t="s">
        <v>209</v>
      </c>
      <c r="J286" t="str">
        <f>VLOOKUP(B286,Sheet1!A:B,2,FALSE)</f>
        <v>Cover Crop</v>
      </c>
    </row>
    <row r="287" spans="1:10">
      <c r="A287">
        <v>48497</v>
      </c>
      <c r="B287">
        <v>340</v>
      </c>
      <c r="C287" t="s">
        <v>367</v>
      </c>
      <c r="D287">
        <v>2015</v>
      </c>
      <c r="E287">
        <v>419.94</v>
      </c>
      <c r="F287">
        <v>419.94</v>
      </c>
      <c r="G287">
        <v>154</v>
      </c>
      <c r="H287">
        <v>77</v>
      </c>
      <c r="I287" t="s">
        <v>209</v>
      </c>
      <c r="J287" t="str">
        <f>VLOOKUP(B287,Sheet1!A:B,2,FALSE)</f>
        <v>Cover Crop</v>
      </c>
    </row>
    <row r="288" spans="1:10">
      <c r="A288">
        <v>48497</v>
      </c>
      <c r="B288">
        <v>340</v>
      </c>
      <c r="C288" t="s">
        <v>371</v>
      </c>
      <c r="D288">
        <v>2017</v>
      </c>
      <c r="E288">
        <v>733</v>
      </c>
      <c r="F288">
        <v>733</v>
      </c>
      <c r="G288">
        <v>252</v>
      </c>
      <c r="H288">
        <v>42</v>
      </c>
      <c r="I288" t="s">
        <v>209</v>
      </c>
      <c r="J288" t="str">
        <f>VLOOKUP(B288,Sheet1!A:B,2,FALSE)</f>
        <v>Cover Crop</v>
      </c>
    </row>
    <row r="289" spans="1:10">
      <c r="A289">
        <v>48497</v>
      </c>
      <c r="B289">
        <v>340</v>
      </c>
      <c r="C289" t="s">
        <v>376</v>
      </c>
      <c r="D289">
        <v>2014</v>
      </c>
      <c r="E289">
        <v>1343.81</v>
      </c>
      <c r="F289">
        <v>1343.81</v>
      </c>
      <c r="G289">
        <v>311</v>
      </c>
      <c r="H289">
        <v>97</v>
      </c>
      <c r="I289" t="s">
        <v>209</v>
      </c>
      <c r="J289" t="str">
        <f>VLOOKUP(B289,Sheet1!A:B,2,FALSE)</f>
        <v>Cover Crop</v>
      </c>
    </row>
    <row r="290" spans="1:10">
      <c r="A290">
        <v>48497</v>
      </c>
      <c r="B290">
        <v>340</v>
      </c>
      <c r="C290" t="s">
        <v>376</v>
      </c>
      <c r="D290">
        <v>2015</v>
      </c>
      <c r="E290">
        <v>1367.14</v>
      </c>
      <c r="F290">
        <v>1367.14</v>
      </c>
      <c r="G290">
        <v>311</v>
      </c>
      <c r="H290">
        <v>97</v>
      </c>
      <c r="I290" t="s">
        <v>209</v>
      </c>
      <c r="J290" t="str">
        <f>VLOOKUP(B290,Sheet1!A:B,2,FALSE)</f>
        <v>Cover Crop</v>
      </c>
    </row>
    <row r="291" spans="1:10">
      <c r="A291">
        <v>48497</v>
      </c>
      <c r="B291">
        <v>340</v>
      </c>
      <c r="C291" t="s">
        <v>376</v>
      </c>
      <c r="D291">
        <v>2016</v>
      </c>
      <c r="E291">
        <v>774.56</v>
      </c>
      <c r="F291">
        <v>774.56</v>
      </c>
      <c r="G291">
        <v>311</v>
      </c>
      <c r="H291">
        <v>97</v>
      </c>
      <c r="I291" t="s">
        <v>209</v>
      </c>
      <c r="J291" t="str">
        <f>VLOOKUP(B291,Sheet1!A:B,2,FALSE)</f>
        <v>Cover Crop</v>
      </c>
    </row>
    <row r="292" spans="1:10">
      <c r="A292">
        <v>48497</v>
      </c>
      <c r="B292">
        <v>340</v>
      </c>
      <c r="C292" t="s">
        <v>378</v>
      </c>
      <c r="D292">
        <v>2015</v>
      </c>
      <c r="E292">
        <v>736.71</v>
      </c>
      <c r="F292">
        <v>736.71</v>
      </c>
      <c r="G292">
        <v>1011</v>
      </c>
      <c r="H292">
        <v>168</v>
      </c>
      <c r="I292" t="s">
        <v>209</v>
      </c>
      <c r="J292" t="str">
        <f>VLOOKUP(B292,Sheet1!A:B,2,FALSE)</f>
        <v>Cover Crop</v>
      </c>
    </row>
    <row r="293" spans="1:10">
      <c r="A293">
        <v>48497</v>
      </c>
      <c r="B293">
        <v>340</v>
      </c>
      <c r="C293" t="s">
        <v>378</v>
      </c>
      <c r="D293">
        <v>2016</v>
      </c>
      <c r="E293">
        <v>1109.5</v>
      </c>
      <c r="F293">
        <v>1109.5</v>
      </c>
      <c r="G293">
        <v>1011</v>
      </c>
      <c r="H293">
        <v>168</v>
      </c>
      <c r="I293" t="s">
        <v>209</v>
      </c>
      <c r="J293" t="str">
        <f>VLOOKUP(B293,Sheet1!A:B,2,FALSE)</f>
        <v>Cover Crop</v>
      </c>
    </row>
    <row r="294" spans="1:10">
      <c r="A294">
        <v>48497</v>
      </c>
      <c r="B294">
        <v>340</v>
      </c>
      <c r="C294" t="s">
        <v>378</v>
      </c>
      <c r="D294">
        <v>2017</v>
      </c>
      <c r="E294">
        <v>443.8</v>
      </c>
      <c r="F294">
        <v>443.8</v>
      </c>
      <c r="G294">
        <v>1011</v>
      </c>
      <c r="H294">
        <v>168</v>
      </c>
      <c r="I294" t="s">
        <v>209</v>
      </c>
      <c r="J294" t="str">
        <f>VLOOKUP(B294,Sheet1!A:B,2,FALSE)</f>
        <v>Cover Crop</v>
      </c>
    </row>
    <row r="295" spans="1:10">
      <c r="A295">
        <v>48497</v>
      </c>
      <c r="B295">
        <v>340</v>
      </c>
      <c r="C295" t="s">
        <v>381</v>
      </c>
      <c r="D295">
        <v>2015</v>
      </c>
      <c r="E295">
        <v>275.16000000000003</v>
      </c>
      <c r="F295">
        <v>275.16000000000003</v>
      </c>
      <c r="G295">
        <v>450</v>
      </c>
      <c r="H295">
        <v>90</v>
      </c>
      <c r="I295" t="s">
        <v>209</v>
      </c>
      <c r="J295" t="str">
        <f>VLOOKUP(B295,Sheet1!A:B,2,FALSE)</f>
        <v>Cover Crop</v>
      </c>
    </row>
    <row r="296" spans="1:10">
      <c r="A296">
        <v>48497</v>
      </c>
      <c r="B296">
        <v>340</v>
      </c>
      <c r="C296" t="s">
        <v>381</v>
      </c>
      <c r="D296">
        <v>2016</v>
      </c>
      <c r="E296">
        <v>275.16000000000003</v>
      </c>
      <c r="F296">
        <v>275.16000000000003</v>
      </c>
      <c r="G296">
        <v>450</v>
      </c>
      <c r="H296">
        <v>90</v>
      </c>
      <c r="I296" t="s">
        <v>209</v>
      </c>
      <c r="J296" t="str">
        <f>VLOOKUP(B296,Sheet1!A:B,2,FALSE)</f>
        <v>Cover Crop</v>
      </c>
    </row>
    <row r="297" spans="1:10">
      <c r="A297">
        <v>48497</v>
      </c>
      <c r="B297">
        <v>340</v>
      </c>
      <c r="C297" t="s">
        <v>381</v>
      </c>
      <c r="D297">
        <v>2017</v>
      </c>
      <c r="E297">
        <v>829.91</v>
      </c>
      <c r="F297">
        <v>829.91</v>
      </c>
      <c r="G297">
        <v>450</v>
      </c>
      <c r="H297">
        <v>90</v>
      </c>
      <c r="I297" t="s">
        <v>209</v>
      </c>
      <c r="J297" t="str">
        <f>VLOOKUP(B297,Sheet1!A:B,2,FALSE)</f>
        <v>Cover Crop</v>
      </c>
    </row>
    <row r="298" spans="1:10">
      <c r="A298">
        <v>48497</v>
      </c>
      <c r="B298">
        <v>340</v>
      </c>
      <c r="C298" t="s">
        <v>393</v>
      </c>
      <c r="D298">
        <v>2014</v>
      </c>
      <c r="E298">
        <v>587.91999999999996</v>
      </c>
      <c r="F298">
        <v>587.91999999999996</v>
      </c>
      <c r="G298">
        <v>311</v>
      </c>
      <c r="H298">
        <v>130</v>
      </c>
      <c r="I298" t="s">
        <v>209</v>
      </c>
      <c r="J298" t="str">
        <f>VLOOKUP(B298,Sheet1!A:B,2,FALSE)</f>
        <v>Cover Crop</v>
      </c>
    </row>
    <row r="299" spans="1:10">
      <c r="A299">
        <v>48497</v>
      </c>
      <c r="B299">
        <v>340</v>
      </c>
      <c r="C299" t="s">
        <v>393</v>
      </c>
      <c r="D299">
        <v>2015</v>
      </c>
      <c r="E299">
        <v>587.91999999999996</v>
      </c>
      <c r="F299">
        <v>587.91999999999996</v>
      </c>
      <c r="G299">
        <v>311</v>
      </c>
      <c r="H299">
        <v>130</v>
      </c>
      <c r="I299" t="s">
        <v>209</v>
      </c>
      <c r="J299" t="str">
        <f>VLOOKUP(B299,Sheet1!A:B,2,FALSE)</f>
        <v>Cover Crop</v>
      </c>
    </row>
    <row r="300" spans="1:10">
      <c r="A300">
        <v>48497</v>
      </c>
      <c r="B300">
        <v>340</v>
      </c>
      <c r="C300" t="s">
        <v>393</v>
      </c>
      <c r="D300">
        <v>2016</v>
      </c>
      <c r="E300">
        <v>587.91999999999996</v>
      </c>
      <c r="F300">
        <v>587.91999999999996</v>
      </c>
      <c r="G300">
        <v>311</v>
      </c>
      <c r="H300">
        <v>130</v>
      </c>
      <c r="I300" t="s">
        <v>209</v>
      </c>
      <c r="J300" t="str">
        <f>VLOOKUP(B300,Sheet1!A:B,2,FALSE)</f>
        <v>Cover Crop</v>
      </c>
    </row>
    <row r="301" spans="1:10">
      <c r="A301">
        <v>48497</v>
      </c>
      <c r="B301">
        <v>340</v>
      </c>
      <c r="C301" t="s">
        <v>397</v>
      </c>
      <c r="D301">
        <v>2013</v>
      </c>
      <c r="E301">
        <v>911.89</v>
      </c>
      <c r="F301">
        <v>911.89</v>
      </c>
      <c r="G301">
        <v>63</v>
      </c>
      <c r="H301">
        <v>21</v>
      </c>
      <c r="I301" t="s">
        <v>209</v>
      </c>
      <c r="J301" t="str">
        <f>VLOOKUP(B301,Sheet1!A:B,2,FALSE)</f>
        <v>Cover Crop</v>
      </c>
    </row>
    <row r="302" spans="1:10">
      <c r="A302">
        <v>48497</v>
      </c>
      <c r="B302">
        <v>340</v>
      </c>
      <c r="C302" t="s">
        <v>397</v>
      </c>
      <c r="D302">
        <v>2014</v>
      </c>
      <c r="E302">
        <v>911.89</v>
      </c>
      <c r="F302">
        <v>911.89</v>
      </c>
      <c r="G302">
        <v>63</v>
      </c>
      <c r="H302">
        <v>21</v>
      </c>
      <c r="I302" t="s">
        <v>209</v>
      </c>
      <c r="J302" t="str">
        <f>VLOOKUP(B302,Sheet1!A:B,2,FALSE)</f>
        <v>Cover Crop</v>
      </c>
    </row>
    <row r="303" spans="1:10">
      <c r="A303">
        <v>48497</v>
      </c>
      <c r="B303">
        <v>340</v>
      </c>
      <c r="C303" t="s">
        <v>397</v>
      </c>
      <c r="D303">
        <v>2015</v>
      </c>
      <c r="E303">
        <v>950.19</v>
      </c>
      <c r="F303">
        <v>950.19</v>
      </c>
      <c r="G303">
        <v>63</v>
      </c>
      <c r="H303">
        <v>21</v>
      </c>
      <c r="I303" t="s">
        <v>209</v>
      </c>
      <c r="J303" t="str">
        <f>VLOOKUP(B303,Sheet1!A:B,2,FALSE)</f>
        <v>Cover Crop</v>
      </c>
    </row>
    <row r="304" spans="1:10">
      <c r="A304">
        <v>48497</v>
      </c>
      <c r="B304">
        <v>340</v>
      </c>
      <c r="C304" t="s">
        <v>398</v>
      </c>
      <c r="D304">
        <v>2016</v>
      </c>
      <c r="E304">
        <v>1309.93</v>
      </c>
      <c r="F304">
        <v>1309.93</v>
      </c>
      <c r="G304">
        <v>300</v>
      </c>
      <c r="H304">
        <v>30</v>
      </c>
      <c r="I304" t="s">
        <v>209</v>
      </c>
      <c r="J304" t="str">
        <f>VLOOKUP(B304,Sheet1!A:B,2,FALSE)</f>
        <v>Cover Crop</v>
      </c>
    </row>
    <row r="305" spans="1:10">
      <c r="A305">
        <v>48497</v>
      </c>
      <c r="B305">
        <v>340</v>
      </c>
      <c r="C305" t="s">
        <v>403</v>
      </c>
      <c r="D305">
        <v>2013</v>
      </c>
      <c r="E305">
        <v>1466.24</v>
      </c>
      <c r="F305">
        <v>1466.24</v>
      </c>
      <c r="G305">
        <v>1114</v>
      </c>
      <c r="H305">
        <v>98</v>
      </c>
      <c r="I305" t="s">
        <v>209</v>
      </c>
      <c r="J305" t="str">
        <f>VLOOKUP(B305,Sheet1!A:B,2,FALSE)</f>
        <v>Cover Crop</v>
      </c>
    </row>
    <row r="306" spans="1:10">
      <c r="A306">
        <v>48497</v>
      </c>
      <c r="B306">
        <v>340</v>
      </c>
      <c r="C306" t="s">
        <v>403</v>
      </c>
      <c r="D306">
        <v>2014</v>
      </c>
      <c r="E306">
        <v>1466.24</v>
      </c>
      <c r="F306">
        <v>1466.24</v>
      </c>
      <c r="G306">
        <v>1114</v>
      </c>
      <c r="H306">
        <v>98</v>
      </c>
      <c r="I306" t="s">
        <v>209</v>
      </c>
      <c r="J306" t="str">
        <f>VLOOKUP(B306,Sheet1!A:B,2,FALSE)</f>
        <v>Cover Crop</v>
      </c>
    </row>
    <row r="307" spans="1:10">
      <c r="A307">
        <v>48497</v>
      </c>
      <c r="B307">
        <v>340</v>
      </c>
      <c r="C307" t="s">
        <v>403</v>
      </c>
      <c r="D307">
        <v>2015</v>
      </c>
      <c r="E307">
        <v>193.4</v>
      </c>
      <c r="F307">
        <v>193.4</v>
      </c>
      <c r="G307">
        <v>1114</v>
      </c>
      <c r="H307">
        <v>98</v>
      </c>
      <c r="I307" t="s">
        <v>209</v>
      </c>
      <c r="J307" t="str">
        <f>VLOOKUP(B307,Sheet1!A:B,2,FALSE)</f>
        <v>Cover Crop</v>
      </c>
    </row>
    <row r="308" spans="1:10">
      <c r="A308">
        <v>48497</v>
      </c>
      <c r="B308">
        <v>340</v>
      </c>
      <c r="C308" t="s">
        <v>406</v>
      </c>
      <c r="D308">
        <v>2014</v>
      </c>
      <c r="E308">
        <v>1017.19</v>
      </c>
      <c r="F308">
        <v>1017.19</v>
      </c>
      <c r="G308">
        <v>100</v>
      </c>
      <c r="H308">
        <v>50</v>
      </c>
      <c r="I308" t="s">
        <v>209</v>
      </c>
      <c r="J308" t="str">
        <f>VLOOKUP(B308,Sheet1!A:B,2,FALSE)</f>
        <v>Cover Crop</v>
      </c>
    </row>
    <row r="309" spans="1:10">
      <c r="A309">
        <v>48497</v>
      </c>
      <c r="B309">
        <v>340</v>
      </c>
      <c r="C309" t="s">
        <v>406</v>
      </c>
      <c r="D309">
        <v>2015</v>
      </c>
      <c r="E309">
        <v>1017.19</v>
      </c>
      <c r="F309">
        <v>1017.19</v>
      </c>
      <c r="G309">
        <v>100</v>
      </c>
      <c r="H309">
        <v>50</v>
      </c>
      <c r="I309" t="s">
        <v>209</v>
      </c>
      <c r="J309" t="str">
        <f>VLOOKUP(B309,Sheet1!A:B,2,FALSE)</f>
        <v>Cover Crop</v>
      </c>
    </row>
    <row r="310" spans="1:10">
      <c r="A310">
        <v>48497</v>
      </c>
      <c r="B310">
        <v>340</v>
      </c>
      <c r="C310" t="s">
        <v>406</v>
      </c>
      <c r="D310">
        <v>2016</v>
      </c>
      <c r="E310">
        <v>1017.19</v>
      </c>
      <c r="F310">
        <v>1017.19</v>
      </c>
      <c r="G310">
        <v>100</v>
      </c>
      <c r="H310">
        <v>50</v>
      </c>
      <c r="I310" t="s">
        <v>209</v>
      </c>
      <c r="J310" t="str">
        <f>VLOOKUP(B310,Sheet1!A:B,2,FALSE)</f>
        <v>Cover Crop</v>
      </c>
    </row>
    <row r="311" spans="1:10">
      <c r="A311">
        <v>48497</v>
      </c>
      <c r="B311">
        <v>340</v>
      </c>
      <c r="C311" t="s">
        <v>415</v>
      </c>
      <c r="D311">
        <v>2014</v>
      </c>
      <c r="E311">
        <v>615.91</v>
      </c>
      <c r="F311">
        <v>615.91</v>
      </c>
      <c r="G311">
        <v>70</v>
      </c>
      <c r="H311">
        <v>70</v>
      </c>
      <c r="I311" t="s">
        <v>209</v>
      </c>
      <c r="J311" t="str">
        <f>VLOOKUP(B311,Sheet1!A:B,2,FALSE)</f>
        <v>Cover Crop</v>
      </c>
    </row>
    <row r="312" spans="1:10">
      <c r="A312">
        <v>48497</v>
      </c>
      <c r="B312">
        <v>340</v>
      </c>
      <c r="C312" t="s">
        <v>437</v>
      </c>
      <c r="D312">
        <v>2014</v>
      </c>
      <c r="E312">
        <v>895.87</v>
      </c>
      <c r="F312">
        <v>895.87</v>
      </c>
      <c r="G312">
        <v>250.1</v>
      </c>
      <c r="H312">
        <v>56.2</v>
      </c>
      <c r="I312" t="s">
        <v>209</v>
      </c>
      <c r="J312" t="str">
        <f>VLOOKUP(B312,Sheet1!A:B,2,FALSE)</f>
        <v>Cover Crop</v>
      </c>
    </row>
    <row r="313" spans="1:10">
      <c r="A313">
        <v>48497</v>
      </c>
      <c r="B313">
        <v>340</v>
      </c>
      <c r="C313" t="s">
        <v>437</v>
      </c>
      <c r="D313">
        <v>2015</v>
      </c>
      <c r="E313">
        <v>895.87</v>
      </c>
      <c r="F313">
        <v>895.87</v>
      </c>
      <c r="G313">
        <v>250.1</v>
      </c>
      <c r="H313">
        <v>56.2</v>
      </c>
      <c r="I313" t="s">
        <v>209</v>
      </c>
      <c r="J313" t="str">
        <f>VLOOKUP(B313,Sheet1!A:B,2,FALSE)</f>
        <v>Cover Crop</v>
      </c>
    </row>
    <row r="314" spans="1:10">
      <c r="A314">
        <v>48497</v>
      </c>
      <c r="B314">
        <v>340</v>
      </c>
      <c r="C314" t="s">
        <v>437</v>
      </c>
      <c r="D314">
        <v>2016</v>
      </c>
      <c r="E314">
        <v>709.23</v>
      </c>
      <c r="F314">
        <v>709.23</v>
      </c>
      <c r="G314">
        <v>250.1</v>
      </c>
      <c r="H314">
        <v>56.2</v>
      </c>
      <c r="I314" t="s">
        <v>209</v>
      </c>
      <c r="J314" t="str">
        <f>VLOOKUP(B314,Sheet1!A:B,2,FALSE)</f>
        <v>Cover Crop</v>
      </c>
    </row>
    <row r="315" spans="1:10">
      <c r="A315">
        <v>48497</v>
      </c>
      <c r="B315">
        <v>340</v>
      </c>
      <c r="C315" t="s">
        <v>438</v>
      </c>
      <c r="D315">
        <v>2014</v>
      </c>
      <c r="E315">
        <v>289.29000000000002</v>
      </c>
      <c r="F315">
        <v>289.29000000000002</v>
      </c>
      <c r="G315">
        <v>1282</v>
      </c>
      <c r="H315">
        <v>265</v>
      </c>
      <c r="I315" t="s">
        <v>209</v>
      </c>
      <c r="J315" t="str">
        <f>VLOOKUP(B315,Sheet1!A:B,2,FALSE)</f>
        <v>Cover Crop</v>
      </c>
    </row>
    <row r="316" spans="1:10">
      <c r="A316">
        <v>48497</v>
      </c>
      <c r="B316">
        <v>340</v>
      </c>
      <c r="C316" t="s">
        <v>438</v>
      </c>
      <c r="D316">
        <v>2015</v>
      </c>
      <c r="E316">
        <v>233.3</v>
      </c>
      <c r="F316">
        <v>233.3</v>
      </c>
      <c r="G316">
        <v>1282</v>
      </c>
      <c r="H316">
        <v>265</v>
      </c>
      <c r="I316" t="s">
        <v>209</v>
      </c>
      <c r="J316" t="str">
        <f>VLOOKUP(B316,Sheet1!A:B,2,FALSE)</f>
        <v>Cover Crop</v>
      </c>
    </row>
    <row r="317" spans="1:10">
      <c r="A317">
        <v>48497</v>
      </c>
      <c r="B317">
        <v>340</v>
      </c>
      <c r="C317" t="s">
        <v>438</v>
      </c>
      <c r="D317">
        <v>2016</v>
      </c>
      <c r="E317">
        <v>550.59</v>
      </c>
      <c r="F317">
        <v>550.59</v>
      </c>
      <c r="G317">
        <v>1282</v>
      </c>
      <c r="H317">
        <v>265</v>
      </c>
      <c r="I317" t="s">
        <v>209</v>
      </c>
      <c r="J317" t="str">
        <f>VLOOKUP(B317,Sheet1!A:B,2,FALSE)</f>
        <v>Cover Crop</v>
      </c>
    </row>
    <row r="318" spans="1:10">
      <c r="A318">
        <v>48497</v>
      </c>
      <c r="B318">
        <v>340</v>
      </c>
      <c r="C318" t="s">
        <v>441</v>
      </c>
      <c r="D318">
        <v>2014</v>
      </c>
      <c r="E318">
        <v>1217.83</v>
      </c>
      <c r="F318">
        <v>1217.83</v>
      </c>
      <c r="G318">
        <v>189</v>
      </c>
      <c r="H318">
        <v>63</v>
      </c>
      <c r="I318" t="s">
        <v>209</v>
      </c>
      <c r="J318" t="str">
        <f>VLOOKUP(B318,Sheet1!A:B,2,FALSE)</f>
        <v>Cover Crop</v>
      </c>
    </row>
    <row r="319" spans="1:10">
      <c r="A319">
        <v>48497</v>
      </c>
      <c r="B319">
        <v>340</v>
      </c>
      <c r="C319" t="s">
        <v>441</v>
      </c>
      <c r="D319">
        <v>2015</v>
      </c>
      <c r="E319">
        <v>1217.83</v>
      </c>
      <c r="F319">
        <v>1217.83</v>
      </c>
      <c r="G319">
        <v>189</v>
      </c>
      <c r="H319">
        <v>63</v>
      </c>
      <c r="I319" t="s">
        <v>209</v>
      </c>
      <c r="J319" t="str">
        <f>VLOOKUP(B319,Sheet1!A:B,2,FALSE)</f>
        <v>Cover Crop</v>
      </c>
    </row>
    <row r="320" spans="1:10">
      <c r="A320">
        <v>48497</v>
      </c>
      <c r="B320">
        <v>340</v>
      </c>
      <c r="C320" t="s">
        <v>441</v>
      </c>
      <c r="D320">
        <v>2016</v>
      </c>
      <c r="E320">
        <v>1259.82</v>
      </c>
      <c r="F320">
        <v>1259.82</v>
      </c>
      <c r="G320">
        <v>189</v>
      </c>
      <c r="H320">
        <v>63</v>
      </c>
      <c r="I320" t="s">
        <v>209</v>
      </c>
      <c r="J320" t="str">
        <f>VLOOKUP(B320,Sheet1!A:B,2,FALSE)</f>
        <v>Cover Crop</v>
      </c>
    </row>
    <row r="321" spans="1:10">
      <c r="A321">
        <v>48497</v>
      </c>
      <c r="B321">
        <v>340</v>
      </c>
      <c r="C321" t="s">
        <v>469</v>
      </c>
      <c r="D321">
        <v>2014</v>
      </c>
      <c r="E321">
        <v>3620.82</v>
      </c>
      <c r="F321">
        <v>3620.82</v>
      </c>
      <c r="G321">
        <v>552</v>
      </c>
      <c r="H321">
        <v>92</v>
      </c>
      <c r="I321" t="s">
        <v>209</v>
      </c>
      <c r="J321" t="str">
        <f>VLOOKUP(B321,Sheet1!A:B,2,FALSE)</f>
        <v>Cover Crop</v>
      </c>
    </row>
    <row r="322" spans="1:10">
      <c r="A322">
        <v>48497</v>
      </c>
      <c r="B322">
        <v>340</v>
      </c>
      <c r="C322" t="s">
        <v>469</v>
      </c>
      <c r="D322">
        <v>2016</v>
      </c>
      <c r="E322">
        <v>3620.82</v>
      </c>
      <c r="F322">
        <v>3620.82</v>
      </c>
      <c r="G322">
        <v>552</v>
      </c>
      <c r="H322">
        <v>92</v>
      </c>
      <c r="I322" t="s">
        <v>209</v>
      </c>
      <c r="J322" t="str">
        <f>VLOOKUP(B322,Sheet1!A:B,2,FALSE)</f>
        <v>Cover Crop</v>
      </c>
    </row>
    <row r="323" spans="1:10">
      <c r="A323">
        <v>48497</v>
      </c>
      <c r="B323">
        <v>340</v>
      </c>
      <c r="C323" t="s">
        <v>469</v>
      </c>
      <c r="D323">
        <v>2017</v>
      </c>
      <c r="E323">
        <v>3620.82</v>
      </c>
      <c r="F323">
        <v>3620.82</v>
      </c>
      <c r="G323">
        <v>552</v>
      </c>
      <c r="H323">
        <v>92</v>
      </c>
      <c r="I323" t="s">
        <v>209</v>
      </c>
      <c r="J323" t="str">
        <f>VLOOKUP(B323,Sheet1!A:B,2,FALSE)</f>
        <v>Cover Crop</v>
      </c>
    </row>
    <row r="324" spans="1:10">
      <c r="A324">
        <v>48497</v>
      </c>
      <c r="B324">
        <v>340</v>
      </c>
      <c r="C324" t="s">
        <v>477</v>
      </c>
      <c r="D324">
        <v>2013</v>
      </c>
      <c r="E324">
        <v>2380.66</v>
      </c>
      <c r="F324">
        <v>2380.66</v>
      </c>
      <c r="G324">
        <v>3061</v>
      </c>
      <c r="H324">
        <v>639</v>
      </c>
      <c r="I324" t="s">
        <v>209</v>
      </c>
      <c r="J324" t="str">
        <f>VLOOKUP(B324,Sheet1!A:B,2,FALSE)</f>
        <v>Cover Crop</v>
      </c>
    </row>
    <row r="325" spans="1:10">
      <c r="A325">
        <v>48497</v>
      </c>
      <c r="B325">
        <v>340</v>
      </c>
      <c r="C325" t="s">
        <v>477</v>
      </c>
      <c r="D325">
        <v>2014</v>
      </c>
      <c r="E325">
        <v>2380.66</v>
      </c>
      <c r="F325">
        <v>2380.66</v>
      </c>
      <c r="G325">
        <v>3061</v>
      </c>
      <c r="H325">
        <v>639</v>
      </c>
      <c r="I325" t="s">
        <v>209</v>
      </c>
      <c r="J325" t="str">
        <f>VLOOKUP(B325,Sheet1!A:B,2,FALSE)</f>
        <v>Cover Crop</v>
      </c>
    </row>
    <row r="326" spans="1:10">
      <c r="A326">
        <v>48497</v>
      </c>
      <c r="B326">
        <v>340</v>
      </c>
      <c r="C326" t="s">
        <v>477</v>
      </c>
      <c r="D326">
        <v>2015</v>
      </c>
      <c r="E326">
        <v>2480.65</v>
      </c>
      <c r="F326">
        <v>2480.65</v>
      </c>
      <c r="G326">
        <v>3061</v>
      </c>
      <c r="H326">
        <v>639</v>
      </c>
      <c r="I326" t="s">
        <v>209</v>
      </c>
      <c r="J326" t="str">
        <f>VLOOKUP(B326,Sheet1!A:B,2,FALSE)</f>
        <v>Cover Crop</v>
      </c>
    </row>
    <row r="327" spans="1:10">
      <c r="A327">
        <v>48497</v>
      </c>
      <c r="B327">
        <v>340</v>
      </c>
      <c r="C327" t="s">
        <v>490</v>
      </c>
      <c r="D327">
        <v>2014</v>
      </c>
      <c r="E327">
        <v>457.27</v>
      </c>
      <c r="F327">
        <v>457.27</v>
      </c>
      <c r="G327">
        <v>116</v>
      </c>
      <c r="H327">
        <v>58</v>
      </c>
      <c r="I327" t="s">
        <v>209</v>
      </c>
      <c r="J327" t="str">
        <f>VLOOKUP(B327,Sheet1!A:B,2,FALSE)</f>
        <v>Cover Crop</v>
      </c>
    </row>
    <row r="328" spans="1:10">
      <c r="A328">
        <v>48497</v>
      </c>
      <c r="B328">
        <v>340</v>
      </c>
      <c r="C328" t="s">
        <v>490</v>
      </c>
      <c r="D328">
        <v>2015</v>
      </c>
      <c r="E328">
        <v>853.88</v>
      </c>
      <c r="F328">
        <v>853.88</v>
      </c>
      <c r="G328">
        <v>116</v>
      </c>
      <c r="H328">
        <v>58</v>
      </c>
      <c r="I328" t="s">
        <v>209</v>
      </c>
      <c r="J328" t="str">
        <f>VLOOKUP(B328,Sheet1!A:B,2,FALSE)</f>
        <v>Cover Crop</v>
      </c>
    </row>
    <row r="329" spans="1:10">
      <c r="A329">
        <v>48497</v>
      </c>
      <c r="B329">
        <v>340</v>
      </c>
      <c r="C329" t="s">
        <v>490</v>
      </c>
      <c r="D329">
        <v>2016</v>
      </c>
      <c r="E329">
        <v>457.27</v>
      </c>
      <c r="F329">
        <v>457.27</v>
      </c>
      <c r="G329">
        <v>116</v>
      </c>
      <c r="H329">
        <v>58</v>
      </c>
      <c r="I329" t="s">
        <v>209</v>
      </c>
      <c r="J329" t="str">
        <f>VLOOKUP(B329,Sheet1!A:B,2,FALSE)</f>
        <v>Cover Crop</v>
      </c>
    </row>
    <row r="330" spans="1:10">
      <c r="A330">
        <v>48497</v>
      </c>
      <c r="B330">
        <v>340</v>
      </c>
      <c r="C330" t="s">
        <v>494</v>
      </c>
      <c r="D330">
        <v>2013</v>
      </c>
      <c r="E330">
        <v>2018.69</v>
      </c>
      <c r="F330">
        <v>2018.69</v>
      </c>
      <c r="G330">
        <v>342</v>
      </c>
      <c r="H330">
        <v>114</v>
      </c>
      <c r="I330" t="s">
        <v>209</v>
      </c>
      <c r="J330" t="str">
        <f>VLOOKUP(B330,Sheet1!A:B,2,FALSE)</f>
        <v>Cover Crop</v>
      </c>
    </row>
    <row r="331" spans="1:10">
      <c r="A331">
        <v>48497</v>
      </c>
      <c r="B331">
        <v>340</v>
      </c>
      <c r="C331" t="s">
        <v>494</v>
      </c>
      <c r="D331">
        <v>2014</v>
      </c>
      <c r="E331">
        <v>1768.09</v>
      </c>
      <c r="F331">
        <v>1768.09</v>
      </c>
      <c r="G331">
        <v>342</v>
      </c>
      <c r="H331">
        <v>114</v>
      </c>
      <c r="I331" t="s">
        <v>209</v>
      </c>
      <c r="J331" t="str">
        <f>VLOOKUP(B331,Sheet1!A:B,2,FALSE)</f>
        <v>Cover Crop</v>
      </c>
    </row>
    <row r="332" spans="1:10">
      <c r="A332">
        <v>48497</v>
      </c>
      <c r="B332">
        <v>340</v>
      </c>
      <c r="C332" t="s">
        <v>494</v>
      </c>
      <c r="D332">
        <v>2015</v>
      </c>
      <c r="E332">
        <v>2263.0500000000002</v>
      </c>
      <c r="F332">
        <v>2263.0500000000002</v>
      </c>
      <c r="G332">
        <v>342</v>
      </c>
      <c r="H332">
        <v>114</v>
      </c>
      <c r="I332" t="s">
        <v>209</v>
      </c>
      <c r="J332" t="str">
        <f>VLOOKUP(B332,Sheet1!A:B,2,FALSE)</f>
        <v>Cover Crop</v>
      </c>
    </row>
    <row r="333" spans="1:10">
      <c r="A333">
        <v>48497</v>
      </c>
      <c r="B333">
        <v>340</v>
      </c>
      <c r="C333" t="s">
        <v>496</v>
      </c>
      <c r="D333">
        <v>2013</v>
      </c>
      <c r="E333">
        <v>1225.1400000000001</v>
      </c>
      <c r="F333">
        <v>1225.1400000000001</v>
      </c>
      <c r="G333">
        <v>380</v>
      </c>
      <c r="H333">
        <v>39</v>
      </c>
      <c r="I333" t="s">
        <v>209</v>
      </c>
      <c r="J333" t="str">
        <f>VLOOKUP(B333,Sheet1!A:B,2,FALSE)</f>
        <v>Cover Crop</v>
      </c>
    </row>
    <row r="334" spans="1:10">
      <c r="A334">
        <v>48497</v>
      </c>
      <c r="B334">
        <v>340</v>
      </c>
      <c r="C334" t="s">
        <v>496</v>
      </c>
      <c r="D334">
        <v>2014</v>
      </c>
      <c r="E334">
        <v>640.41</v>
      </c>
      <c r="F334">
        <v>640.41</v>
      </c>
      <c r="G334">
        <v>380</v>
      </c>
      <c r="H334">
        <v>39</v>
      </c>
      <c r="I334" t="s">
        <v>209</v>
      </c>
      <c r="J334" t="str">
        <f>VLOOKUP(B334,Sheet1!A:B,2,FALSE)</f>
        <v>Cover Crop</v>
      </c>
    </row>
    <row r="335" spans="1:10">
      <c r="A335">
        <v>48497</v>
      </c>
      <c r="B335">
        <v>340</v>
      </c>
      <c r="C335" t="s">
        <v>496</v>
      </c>
      <c r="D335">
        <v>2015</v>
      </c>
      <c r="E335">
        <v>427.95</v>
      </c>
      <c r="F335">
        <v>427.95</v>
      </c>
      <c r="G335">
        <v>380</v>
      </c>
      <c r="H335">
        <v>39</v>
      </c>
      <c r="I335" t="s">
        <v>209</v>
      </c>
      <c r="J335" t="str">
        <f>VLOOKUP(B335,Sheet1!A:B,2,FALSE)</f>
        <v>Cover Crop</v>
      </c>
    </row>
    <row r="336" spans="1:10">
      <c r="A336">
        <v>48497</v>
      </c>
      <c r="B336">
        <v>340</v>
      </c>
      <c r="C336" t="s">
        <v>504</v>
      </c>
      <c r="D336">
        <v>2013</v>
      </c>
      <c r="E336">
        <v>1162.49</v>
      </c>
      <c r="F336">
        <v>1162.49</v>
      </c>
      <c r="G336">
        <v>632</v>
      </c>
      <c r="H336">
        <v>36</v>
      </c>
      <c r="I336" t="s">
        <v>209</v>
      </c>
      <c r="J336" t="str">
        <f>VLOOKUP(B336,Sheet1!A:B,2,FALSE)</f>
        <v>Cover Crop</v>
      </c>
    </row>
    <row r="337" spans="1:10">
      <c r="A337">
        <v>48497</v>
      </c>
      <c r="B337">
        <v>340</v>
      </c>
      <c r="C337" t="s">
        <v>504</v>
      </c>
      <c r="D337">
        <v>2014</v>
      </c>
      <c r="E337">
        <v>842.28</v>
      </c>
      <c r="F337">
        <v>842.28</v>
      </c>
      <c r="G337">
        <v>632</v>
      </c>
      <c r="H337">
        <v>36</v>
      </c>
      <c r="I337" t="s">
        <v>209</v>
      </c>
      <c r="J337" t="str">
        <f>VLOOKUP(B337,Sheet1!A:B,2,FALSE)</f>
        <v>Cover Crop</v>
      </c>
    </row>
    <row r="338" spans="1:10">
      <c r="A338">
        <v>48497</v>
      </c>
      <c r="B338">
        <v>340</v>
      </c>
      <c r="C338" t="s">
        <v>504</v>
      </c>
      <c r="D338">
        <v>2015</v>
      </c>
      <c r="E338">
        <v>1211.31</v>
      </c>
      <c r="F338">
        <v>1211.31</v>
      </c>
      <c r="G338">
        <v>632</v>
      </c>
      <c r="H338">
        <v>36</v>
      </c>
      <c r="I338" t="s">
        <v>209</v>
      </c>
      <c r="J338" t="str">
        <f>VLOOKUP(B338,Sheet1!A:B,2,FALSE)</f>
        <v>Cover Crop</v>
      </c>
    </row>
    <row r="339" spans="1:10">
      <c r="A339">
        <v>48497</v>
      </c>
      <c r="B339">
        <v>340</v>
      </c>
      <c r="C339" t="s">
        <v>514</v>
      </c>
      <c r="D339">
        <v>2015</v>
      </c>
      <c r="E339">
        <v>971.92</v>
      </c>
      <c r="F339">
        <v>971.92</v>
      </c>
      <c r="G339">
        <v>137</v>
      </c>
      <c r="H339">
        <v>41</v>
      </c>
      <c r="I339" t="s">
        <v>209</v>
      </c>
      <c r="J339" t="str">
        <f>VLOOKUP(B339,Sheet1!A:B,2,FALSE)</f>
        <v>Cover Crop</v>
      </c>
    </row>
    <row r="340" spans="1:10">
      <c r="A340">
        <v>48497</v>
      </c>
      <c r="B340">
        <v>340</v>
      </c>
      <c r="C340" t="s">
        <v>518</v>
      </c>
      <c r="D340">
        <v>2013</v>
      </c>
      <c r="E340">
        <v>3647.56</v>
      </c>
      <c r="F340">
        <v>3647.56</v>
      </c>
      <c r="G340">
        <v>171</v>
      </c>
      <c r="H340">
        <v>57</v>
      </c>
      <c r="I340" t="s">
        <v>209</v>
      </c>
      <c r="J340" t="str">
        <f>VLOOKUP(B340,Sheet1!A:B,2,FALSE)</f>
        <v>Cover Crop</v>
      </c>
    </row>
    <row r="341" spans="1:10">
      <c r="A341">
        <v>48497</v>
      </c>
      <c r="B341">
        <v>340</v>
      </c>
      <c r="C341" t="s">
        <v>518</v>
      </c>
      <c r="D341">
        <v>2014</v>
      </c>
      <c r="E341">
        <v>3647.56</v>
      </c>
      <c r="F341">
        <v>3647.56</v>
      </c>
      <c r="G341">
        <v>171</v>
      </c>
      <c r="H341">
        <v>57</v>
      </c>
      <c r="I341" t="s">
        <v>209</v>
      </c>
      <c r="J341" t="str">
        <f>VLOOKUP(B341,Sheet1!A:B,2,FALSE)</f>
        <v>Cover Crop</v>
      </c>
    </row>
    <row r="342" spans="1:10">
      <c r="A342">
        <v>48497</v>
      </c>
      <c r="B342">
        <v>340</v>
      </c>
      <c r="C342" t="s">
        <v>518</v>
      </c>
      <c r="D342">
        <v>2016</v>
      </c>
      <c r="E342">
        <v>3647.56</v>
      </c>
      <c r="F342">
        <v>3647.56</v>
      </c>
      <c r="G342">
        <v>171</v>
      </c>
      <c r="H342">
        <v>57</v>
      </c>
      <c r="I342" t="s">
        <v>209</v>
      </c>
      <c r="J342" t="str">
        <f>VLOOKUP(B342,Sheet1!A:B,2,FALSE)</f>
        <v>Cover Crop</v>
      </c>
    </row>
    <row r="343" spans="1:10">
      <c r="A343">
        <v>48497</v>
      </c>
      <c r="B343">
        <v>340</v>
      </c>
      <c r="C343" t="s">
        <v>519</v>
      </c>
      <c r="D343">
        <v>2015</v>
      </c>
      <c r="E343">
        <v>750.02</v>
      </c>
      <c r="F343">
        <v>750.02</v>
      </c>
      <c r="G343">
        <v>84</v>
      </c>
      <c r="H343">
        <v>42</v>
      </c>
      <c r="I343" t="s">
        <v>209</v>
      </c>
      <c r="J343" t="str">
        <f>VLOOKUP(B343,Sheet1!A:B,2,FALSE)</f>
        <v>Cover Crop</v>
      </c>
    </row>
    <row r="344" spans="1:10">
      <c r="A344">
        <v>48497</v>
      </c>
      <c r="B344">
        <v>340</v>
      </c>
      <c r="C344" t="s">
        <v>519</v>
      </c>
      <c r="D344">
        <v>2016</v>
      </c>
      <c r="E344">
        <v>363.92</v>
      </c>
      <c r="F344">
        <v>363.92</v>
      </c>
      <c r="G344">
        <v>84</v>
      </c>
      <c r="H344">
        <v>42</v>
      </c>
      <c r="I344" t="s">
        <v>209</v>
      </c>
      <c r="J344" t="str">
        <f>VLOOKUP(B344,Sheet1!A:B,2,FALSE)</f>
        <v>Cover Crop</v>
      </c>
    </row>
    <row r="345" spans="1:10">
      <c r="A345">
        <v>48497</v>
      </c>
      <c r="B345">
        <v>340</v>
      </c>
      <c r="C345" t="s">
        <v>519</v>
      </c>
      <c r="D345">
        <v>2017</v>
      </c>
      <c r="E345">
        <v>750.02</v>
      </c>
      <c r="F345">
        <v>750.02</v>
      </c>
      <c r="G345">
        <v>84</v>
      </c>
      <c r="H345">
        <v>42</v>
      </c>
      <c r="I345" t="s">
        <v>209</v>
      </c>
      <c r="J345" t="str">
        <f>VLOOKUP(B345,Sheet1!A:B,2,FALSE)</f>
        <v>Cover Crop</v>
      </c>
    </row>
    <row r="346" spans="1:10">
      <c r="A346">
        <v>48497</v>
      </c>
      <c r="B346">
        <v>340</v>
      </c>
      <c r="C346" t="s">
        <v>521</v>
      </c>
      <c r="D346">
        <v>2014</v>
      </c>
      <c r="E346">
        <v>741.89</v>
      </c>
      <c r="F346">
        <v>741.89</v>
      </c>
      <c r="G346">
        <v>39</v>
      </c>
      <c r="H346">
        <v>20</v>
      </c>
      <c r="I346" t="s">
        <v>209</v>
      </c>
      <c r="J346" t="str">
        <f>VLOOKUP(B346,Sheet1!A:B,2,FALSE)</f>
        <v>Cover Crop</v>
      </c>
    </row>
    <row r="347" spans="1:10">
      <c r="A347">
        <v>48497</v>
      </c>
      <c r="B347">
        <v>340</v>
      </c>
      <c r="C347" t="s">
        <v>521</v>
      </c>
      <c r="D347">
        <v>2016</v>
      </c>
      <c r="E347">
        <v>412.94</v>
      </c>
      <c r="F347">
        <v>412.94</v>
      </c>
      <c r="G347">
        <v>39</v>
      </c>
      <c r="H347">
        <v>20</v>
      </c>
      <c r="I347" t="s">
        <v>209</v>
      </c>
      <c r="J347" t="str">
        <f>VLOOKUP(B347,Sheet1!A:B,2,FALSE)</f>
        <v>Cover Crop</v>
      </c>
    </row>
    <row r="348" spans="1:10">
      <c r="A348">
        <v>48497</v>
      </c>
      <c r="B348">
        <v>340</v>
      </c>
      <c r="C348" t="s">
        <v>521</v>
      </c>
      <c r="D348">
        <v>2017</v>
      </c>
      <c r="E348">
        <v>741.89</v>
      </c>
      <c r="F348">
        <v>741.89</v>
      </c>
      <c r="G348">
        <v>39</v>
      </c>
      <c r="H348">
        <v>20</v>
      </c>
      <c r="I348" t="s">
        <v>209</v>
      </c>
      <c r="J348" t="str">
        <f>VLOOKUP(B348,Sheet1!A:B,2,FALSE)</f>
        <v>Cover Crop</v>
      </c>
    </row>
    <row r="349" spans="1:10">
      <c r="A349">
        <v>48497</v>
      </c>
      <c r="B349">
        <v>340</v>
      </c>
      <c r="C349" t="s">
        <v>524</v>
      </c>
      <c r="D349">
        <v>2016</v>
      </c>
      <c r="E349">
        <v>855.95</v>
      </c>
      <c r="F349">
        <v>855.95</v>
      </c>
      <c r="G349">
        <v>238</v>
      </c>
      <c r="H349">
        <v>34</v>
      </c>
      <c r="I349" t="s">
        <v>209</v>
      </c>
      <c r="J349" t="str">
        <f>VLOOKUP(B349,Sheet1!A:B,2,FALSE)</f>
        <v>Cover Crop</v>
      </c>
    </row>
    <row r="350" spans="1:10">
      <c r="A350">
        <v>48497</v>
      </c>
      <c r="B350">
        <v>340</v>
      </c>
      <c r="C350" t="s">
        <v>524</v>
      </c>
      <c r="D350">
        <v>2017</v>
      </c>
      <c r="E350">
        <v>855.95</v>
      </c>
      <c r="F350">
        <v>855.95</v>
      </c>
      <c r="G350">
        <v>238</v>
      </c>
      <c r="H350">
        <v>34</v>
      </c>
      <c r="I350" t="s">
        <v>209</v>
      </c>
      <c r="J350" t="str">
        <f>VLOOKUP(B350,Sheet1!A:B,2,FALSE)</f>
        <v>Cover Crop</v>
      </c>
    </row>
    <row r="351" spans="1:10">
      <c r="A351">
        <v>48497</v>
      </c>
      <c r="B351">
        <v>340</v>
      </c>
      <c r="C351" t="s">
        <v>525</v>
      </c>
      <c r="D351">
        <v>2015</v>
      </c>
      <c r="E351">
        <v>1300.33</v>
      </c>
      <c r="F351">
        <v>1300.33</v>
      </c>
      <c r="G351">
        <v>204</v>
      </c>
      <c r="H351">
        <v>204</v>
      </c>
      <c r="I351" t="s">
        <v>209</v>
      </c>
      <c r="J351" t="str">
        <f>VLOOKUP(B351,Sheet1!A:B,2,FALSE)</f>
        <v>Cover Crop</v>
      </c>
    </row>
    <row r="352" spans="1:10">
      <c r="A352">
        <v>48497</v>
      </c>
      <c r="B352">
        <v>340</v>
      </c>
      <c r="C352" t="s">
        <v>527</v>
      </c>
      <c r="D352">
        <v>2014</v>
      </c>
      <c r="E352">
        <v>2384.33</v>
      </c>
      <c r="F352">
        <v>2384.33</v>
      </c>
      <c r="G352">
        <v>144</v>
      </c>
      <c r="H352">
        <v>72</v>
      </c>
      <c r="I352" t="s">
        <v>209</v>
      </c>
      <c r="J352" t="str">
        <f>VLOOKUP(B352,Sheet1!A:B,2,FALSE)</f>
        <v>Cover Crop</v>
      </c>
    </row>
    <row r="353" spans="1:10">
      <c r="A353">
        <v>48497</v>
      </c>
      <c r="B353">
        <v>340</v>
      </c>
      <c r="C353" t="s">
        <v>527</v>
      </c>
      <c r="D353">
        <v>2015</v>
      </c>
      <c r="E353">
        <v>2384.33</v>
      </c>
      <c r="F353">
        <v>2384.33</v>
      </c>
      <c r="G353">
        <v>144</v>
      </c>
      <c r="H353">
        <v>72</v>
      </c>
      <c r="I353" t="s">
        <v>209</v>
      </c>
      <c r="J353" t="str">
        <f>VLOOKUP(B353,Sheet1!A:B,2,FALSE)</f>
        <v>Cover Crop</v>
      </c>
    </row>
    <row r="354" spans="1:10">
      <c r="A354">
        <v>48497</v>
      </c>
      <c r="B354">
        <v>340</v>
      </c>
      <c r="C354" t="s">
        <v>527</v>
      </c>
      <c r="D354">
        <v>2016</v>
      </c>
      <c r="E354">
        <v>2384.33</v>
      </c>
      <c r="F354">
        <v>2384.33</v>
      </c>
      <c r="G354">
        <v>144</v>
      </c>
      <c r="H354">
        <v>72</v>
      </c>
      <c r="I354" t="s">
        <v>209</v>
      </c>
      <c r="J354" t="str">
        <f>VLOOKUP(B354,Sheet1!A:B,2,FALSE)</f>
        <v>Cover Crop</v>
      </c>
    </row>
    <row r="355" spans="1:10">
      <c r="A355">
        <v>48497</v>
      </c>
      <c r="B355">
        <v>340</v>
      </c>
      <c r="C355" t="s">
        <v>529</v>
      </c>
      <c r="D355">
        <v>2016</v>
      </c>
      <c r="E355">
        <v>2823.21</v>
      </c>
      <c r="F355">
        <v>2823.21</v>
      </c>
      <c r="G355">
        <v>160</v>
      </c>
      <c r="H355">
        <v>80</v>
      </c>
      <c r="I355" t="s">
        <v>209</v>
      </c>
      <c r="J355" t="str">
        <f>VLOOKUP(B355,Sheet1!A:B,2,FALSE)</f>
        <v>Cover Crop</v>
      </c>
    </row>
    <row r="356" spans="1:10">
      <c r="A356">
        <v>48497</v>
      </c>
      <c r="B356">
        <v>340</v>
      </c>
      <c r="C356" t="s">
        <v>529</v>
      </c>
      <c r="D356">
        <v>2017</v>
      </c>
      <c r="E356">
        <v>1971.99</v>
      </c>
      <c r="F356">
        <v>1971.99</v>
      </c>
      <c r="G356">
        <v>160</v>
      </c>
      <c r="H356">
        <v>80</v>
      </c>
      <c r="I356" t="s">
        <v>209</v>
      </c>
      <c r="J356" t="str">
        <f>VLOOKUP(B356,Sheet1!A:B,2,FALSE)</f>
        <v>Cover Crop</v>
      </c>
    </row>
    <row r="357" spans="1:10">
      <c r="A357">
        <v>48497</v>
      </c>
      <c r="B357">
        <v>340</v>
      </c>
      <c r="C357" t="s">
        <v>531</v>
      </c>
      <c r="D357">
        <v>2013</v>
      </c>
      <c r="E357">
        <v>204.16</v>
      </c>
      <c r="F357">
        <v>204.16</v>
      </c>
      <c r="G357">
        <v>2767</v>
      </c>
      <c r="H357">
        <v>305</v>
      </c>
      <c r="I357" t="s">
        <v>209</v>
      </c>
      <c r="J357" t="str">
        <f>VLOOKUP(B357,Sheet1!A:B,2,FALSE)</f>
        <v>Cover Crop</v>
      </c>
    </row>
    <row r="358" spans="1:10">
      <c r="A358">
        <v>48497</v>
      </c>
      <c r="B358">
        <v>340</v>
      </c>
      <c r="C358" t="s">
        <v>531</v>
      </c>
      <c r="D358">
        <v>2014</v>
      </c>
      <c r="E358">
        <v>774.88</v>
      </c>
      <c r="F358">
        <v>774.88</v>
      </c>
      <c r="G358">
        <v>2767</v>
      </c>
      <c r="H358">
        <v>305</v>
      </c>
      <c r="I358" t="s">
        <v>209</v>
      </c>
      <c r="J358" t="str">
        <f>VLOOKUP(B358,Sheet1!A:B,2,FALSE)</f>
        <v>Cover Crop</v>
      </c>
    </row>
    <row r="359" spans="1:10">
      <c r="A359">
        <v>48497</v>
      </c>
      <c r="B359">
        <v>340</v>
      </c>
      <c r="C359" t="s">
        <v>531</v>
      </c>
      <c r="D359">
        <v>2015</v>
      </c>
      <c r="E359">
        <v>1150.72</v>
      </c>
      <c r="F359">
        <v>1150.72</v>
      </c>
      <c r="G359">
        <v>2767</v>
      </c>
      <c r="H359">
        <v>305</v>
      </c>
      <c r="I359" t="s">
        <v>209</v>
      </c>
      <c r="J359" t="str">
        <f>VLOOKUP(B359,Sheet1!A:B,2,FALSE)</f>
        <v>Cover Crop</v>
      </c>
    </row>
    <row r="360" spans="1:10">
      <c r="A360">
        <v>48497</v>
      </c>
      <c r="B360">
        <v>340</v>
      </c>
      <c r="C360" t="s">
        <v>534</v>
      </c>
      <c r="D360">
        <v>2016</v>
      </c>
      <c r="E360">
        <v>2681.34</v>
      </c>
      <c r="F360">
        <v>2681.34</v>
      </c>
      <c r="G360">
        <v>97</v>
      </c>
      <c r="H360">
        <v>97</v>
      </c>
      <c r="I360" t="s">
        <v>209</v>
      </c>
      <c r="J360" t="str">
        <f>VLOOKUP(B360,Sheet1!A:B,2,FALSE)</f>
        <v>Cover Crop</v>
      </c>
    </row>
    <row r="361" spans="1:10">
      <c r="A361">
        <v>48497</v>
      </c>
      <c r="B361">
        <v>340</v>
      </c>
      <c r="C361" t="s">
        <v>534</v>
      </c>
      <c r="D361">
        <v>2017</v>
      </c>
      <c r="E361">
        <v>1536.93</v>
      </c>
      <c r="F361">
        <v>1536.93</v>
      </c>
      <c r="G361">
        <v>97</v>
      </c>
      <c r="H361">
        <v>97</v>
      </c>
      <c r="I361" t="s">
        <v>209</v>
      </c>
      <c r="J361" t="str">
        <f>VLOOKUP(B361,Sheet1!A:B,2,FALSE)</f>
        <v>Cover Crop</v>
      </c>
    </row>
    <row r="362" spans="1:10">
      <c r="A362">
        <v>48497</v>
      </c>
      <c r="B362">
        <v>340</v>
      </c>
      <c r="C362" t="s">
        <v>535</v>
      </c>
      <c r="D362">
        <v>2016</v>
      </c>
      <c r="E362">
        <v>614.77</v>
      </c>
      <c r="F362">
        <v>614.77</v>
      </c>
      <c r="G362">
        <v>83</v>
      </c>
      <c r="H362">
        <v>34</v>
      </c>
      <c r="I362" t="s">
        <v>209</v>
      </c>
      <c r="J362" t="str">
        <f>VLOOKUP(B362,Sheet1!A:B,2,FALSE)</f>
        <v>Cover Crop</v>
      </c>
    </row>
    <row r="363" spans="1:10">
      <c r="A363">
        <v>48497</v>
      </c>
      <c r="B363">
        <v>340</v>
      </c>
      <c r="C363" t="s">
        <v>536</v>
      </c>
      <c r="D363">
        <v>2014</v>
      </c>
      <c r="E363">
        <v>1427.8</v>
      </c>
      <c r="F363">
        <v>1427.8</v>
      </c>
      <c r="G363">
        <v>168</v>
      </c>
      <c r="H363">
        <v>129</v>
      </c>
      <c r="I363" t="s">
        <v>209</v>
      </c>
      <c r="J363" t="str">
        <f>VLOOKUP(B363,Sheet1!A:B,2,FALSE)</f>
        <v>Cover Crop</v>
      </c>
    </row>
    <row r="364" spans="1:10">
      <c r="A364">
        <v>48497</v>
      </c>
      <c r="B364">
        <v>340</v>
      </c>
      <c r="C364" t="s">
        <v>536</v>
      </c>
      <c r="D364">
        <v>2015</v>
      </c>
      <c r="E364">
        <v>1427.8</v>
      </c>
      <c r="F364">
        <v>1427.8</v>
      </c>
      <c r="G364">
        <v>168</v>
      </c>
      <c r="H364">
        <v>129</v>
      </c>
      <c r="I364" t="s">
        <v>209</v>
      </c>
      <c r="J364" t="str">
        <f>VLOOKUP(B364,Sheet1!A:B,2,FALSE)</f>
        <v>Cover Crop</v>
      </c>
    </row>
    <row r="365" spans="1:10">
      <c r="A365">
        <v>48497</v>
      </c>
      <c r="B365">
        <v>340</v>
      </c>
      <c r="C365" t="s">
        <v>536</v>
      </c>
      <c r="D365">
        <v>2016</v>
      </c>
      <c r="E365">
        <v>1427.8</v>
      </c>
      <c r="F365">
        <v>1427.8</v>
      </c>
      <c r="G365">
        <v>168</v>
      </c>
      <c r="H365">
        <v>129</v>
      </c>
      <c r="I365" t="s">
        <v>209</v>
      </c>
      <c r="J365" t="str">
        <f>VLOOKUP(B365,Sheet1!A:B,2,FALSE)</f>
        <v>Cover Crop</v>
      </c>
    </row>
    <row r="366" spans="1:10">
      <c r="A366">
        <v>48497</v>
      </c>
      <c r="B366">
        <v>340</v>
      </c>
      <c r="C366" t="s">
        <v>539</v>
      </c>
      <c r="D366">
        <v>2013</v>
      </c>
      <c r="E366">
        <v>1740.25</v>
      </c>
      <c r="F366">
        <v>1740.25</v>
      </c>
      <c r="G366">
        <v>332</v>
      </c>
      <c r="H366">
        <v>83</v>
      </c>
      <c r="I366" t="s">
        <v>209</v>
      </c>
      <c r="J366" t="str">
        <f>VLOOKUP(B366,Sheet1!A:B,2,FALSE)</f>
        <v>Cover Crop</v>
      </c>
    </row>
    <row r="367" spans="1:10">
      <c r="A367">
        <v>48497</v>
      </c>
      <c r="B367">
        <v>340</v>
      </c>
      <c r="C367" t="s">
        <v>539</v>
      </c>
      <c r="D367">
        <v>2014</v>
      </c>
      <c r="E367">
        <v>2178.79</v>
      </c>
      <c r="F367">
        <v>2178.79</v>
      </c>
      <c r="G367">
        <v>332</v>
      </c>
      <c r="H367">
        <v>83</v>
      </c>
      <c r="I367" t="s">
        <v>209</v>
      </c>
      <c r="J367" t="str">
        <f>VLOOKUP(B367,Sheet1!A:B,2,FALSE)</f>
        <v>Cover Crop</v>
      </c>
    </row>
    <row r="368" spans="1:10">
      <c r="A368">
        <v>48497</v>
      </c>
      <c r="B368">
        <v>340</v>
      </c>
      <c r="C368" t="s">
        <v>539</v>
      </c>
      <c r="D368">
        <v>2015</v>
      </c>
      <c r="E368">
        <v>2298.62</v>
      </c>
      <c r="F368">
        <v>2298.62</v>
      </c>
      <c r="G368">
        <v>332</v>
      </c>
      <c r="H368">
        <v>83</v>
      </c>
      <c r="I368" t="s">
        <v>209</v>
      </c>
      <c r="J368" t="str">
        <f>VLOOKUP(B368,Sheet1!A:B,2,FALSE)</f>
        <v>Cover Crop</v>
      </c>
    </row>
    <row r="369" spans="1:10">
      <c r="A369">
        <v>48497</v>
      </c>
      <c r="B369">
        <v>340</v>
      </c>
      <c r="C369" t="s">
        <v>552</v>
      </c>
      <c r="D369">
        <v>2016</v>
      </c>
      <c r="E369">
        <v>2005.1</v>
      </c>
      <c r="F369">
        <v>2005.1</v>
      </c>
      <c r="G369">
        <v>2052.1999999999998</v>
      </c>
      <c r="H369">
        <v>214.7</v>
      </c>
      <c r="I369" t="s">
        <v>209</v>
      </c>
      <c r="J369" t="str">
        <f>VLOOKUP(B369,Sheet1!A:B,2,FALSE)</f>
        <v>Cover Crop</v>
      </c>
    </row>
    <row r="370" spans="1:10">
      <c r="A370">
        <v>48497</v>
      </c>
      <c r="B370">
        <v>340</v>
      </c>
      <c r="C370" t="s">
        <v>552</v>
      </c>
      <c r="D370">
        <v>2017</v>
      </c>
      <c r="E370">
        <v>236.45</v>
      </c>
      <c r="F370">
        <v>236.45</v>
      </c>
      <c r="G370">
        <v>2052.1999999999998</v>
      </c>
      <c r="H370">
        <v>214.7</v>
      </c>
      <c r="I370" t="s">
        <v>209</v>
      </c>
      <c r="J370" t="str">
        <f>VLOOKUP(B370,Sheet1!A:B,2,FALSE)</f>
        <v>Cover Crop</v>
      </c>
    </row>
    <row r="371" spans="1:10">
      <c r="A371">
        <v>48497</v>
      </c>
      <c r="B371">
        <v>340</v>
      </c>
      <c r="C371" t="s">
        <v>554</v>
      </c>
      <c r="D371">
        <v>2016</v>
      </c>
      <c r="E371">
        <v>1338.31</v>
      </c>
      <c r="F371">
        <v>1338.31</v>
      </c>
      <c r="G371">
        <v>736</v>
      </c>
      <c r="H371">
        <v>37</v>
      </c>
      <c r="I371" t="s">
        <v>209</v>
      </c>
      <c r="J371" t="str">
        <f>VLOOKUP(B371,Sheet1!A:B,2,FALSE)</f>
        <v>Cover Crop</v>
      </c>
    </row>
    <row r="372" spans="1:10">
      <c r="A372">
        <v>48497</v>
      </c>
      <c r="B372">
        <v>340</v>
      </c>
      <c r="C372" t="s">
        <v>554</v>
      </c>
      <c r="D372">
        <v>2017</v>
      </c>
      <c r="E372">
        <v>1338.31</v>
      </c>
      <c r="F372">
        <v>1338.31</v>
      </c>
      <c r="G372">
        <v>736</v>
      </c>
      <c r="H372">
        <v>37</v>
      </c>
      <c r="I372" t="s">
        <v>209</v>
      </c>
      <c r="J372" t="str">
        <f>VLOOKUP(B372,Sheet1!A:B,2,FALSE)</f>
        <v>Cover Crop</v>
      </c>
    </row>
    <row r="373" spans="1:10">
      <c r="A373">
        <v>48497</v>
      </c>
      <c r="B373">
        <v>340</v>
      </c>
      <c r="C373" t="s">
        <v>571</v>
      </c>
      <c r="D373">
        <v>2016</v>
      </c>
      <c r="E373">
        <v>449.26</v>
      </c>
      <c r="F373">
        <v>449.26</v>
      </c>
      <c r="G373">
        <v>210</v>
      </c>
      <c r="H373">
        <v>70</v>
      </c>
      <c r="I373" t="s">
        <v>209</v>
      </c>
      <c r="J373" t="str">
        <f>VLOOKUP(B373,Sheet1!A:B,2,FALSE)</f>
        <v>Cover Crop</v>
      </c>
    </row>
    <row r="374" spans="1:10">
      <c r="A374">
        <v>48497</v>
      </c>
      <c r="B374">
        <v>340</v>
      </c>
      <c r="C374" t="s">
        <v>571</v>
      </c>
      <c r="D374">
        <v>2017</v>
      </c>
      <c r="E374">
        <v>591.13</v>
      </c>
      <c r="F374">
        <v>591.13</v>
      </c>
      <c r="G374">
        <v>210</v>
      </c>
      <c r="H374">
        <v>70</v>
      </c>
      <c r="I374" t="s">
        <v>209</v>
      </c>
      <c r="J374" t="str">
        <f>VLOOKUP(B374,Sheet1!A:B,2,FALSE)</f>
        <v>Cover Crop</v>
      </c>
    </row>
    <row r="375" spans="1:10">
      <c r="A375">
        <v>48497</v>
      </c>
      <c r="B375">
        <v>340</v>
      </c>
      <c r="C375" t="s">
        <v>573</v>
      </c>
      <c r="D375">
        <v>2016</v>
      </c>
      <c r="E375">
        <v>657.33</v>
      </c>
      <c r="F375">
        <v>657.33</v>
      </c>
      <c r="G375">
        <v>336.2</v>
      </c>
      <c r="H375">
        <v>168.1</v>
      </c>
      <c r="I375" t="s">
        <v>209</v>
      </c>
      <c r="J375" t="str">
        <f>VLOOKUP(B375,Sheet1!A:B,2,FALSE)</f>
        <v>Cover Crop</v>
      </c>
    </row>
    <row r="376" spans="1:10">
      <c r="A376">
        <v>48497</v>
      </c>
      <c r="B376">
        <v>340</v>
      </c>
      <c r="C376" t="s">
        <v>573</v>
      </c>
      <c r="D376">
        <v>2017</v>
      </c>
      <c r="E376">
        <v>288.47000000000003</v>
      </c>
      <c r="F376">
        <v>288.47000000000003</v>
      </c>
      <c r="G376">
        <v>336.2</v>
      </c>
      <c r="H376">
        <v>168.1</v>
      </c>
      <c r="I376" t="s">
        <v>209</v>
      </c>
      <c r="J376" t="str">
        <f>VLOOKUP(B376,Sheet1!A:B,2,FALSE)</f>
        <v>Cover Crop</v>
      </c>
    </row>
    <row r="377" spans="1:10">
      <c r="A377">
        <v>48497</v>
      </c>
      <c r="B377">
        <v>340</v>
      </c>
      <c r="C377" t="s">
        <v>577</v>
      </c>
      <c r="D377">
        <v>2013</v>
      </c>
      <c r="E377">
        <v>3668.45</v>
      </c>
      <c r="F377">
        <v>3668.45</v>
      </c>
      <c r="G377">
        <v>2752.5</v>
      </c>
      <c r="H377">
        <v>424.2</v>
      </c>
      <c r="I377" t="s">
        <v>209</v>
      </c>
      <c r="J377" t="str">
        <f>VLOOKUP(B377,Sheet1!A:B,2,FALSE)</f>
        <v>Cover Crop</v>
      </c>
    </row>
    <row r="378" spans="1:10">
      <c r="A378">
        <v>48497</v>
      </c>
      <c r="B378">
        <v>340</v>
      </c>
      <c r="C378" t="s">
        <v>577</v>
      </c>
      <c r="D378">
        <v>2015</v>
      </c>
      <c r="E378">
        <v>2874.89</v>
      </c>
      <c r="F378">
        <v>2874.89</v>
      </c>
      <c r="G378">
        <v>2752.5</v>
      </c>
      <c r="H378">
        <v>424.2</v>
      </c>
      <c r="I378" t="s">
        <v>209</v>
      </c>
      <c r="J378" t="str">
        <f>VLOOKUP(B378,Sheet1!A:B,2,FALSE)</f>
        <v>Cover Crop</v>
      </c>
    </row>
    <row r="379" spans="1:10">
      <c r="A379">
        <v>48497</v>
      </c>
      <c r="B379">
        <v>340</v>
      </c>
      <c r="C379" t="s">
        <v>578</v>
      </c>
      <c r="D379">
        <v>2013</v>
      </c>
      <c r="E379">
        <v>5687.14</v>
      </c>
      <c r="F379">
        <v>5687.14</v>
      </c>
      <c r="G379">
        <v>1828</v>
      </c>
      <c r="H379">
        <v>113</v>
      </c>
      <c r="I379" t="s">
        <v>209</v>
      </c>
      <c r="J379" t="str">
        <f>VLOOKUP(B379,Sheet1!A:B,2,FALSE)</f>
        <v>Cover Crop</v>
      </c>
    </row>
    <row r="380" spans="1:10">
      <c r="A380">
        <v>48497</v>
      </c>
      <c r="B380">
        <v>340</v>
      </c>
      <c r="C380" t="s">
        <v>578</v>
      </c>
      <c r="D380">
        <v>2014</v>
      </c>
      <c r="E380">
        <v>1141.5999999999999</v>
      </c>
      <c r="F380">
        <v>1141.5999999999999</v>
      </c>
      <c r="G380">
        <v>1828</v>
      </c>
      <c r="H380">
        <v>113</v>
      </c>
      <c r="I380" t="s">
        <v>209</v>
      </c>
      <c r="J380" t="str">
        <f>VLOOKUP(B380,Sheet1!A:B,2,FALSE)</f>
        <v>Cover Crop</v>
      </c>
    </row>
    <row r="381" spans="1:10">
      <c r="A381">
        <v>48497</v>
      </c>
      <c r="B381">
        <v>340</v>
      </c>
      <c r="C381" t="s">
        <v>578</v>
      </c>
      <c r="D381">
        <v>2015</v>
      </c>
      <c r="E381">
        <v>5926</v>
      </c>
      <c r="F381">
        <v>5926</v>
      </c>
      <c r="G381">
        <v>1828</v>
      </c>
      <c r="H381">
        <v>113</v>
      </c>
      <c r="I381" t="s">
        <v>209</v>
      </c>
      <c r="J381" t="str">
        <f>VLOOKUP(B381,Sheet1!A:B,2,FALSE)</f>
        <v>Cover Crop</v>
      </c>
    </row>
    <row r="382" spans="1:10">
      <c r="A382">
        <v>48497</v>
      </c>
      <c r="B382">
        <v>340</v>
      </c>
      <c r="C382" t="s">
        <v>586</v>
      </c>
      <c r="D382">
        <v>2014</v>
      </c>
      <c r="E382">
        <v>3359.52</v>
      </c>
      <c r="F382">
        <v>3359.52</v>
      </c>
      <c r="G382">
        <v>342</v>
      </c>
      <c r="H382">
        <v>114</v>
      </c>
      <c r="I382" t="s">
        <v>209</v>
      </c>
      <c r="J382" t="str">
        <f>VLOOKUP(B382,Sheet1!A:B,2,FALSE)</f>
        <v>Cover Crop</v>
      </c>
    </row>
    <row r="383" spans="1:10">
      <c r="A383">
        <v>48497</v>
      </c>
      <c r="B383">
        <v>340</v>
      </c>
      <c r="C383" t="s">
        <v>586</v>
      </c>
      <c r="D383">
        <v>2015</v>
      </c>
      <c r="E383">
        <v>3359.52</v>
      </c>
      <c r="F383">
        <v>3359.52</v>
      </c>
      <c r="G383">
        <v>342</v>
      </c>
      <c r="H383">
        <v>114</v>
      </c>
      <c r="I383" t="s">
        <v>209</v>
      </c>
      <c r="J383" t="str">
        <f>VLOOKUP(B383,Sheet1!A:B,2,FALSE)</f>
        <v>Cover Crop</v>
      </c>
    </row>
    <row r="384" spans="1:10">
      <c r="A384">
        <v>48497</v>
      </c>
      <c r="B384">
        <v>340</v>
      </c>
      <c r="C384" t="s">
        <v>586</v>
      </c>
      <c r="D384">
        <v>2016</v>
      </c>
      <c r="E384">
        <v>3359.52</v>
      </c>
      <c r="F384">
        <v>3359.52</v>
      </c>
      <c r="G384">
        <v>342</v>
      </c>
      <c r="H384">
        <v>114</v>
      </c>
      <c r="I384" t="s">
        <v>209</v>
      </c>
      <c r="J384" t="str">
        <f>VLOOKUP(B384,Sheet1!A:B,2,FALSE)</f>
        <v>Cover Crop</v>
      </c>
    </row>
    <row r="385" spans="1:10">
      <c r="A385">
        <v>48497</v>
      </c>
      <c r="B385">
        <v>340</v>
      </c>
      <c r="C385" t="s">
        <v>599</v>
      </c>
      <c r="D385">
        <v>2016</v>
      </c>
      <c r="E385">
        <v>1811.21</v>
      </c>
      <c r="F385">
        <v>1811.21</v>
      </c>
      <c r="G385">
        <v>590</v>
      </c>
      <c r="H385">
        <v>46</v>
      </c>
      <c r="I385" t="s">
        <v>209</v>
      </c>
      <c r="J385" t="str">
        <f>VLOOKUP(B385,Sheet1!A:B,2,FALSE)</f>
        <v>Cover Crop</v>
      </c>
    </row>
    <row r="386" spans="1:10">
      <c r="A386">
        <v>48497</v>
      </c>
      <c r="B386">
        <v>340</v>
      </c>
      <c r="C386" t="s">
        <v>599</v>
      </c>
      <c r="D386">
        <v>2017</v>
      </c>
      <c r="E386">
        <v>1811.21</v>
      </c>
      <c r="F386">
        <v>1811.21</v>
      </c>
      <c r="G386">
        <v>590</v>
      </c>
      <c r="H386">
        <v>46</v>
      </c>
      <c r="I386" t="s">
        <v>209</v>
      </c>
      <c r="J386" t="str">
        <f>VLOOKUP(B386,Sheet1!A:B,2,FALSE)</f>
        <v>Cover Crop</v>
      </c>
    </row>
    <row r="387" spans="1:10">
      <c r="A387">
        <v>48497</v>
      </c>
      <c r="B387">
        <v>340</v>
      </c>
      <c r="C387" t="s">
        <v>606</v>
      </c>
      <c r="D387">
        <v>2015</v>
      </c>
      <c r="E387">
        <v>958.61</v>
      </c>
      <c r="F387">
        <v>958.61</v>
      </c>
      <c r="G387">
        <v>460</v>
      </c>
      <c r="H387">
        <v>48</v>
      </c>
      <c r="I387" t="s">
        <v>209</v>
      </c>
      <c r="J387" t="str">
        <f>VLOOKUP(B387,Sheet1!A:B,2,FALSE)</f>
        <v>Cover Crop</v>
      </c>
    </row>
    <row r="388" spans="1:10">
      <c r="A388">
        <v>48497</v>
      </c>
      <c r="B388">
        <v>340</v>
      </c>
      <c r="C388" t="s">
        <v>609</v>
      </c>
      <c r="D388">
        <v>2014</v>
      </c>
      <c r="E388">
        <v>844.55</v>
      </c>
      <c r="F388">
        <v>844.55</v>
      </c>
      <c r="G388">
        <v>872</v>
      </c>
      <c r="H388">
        <v>339</v>
      </c>
      <c r="I388" t="s">
        <v>209</v>
      </c>
      <c r="J388" t="str">
        <f>VLOOKUP(B388,Sheet1!A:B,2,FALSE)</f>
        <v>Cover Crop</v>
      </c>
    </row>
    <row r="389" spans="1:10">
      <c r="A389">
        <v>48497</v>
      </c>
      <c r="B389">
        <v>340</v>
      </c>
      <c r="C389" t="s">
        <v>609</v>
      </c>
      <c r="D389">
        <v>2016</v>
      </c>
      <c r="E389">
        <v>844.55</v>
      </c>
      <c r="F389">
        <v>844.55</v>
      </c>
      <c r="G389">
        <v>872</v>
      </c>
      <c r="H389">
        <v>339</v>
      </c>
      <c r="I389" t="s">
        <v>209</v>
      </c>
      <c r="J389" t="str">
        <f>VLOOKUP(B389,Sheet1!A:B,2,FALSE)</f>
        <v>Cover Crop</v>
      </c>
    </row>
    <row r="390" spans="1:10">
      <c r="A390">
        <v>48497</v>
      </c>
      <c r="B390">
        <v>340</v>
      </c>
      <c r="C390" t="s">
        <v>615</v>
      </c>
      <c r="D390">
        <v>2016</v>
      </c>
      <c r="E390">
        <v>1371.41</v>
      </c>
      <c r="F390">
        <v>1371.41</v>
      </c>
      <c r="G390">
        <v>474</v>
      </c>
      <c r="H390">
        <v>237</v>
      </c>
      <c r="I390" t="s">
        <v>209</v>
      </c>
      <c r="J390" t="str">
        <f>VLOOKUP(B390,Sheet1!A:B,2,FALSE)</f>
        <v>Cover Crop</v>
      </c>
    </row>
    <row r="391" spans="1:10">
      <c r="A391">
        <v>48497</v>
      </c>
      <c r="B391">
        <v>340</v>
      </c>
      <c r="C391" t="s">
        <v>615</v>
      </c>
      <c r="D391">
        <v>2017</v>
      </c>
      <c r="E391">
        <v>1371.41</v>
      </c>
      <c r="F391">
        <v>1371.41</v>
      </c>
      <c r="G391">
        <v>474</v>
      </c>
      <c r="H391">
        <v>237</v>
      </c>
      <c r="I391" t="s">
        <v>209</v>
      </c>
      <c r="J391" t="str">
        <f>VLOOKUP(B391,Sheet1!A:B,2,FALSE)</f>
        <v>Cover Crop</v>
      </c>
    </row>
    <row r="392" spans="1:10">
      <c r="A392">
        <v>48497</v>
      </c>
      <c r="B392">
        <v>340</v>
      </c>
      <c r="C392" t="s">
        <v>617</v>
      </c>
      <c r="D392">
        <v>2014</v>
      </c>
      <c r="E392">
        <v>2034.38</v>
      </c>
      <c r="F392">
        <v>2034.38</v>
      </c>
      <c r="G392">
        <v>143</v>
      </c>
      <c r="H392">
        <v>71.5</v>
      </c>
      <c r="I392" t="s">
        <v>209</v>
      </c>
      <c r="J392" t="str">
        <f>VLOOKUP(B392,Sheet1!A:B,2,FALSE)</f>
        <v>Cover Crop</v>
      </c>
    </row>
    <row r="393" spans="1:10">
      <c r="A393">
        <v>48497</v>
      </c>
      <c r="B393">
        <v>340</v>
      </c>
      <c r="C393" t="s">
        <v>617</v>
      </c>
      <c r="D393">
        <v>2015</v>
      </c>
      <c r="E393">
        <v>2034.38</v>
      </c>
      <c r="F393">
        <v>2034.38</v>
      </c>
      <c r="G393">
        <v>143</v>
      </c>
      <c r="H393">
        <v>71.5</v>
      </c>
      <c r="I393" t="s">
        <v>209</v>
      </c>
      <c r="J393" t="str">
        <f>VLOOKUP(B393,Sheet1!A:B,2,FALSE)</f>
        <v>Cover Crop</v>
      </c>
    </row>
    <row r="394" spans="1:10">
      <c r="A394">
        <v>48497</v>
      </c>
      <c r="B394">
        <v>340</v>
      </c>
      <c r="C394" t="s">
        <v>617</v>
      </c>
      <c r="D394">
        <v>2016</v>
      </c>
      <c r="E394">
        <v>2034.38</v>
      </c>
      <c r="F394">
        <v>2034.38</v>
      </c>
      <c r="G394">
        <v>143</v>
      </c>
      <c r="H394">
        <v>71.5</v>
      </c>
      <c r="I394" t="s">
        <v>209</v>
      </c>
      <c r="J394" t="str">
        <f>VLOOKUP(B394,Sheet1!A:B,2,FALSE)</f>
        <v>Cover Crop</v>
      </c>
    </row>
    <row r="395" spans="1:10">
      <c r="A395">
        <v>48497</v>
      </c>
      <c r="B395">
        <v>340</v>
      </c>
      <c r="C395" t="s">
        <v>620</v>
      </c>
      <c r="D395">
        <v>2013</v>
      </c>
      <c r="E395">
        <v>257.56</v>
      </c>
      <c r="F395">
        <v>257.56</v>
      </c>
      <c r="G395">
        <v>377.8</v>
      </c>
      <c r="H395">
        <v>73.3</v>
      </c>
      <c r="I395" t="s">
        <v>209</v>
      </c>
      <c r="J395" t="str">
        <f>VLOOKUP(B395,Sheet1!A:B,2,FALSE)</f>
        <v>Cover Crop</v>
      </c>
    </row>
    <row r="396" spans="1:10">
      <c r="A396">
        <v>48497</v>
      </c>
      <c r="B396">
        <v>340</v>
      </c>
      <c r="C396" t="s">
        <v>620</v>
      </c>
      <c r="D396">
        <v>2014</v>
      </c>
      <c r="E396">
        <v>257.56</v>
      </c>
      <c r="F396">
        <v>257.56</v>
      </c>
      <c r="G396">
        <v>377.8</v>
      </c>
      <c r="H396">
        <v>73.3</v>
      </c>
      <c r="I396" t="s">
        <v>209</v>
      </c>
      <c r="J396" t="str">
        <f>VLOOKUP(B396,Sheet1!A:B,2,FALSE)</f>
        <v>Cover Crop</v>
      </c>
    </row>
    <row r="397" spans="1:10">
      <c r="A397">
        <v>48497</v>
      </c>
      <c r="B397">
        <v>340</v>
      </c>
      <c r="C397" t="s">
        <v>620</v>
      </c>
      <c r="D397">
        <v>2015</v>
      </c>
      <c r="E397">
        <v>1349.13</v>
      </c>
      <c r="F397">
        <v>1349.13</v>
      </c>
      <c r="G397">
        <v>377.8</v>
      </c>
      <c r="H397">
        <v>73.3</v>
      </c>
      <c r="I397" t="s">
        <v>209</v>
      </c>
      <c r="J397" t="str">
        <f>VLOOKUP(B397,Sheet1!A:B,2,FALSE)</f>
        <v>Cover Crop</v>
      </c>
    </row>
    <row r="398" spans="1:10">
      <c r="A398">
        <v>48497</v>
      </c>
      <c r="B398">
        <v>340</v>
      </c>
      <c r="C398" t="s">
        <v>634</v>
      </c>
      <c r="D398">
        <v>2016</v>
      </c>
      <c r="E398">
        <v>1603.13</v>
      </c>
      <c r="F398">
        <v>1603.13</v>
      </c>
      <c r="G398">
        <v>228</v>
      </c>
      <c r="H398">
        <v>38</v>
      </c>
      <c r="I398" t="s">
        <v>209</v>
      </c>
      <c r="J398" t="str">
        <f>VLOOKUP(B398,Sheet1!A:B,2,FALSE)</f>
        <v>Cover Crop</v>
      </c>
    </row>
    <row r="399" spans="1:10">
      <c r="A399">
        <v>48497</v>
      </c>
      <c r="B399">
        <v>340</v>
      </c>
      <c r="C399" t="s">
        <v>634</v>
      </c>
      <c r="D399">
        <v>2017</v>
      </c>
      <c r="E399">
        <v>1603.13</v>
      </c>
      <c r="F399">
        <v>1603.13</v>
      </c>
      <c r="G399">
        <v>228</v>
      </c>
      <c r="H399">
        <v>38</v>
      </c>
      <c r="I399" t="s">
        <v>209</v>
      </c>
      <c r="J399" t="str">
        <f>VLOOKUP(B399,Sheet1!A:B,2,FALSE)</f>
        <v>Cover Crop</v>
      </c>
    </row>
    <row r="400" spans="1:10">
      <c r="A400">
        <v>48497</v>
      </c>
      <c r="B400">
        <v>340</v>
      </c>
      <c r="C400" t="s">
        <v>637</v>
      </c>
      <c r="D400">
        <v>2014</v>
      </c>
      <c r="E400">
        <v>494.6</v>
      </c>
      <c r="F400">
        <v>494.6</v>
      </c>
      <c r="G400">
        <v>192</v>
      </c>
      <c r="H400">
        <v>64</v>
      </c>
      <c r="I400" t="s">
        <v>209</v>
      </c>
      <c r="J400" t="str">
        <f>VLOOKUP(B400,Sheet1!A:B,2,FALSE)</f>
        <v>Cover Crop</v>
      </c>
    </row>
    <row r="401" spans="1:10">
      <c r="A401">
        <v>48497</v>
      </c>
      <c r="B401">
        <v>340</v>
      </c>
      <c r="C401" t="s">
        <v>637</v>
      </c>
      <c r="D401">
        <v>2015</v>
      </c>
      <c r="E401">
        <v>1091.8399999999999</v>
      </c>
      <c r="F401">
        <v>1091.8399999999999</v>
      </c>
      <c r="G401">
        <v>192</v>
      </c>
      <c r="H401">
        <v>64</v>
      </c>
      <c r="I401" t="s">
        <v>209</v>
      </c>
      <c r="J401" t="str">
        <f>VLOOKUP(B401,Sheet1!A:B,2,FALSE)</f>
        <v>Cover Crop</v>
      </c>
    </row>
    <row r="402" spans="1:10">
      <c r="A402">
        <v>48497</v>
      </c>
      <c r="B402">
        <v>340</v>
      </c>
      <c r="C402" t="s">
        <v>637</v>
      </c>
      <c r="D402">
        <v>2016</v>
      </c>
      <c r="E402">
        <v>429.27</v>
      </c>
      <c r="F402">
        <v>429.27</v>
      </c>
      <c r="G402">
        <v>192</v>
      </c>
      <c r="H402">
        <v>64</v>
      </c>
      <c r="I402" t="s">
        <v>209</v>
      </c>
      <c r="J402" t="str">
        <f>VLOOKUP(B402,Sheet1!A:B,2,FALSE)</f>
        <v>Cover Crop</v>
      </c>
    </row>
    <row r="403" spans="1:10">
      <c r="A403">
        <v>48497</v>
      </c>
      <c r="B403">
        <v>340</v>
      </c>
      <c r="C403" t="s">
        <v>638</v>
      </c>
      <c r="D403">
        <v>2013</v>
      </c>
      <c r="E403">
        <v>222.75</v>
      </c>
      <c r="F403">
        <v>222.75</v>
      </c>
      <c r="G403">
        <v>108</v>
      </c>
      <c r="H403">
        <v>36</v>
      </c>
      <c r="I403" t="s">
        <v>209</v>
      </c>
      <c r="J403" t="str">
        <f>VLOOKUP(B403,Sheet1!A:B,2,FALSE)</f>
        <v>Cover Crop</v>
      </c>
    </row>
    <row r="404" spans="1:10">
      <c r="A404">
        <v>48497</v>
      </c>
      <c r="B404">
        <v>340</v>
      </c>
      <c r="C404" t="s">
        <v>638</v>
      </c>
      <c r="D404">
        <v>2014</v>
      </c>
      <c r="E404">
        <v>856.2</v>
      </c>
      <c r="F404">
        <v>856.2</v>
      </c>
      <c r="G404">
        <v>108</v>
      </c>
      <c r="H404">
        <v>36</v>
      </c>
      <c r="I404" t="s">
        <v>209</v>
      </c>
      <c r="J404" t="str">
        <f>VLOOKUP(B404,Sheet1!A:B,2,FALSE)</f>
        <v>Cover Crop</v>
      </c>
    </row>
    <row r="405" spans="1:10">
      <c r="A405">
        <v>48497</v>
      </c>
      <c r="B405">
        <v>340</v>
      </c>
      <c r="C405" t="s">
        <v>638</v>
      </c>
      <c r="D405">
        <v>2015</v>
      </c>
      <c r="E405">
        <v>232.11</v>
      </c>
      <c r="F405">
        <v>232.11</v>
      </c>
      <c r="G405">
        <v>108</v>
      </c>
      <c r="H405">
        <v>36</v>
      </c>
      <c r="I405" t="s">
        <v>209</v>
      </c>
      <c r="J405" t="str">
        <f>VLOOKUP(B405,Sheet1!A:B,2,FALSE)</f>
        <v>Cover Crop</v>
      </c>
    </row>
    <row r="406" spans="1:10">
      <c r="A406">
        <v>48497</v>
      </c>
      <c r="B406">
        <v>340</v>
      </c>
      <c r="C406" t="s">
        <v>648</v>
      </c>
      <c r="D406">
        <v>2016</v>
      </c>
      <c r="E406">
        <v>474.87</v>
      </c>
      <c r="F406">
        <v>474.87</v>
      </c>
      <c r="G406">
        <v>39</v>
      </c>
      <c r="H406">
        <v>13</v>
      </c>
      <c r="I406" t="s">
        <v>209</v>
      </c>
      <c r="J406" t="str">
        <f>VLOOKUP(B406,Sheet1!A:B,2,FALSE)</f>
        <v>Cover Crop</v>
      </c>
    </row>
    <row r="407" spans="1:10">
      <c r="A407">
        <v>48497</v>
      </c>
      <c r="B407">
        <v>340</v>
      </c>
      <c r="C407" t="s">
        <v>648</v>
      </c>
      <c r="D407">
        <v>2017</v>
      </c>
      <c r="E407">
        <v>474.87</v>
      </c>
      <c r="F407">
        <v>474.87</v>
      </c>
      <c r="G407">
        <v>39</v>
      </c>
      <c r="H407">
        <v>13</v>
      </c>
      <c r="I407" t="s">
        <v>209</v>
      </c>
      <c r="J407" t="str">
        <f>VLOOKUP(B407,Sheet1!A:B,2,FALSE)</f>
        <v>Cover Crop</v>
      </c>
    </row>
    <row r="408" spans="1:10">
      <c r="A408">
        <v>48497</v>
      </c>
      <c r="B408">
        <v>340</v>
      </c>
      <c r="C408" t="s">
        <v>659</v>
      </c>
      <c r="D408">
        <v>2013</v>
      </c>
      <c r="E408">
        <v>3132.45</v>
      </c>
      <c r="F408">
        <v>3132.45</v>
      </c>
      <c r="G408">
        <v>1430</v>
      </c>
      <c r="H408">
        <v>102</v>
      </c>
      <c r="I408" t="s">
        <v>209</v>
      </c>
      <c r="J408" t="str">
        <f>VLOOKUP(B408,Sheet1!A:B,2,FALSE)</f>
        <v>Cover Crop</v>
      </c>
    </row>
    <row r="409" spans="1:10">
      <c r="A409">
        <v>48497</v>
      </c>
      <c r="B409">
        <v>340</v>
      </c>
      <c r="C409" t="s">
        <v>659</v>
      </c>
      <c r="D409">
        <v>2014</v>
      </c>
      <c r="E409">
        <v>3132.45</v>
      </c>
      <c r="F409">
        <v>3132.45</v>
      </c>
      <c r="G409">
        <v>1430</v>
      </c>
      <c r="H409">
        <v>102</v>
      </c>
      <c r="I409" t="s">
        <v>209</v>
      </c>
      <c r="J409" t="str">
        <f>VLOOKUP(B409,Sheet1!A:B,2,FALSE)</f>
        <v>Cover Crop</v>
      </c>
    </row>
    <row r="410" spans="1:10">
      <c r="A410">
        <v>48497</v>
      </c>
      <c r="B410">
        <v>340</v>
      </c>
      <c r="C410" t="s">
        <v>659</v>
      </c>
      <c r="D410">
        <v>2015</v>
      </c>
      <c r="E410">
        <v>3264.01</v>
      </c>
      <c r="F410">
        <v>3264.01</v>
      </c>
      <c r="G410">
        <v>1430</v>
      </c>
      <c r="H410">
        <v>102</v>
      </c>
      <c r="I410" t="s">
        <v>209</v>
      </c>
      <c r="J410" t="str">
        <f>VLOOKUP(B410,Sheet1!A:B,2,FALSE)</f>
        <v>Cover Crop</v>
      </c>
    </row>
    <row r="411" spans="1:10">
      <c r="A411">
        <v>48497</v>
      </c>
      <c r="B411">
        <v>340</v>
      </c>
      <c r="C411" t="s">
        <v>667</v>
      </c>
      <c r="D411">
        <v>2013</v>
      </c>
      <c r="E411">
        <v>1552.3</v>
      </c>
      <c r="F411">
        <v>1552.3</v>
      </c>
      <c r="G411">
        <v>790</v>
      </c>
      <c r="H411">
        <v>64</v>
      </c>
      <c r="I411" t="s">
        <v>209</v>
      </c>
      <c r="J411" t="str">
        <f>VLOOKUP(B411,Sheet1!A:B,2,FALSE)</f>
        <v>Cover Crop</v>
      </c>
    </row>
    <row r="412" spans="1:10">
      <c r="A412">
        <v>48497</v>
      </c>
      <c r="B412">
        <v>340</v>
      </c>
      <c r="C412" t="s">
        <v>667</v>
      </c>
      <c r="D412">
        <v>2014</v>
      </c>
      <c r="E412">
        <v>2366.7399999999998</v>
      </c>
      <c r="F412">
        <v>2366.7399999999998</v>
      </c>
      <c r="G412">
        <v>790</v>
      </c>
      <c r="H412">
        <v>64</v>
      </c>
      <c r="I412" t="s">
        <v>209</v>
      </c>
      <c r="J412" t="str">
        <f>VLOOKUP(B412,Sheet1!A:B,2,FALSE)</f>
        <v>Cover Crop</v>
      </c>
    </row>
    <row r="413" spans="1:10">
      <c r="A413">
        <v>48497</v>
      </c>
      <c r="B413">
        <v>340</v>
      </c>
      <c r="C413" t="s">
        <v>667</v>
      </c>
      <c r="D413">
        <v>2015</v>
      </c>
      <c r="E413">
        <v>2466.14</v>
      </c>
      <c r="F413">
        <v>2466.14</v>
      </c>
      <c r="G413">
        <v>790</v>
      </c>
      <c r="H413">
        <v>64</v>
      </c>
      <c r="I413" t="s">
        <v>209</v>
      </c>
      <c r="J413" t="str">
        <f>VLOOKUP(B413,Sheet1!A:B,2,FALSE)</f>
        <v>Cover Crop</v>
      </c>
    </row>
    <row r="414" spans="1:10">
      <c r="A414">
        <v>48497</v>
      </c>
      <c r="B414">
        <v>340</v>
      </c>
      <c r="C414" t="s">
        <v>671</v>
      </c>
      <c r="D414">
        <v>2013</v>
      </c>
      <c r="E414">
        <v>598.65</v>
      </c>
      <c r="F414">
        <v>598.65</v>
      </c>
      <c r="G414">
        <v>120</v>
      </c>
      <c r="H414">
        <v>24</v>
      </c>
      <c r="I414" t="s">
        <v>209</v>
      </c>
      <c r="J414" t="str">
        <f>VLOOKUP(B414,Sheet1!A:B,2,FALSE)</f>
        <v>Cover Crop</v>
      </c>
    </row>
    <row r="415" spans="1:10">
      <c r="A415">
        <v>48497</v>
      </c>
      <c r="B415">
        <v>340</v>
      </c>
      <c r="C415" t="s">
        <v>671</v>
      </c>
      <c r="D415">
        <v>2014</v>
      </c>
      <c r="E415">
        <v>960.62</v>
      </c>
      <c r="F415">
        <v>960.62</v>
      </c>
      <c r="G415">
        <v>120</v>
      </c>
      <c r="H415">
        <v>24</v>
      </c>
      <c r="I415" t="s">
        <v>209</v>
      </c>
      <c r="J415" t="str">
        <f>VLOOKUP(B415,Sheet1!A:B,2,FALSE)</f>
        <v>Cover Crop</v>
      </c>
    </row>
    <row r="416" spans="1:10">
      <c r="A416">
        <v>48497</v>
      </c>
      <c r="B416">
        <v>340</v>
      </c>
      <c r="C416" t="s">
        <v>671</v>
      </c>
      <c r="D416">
        <v>2015</v>
      </c>
      <c r="E416">
        <v>1000.97</v>
      </c>
      <c r="F416">
        <v>1000.97</v>
      </c>
      <c r="G416">
        <v>120</v>
      </c>
      <c r="H416">
        <v>24</v>
      </c>
      <c r="I416" t="s">
        <v>209</v>
      </c>
      <c r="J416" t="str">
        <f>VLOOKUP(B416,Sheet1!A:B,2,FALSE)</f>
        <v>Cover Crop</v>
      </c>
    </row>
    <row r="417" spans="1:10">
      <c r="A417">
        <v>48497</v>
      </c>
      <c r="B417">
        <v>340</v>
      </c>
      <c r="C417" t="s">
        <v>680</v>
      </c>
      <c r="D417">
        <v>2014</v>
      </c>
      <c r="E417">
        <v>951.86</v>
      </c>
      <c r="F417">
        <v>951.86</v>
      </c>
      <c r="G417">
        <v>76</v>
      </c>
      <c r="H417">
        <v>38</v>
      </c>
      <c r="I417" t="s">
        <v>209</v>
      </c>
      <c r="J417" t="str">
        <f>VLOOKUP(B417,Sheet1!A:B,2,FALSE)</f>
        <v>Cover Crop</v>
      </c>
    </row>
    <row r="418" spans="1:10">
      <c r="A418">
        <v>48497</v>
      </c>
      <c r="B418">
        <v>340</v>
      </c>
      <c r="C418" t="s">
        <v>680</v>
      </c>
      <c r="D418">
        <v>2015</v>
      </c>
      <c r="E418">
        <v>951.86</v>
      </c>
      <c r="F418">
        <v>951.86</v>
      </c>
      <c r="G418">
        <v>76</v>
      </c>
      <c r="H418">
        <v>38</v>
      </c>
      <c r="I418" t="s">
        <v>209</v>
      </c>
      <c r="J418" t="str">
        <f>VLOOKUP(B418,Sheet1!A:B,2,FALSE)</f>
        <v>Cover Crop</v>
      </c>
    </row>
    <row r="419" spans="1:10">
      <c r="A419">
        <v>48497</v>
      </c>
      <c r="B419">
        <v>340</v>
      </c>
      <c r="C419" t="s">
        <v>680</v>
      </c>
      <c r="D419">
        <v>2016</v>
      </c>
      <c r="E419">
        <v>951.86</v>
      </c>
      <c r="F419">
        <v>951.86</v>
      </c>
      <c r="G419">
        <v>76</v>
      </c>
      <c r="H419">
        <v>38</v>
      </c>
      <c r="I419" t="s">
        <v>209</v>
      </c>
      <c r="J419" t="str">
        <f>VLOOKUP(B419,Sheet1!A:B,2,FALSE)</f>
        <v>Cover Crop</v>
      </c>
    </row>
    <row r="420" spans="1:10">
      <c r="A420">
        <v>48497</v>
      </c>
      <c r="B420">
        <v>340</v>
      </c>
      <c r="C420" t="s">
        <v>683</v>
      </c>
      <c r="D420">
        <v>2013</v>
      </c>
      <c r="E420">
        <v>1874.66</v>
      </c>
      <c r="F420">
        <v>1874.66</v>
      </c>
      <c r="G420">
        <v>4749</v>
      </c>
      <c r="H420">
        <v>437</v>
      </c>
      <c r="I420" t="s">
        <v>207</v>
      </c>
      <c r="J420" t="str">
        <f>VLOOKUP(B420,Sheet1!A:B,2,FALSE)</f>
        <v>Cover Crop</v>
      </c>
    </row>
    <row r="421" spans="1:10">
      <c r="A421">
        <v>48497</v>
      </c>
      <c r="B421">
        <v>340</v>
      </c>
      <c r="C421" t="s">
        <v>683</v>
      </c>
      <c r="D421">
        <v>2014</v>
      </c>
      <c r="E421">
        <v>7226.85</v>
      </c>
      <c r="F421">
        <v>7226.85</v>
      </c>
      <c r="G421">
        <v>4749</v>
      </c>
      <c r="H421">
        <v>437</v>
      </c>
      <c r="I421" t="s">
        <v>207</v>
      </c>
      <c r="J421" t="str">
        <f>VLOOKUP(B421,Sheet1!A:B,2,FALSE)</f>
        <v>Cover Crop</v>
      </c>
    </row>
    <row r="422" spans="1:10">
      <c r="A422">
        <v>48497</v>
      </c>
      <c r="B422">
        <v>340</v>
      </c>
      <c r="C422" t="s">
        <v>683</v>
      </c>
      <c r="D422">
        <v>2015</v>
      </c>
      <c r="E422">
        <v>3609.06</v>
      </c>
      <c r="F422">
        <v>3609.06</v>
      </c>
      <c r="G422">
        <v>4749</v>
      </c>
      <c r="H422">
        <v>437</v>
      </c>
      <c r="I422" t="s">
        <v>207</v>
      </c>
      <c r="J422" t="str">
        <f>VLOOKUP(B422,Sheet1!A:B,2,FALSE)</f>
        <v>Cover Crop</v>
      </c>
    </row>
    <row r="423" spans="1:10">
      <c r="A423">
        <v>48497</v>
      </c>
      <c r="B423">
        <v>340</v>
      </c>
      <c r="C423" t="s">
        <v>684</v>
      </c>
      <c r="D423">
        <v>2014</v>
      </c>
      <c r="E423">
        <v>361.97</v>
      </c>
      <c r="F423">
        <v>361.97</v>
      </c>
      <c r="G423">
        <v>1584</v>
      </c>
      <c r="H423">
        <v>222</v>
      </c>
      <c r="I423" t="s">
        <v>209</v>
      </c>
      <c r="J423" t="str">
        <f>VLOOKUP(B423,Sheet1!A:B,2,FALSE)</f>
        <v>Cover Crop</v>
      </c>
    </row>
    <row r="424" spans="1:10">
      <c r="A424">
        <v>48497</v>
      </c>
      <c r="B424">
        <v>340</v>
      </c>
      <c r="C424" t="s">
        <v>684</v>
      </c>
      <c r="D424">
        <v>2015</v>
      </c>
      <c r="E424">
        <v>2001.93</v>
      </c>
      <c r="F424">
        <v>2001.93</v>
      </c>
      <c r="G424">
        <v>1584</v>
      </c>
      <c r="H424">
        <v>222</v>
      </c>
      <c r="I424" t="s">
        <v>209</v>
      </c>
      <c r="J424" t="str">
        <f>VLOOKUP(B424,Sheet1!A:B,2,FALSE)</f>
        <v>Cover Crop</v>
      </c>
    </row>
    <row r="425" spans="1:10">
      <c r="A425">
        <v>48497</v>
      </c>
      <c r="B425">
        <v>340</v>
      </c>
      <c r="C425" t="s">
        <v>684</v>
      </c>
      <c r="D425">
        <v>2016</v>
      </c>
      <c r="E425">
        <v>1921.24</v>
      </c>
      <c r="F425">
        <v>1921.24</v>
      </c>
      <c r="G425">
        <v>1584</v>
      </c>
      <c r="H425">
        <v>222</v>
      </c>
      <c r="I425" t="s">
        <v>209</v>
      </c>
      <c r="J425" t="str">
        <f>VLOOKUP(B425,Sheet1!A:B,2,FALSE)</f>
        <v>Cover Crop</v>
      </c>
    </row>
    <row r="426" spans="1:10">
      <c r="A426">
        <v>48497</v>
      </c>
      <c r="B426">
        <v>340</v>
      </c>
      <c r="C426" t="s">
        <v>692</v>
      </c>
      <c r="D426">
        <v>2014</v>
      </c>
      <c r="E426">
        <v>303.29000000000002</v>
      </c>
      <c r="F426">
        <v>303.29000000000002</v>
      </c>
      <c r="G426">
        <v>140</v>
      </c>
      <c r="H426">
        <v>35</v>
      </c>
      <c r="I426" t="s">
        <v>209</v>
      </c>
      <c r="J426" t="str">
        <f>VLOOKUP(B426,Sheet1!A:B,2,FALSE)</f>
        <v>Cover Crop</v>
      </c>
    </row>
    <row r="427" spans="1:10">
      <c r="A427">
        <v>48497</v>
      </c>
      <c r="B427">
        <v>340</v>
      </c>
      <c r="C427" t="s">
        <v>692</v>
      </c>
      <c r="D427">
        <v>2016</v>
      </c>
      <c r="E427">
        <v>396.61</v>
      </c>
      <c r="F427">
        <v>396.61</v>
      </c>
      <c r="G427">
        <v>140</v>
      </c>
      <c r="H427">
        <v>35</v>
      </c>
      <c r="I427" t="s">
        <v>209</v>
      </c>
      <c r="J427" t="str">
        <f>VLOOKUP(B427,Sheet1!A:B,2,FALSE)</f>
        <v>Cover Crop</v>
      </c>
    </row>
    <row r="428" spans="1:10">
      <c r="A428">
        <v>48497</v>
      </c>
      <c r="B428">
        <v>340</v>
      </c>
      <c r="C428" t="s">
        <v>695</v>
      </c>
      <c r="D428">
        <v>2013</v>
      </c>
      <c r="E428">
        <v>2568.61</v>
      </c>
      <c r="F428">
        <v>2568.61</v>
      </c>
      <c r="G428">
        <v>975</v>
      </c>
      <c r="H428">
        <v>195</v>
      </c>
      <c r="I428" t="s">
        <v>209</v>
      </c>
      <c r="J428" t="str">
        <f>VLOOKUP(B428,Sheet1!A:B,2,FALSE)</f>
        <v>Cover Crop</v>
      </c>
    </row>
    <row r="429" spans="1:10">
      <c r="A429">
        <v>48497</v>
      </c>
      <c r="B429">
        <v>340</v>
      </c>
      <c r="C429" t="s">
        <v>695</v>
      </c>
      <c r="D429">
        <v>2015</v>
      </c>
      <c r="E429">
        <v>2676.49</v>
      </c>
      <c r="F429">
        <v>2676.49</v>
      </c>
      <c r="G429">
        <v>975</v>
      </c>
      <c r="H429">
        <v>195</v>
      </c>
      <c r="I429" t="s">
        <v>209</v>
      </c>
      <c r="J429" t="str">
        <f>VLOOKUP(B429,Sheet1!A:B,2,FALSE)</f>
        <v>Cover Crop</v>
      </c>
    </row>
    <row r="430" spans="1:10">
      <c r="A430">
        <v>48497</v>
      </c>
      <c r="B430">
        <v>340</v>
      </c>
      <c r="C430" t="s">
        <v>698</v>
      </c>
      <c r="D430">
        <v>2016</v>
      </c>
      <c r="E430">
        <v>945.8</v>
      </c>
      <c r="F430">
        <v>945.8</v>
      </c>
      <c r="G430">
        <v>66</v>
      </c>
      <c r="H430">
        <v>33</v>
      </c>
      <c r="I430" t="s">
        <v>209</v>
      </c>
      <c r="J430" t="str">
        <f>VLOOKUP(B430,Sheet1!A:B,2,FALSE)</f>
        <v>Cover Crop</v>
      </c>
    </row>
    <row r="431" spans="1:10">
      <c r="A431">
        <v>48497</v>
      </c>
      <c r="B431">
        <v>340</v>
      </c>
      <c r="C431" t="s">
        <v>698</v>
      </c>
      <c r="D431">
        <v>2017</v>
      </c>
      <c r="E431">
        <v>945.8</v>
      </c>
      <c r="F431">
        <v>945.8</v>
      </c>
      <c r="G431">
        <v>66</v>
      </c>
      <c r="H431">
        <v>33</v>
      </c>
      <c r="I431" t="s">
        <v>209</v>
      </c>
      <c r="J431" t="str">
        <f>VLOOKUP(B431,Sheet1!A:B,2,FALSE)</f>
        <v>Cover Crop</v>
      </c>
    </row>
    <row r="432" spans="1:10">
      <c r="A432">
        <v>48497</v>
      </c>
      <c r="B432">
        <v>340</v>
      </c>
      <c r="C432" t="s">
        <v>700</v>
      </c>
      <c r="D432">
        <v>2013</v>
      </c>
      <c r="E432">
        <v>1273.8599999999999</v>
      </c>
      <c r="F432">
        <v>1273.8599999999999</v>
      </c>
      <c r="G432">
        <v>1272</v>
      </c>
      <c r="H432">
        <v>129</v>
      </c>
      <c r="I432" t="s">
        <v>209</v>
      </c>
      <c r="J432" t="str">
        <f>VLOOKUP(B432,Sheet1!A:B,2,FALSE)</f>
        <v>Cover Crop</v>
      </c>
    </row>
    <row r="433" spans="1:10">
      <c r="A433">
        <v>48497</v>
      </c>
      <c r="B433">
        <v>340</v>
      </c>
      <c r="C433" t="s">
        <v>700</v>
      </c>
      <c r="D433">
        <v>2014</v>
      </c>
      <c r="E433">
        <v>842.28</v>
      </c>
      <c r="F433">
        <v>842.28</v>
      </c>
      <c r="G433">
        <v>1272</v>
      </c>
      <c r="H433">
        <v>129</v>
      </c>
      <c r="I433" t="s">
        <v>209</v>
      </c>
      <c r="J433" t="str">
        <f>VLOOKUP(B433,Sheet1!A:B,2,FALSE)</f>
        <v>Cover Crop</v>
      </c>
    </row>
    <row r="434" spans="1:10">
      <c r="A434">
        <v>48497</v>
      </c>
      <c r="B434">
        <v>340</v>
      </c>
      <c r="C434" t="s">
        <v>700</v>
      </c>
      <c r="D434">
        <v>2015</v>
      </c>
      <c r="E434">
        <v>1856.86</v>
      </c>
      <c r="F434">
        <v>1856.86</v>
      </c>
      <c r="G434">
        <v>1272</v>
      </c>
      <c r="H434">
        <v>129</v>
      </c>
      <c r="I434" t="s">
        <v>209</v>
      </c>
      <c r="J434" t="str">
        <f>VLOOKUP(B434,Sheet1!A:B,2,FALSE)</f>
        <v>Cover Crop</v>
      </c>
    </row>
    <row r="435" spans="1:10">
      <c r="A435">
        <v>48497</v>
      </c>
      <c r="B435">
        <v>340</v>
      </c>
      <c r="C435" t="s">
        <v>701</v>
      </c>
      <c r="D435">
        <v>2014</v>
      </c>
      <c r="E435">
        <v>116.65</v>
      </c>
      <c r="F435">
        <v>116.65</v>
      </c>
      <c r="G435">
        <v>434</v>
      </c>
      <c r="H435">
        <v>149</v>
      </c>
      <c r="I435" t="s">
        <v>209</v>
      </c>
      <c r="J435" t="str">
        <f>VLOOKUP(B435,Sheet1!A:B,2,FALSE)</f>
        <v>Cover Crop</v>
      </c>
    </row>
    <row r="436" spans="1:10">
      <c r="A436">
        <v>48497</v>
      </c>
      <c r="B436">
        <v>340</v>
      </c>
      <c r="C436" t="s">
        <v>701</v>
      </c>
      <c r="D436">
        <v>2015</v>
      </c>
      <c r="E436">
        <v>1572.44</v>
      </c>
      <c r="F436">
        <v>1572.44</v>
      </c>
      <c r="G436">
        <v>434</v>
      </c>
      <c r="H436">
        <v>149</v>
      </c>
      <c r="I436" t="s">
        <v>209</v>
      </c>
      <c r="J436" t="str">
        <f>VLOOKUP(B436,Sheet1!A:B,2,FALSE)</f>
        <v>Cover Crop</v>
      </c>
    </row>
    <row r="437" spans="1:10">
      <c r="A437">
        <v>48497</v>
      </c>
      <c r="B437">
        <v>340</v>
      </c>
      <c r="C437" t="s">
        <v>701</v>
      </c>
      <c r="D437">
        <v>2016</v>
      </c>
      <c r="E437">
        <v>1819.74</v>
      </c>
      <c r="F437">
        <v>1819.74</v>
      </c>
      <c r="G437">
        <v>434</v>
      </c>
      <c r="H437">
        <v>149</v>
      </c>
      <c r="I437" t="s">
        <v>209</v>
      </c>
      <c r="J437" t="str">
        <f>VLOOKUP(B437,Sheet1!A:B,2,FALSE)</f>
        <v>Cover Crop</v>
      </c>
    </row>
    <row r="438" spans="1:10">
      <c r="A438">
        <v>48497</v>
      </c>
      <c r="B438">
        <v>340</v>
      </c>
      <c r="C438" t="s">
        <v>706</v>
      </c>
      <c r="D438">
        <v>2013</v>
      </c>
      <c r="E438">
        <v>1858.59</v>
      </c>
      <c r="F438">
        <v>1858.59</v>
      </c>
      <c r="G438">
        <v>217</v>
      </c>
      <c r="H438">
        <v>31</v>
      </c>
      <c r="I438" t="s">
        <v>209</v>
      </c>
      <c r="J438" t="str">
        <f>VLOOKUP(B438,Sheet1!A:B,2,FALSE)</f>
        <v>Cover Crop</v>
      </c>
    </row>
    <row r="439" spans="1:10">
      <c r="A439">
        <v>48497</v>
      </c>
      <c r="B439">
        <v>340</v>
      </c>
      <c r="C439" t="s">
        <v>706</v>
      </c>
      <c r="D439">
        <v>2015</v>
      </c>
      <c r="E439">
        <v>1294.75</v>
      </c>
      <c r="F439">
        <v>1294.75</v>
      </c>
      <c r="G439">
        <v>217</v>
      </c>
      <c r="H439">
        <v>31</v>
      </c>
      <c r="I439" t="s">
        <v>209</v>
      </c>
      <c r="J439" t="str">
        <f>VLOOKUP(B439,Sheet1!A:B,2,FALSE)</f>
        <v>Cover Crop</v>
      </c>
    </row>
    <row r="440" spans="1:10">
      <c r="A440">
        <v>48497</v>
      </c>
      <c r="B440">
        <v>340</v>
      </c>
      <c r="C440" t="s">
        <v>712</v>
      </c>
      <c r="D440">
        <v>2014</v>
      </c>
      <c r="E440">
        <v>1670.43</v>
      </c>
      <c r="F440">
        <v>1670.43</v>
      </c>
      <c r="G440">
        <v>280</v>
      </c>
      <c r="H440">
        <v>56</v>
      </c>
      <c r="I440" t="s">
        <v>209</v>
      </c>
      <c r="J440" t="str">
        <f>VLOOKUP(B440,Sheet1!A:B,2,FALSE)</f>
        <v>Cover Crop</v>
      </c>
    </row>
    <row r="441" spans="1:10">
      <c r="A441">
        <v>48497</v>
      </c>
      <c r="B441">
        <v>340</v>
      </c>
      <c r="C441" t="s">
        <v>712</v>
      </c>
      <c r="D441">
        <v>2015</v>
      </c>
      <c r="E441">
        <v>1670.43</v>
      </c>
      <c r="F441">
        <v>1670.43</v>
      </c>
      <c r="G441">
        <v>280</v>
      </c>
      <c r="H441">
        <v>56</v>
      </c>
      <c r="I441" t="s">
        <v>209</v>
      </c>
      <c r="J441" t="str">
        <f>VLOOKUP(B441,Sheet1!A:B,2,FALSE)</f>
        <v>Cover Crop</v>
      </c>
    </row>
    <row r="442" spans="1:10">
      <c r="A442">
        <v>48497</v>
      </c>
      <c r="B442">
        <v>340</v>
      </c>
      <c r="C442" t="s">
        <v>712</v>
      </c>
      <c r="D442">
        <v>2016</v>
      </c>
      <c r="E442">
        <v>1670.43</v>
      </c>
      <c r="F442">
        <v>1670.43</v>
      </c>
      <c r="G442">
        <v>280</v>
      </c>
      <c r="H442">
        <v>56</v>
      </c>
      <c r="I442" t="s">
        <v>209</v>
      </c>
      <c r="J442" t="str">
        <f>VLOOKUP(B442,Sheet1!A:B,2,FALSE)</f>
        <v>Cover Crop</v>
      </c>
    </row>
    <row r="443" spans="1:10">
      <c r="A443">
        <v>48497</v>
      </c>
      <c r="B443">
        <v>340</v>
      </c>
      <c r="C443" t="s">
        <v>713</v>
      </c>
      <c r="D443">
        <v>2016</v>
      </c>
      <c r="E443">
        <v>392.51</v>
      </c>
      <c r="F443">
        <v>392.51</v>
      </c>
      <c r="G443">
        <v>180.5</v>
      </c>
      <c r="H443">
        <v>48.7</v>
      </c>
      <c r="I443" t="s">
        <v>209</v>
      </c>
      <c r="J443" t="str">
        <f>VLOOKUP(B443,Sheet1!A:B,2,FALSE)</f>
        <v>Cover Crop</v>
      </c>
    </row>
    <row r="444" spans="1:10">
      <c r="A444">
        <v>48497</v>
      </c>
      <c r="B444">
        <v>340</v>
      </c>
      <c r="C444" t="s">
        <v>713</v>
      </c>
      <c r="D444">
        <v>2017</v>
      </c>
      <c r="E444">
        <v>714.08</v>
      </c>
      <c r="F444">
        <v>714.08</v>
      </c>
      <c r="G444">
        <v>180.5</v>
      </c>
      <c r="H444">
        <v>48.7</v>
      </c>
      <c r="I444" t="s">
        <v>209</v>
      </c>
      <c r="J444" t="str">
        <f>VLOOKUP(B444,Sheet1!A:B,2,FALSE)</f>
        <v>Cover Crop</v>
      </c>
    </row>
    <row r="445" spans="1:10">
      <c r="A445">
        <v>48497</v>
      </c>
      <c r="B445">
        <v>340</v>
      </c>
      <c r="C445" t="s">
        <v>717</v>
      </c>
      <c r="D445">
        <v>2013</v>
      </c>
      <c r="E445">
        <v>758.75</v>
      </c>
      <c r="F445">
        <v>758.75</v>
      </c>
      <c r="G445">
        <v>356.1</v>
      </c>
      <c r="H445">
        <v>118.7</v>
      </c>
      <c r="I445" t="s">
        <v>209</v>
      </c>
      <c r="J445" t="str">
        <f>VLOOKUP(B445,Sheet1!A:B,2,FALSE)</f>
        <v>Cover Crop</v>
      </c>
    </row>
    <row r="446" spans="1:10">
      <c r="A446">
        <v>48497</v>
      </c>
      <c r="B446">
        <v>340</v>
      </c>
      <c r="C446" t="s">
        <v>717</v>
      </c>
      <c r="D446">
        <v>2014</v>
      </c>
      <c r="E446">
        <v>758.75</v>
      </c>
      <c r="F446">
        <v>758.75</v>
      </c>
      <c r="G446">
        <v>356.1</v>
      </c>
      <c r="H446">
        <v>118.7</v>
      </c>
      <c r="I446" t="s">
        <v>209</v>
      </c>
      <c r="J446" t="str">
        <f>VLOOKUP(B446,Sheet1!A:B,2,FALSE)</f>
        <v>Cover Crop</v>
      </c>
    </row>
    <row r="447" spans="1:10">
      <c r="A447">
        <v>48497</v>
      </c>
      <c r="B447">
        <v>340</v>
      </c>
      <c r="C447" t="s">
        <v>717</v>
      </c>
      <c r="D447">
        <v>2015</v>
      </c>
      <c r="E447">
        <v>790.62</v>
      </c>
      <c r="F447">
        <v>790.62</v>
      </c>
      <c r="G447">
        <v>356.1</v>
      </c>
      <c r="H447">
        <v>118.7</v>
      </c>
      <c r="I447" t="s">
        <v>209</v>
      </c>
      <c r="J447" t="str">
        <f>VLOOKUP(B447,Sheet1!A:B,2,FALSE)</f>
        <v>Cover Crop</v>
      </c>
    </row>
    <row r="448" spans="1:10">
      <c r="A448">
        <v>48497</v>
      </c>
      <c r="B448">
        <v>340</v>
      </c>
      <c r="C448" t="s">
        <v>722</v>
      </c>
      <c r="D448">
        <v>2013</v>
      </c>
      <c r="E448">
        <v>974.54</v>
      </c>
      <c r="F448">
        <v>974.54</v>
      </c>
      <c r="G448">
        <v>264</v>
      </c>
      <c r="H448">
        <v>44</v>
      </c>
      <c r="I448" t="s">
        <v>209</v>
      </c>
      <c r="J448" t="str">
        <f>VLOOKUP(B448,Sheet1!A:B,2,FALSE)</f>
        <v>Cover Crop</v>
      </c>
    </row>
    <row r="449" spans="1:10">
      <c r="A449">
        <v>48497</v>
      </c>
      <c r="B449">
        <v>340</v>
      </c>
      <c r="C449" t="s">
        <v>722</v>
      </c>
      <c r="D449">
        <v>2014</v>
      </c>
      <c r="E449">
        <v>570.79999999999995</v>
      </c>
      <c r="F449">
        <v>570.79999999999995</v>
      </c>
      <c r="G449">
        <v>264</v>
      </c>
      <c r="H449">
        <v>44</v>
      </c>
      <c r="I449" t="s">
        <v>209</v>
      </c>
      <c r="J449" t="str">
        <f>VLOOKUP(B449,Sheet1!A:B,2,FALSE)</f>
        <v>Cover Crop</v>
      </c>
    </row>
    <row r="450" spans="1:10">
      <c r="A450">
        <v>48497</v>
      </c>
      <c r="B450">
        <v>340</v>
      </c>
      <c r="C450" t="s">
        <v>722</v>
      </c>
      <c r="D450">
        <v>2015</v>
      </c>
      <c r="E450">
        <v>594.77</v>
      </c>
      <c r="F450">
        <v>594.77</v>
      </c>
      <c r="G450">
        <v>264</v>
      </c>
      <c r="H450">
        <v>44</v>
      </c>
      <c r="I450" t="s">
        <v>209</v>
      </c>
      <c r="J450" t="str">
        <f>VLOOKUP(B450,Sheet1!A:B,2,FALSE)</f>
        <v>Cover Crop</v>
      </c>
    </row>
    <row r="451" spans="1:10">
      <c r="A451">
        <v>48497</v>
      </c>
      <c r="B451">
        <v>340</v>
      </c>
      <c r="C451" t="s">
        <v>727</v>
      </c>
      <c r="D451">
        <v>2013</v>
      </c>
      <c r="E451">
        <v>4580.34</v>
      </c>
      <c r="F451">
        <v>4580.34</v>
      </c>
      <c r="G451">
        <v>1256</v>
      </c>
      <c r="H451">
        <v>157</v>
      </c>
      <c r="I451" t="s">
        <v>209</v>
      </c>
      <c r="J451" t="str">
        <f>VLOOKUP(B451,Sheet1!A:B,2,FALSE)</f>
        <v>Cover Crop</v>
      </c>
    </row>
    <row r="452" spans="1:10">
      <c r="A452">
        <v>48497</v>
      </c>
      <c r="B452">
        <v>340</v>
      </c>
      <c r="C452" t="s">
        <v>727</v>
      </c>
      <c r="D452">
        <v>2014</v>
      </c>
      <c r="E452">
        <v>4580.34</v>
      </c>
      <c r="F452">
        <v>4580.34</v>
      </c>
      <c r="G452">
        <v>1256</v>
      </c>
      <c r="H452">
        <v>157</v>
      </c>
      <c r="I452" t="s">
        <v>209</v>
      </c>
      <c r="J452" t="str">
        <f>VLOOKUP(B452,Sheet1!A:B,2,FALSE)</f>
        <v>Cover Crop</v>
      </c>
    </row>
    <row r="453" spans="1:10">
      <c r="A453">
        <v>48497</v>
      </c>
      <c r="B453">
        <v>340</v>
      </c>
      <c r="C453" t="s">
        <v>729</v>
      </c>
      <c r="D453">
        <v>2013</v>
      </c>
      <c r="E453">
        <v>2888.82</v>
      </c>
      <c r="F453">
        <v>2888.82</v>
      </c>
      <c r="G453">
        <v>468</v>
      </c>
      <c r="H453">
        <v>52</v>
      </c>
      <c r="I453" t="s">
        <v>209</v>
      </c>
      <c r="J453" t="str">
        <f>VLOOKUP(B453,Sheet1!A:B,2,FALSE)</f>
        <v>Cover Crop</v>
      </c>
    </row>
    <row r="454" spans="1:10">
      <c r="A454">
        <v>48497</v>
      </c>
      <c r="B454">
        <v>340</v>
      </c>
      <c r="C454" t="s">
        <v>729</v>
      </c>
      <c r="D454">
        <v>2014</v>
      </c>
      <c r="E454">
        <v>2888.82</v>
      </c>
      <c r="F454">
        <v>2888.82</v>
      </c>
      <c r="G454">
        <v>468</v>
      </c>
      <c r="H454">
        <v>52</v>
      </c>
      <c r="I454" t="s">
        <v>209</v>
      </c>
      <c r="J454" t="str">
        <f>VLOOKUP(B454,Sheet1!A:B,2,FALSE)</f>
        <v>Cover Crop</v>
      </c>
    </row>
    <row r="455" spans="1:10">
      <c r="A455">
        <v>48497</v>
      </c>
      <c r="B455">
        <v>340</v>
      </c>
      <c r="C455" t="s">
        <v>729</v>
      </c>
      <c r="D455">
        <v>2015</v>
      </c>
      <c r="E455">
        <v>3010.15</v>
      </c>
      <c r="F455">
        <v>3010.15</v>
      </c>
      <c r="G455">
        <v>468</v>
      </c>
      <c r="H455">
        <v>52</v>
      </c>
      <c r="I455" t="s">
        <v>209</v>
      </c>
      <c r="J455" t="str">
        <f>VLOOKUP(B455,Sheet1!A:B,2,FALSE)</f>
        <v>Cover Crop</v>
      </c>
    </row>
    <row r="456" spans="1:10">
      <c r="A456">
        <v>48497</v>
      </c>
      <c r="B456">
        <v>340</v>
      </c>
      <c r="C456" t="s">
        <v>730</v>
      </c>
      <c r="D456">
        <v>2016</v>
      </c>
      <c r="E456">
        <v>3527.83</v>
      </c>
      <c r="F456">
        <v>3527.83</v>
      </c>
      <c r="G456">
        <v>77</v>
      </c>
      <c r="H456">
        <v>77</v>
      </c>
      <c r="I456" t="s">
        <v>209</v>
      </c>
      <c r="J456" t="str">
        <f>VLOOKUP(B456,Sheet1!A:B,2,FALSE)</f>
        <v>Cover Crop</v>
      </c>
    </row>
    <row r="457" spans="1:10">
      <c r="A457">
        <v>48497</v>
      </c>
      <c r="B457">
        <v>340</v>
      </c>
      <c r="C457" t="s">
        <v>730</v>
      </c>
      <c r="D457">
        <v>2017</v>
      </c>
      <c r="E457">
        <v>3527.83</v>
      </c>
      <c r="F457">
        <v>3527.83</v>
      </c>
      <c r="G457">
        <v>77</v>
      </c>
      <c r="H457">
        <v>77</v>
      </c>
      <c r="I457" t="s">
        <v>209</v>
      </c>
      <c r="J457" t="str">
        <f>VLOOKUP(B457,Sheet1!A:B,2,FALSE)</f>
        <v>Cover Crop</v>
      </c>
    </row>
    <row r="458" spans="1:10">
      <c r="A458">
        <v>48497</v>
      </c>
      <c r="B458">
        <v>340</v>
      </c>
      <c r="C458" t="s">
        <v>735</v>
      </c>
      <c r="D458">
        <v>2013</v>
      </c>
      <c r="E458">
        <v>2359.7800000000002</v>
      </c>
      <c r="F458">
        <v>2359.7800000000002</v>
      </c>
      <c r="G458">
        <v>228</v>
      </c>
      <c r="H458">
        <v>38</v>
      </c>
      <c r="I458" t="s">
        <v>209</v>
      </c>
      <c r="J458" t="str">
        <f>VLOOKUP(B458,Sheet1!A:B,2,FALSE)</f>
        <v>Cover Crop</v>
      </c>
    </row>
    <row r="459" spans="1:10">
      <c r="A459">
        <v>48497</v>
      </c>
      <c r="B459">
        <v>340</v>
      </c>
      <c r="C459" t="s">
        <v>735</v>
      </c>
      <c r="D459">
        <v>2014</v>
      </c>
      <c r="E459">
        <v>2359.7800000000002</v>
      </c>
      <c r="F459">
        <v>2359.7800000000002</v>
      </c>
      <c r="G459">
        <v>228</v>
      </c>
      <c r="H459">
        <v>38</v>
      </c>
      <c r="I459" t="s">
        <v>209</v>
      </c>
      <c r="J459" t="str">
        <f>VLOOKUP(B459,Sheet1!A:B,2,FALSE)</f>
        <v>Cover Crop</v>
      </c>
    </row>
    <row r="460" spans="1:10">
      <c r="A460">
        <v>48497</v>
      </c>
      <c r="B460">
        <v>340</v>
      </c>
      <c r="C460" t="s">
        <v>735</v>
      </c>
      <c r="D460">
        <v>2015</v>
      </c>
      <c r="E460">
        <v>2458.89</v>
      </c>
      <c r="F460">
        <v>2458.89</v>
      </c>
      <c r="G460">
        <v>228</v>
      </c>
      <c r="H460">
        <v>38</v>
      </c>
      <c r="I460" t="s">
        <v>209</v>
      </c>
      <c r="J460" t="str">
        <f>VLOOKUP(B460,Sheet1!A:B,2,FALSE)</f>
        <v>Cover Crop</v>
      </c>
    </row>
    <row r="461" spans="1:10">
      <c r="A461">
        <v>48497</v>
      </c>
      <c r="B461">
        <v>340</v>
      </c>
      <c r="C461" t="s">
        <v>736</v>
      </c>
      <c r="D461">
        <v>2013</v>
      </c>
      <c r="E461">
        <v>4030.42</v>
      </c>
      <c r="F461">
        <v>4030.42</v>
      </c>
      <c r="G461">
        <v>3930</v>
      </c>
      <c r="H461">
        <v>396</v>
      </c>
      <c r="I461" t="s">
        <v>209</v>
      </c>
      <c r="J461" t="str">
        <f>VLOOKUP(B461,Sheet1!A:B,2,FALSE)</f>
        <v>Cover Crop</v>
      </c>
    </row>
    <row r="462" spans="1:10">
      <c r="A462">
        <v>48497</v>
      </c>
      <c r="B462">
        <v>340</v>
      </c>
      <c r="C462" t="s">
        <v>736</v>
      </c>
      <c r="D462">
        <v>2014</v>
      </c>
      <c r="E462">
        <v>2728.71</v>
      </c>
      <c r="F462">
        <v>2728.71</v>
      </c>
      <c r="G462">
        <v>3930</v>
      </c>
      <c r="H462">
        <v>396</v>
      </c>
      <c r="I462" t="s">
        <v>209</v>
      </c>
      <c r="J462" t="str">
        <f>VLOOKUP(B462,Sheet1!A:B,2,FALSE)</f>
        <v>Cover Crop</v>
      </c>
    </row>
    <row r="463" spans="1:10">
      <c r="A463">
        <v>48497</v>
      </c>
      <c r="B463">
        <v>340</v>
      </c>
      <c r="C463" t="s">
        <v>736</v>
      </c>
      <c r="D463">
        <v>2015</v>
      </c>
      <c r="E463">
        <v>1617.5</v>
      </c>
      <c r="F463">
        <v>1617.5</v>
      </c>
      <c r="G463">
        <v>3930</v>
      </c>
      <c r="H463">
        <v>396</v>
      </c>
      <c r="I463" t="s">
        <v>209</v>
      </c>
      <c r="J463" t="str">
        <f>VLOOKUP(B463,Sheet1!A:B,2,FALSE)</f>
        <v>Cover Crop</v>
      </c>
    </row>
    <row r="464" spans="1:10">
      <c r="A464">
        <v>48497</v>
      </c>
      <c r="B464">
        <v>340</v>
      </c>
      <c r="C464" t="s">
        <v>736</v>
      </c>
      <c r="D464">
        <v>2016</v>
      </c>
      <c r="E464">
        <v>3932.97</v>
      </c>
      <c r="F464">
        <v>3932.97</v>
      </c>
      <c r="G464">
        <v>3930</v>
      </c>
      <c r="H464">
        <v>396</v>
      </c>
      <c r="I464" t="s">
        <v>209</v>
      </c>
      <c r="J464" t="str">
        <f>VLOOKUP(B464,Sheet1!A:B,2,FALSE)</f>
        <v>Cover Crop</v>
      </c>
    </row>
    <row r="465" spans="1:10">
      <c r="A465">
        <v>48497</v>
      </c>
      <c r="B465">
        <v>340</v>
      </c>
      <c r="C465" t="s">
        <v>742</v>
      </c>
      <c r="D465">
        <v>2013</v>
      </c>
      <c r="E465">
        <v>8557.93</v>
      </c>
      <c r="F465">
        <v>8557.93</v>
      </c>
      <c r="G465">
        <v>1380</v>
      </c>
      <c r="H465">
        <v>138</v>
      </c>
      <c r="I465" t="s">
        <v>207</v>
      </c>
      <c r="J465" t="str">
        <f>VLOOKUP(B465,Sheet1!A:B,2,FALSE)</f>
        <v>Cover Crop</v>
      </c>
    </row>
    <row r="466" spans="1:10">
      <c r="A466">
        <v>48497</v>
      </c>
      <c r="B466">
        <v>340</v>
      </c>
      <c r="C466" t="s">
        <v>750</v>
      </c>
      <c r="D466">
        <v>2017</v>
      </c>
      <c r="E466">
        <v>1745</v>
      </c>
      <c r="F466">
        <v>1745</v>
      </c>
      <c r="G466">
        <v>317</v>
      </c>
      <c r="H466">
        <v>127</v>
      </c>
      <c r="I466" t="s">
        <v>209</v>
      </c>
      <c r="J466" t="str">
        <f>VLOOKUP(B466,Sheet1!A:B,2,FALSE)</f>
        <v>Cover Crop</v>
      </c>
    </row>
    <row r="467" spans="1:10">
      <c r="A467">
        <v>48497</v>
      </c>
      <c r="B467">
        <v>340</v>
      </c>
      <c r="C467" t="s">
        <v>761</v>
      </c>
      <c r="D467">
        <v>2016</v>
      </c>
      <c r="E467">
        <v>1418.8</v>
      </c>
      <c r="F467">
        <v>1418.8</v>
      </c>
      <c r="G467">
        <v>136</v>
      </c>
      <c r="H467">
        <v>58</v>
      </c>
      <c r="I467" t="s">
        <v>207</v>
      </c>
      <c r="J467" t="str">
        <f>VLOOKUP(B467,Sheet1!A:B,2,FALSE)</f>
        <v>Cover Crop</v>
      </c>
    </row>
    <row r="468" spans="1:10">
      <c r="A468">
        <v>48497</v>
      </c>
      <c r="B468">
        <v>340</v>
      </c>
      <c r="C468" t="s">
        <v>761</v>
      </c>
      <c r="D468">
        <v>2017</v>
      </c>
      <c r="E468">
        <v>1418.8</v>
      </c>
      <c r="F468">
        <v>1418.8</v>
      </c>
      <c r="G468">
        <v>136</v>
      </c>
      <c r="H468">
        <v>58</v>
      </c>
      <c r="I468" t="s">
        <v>207</v>
      </c>
      <c r="J468" t="str">
        <f>VLOOKUP(B468,Sheet1!A:B,2,FALSE)</f>
        <v>Cover Crop</v>
      </c>
    </row>
    <row r="469" spans="1:10">
      <c r="A469">
        <v>48497</v>
      </c>
      <c r="B469">
        <v>340</v>
      </c>
      <c r="C469" t="s">
        <v>769</v>
      </c>
      <c r="D469">
        <v>2013</v>
      </c>
      <c r="E469">
        <v>3600.64</v>
      </c>
      <c r="F469">
        <v>3600.64</v>
      </c>
      <c r="G469">
        <v>1356.5</v>
      </c>
      <c r="H469">
        <v>271.3</v>
      </c>
      <c r="I469" t="s">
        <v>209</v>
      </c>
      <c r="J469" t="str">
        <f>VLOOKUP(B469,Sheet1!A:B,2,FALSE)</f>
        <v>Cover Crop</v>
      </c>
    </row>
    <row r="470" spans="1:10">
      <c r="A470">
        <v>48497</v>
      </c>
      <c r="B470">
        <v>340</v>
      </c>
      <c r="C470" t="s">
        <v>773</v>
      </c>
      <c r="D470">
        <v>2013</v>
      </c>
      <c r="E470">
        <v>5575.2</v>
      </c>
      <c r="F470">
        <v>5575.2</v>
      </c>
      <c r="G470">
        <v>920</v>
      </c>
      <c r="H470">
        <v>92</v>
      </c>
      <c r="I470" t="s">
        <v>207</v>
      </c>
      <c r="J470" t="str">
        <f>VLOOKUP(B470,Sheet1!A:B,2,FALSE)</f>
        <v>Cover Crop</v>
      </c>
    </row>
    <row r="471" spans="1:10">
      <c r="A471">
        <v>48497</v>
      </c>
      <c r="B471">
        <v>340</v>
      </c>
      <c r="C471" t="s">
        <v>773</v>
      </c>
      <c r="D471">
        <v>2015</v>
      </c>
      <c r="E471">
        <v>5802.69</v>
      </c>
      <c r="F471">
        <v>5802.69</v>
      </c>
      <c r="G471">
        <v>920</v>
      </c>
      <c r="H471">
        <v>92</v>
      </c>
      <c r="I471" t="s">
        <v>207</v>
      </c>
      <c r="J471" t="str">
        <f>VLOOKUP(B471,Sheet1!A:B,2,FALSE)</f>
        <v>Cover Crop</v>
      </c>
    </row>
    <row r="472" spans="1:10">
      <c r="A472">
        <v>48497</v>
      </c>
      <c r="B472">
        <v>340</v>
      </c>
      <c r="C472" t="s">
        <v>789</v>
      </c>
      <c r="D472">
        <v>2014</v>
      </c>
      <c r="E472">
        <v>653.24</v>
      </c>
      <c r="F472">
        <v>653.24</v>
      </c>
      <c r="G472">
        <v>173</v>
      </c>
      <c r="H472">
        <v>131</v>
      </c>
      <c r="I472" t="s">
        <v>209</v>
      </c>
      <c r="J472" t="str">
        <f>VLOOKUP(B472,Sheet1!A:B,2,FALSE)</f>
        <v>Cover Crop</v>
      </c>
    </row>
    <row r="473" spans="1:10">
      <c r="A473">
        <v>48497</v>
      </c>
      <c r="B473">
        <v>340</v>
      </c>
      <c r="C473" t="s">
        <v>792</v>
      </c>
      <c r="D473">
        <v>2014</v>
      </c>
      <c r="E473">
        <v>1507.12</v>
      </c>
      <c r="F473">
        <v>1507.12</v>
      </c>
      <c r="G473">
        <v>171</v>
      </c>
      <c r="H473">
        <v>57</v>
      </c>
      <c r="I473" t="s">
        <v>209</v>
      </c>
      <c r="J473" t="str">
        <f>VLOOKUP(B473,Sheet1!A:B,2,FALSE)</f>
        <v>Cover Crop</v>
      </c>
    </row>
    <row r="474" spans="1:10">
      <c r="A474">
        <v>48497</v>
      </c>
      <c r="B474">
        <v>340</v>
      </c>
      <c r="C474" t="s">
        <v>792</v>
      </c>
      <c r="D474">
        <v>2015</v>
      </c>
      <c r="E474">
        <v>1507.12</v>
      </c>
      <c r="F474">
        <v>1507.12</v>
      </c>
      <c r="G474">
        <v>171</v>
      </c>
      <c r="H474">
        <v>57</v>
      </c>
      <c r="I474" t="s">
        <v>209</v>
      </c>
      <c r="J474" t="str">
        <f>VLOOKUP(B474,Sheet1!A:B,2,FALSE)</f>
        <v>Cover Crop</v>
      </c>
    </row>
    <row r="475" spans="1:10">
      <c r="A475">
        <v>48497</v>
      </c>
      <c r="B475">
        <v>340</v>
      </c>
      <c r="C475" t="s">
        <v>796</v>
      </c>
      <c r="D475">
        <v>2013</v>
      </c>
      <c r="E475">
        <v>3689.33</v>
      </c>
      <c r="F475">
        <v>3689.33</v>
      </c>
      <c r="G475">
        <v>5019</v>
      </c>
      <c r="H475">
        <v>571</v>
      </c>
      <c r="I475" t="s">
        <v>209</v>
      </c>
      <c r="J475" t="str">
        <f>VLOOKUP(B475,Sheet1!A:B,2,FALSE)</f>
        <v>Cover Crop</v>
      </c>
    </row>
    <row r="476" spans="1:10">
      <c r="A476">
        <v>48497</v>
      </c>
      <c r="B476">
        <v>340</v>
      </c>
      <c r="C476" t="s">
        <v>796</v>
      </c>
      <c r="D476">
        <v>2014</v>
      </c>
      <c r="E476">
        <v>5485.27</v>
      </c>
      <c r="F476">
        <v>5485.27</v>
      </c>
      <c r="G476">
        <v>5019</v>
      </c>
      <c r="H476">
        <v>571</v>
      </c>
      <c r="I476" t="s">
        <v>209</v>
      </c>
      <c r="J476" t="str">
        <f>VLOOKUP(B476,Sheet1!A:B,2,FALSE)</f>
        <v>Cover Crop</v>
      </c>
    </row>
    <row r="477" spans="1:10">
      <c r="A477">
        <v>48497</v>
      </c>
      <c r="B477">
        <v>340</v>
      </c>
      <c r="C477" t="s">
        <v>796</v>
      </c>
      <c r="D477">
        <v>2015</v>
      </c>
      <c r="E477">
        <v>3844.28</v>
      </c>
      <c r="F477">
        <v>3844.28</v>
      </c>
      <c r="G477">
        <v>5019</v>
      </c>
      <c r="H477">
        <v>571</v>
      </c>
      <c r="I477" t="s">
        <v>209</v>
      </c>
      <c r="J477" t="str">
        <f>VLOOKUP(B477,Sheet1!A:B,2,FALSE)</f>
        <v>Cover Crop</v>
      </c>
    </row>
    <row r="478" spans="1:10">
      <c r="A478">
        <v>48497</v>
      </c>
      <c r="B478">
        <v>340</v>
      </c>
      <c r="C478" t="s">
        <v>802</v>
      </c>
      <c r="D478">
        <v>2017</v>
      </c>
      <c r="E478">
        <v>1205.9000000000001</v>
      </c>
      <c r="F478">
        <v>1205.9000000000001</v>
      </c>
      <c r="G478">
        <v>45</v>
      </c>
      <c r="H478">
        <v>45</v>
      </c>
      <c r="I478" t="s">
        <v>209</v>
      </c>
      <c r="J478" t="str">
        <f>VLOOKUP(B478,Sheet1!A:B,2,FALSE)</f>
        <v>Cover Crop</v>
      </c>
    </row>
    <row r="479" spans="1:10">
      <c r="A479">
        <v>48497</v>
      </c>
      <c r="B479">
        <v>340</v>
      </c>
      <c r="C479" t="s">
        <v>803</v>
      </c>
      <c r="D479">
        <v>2013</v>
      </c>
      <c r="E479">
        <v>619.53</v>
      </c>
      <c r="F479">
        <v>619.53</v>
      </c>
      <c r="G479">
        <v>406</v>
      </c>
      <c r="H479">
        <v>62</v>
      </c>
      <c r="I479" t="s">
        <v>209</v>
      </c>
      <c r="J479" t="str">
        <f>VLOOKUP(B479,Sheet1!A:B,2,FALSE)</f>
        <v>Cover Crop</v>
      </c>
    </row>
    <row r="480" spans="1:10">
      <c r="A480">
        <v>48497</v>
      </c>
      <c r="B480">
        <v>340</v>
      </c>
      <c r="C480" t="s">
        <v>803</v>
      </c>
      <c r="D480">
        <v>2014</v>
      </c>
      <c r="E480">
        <v>619.53</v>
      </c>
      <c r="F480">
        <v>619.53</v>
      </c>
      <c r="G480">
        <v>406</v>
      </c>
      <c r="H480">
        <v>62</v>
      </c>
      <c r="I480" t="s">
        <v>209</v>
      </c>
      <c r="J480" t="str">
        <f>VLOOKUP(B480,Sheet1!A:B,2,FALSE)</f>
        <v>Cover Crop</v>
      </c>
    </row>
    <row r="481" spans="1:10">
      <c r="A481">
        <v>48497</v>
      </c>
      <c r="B481">
        <v>340</v>
      </c>
      <c r="C481" t="s">
        <v>803</v>
      </c>
      <c r="D481">
        <v>2015</v>
      </c>
      <c r="E481">
        <v>1312.86</v>
      </c>
      <c r="F481">
        <v>1312.86</v>
      </c>
      <c r="G481">
        <v>406</v>
      </c>
      <c r="H481">
        <v>62</v>
      </c>
      <c r="I481" t="s">
        <v>209</v>
      </c>
      <c r="J481" t="str">
        <f>VLOOKUP(B481,Sheet1!A:B,2,FALSE)</f>
        <v>Cover Crop</v>
      </c>
    </row>
    <row r="482" spans="1:10">
      <c r="A482">
        <v>48497</v>
      </c>
      <c r="B482">
        <v>340</v>
      </c>
      <c r="C482" t="s">
        <v>823</v>
      </c>
      <c r="D482">
        <v>2013</v>
      </c>
      <c r="E482">
        <v>1928.2</v>
      </c>
      <c r="F482">
        <v>1928.2</v>
      </c>
      <c r="G482">
        <v>300</v>
      </c>
      <c r="H482">
        <v>30</v>
      </c>
      <c r="I482" t="s">
        <v>209</v>
      </c>
      <c r="J482" t="str">
        <f>VLOOKUP(B482,Sheet1!A:B,2,FALSE)</f>
        <v>Cover Crop</v>
      </c>
    </row>
    <row r="483" spans="1:10">
      <c r="A483">
        <v>48497</v>
      </c>
      <c r="B483">
        <v>340</v>
      </c>
      <c r="C483" t="s">
        <v>823</v>
      </c>
      <c r="D483">
        <v>2014</v>
      </c>
      <c r="E483">
        <v>1928.2</v>
      </c>
      <c r="F483">
        <v>1928.2</v>
      </c>
      <c r="G483">
        <v>300</v>
      </c>
      <c r="H483">
        <v>30</v>
      </c>
      <c r="I483" t="s">
        <v>209</v>
      </c>
      <c r="J483" t="str">
        <f>VLOOKUP(B483,Sheet1!A:B,2,FALSE)</f>
        <v>Cover Crop</v>
      </c>
    </row>
    <row r="484" spans="1:10">
      <c r="A484">
        <v>48497</v>
      </c>
      <c r="B484">
        <v>340</v>
      </c>
      <c r="C484" t="s">
        <v>823</v>
      </c>
      <c r="D484">
        <v>2015</v>
      </c>
      <c r="E484">
        <v>2009.18</v>
      </c>
      <c r="F484">
        <v>2009.18</v>
      </c>
      <c r="G484">
        <v>300</v>
      </c>
      <c r="H484">
        <v>30</v>
      </c>
      <c r="I484" t="s">
        <v>209</v>
      </c>
      <c r="J484" t="str">
        <f>VLOOKUP(B484,Sheet1!A:B,2,FALSE)</f>
        <v>Cover Crop</v>
      </c>
    </row>
    <row r="485" spans="1:10">
      <c r="A485">
        <v>48497</v>
      </c>
      <c r="B485">
        <v>340</v>
      </c>
      <c r="C485" t="s">
        <v>835</v>
      </c>
      <c r="D485">
        <v>2013</v>
      </c>
      <c r="E485">
        <v>2784.4</v>
      </c>
      <c r="F485">
        <v>2784.4</v>
      </c>
      <c r="G485">
        <v>110</v>
      </c>
      <c r="H485">
        <v>55</v>
      </c>
      <c r="I485" t="s">
        <v>209</v>
      </c>
      <c r="J485" t="str">
        <f>VLOOKUP(B485,Sheet1!A:B,2,FALSE)</f>
        <v>Cover Crop</v>
      </c>
    </row>
    <row r="486" spans="1:10">
      <c r="A486">
        <v>48497</v>
      </c>
      <c r="B486">
        <v>340</v>
      </c>
      <c r="C486" t="s">
        <v>836</v>
      </c>
      <c r="D486">
        <v>2014</v>
      </c>
      <c r="E486">
        <v>671.9</v>
      </c>
      <c r="F486">
        <v>671.9</v>
      </c>
      <c r="G486">
        <v>29</v>
      </c>
      <c r="H486">
        <v>29</v>
      </c>
      <c r="I486" t="s">
        <v>207</v>
      </c>
      <c r="J486" t="str">
        <f>VLOOKUP(B486,Sheet1!A:B,2,FALSE)</f>
        <v>Cover Crop</v>
      </c>
    </row>
    <row r="487" spans="1:10">
      <c r="A487">
        <v>48497</v>
      </c>
      <c r="B487">
        <v>340</v>
      </c>
      <c r="C487" t="s">
        <v>844</v>
      </c>
      <c r="D487">
        <v>2014</v>
      </c>
      <c r="E487">
        <v>3681.47</v>
      </c>
      <c r="F487">
        <v>3681.47</v>
      </c>
      <c r="G487">
        <v>258</v>
      </c>
      <c r="H487">
        <v>86</v>
      </c>
      <c r="I487" t="s">
        <v>209</v>
      </c>
      <c r="J487" t="str">
        <f>VLOOKUP(B487,Sheet1!A:B,2,FALSE)</f>
        <v>Cover Crop</v>
      </c>
    </row>
    <row r="488" spans="1:10">
      <c r="A488">
        <v>48497</v>
      </c>
      <c r="B488">
        <v>340</v>
      </c>
      <c r="C488" t="s">
        <v>844</v>
      </c>
      <c r="D488">
        <v>2015</v>
      </c>
      <c r="E488">
        <v>3681.47</v>
      </c>
      <c r="F488">
        <v>3681.47</v>
      </c>
      <c r="G488">
        <v>258</v>
      </c>
      <c r="H488">
        <v>86</v>
      </c>
      <c r="I488" t="s">
        <v>209</v>
      </c>
      <c r="J488" t="str">
        <f>VLOOKUP(B488,Sheet1!A:B,2,FALSE)</f>
        <v>Cover Crop</v>
      </c>
    </row>
    <row r="489" spans="1:10">
      <c r="A489">
        <v>48497</v>
      </c>
      <c r="B489">
        <v>340</v>
      </c>
      <c r="C489" t="s">
        <v>844</v>
      </c>
      <c r="D489">
        <v>2016</v>
      </c>
      <c r="E489">
        <v>3681.47</v>
      </c>
      <c r="F489">
        <v>3681.47</v>
      </c>
      <c r="G489">
        <v>258</v>
      </c>
      <c r="H489">
        <v>86</v>
      </c>
      <c r="I489" t="s">
        <v>209</v>
      </c>
      <c r="J489" t="str">
        <f>VLOOKUP(B489,Sheet1!A:B,2,FALSE)</f>
        <v>Cover Crop</v>
      </c>
    </row>
    <row r="490" spans="1:10">
      <c r="A490">
        <v>48497</v>
      </c>
      <c r="B490">
        <v>340</v>
      </c>
      <c r="C490" t="s">
        <v>845</v>
      </c>
      <c r="D490">
        <v>2015</v>
      </c>
      <c r="E490">
        <v>128.69999999999999</v>
      </c>
      <c r="F490">
        <v>128.69999999999999</v>
      </c>
      <c r="G490">
        <v>17</v>
      </c>
      <c r="H490">
        <v>17</v>
      </c>
      <c r="I490" t="s">
        <v>209</v>
      </c>
      <c r="J490" t="str">
        <f>VLOOKUP(B490,Sheet1!A:B,2,FALSE)</f>
        <v>Cover Crop</v>
      </c>
    </row>
    <row r="491" spans="1:10">
      <c r="A491">
        <v>48497</v>
      </c>
      <c r="B491">
        <v>340</v>
      </c>
      <c r="C491" t="s">
        <v>845</v>
      </c>
      <c r="D491">
        <v>2016</v>
      </c>
      <c r="E491">
        <v>359.48</v>
      </c>
      <c r="F491">
        <v>359.48</v>
      </c>
      <c r="G491">
        <v>17</v>
      </c>
      <c r="H491">
        <v>17</v>
      </c>
      <c r="I491" t="s">
        <v>209</v>
      </c>
      <c r="J491" t="str">
        <f>VLOOKUP(B491,Sheet1!A:B,2,FALSE)</f>
        <v>Cover Crop</v>
      </c>
    </row>
    <row r="492" spans="1:10">
      <c r="A492">
        <v>48497</v>
      </c>
      <c r="B492">
        <v>340</v>
      </c>
      <c r="C492" t="s">
        <v>845</v>
      </c>
      <c r="D492">
        <v>2017</v>
      </c>
      <c r="E492">
        <v>128.69999999999999</v>
      </c>
      <c r="F492">
        <v>128.69999999999999</v>
      </c>
      <c r="G492">
        <v>17</v>
      </c>
      <c r="H492">
        <v>17</v>
      </c>
      <c r="I492" t="s">
        <v>209</v>
      </c>
      <c r="J492" t="str">
        <f>VLOOKUP(B492,Sheet1!A:B,2,FALSE)</f>
        <v>Cover Crop</v>
      </c>
    </row>
    <row r="493" spans="1:10">
      <c r="A493">
        <v>48497</v>
      </c>
      <c r="B493">
        <v>340</v>
      </c>
      <c r="C493" t="s">
        <v>846</v>
      </c>
      <c r="D493">
        <v>2013</v>
      </c>
      <c r="E493">
        <v>473.28</v>
      </c>
      <c r="F493">
        <v>473.28</v>
      </c>
      <c r="G493">
        <v>1987.3</v>
      </c>
      <c r="H493">
        <v>457.8</v>
      </c>
      <c r="I493" t="s">
        <v>209</v>
      </c>
      <c r="J493" t="str">
        <f>VLOOKUP(B493,Sheet1!A:B,2,FALSE)</f>
        <v>Cover Crop</v>
      </c>
    </row>
    <row r="494" spans="1:10">
      <c r="A494">
        <v>48497</v>
      </c>
      <c r="B494">
        <v>340</v>
      </c>
      <c r="C494" t="s">
        <v>852</v>
      </c>
      <c r="D494">
        <v>2015</v>
      </c>
      <c r="E494">
        <v>630.20000000000005</v>
      </c>
      <c r="F494">
        <v>630.20000000000005</v>
      </c>
      <c r="G494">
        <v>182</v>
      </c>
      <c r="H494">
        <v>108</v>
      </c>
      <c r="I494" t="s">
        <v>209</v>
      </c>
      <c r="J494" t="str">
        <f>VLOOKUP(B494,Sheet1!A:B,2,FALSE)</f>
        <v>Cover Crop</v>
      </c>
    </row>
    <row r="495" spans="1:10">
      <c r="A495">
        <v>48497</v>
      </c>
      <c r="B495">
        <v>340</v>
      </c>
      <c r="C495" t="s">
        <v>852</v>
      </c>
      <c r="D495">
        <v>2016</v>
      </c>
      <c r="E495">
        <v>630.20000000000005</v>
      </c>
      <c r="F495">
        <v>630.20000000000005</v>
      </c>
      <c r="G495">
        <v>182</v>
      </c>
      <c r="H495">
        <v>108</v>
      </c>
      <c r="I495" t="s">
        <v>209</v>
      </c>
      <c r="J495" t="str">
        <f>VLOOKUP(B495,Sheet1!A:B,2,FALSE)</f>
        <v>Cover Crop</v>
      </c>
    </row>
    <row r="496" spans="1:10">
      <c r="A496">
        <v>48497</v>
      </c>
      <c r="B496">
        <v>340</v>
      </c>
      <c r="C496" t="s">
        <v>852</v>
      </c>
      <c r="D496">
        <v>2017</v>
      </c>
      <c r="E496">
        <v>630.20000000000005</v>
      </c>
      <c r="F496">
        <v>630.20000000000005</v>
      </c>
      <c r="G496">
        <v>182</v>
      </c>
      <c r="H496">
        <v>108</v>
      </c>
      <c r="I496" t="s">
        <v>209</v>
      </c>
      <c r="J496" t="str">
        <f>VLOOKUP(B496,Sheet1!A:B,2,FALSE)</f>
        <v>Cover Crop</v>
      </c>
    </row>
    <row r="497" spans="1:10">
      <c r="A497">
        <v>48497</v>
      </c>
      <c r="B497">
        <v>340</v>
      </c>
      <c r="C497" t="s">
        <v>853</v>
      </c>
      <c r="D497">
        <v>2016</v>
      </c>
      <c r="E497">
        <v>775.56</v>
      </c>
      <c r="F497">
        <v>775.56</v>
      </c>
      <c r="G497">
        <v>2948</v>
      </c>
      <c r="H497">
        <v>193</v>
      </c>
      <c r="I497" t="s">
        <v>209</v>
      </c>
      <c r="J497" t="str">
        <f>VLOOKUP(B497,Sheet1!A:B,2,FALSE)</f>
        <v>Cover Crop</v>
      </c>
    </row>
    <row r="498" spans="1:10">
      <c r="A498">
        <v>48497</v>
      </c>
      <c r="B498">
        <v>340</v>
      </c>
      <c r="C498" t="s">
        <v>853</v>
      </c>
      <c r="D498">
        <v>2017</v>
      </c>
      <c r="E498">
        <v>2804.3</v>
      </c>
      <c r="F498">
        <v>2804.3</v>
      </c>
      <c r="G498">
        <v>2948</v>
      </c>
      <c r="H498">
        <v>193</v>
      </c>
      <c r="I498" t="s">
        <v>209</v>
      </c>
      <c r="J498" t="str">
        <f>VLOOKUP(B498,Sheet1!A:B,2,FALSE)</f>
        <v>Cover Crop</v>
      </c>
    </row>
    <row r="499" spans="1:10">
      <c r="A499">
        <v>48497</v>
      </c>
      <c r="B499">
        <v>340</v>
      </c>
      <c r="C499" t="s">
        <v>854</v>
      </c>
      <c r="D499">
        <v>2013</v>
      </c>
      <c r="E499">
        <v>1791.03</v>
      </c>
      <c r="F499">
        <v>1791.03</v>
      </c>
      <c r="G499">
        <v>222</v>
      </c>
      <c r="H499">
        <v>37</v>
      </c>
      <c r="I499" t="s">
        <v>207</v>
      </c>
      <c r="J499" t="str">
        <f>VLOOKUP(B499,Sheet1!A:B,2,FALSE)</f>
        <v>Cover Crop</v>
      </c>
    </row>
    <row r="500" spans="1:10">
      <c r="A500">
        <v>48497</v>
      </c>
      <c r="B500">
        <v>340</v>
      </c>
      <c r="C500" t="s">
        <v>857</v>
      </c>
      <c r="D500">
        <v>2016</v>
      </c>
      <c r="E500">
        <v>2198.9899999999998</v>
      </c>
      <c r="F500">
        <v>2198.9899999999998</v>
      </c>
      <c r="G500">
        <v>165.6</v>
      </c>
      <c r="H500">
        <v>165.6</v>
      </c>
      <c r="I500" t="s">
        <v>209</v>
      </c>
      <c r="J500" t="str">
        <f>VLOOKUP(B500,Sheet1!A:B,2,FALSE)</f>
        <v>Cover Crop</v>
      </c>
    </row>
    <row r="501" spans="1:10">
      <c r="A501">
        <v>48497</v>
      </c>
      <c r="B501">
        <v>340</v>
      </c>
      <c r="C501" t="s">
        <v>857</v>
      </c>
      <c r="D501">
        <v>2017</v>
      </c>
      <c r="E501">
        <v>2198.9899999999998</v>
      </c>
      <c r="F501">
        <v>2198.9899999999998</v>
      </c>
      <c r="G501">
        <v>165.6</v>
      </c>
      <c r="H501">
        <v>165.6</v>
      </c>
      <c r="I501" t="s">
        <v>209</v>
      </c>
      <c r="J501" t="str">
        <f>VLOOKUP(B501,Sheet1!A:B,2,FALSE)</f>
        <v>Cover Crop</v>
      </c>
    </row>
    <row r="502" spans="1:10">
      <c r="A502">
        <v>48497</v>
      </c>
      <c r="B502">
        <v>340</v>
      </c>
      <c r="C502" t="s">
        <v>859</v>
      </c>
      <c r="D502">
        <v>2016</v>
      </c>
      <c r="E502">
        <v>898.51</v>
      </c>
      <c r="F502">
        <v>898.51</v>
      </c>
      <c r="G502">
        <v>88</v>
      </c>
      <c r="H502">
        <v>61</v>
      </c>
      <c r="I502" t="s">
        <v>209</v>
      </c>
      <c r="J502" t="str">
        <f>VLOOKUP(B502,Sheet1!A:B,2,FALSE)</f>
        <v>Cover Crop</v>
      </c>
    </row>
    <row r="503" spans="1:10">
      <c r="A503">
        <v>48497</v>
      </c>
      <c r="B503">
        <v>340</v>
      </c>
      <c r="C503" t="s">
        <v>859</v>
      </c>
      <c r="D503">
        <v>2017</v>
      </c>
      <c r="E503">
        <v>1220.08</v>
      </c>
      <c r="F503">
        <v>1220.08</v>
      </c>
      <c r="G503">
        <v>88</v>
      </c>
      <c r="H503">
        <v>61</v>
      </c>
      <c r="I503" t="s">
        <v>209</v>
      </c>
      <c r="J503" t="str">
        <f>VLOOKUP(B503,Sheet1!A:B,2,FALSE)</f>
        <v>Cover Crop</v>
      </c>
    </row>
    <row r="504" spans="1:10">
      <c r="A504">
        <v>48497</v>
      </c>
      <c r="B504">
        <v>340</v>
      </c>
      <c r="C504" t="s">
        <v>860</v>
      </c>
      <c r="D504">
        <v>2013</v>
      </c>
      <c r="E504">
        <v>3240.59</v>
      </c>
      <c r="F504">
        <v>3240.59</v>
      </c>
      <c r="G504">
        <v>255</v>
      </c>
      <c r="H504">
        <v>51</v>
      </c>
      <c r="I504" t="s">
        <v>207</v>
      </c>
      <c r="J504" t="str">
        <f>VLOOKUP(B504,Sheet1!A:B,2,FALSE)</f>
        <v>Cover Crop</v>
      </c>
    </row>
    <row r="505" spans="1:10">
      <c r="A505">
        <v>48497</v>
      </c>
      <c r="B505">
        <v>340</v>
      </c>
      <c r="C505" t="s">
        <v>863</v>
      </c>
      <c r="D505">
        <v>2014</v>
      </c>
      <c r="E505">
        <v>1423.13</v>
      </c>
      <c r="F505">
        <v>1423.13</v>
      </c>
      <c r="G505">
        <v>158</v>
      </c>
      <c r="H505">
        <v>39.5</v>
      </c>
      <c r="I505" t="s">
        <v>209</v>
      </c>
      <c r="J505" t="str">
        <f>VLOOKUP(B505,Sheet1!A:B,2,FALSE)</f>
        <v>Cover Crop</v>
      </c>
    </row>
    <row r="506" spans="1:10">
      <c r="A506">
        <v>48497</v>
      </c>
      <c r="B506">
        <v>340</v>
      </c>
      <c r="C506" t="s">
        <v>863</v>
      </c>
      <c r="D506">
        <v>2015</v>
      </c>
      <c r="E506">
        <v>1423.13</v>
      </c>
      <c r="F506">
        <v>1423.13</v>
      </c>
      <c r="G506">
        <v>158</v>
      </c>
      <c r="H506">
        <v>39.5</v>
      </c>
      <c r="I506" t="s">
        <v>209</v>
      </c>
      <c r="J506" t="str">
        <f>VLOOKUP(B506,Sheet1!A:B,2,FALSE)</f>
        <v>Cover Crop</v>
      </c>
    </row>
    <row r="507" spans="1:10">
      <c r="A507">
        <v>48497</v>
      </c>
      <c r="B507">
        <v>340</v>
      </c>
      <c r="C507" t="s">
        <v>863</v>
      </c>
      <c r="D507">
        <v>2016</v>
      </c>
      <c r="E507">
        <v>1423.13</v>
      </c>
      <c r="F507">
        <v>1423.13</v>
      </c>
      <c r="G507">
        <v>158</v>
      </c>
      <c r="H507">
        <v>39.5</v>
      </c>
      <c r="I507" t="s">
        <v>209</v>
      </c>
      <c r="J507" t="str">
        <f>VLOOKUP(B507,Sheet1!A:B,2,FALSE)</f>
        <v>Cover Crop</v>
      </c>
    </row>
    <row r="508" spans="1:10">
      <c r="A508">
        <v>48497</v>
      </c>
      <c r="B508">
        <v>340</v>
      </c>
      <c r="C508" t="s">
        <v>865</v>
      </c>
      <c r="D508">
        <v>2014</v>
      </c>
      <c r="E508">
        <v>629.91</v>
      </c>
      <c r="F508">
        <v>629.91</v>
      </c>
      <c r="G508">
        <v>361</v>
      </c>
      <c r="H508">
        <v>263.3</v>
      </c>
      <c r="I508" t="s">
        <v>209</v>
      </c>
      <c r="J508" t="str">
        <f>VLOOKUP(B508,Sheet1!A:B,2,FALSE)</f>
        <v>Cover Crop</v>
      </c>
    </row>
    <row r="509" spans="1:10">
      <c r="A509">
        <v>48497</v>
      </c>
      <c r="B509">
        <v>340</v>
      </c>
      <c r="C509" t="s">
        <v>865</v>
      </c>
      <c r="D509">
        <v>2015</v>
      </c>
      <c r="E509">
        <v>629.91</v>
      </c>
      <c r="F509">
        <v>629.91</v>
      </c>
      <c r="G509">
        <v>361</v>
      </c>
      <c r="H509">
        <v>263.3</v>
      </c>
      <c r="I509" t="s">
        <v>209</v>
      </c>
      <c r="J509" t="str">
        <f>VLOOKUP(B509,Sheet1!A:B,2,FALSE)</f>
        <v>Cover Crop</v>
      </c>
    </row>
    <row r="510" spans="1:10">
      <c r="A510">
        <v>48497</v>
      </c>
      <c r="B510">
        <v>340</v>
      </c>
      <c r="C510" t="s">
        <v>865</v>
      </c>
      <c r="D510">
        <v>2016</v>
      </c>
      <c r="E510">
        <v>629.91</v>
      </c>
      <c r="F510">
        <v>629.91</v>
      </c>
      <c r="G510">
        <v>361</v>
      </c>
      <c r="H510">
        <v>263.3</v>
      </c>
      <c r="I510" t="s">
        <v>209</v>
      </c>
      <c r="J510" t="str">
        <f>VLOOKUP(B510,Sheet1!A:B,2,FALSE)</f>
        <v>Cover Crop</v>
      </c>
    </row>
    <row r="511" spans="1:10">
      <c r="A511">
        <v>48497</v>
      </c>
      <c r="B511">
        <v>340</v>
      </c>
      <c r="C511" t="s">
        <v>870</v>
      </c>
      <c r="D511">
        <v>2014</v>
      </c>
      <c r="E511">
        <v>391.94</v>
      </c>
      <c r="F511">
        <v>391.94</v>
      </c>
      <c r="G511">
        <v>56</v>
      </c>
      <c r="H511">
        <v>14</v>
      </c>
      <c r="I511" t="s">
        <v>209</v>
      </c>
      <c r="J511" t="str">
        <f>VLOOKUP(B511,Sheet1!A:B,2,FALSE)</f>
        <v>Cover Crop</v>
      </c>
    </row>
    <row r="512" spans="1:10">
      <c r="A512">
        <v>48497</v>
      </c>
      <c r="B512">
        <v>340</v>
      </c>
      <c r="C512" t="s">
        <v>870</v>
      </c>
      <c r="D512">
        <v>2015</v>
      </c>
      <c r="E512">
        <v>440.94</v>
      </c>
      <c r="F512">
        <v>440.94</v>
      </c>
      <c r="G512">
        <v>56</v>
      </c>
      <c r="H512">
        <v>14</v>
      </c>
      <c r="I512" t="s">
        <v>209</v>
      </c>
      <c r="J512" t="str">
        <f>VLOOKUP(B512,Sheet1!A:B,2,FALSE)</f>
        <v>Cover Crop</v>
      </c>
    </row>
    <row r="513" spans="1:10">
      <c r="A513">
        <v>48497</v>
      </c>
      <c r="B513">
        <v>340</v>
      </c>
      <c r="C513" t="s">
        <v>875</v>
      </c>
      <c r="D513">
        <v>2013</v>
      </c>
      <c r="E513">
        <v>1301.71</v>
      </c>
      <c r="F513">
        <v>1301.71</v>
      </c>
      <c r="G513">
        <v>160</v>
      </c>
      <c r="H513">
        <v>20</v>
      </c>
      <c r="I513" t="s">
        <v>209</v>
      </c>
      <c r="J513" t="str">
        <f>VLOOKUP(B513,Sheet1!A:B,2,FALSE)</f>
        <v>Cover Crop</v>
      </c>
    </row>
    <row r="514" spans="1:10">
      <c r="A514">
        <v>48497</v>
      </c>
      <c r="B514">
        <v>340</v>
      </c>
      <c r="C514" t="s">
        <v>875</v>
      </c>
      <c r="D514">
        <v>2014</v>
      </c>
      <c r="E514">
        <v>1301.71</v>
      </c>
      <c r="F514">
        <v>1301.71</v>
      </c>
      <c r="G514">
        <v>160</v>
      </c>
      <c r="H514">
        <v>20</v>
      </c>
      <c r="I514" t="s">
        <v>209</v>
      </c>
      <c r="J514" t="str">
        <f>VLOOKUP(B514,Sheet1!A:B,2,FALSE)</f>
        <v>Cover Crop</v>
      </c>
    </row>
    <row r="515" spans="1:10">
      <c r="A515">
        <v>48497</v>
      </c>
      <c r="B515">
        <v>340</v>
      </c>
      <c r="C515" t="s">
        <v>875</v>
      </c>
      <c r="D515">
        <v>2015</v>
      </c>
      <c r="E515">
        <v>1356.38</v>
      </c>
      <c r="F515">
        <v>1356.38</v>
      </c>
      <c r="G515">
        <v>160</v>
      </c>
      <c r="H515">
        <v>20</v>
      </c>
      <c r="I515" t="s">
        <v>209</v>
      </c>
      <c r="J515" t="str">
        <f>VLOOKUP(B515,Sheet1!A:B,2,FALSE)</f>
        <v>Cover Crop</v>
      </c>
    </row>
    <row r="516" spans="1:10">
      <c r="A516">
        <v>48497</v>
      </c>
      <c r="B516">
        <v>340</v>
      </c>
      <c r="C516" t="s">
        <v>880</v>
      </c>
      <c r="D516">
        <v>2014</v>
      </c>
      <c r="E516">
        <v>564.59</v>
      </c>
      <c r="F516">
        <v>564.59</v>
      </c>
      <c r="G516">
        <v>44</v>
      </c>
      <c r="H516">
        <v>44</v>
      </c>
      <c r="I516" t="s">
        <v>209</v>
      </c>
      <c r="J516" t="str">
        <f>VLOOKUP(B516,Sheet1!A:B,2,FALSE)</f>
        <v>Cover Crop</v>
      </c>
    </row>
    <row r="517" spans="1:10">
      <c r="A517">
        <v>48497</v>
      </c>
      <c r="B517">
        <v>340</v>
      </c>
      <c r="C517" t="s">
        <v>882</v>
      </c>
      <c r="D517">
        <v>2016</v>
      </c>
      <c r="E517">
        <v>2019.28</v>
      </c>
      <c r="F517">
        <v>2019.28</v>
      </c>
      <c r="G517">
        <v>736</v>
      </c>
      <c r="H517">
        <v>92</v>
      </c>
      <c r="I517" t="s">
        <v>209</v>
      </c>
      <c r="J517" t="str">
        <f>VLOOKUP(B517,Sheet1!A:B,2,FALSE)</f>
        <v>Cover Crop</v>
      </c>
    </row>
    <row r="518" spans="1:10">
      <c r="A518">
        <v>48497</v>
      </c>
      <c r="B518">
        <v>340</v>
      </c>
      <c r="C518" t="s">
        <v>882</v>
      </c>
      <c r="D518">
        <v>2017</v>
      </c>
      <c r="E518">
        <v>955.26</v>
      </c>
      <c r="F518">
        <v>955.26</v>
      </c>
      <c r="G518">
        <v>736</v>
      </c>
      <c r="H518">
        <v>92</v>
      </c>
      <c r="I518" t="s">
        <v>209</v>
      </c>
      <c r="J518" t="str">
        <f>VLOOKUP(B518,Sheet1!A:B,2,FALSE)</f>
        <v>Cover Crop</v>
      </c>
    </row>
    <row r="519" spans="1:10">
      <c r="A519">
        <v>48497</v>
      </c>
      <c r="B519">
        <v>340</v>
      </c>
      <c r="C519" t="s">
        <v>888</v>
      </c>
      <c r="D519">
        <v>2016</v>
      </c>
      <c r="E519">
        <v>2128.0500000000002</v>
      </c>
      <c r="F519">
        <v>2128.0500000000002</v>
      </c>
      <c r="G519">
        <v>1430</v>
      </c>
      <c r="H519">
        <v>102</v>
      </c>
      <c r="I519" t="s">
        <v>209</v>
      </c>
      <c r="J519" t="str">
        <f>VLOOKUP(B519,Sheet1!A:B,2,FALSE)</f>
        <v>Cover Crop</v>
      </c>
    </row>
    <row r="520" spans="1:10">
      <c r="A520">
        <v>48497</v>
      </c>
      <c r="B520">
        <v>340</v>
      </c>
      <c r="C520" t="s">
        <v>888</v>
      </c>
      <c r="D520">
        <v>2017</v>
      </c>
      <c r="E520">
        <v>2128.0500000000002</v>
      </c>
      <c r="F520">
        <v>2128.0500000000002</v>
      </c>
      <c r="G520">
        <v>1430</v>
      </c>
      <c r="H520">
        <v>102</v>
      </c>
      <c r="I520" t="s">
        <v>209</v>
      </c>
      <c r="J520" t="str">
        <f>VLOOKUP(B520,Sheet1!A:B,2,FALSE)</f>
        <v>Cover Crop</v>
      </c>
    </row>
    <row r="521" spans="1:10">
      <c r="A521">
        <v>48497</v>
      </c>
      <c r="B521">
        <v>340</v>
      </c>
      <c r="C521" t="s">
        <v>893</v>
      </c>
      <c r="D521">
        <v>2014</v>
      </c>
      <c r="E521">
        <v>1203.83</v>
      </c>
      <c r="F521">
        <v>1203.83</v>
      </c>
      <c r="G521">
        <v>116</v>
      </c>
      <c r="H521">
        <v>29</v>
      </c>
      <c r="I521" t="s">
        <v>209</v>
      </c>
      <c r="J521" t="str">
        <f>VLOOKUP(B521,Sheet1!A:B,2,FALSE)</f>
        <v>Cover Crop</v>
      </c>
    </row>
    <row r="522" spans="1:10">
      <c r="A522">
        <v>48497</v>
      </c>
      <c r="B522">
        <v>340</v>
      </c>
      <c r="C522" t="s">
        <v>893</v>
      </c>
      <c r="D522">
        <v>2015</v>
      </c>
      <c r="E522">
        <v>1203.83</v>
      </c>
      <c r="F522">
        <v>1203.83</v>
      </c>
      <c r="G522">
        <v>116</v>
      </c>
      <c r="H522">
        <v>29</v>
      </c>
      <c r="I522" t="s">
        <v>209</v>
      </c>
      <c r="J522" t="str">
        <f>VLOOKUP(B522,Sheet1!A:B,2,FALSE)</f>
        <v>Cover Crop</v>
      </c>
    </row>
    <row r="523" spans="1:10">
      <c r="A523">
        <v>48497</v>
      </c>
      <c r="B523">
        <v>340</v>
      </c>
      <c r="C523" t="s">
        <v>893</v>
      </c>
      <c r="D523">
        <v>2016</v>
      </c>
      <c r="E523">
        <v>1203.83</v>
      </c>
      <c r="F523">
        <v>1203.83</v>
      </c>
      <c r="G523">
        <v>116</v>
      </c>
      <c r="H523">
        <v>29</v>
      </c>
      <c r="I523" t="s">
        <v>209</v>
      </c>
      <c r="J523" t="str">
        <f>VLOOKUP(B523,Sheet1!A:B,2,FALSE)</f>
        <v>Cover Crop</v>
      </c>
    </row>
    <row r="524" spans="1:10">
      <c r="A524">
        <v>48497</v>
      </c>
      <c r="B524">
        <v>340</v>
      </c>
      <c r="C524" t="s">
        <v>894</v>
      </c>
      <c r="D524">
        <v>2013</v>
      </c>
      <c r="E524">
        <v>8847.43</v>
      </c>
      <c r="F524">
        <v>8847.43</v>
      </c>
      <c r="G524">
        <v>3348</v>
      </c>
      <c r="H524">
        <v>279</v>
      </c>
      <c r="I524" t="s">
        <v>209</v>
      </c>
      <c r="J524" t="str">
        <f>VLOOKUP(B524,Sheet1!A:B,2,FALSE)</f>
        <v>Cover Crop</v>
      </c>
    </row>
    <row r="525" spans="1:10">
      <c r="A525">
        <v>48497</v>
      </c>
      <c r="B525">
        <v>340</v>
      </c>
      <c r="C525" t="s">
        <v>894</v>
      </c>
      <c r="D525">
        <v>2014</v>
      </c>
      <c r="E525">
        <v>8847.43</v>
      </c>
      <c r="F525">
        <v>8847.43</v>
      </c>
      <c r="G525">
        <v>3348</v>
      </c>
      <c r="H525">
        <v>279</v>
      </c>
      <c r="I525" t="s">
        <v>209</v>
      </c>
      <c r="J525" t="str">
        <f>VLOOKUP(B525,Sheet1!A:B,2,FALSE)</f>
        <v>Cover Crop</v>
      </c>
    </row>
    <row r="526" spans="1:10">
      <c r="A526">
        <v>48497</v>
      </c>
      <c r="B526">
        <v>340</v>
      </c>
      <c r="C526" t="s">
        <v>894</v>
      </c>
      <c r="D526">
        <v>2015</v>
      </c>
      <c r="E526">
        <v>9229.6200000000008</v>
      </c>
      <c r="F526">
        <v>9229.6200000000008</v>
      </c>
      <c r="G526">
        <v>3348</v>
      </c>
      <c r="H526">
        <v>279</v>
      </c>
      <c r="I526" t="s">
        <v>209</v>
      </c>
      <c r="J526" t="str">
        <f>VLOOKUP(B526,Sheet1!A:B,2,FALSE)</f>
        <v>Cover Crop</v>
      </c>
    </row>
    <row r="527" spans="1:10">
      <c r="A527">
        <v>48497</v>
      </c>
      <c r="B527">
        <v>340</v>
      </c>
      <c r="C527" t="s">
        <v>914</v>
      </c>
      <c r="D527">
        <v>2015</v>
      </c>
      <c r="E527">
        <v>1231.82</v>
      </c>
      <c r="F527">
        <v>1231.82</v>
      </c>
      <c r="G527">
        <v>432</v>
      </c>
      <c r="H527">
        <v>108</v>
      </c>
      <c r="I527" t="s">
        <v>209</v>
      </c>
      <c r="J527" t="str">
        <f>VLOOKUP(B527,Sheet1!A:B,2,FALSE)</f>
        <v>Cover Crop</v>
      </c>
    </row>
    <row r="528" spans="1:10">
      <c r="A528">
        <v>48497</v>
      </c>
      <c r="B528">
        <v>340</v>
      </c>
      <c r="C528" t="s">
        <v>920</v>
      </c>
      <c r="D528">
        <v>2014</v>
      </c>
      <c r="E528">
        <v>1091.8399999999999</v>
      </c>
      <c r="F528">
        <v>1091.8399999999999</v>
      </c>
      <c r="G528">
        <v>104</v>
      </c>
      <c r="H528">
        <v>26</v>
      </c>
      <c r="I528" t="s">
        <v>209</v>
      </c>
      <c r="J528" t="str">
        <f>VLOOKUP(B528,Sheet1!A:B,2,FALSE)</f>
        <v>Cover Crop</v>
      </c>
    </row>
    <row r="529" spans="1:10">
      <c r="A529">
        <v>48497</v>
      </c>
      <c r="B529">
        <v>340</v>
      </c>
      <c r="C529" t="s">
        <v>920</v>
      </c>
      <c r="D529">
        <v>2015</v>
      </c>
      <c r="E529">
        <v>1091.8399999999999</v>
      </c>
      <c r="F529">
        <v>1091.8399999999999</v>
      </c>
      <c r="G529">
        <v>104</v>
      </c>
      <c r="H529">
        <v>26</v>
      </c>
      <c r="I529" t="s">
        <v>209</v>
      </c>
      <c r="J529" t="str">
        <f>VLOOKUP(B529,Sheet1!A:B,2,FALSE)</f>
        <v>Cover Crop</v>
      </c>
    </row>
    <row r="530" spans="1:10">
      <c r="A530">
        <v>48497</v>
      </c>
      <c r="B530">
        <v>340</v>
      </c>
      <c r="C530" t="s">
        <v>920</v>
      </c>
      <c r="D530">
        <v>2016</v>
      </c>
      <c r="E530">
        <v>1091.8399999999999</v>
      </c>
      <c r="F530">
        <v>1091.8399999999999</v>
      </c>
      <c r="G530">
        <v>104</v>
      </c>
      <c r="H530">
        <v>26</v>
      </c>
      <c r="I530" t="s">
        <v>209</v>
      </c>
      <c r="J530" t="str">
        <f>VLOOKUP(B530,Sheet1!A:B,2,FALSE)</f>
        <v>Cover Crop</v>
      </c>
    </row>
    <row r="531" spans="1:10">
      <c r="A531">
        <v>48497</v>
      </c>
      <c r="B531">
        <v>340</v>
      </c>
      <c r="C531" t="s">
        <v>924</v>
      </c>
      <c r="D531">
        <v>2013</v>
      </c>
      <c r="E531">
        <v>2659.1</v>
      </c>
      <c r="F531">
        <v>2659.1</v>
      </c>
      <c r="G531">
        <v>723</v>
      </c>
      <c r="H531">
        <v>116</v>
      </c>
      <c r="I531" t="s">
        <v>209</v>
      </c>
      <c r="J531" t="str">
        <f>VLOOKUP(B531,Sheet1!A:B,2,FALSE)</f>
        <v>Cover Crop</v>
      </c>
    </row>
    <row r="532" spans="1:10">
      <c r="A532">
        <v>48497</v>
      </c>
      <c r="B532">
        <v>340</v>
      </c>
      <c r="C532" t="s">
        <v>924</v>
      </c>
      <c r="D532">
        <v>2014</v>
      </c>
      <c r="E532">
        <v>1211.21</v>
      </c>
      <c r="F532">
        <v>1211.21</v>
      </c>
      <c r="G532">
        <v>723</v>
      </c>
      <c r="H532">
        <v>116</v>
      </c>
      <c r="I532" t="s">
        <v>209</v>
      </c>
      <c r="J532" t="str">
        <f>VLOOKUP(B532,Sheet1!A:B,2,FALSE)</f>
        <v>Cover Crop</v>
      </c>
    </row>
    <row r="533" spans="1:10">
      <c r="A533">
        <v>48497</v>
      </c>
      <c r="B533">
        <v>340</v>
      </c>
      <c r="C533" t="s">
        <v>924</v>
      </c>
      <c r="D533">
        <v>2015</v>
      </c>
      <c r="E533">
        <v>2770.78</v>
      </c>
      <c r="F533">
        <v>2770.78</v>
      </c>
      <c r="G533">
        <v>723</v>
      </c>
      <c r="H533">
        <v>116</v>
      </c>
      <c r="I533" t="s">
        <v>209</v>
      </c>
      <c r="J533" t="str">
        <f>VLOOKUP(B533,Sheet1!A:B,2,FALSE)</f>
        <v>Cover Crop</v>
      </c>
    </row>
    <row r="534" spans="1:10">
      <c r="A534">
        <v>48497</v>
      </c>
      <c r="B534">
        <v>340</v>
      </c>
      <c r="C534" t="s">
        <v>925</v>
      </c>
      <c r="D534">
        <v>2014</v>
      </c>
      <c r="E534">
        <v>443.27</v>
      </c>
      <c r="F534">
        <v>443.27</v>
      </c>
      <c r="G534">
        <v>77</v>
      </c>
      <c r="H534">
        <v>77</v>
      </c>
      <c r="I534" t="s">
        <v>207</v>
      </c>
      <c r="J534" t="str">
        <f>VLOOKUP(B534,Sheet1!A:B,2,FALSE)</f>
        <v>Cover Crop</v>
      </c>
    </row>
    <row r="535" spans="1:10">
      <c r="A535">
        <v>48497</v>
      </c>
      <c r="B535">
        <v>340</v>
      </c>
      <c r="C535" t="s">
        <v>931</v>
      </c>
      <c r="D535">
        <v>2016</v>
      </c>
      <c r="E535">
        <v>543.84</v>
      </c>
      <c r="F535">
        <v>543.84</v>
      </c>
      <c r="G535">
        <v>76</v>
      </c>
      <c r="H535">
        <v>38</v>
      </c>
      <c r="I535" t="s">
        <v>209</v>
      </c>
      <c r="J535" t="str">
        <f>VLOOKUP(B535,Sheet1!A:B,2,FALSE)</f>
        <v>Cover Crop</v>
      </c>
    </row>
    <row r="536" spans="1:10">
      <c r="A536">
        <v>48497</v>
      </c>
      <c r="B536">
        <v>340</v>
      </c>
      <c r="C536" t="s">
        <v>931</v>
      </c>
      <c r="D536">
        <v>2017</v>
      </c>
      <c r="E536">
        <v>520.19000000000005</v>
      </c>
      <c r="F536">
        <v>520.19000000000005</v>
      </c>
      <c r="G536">
        <v>76</v>
      </c>
      <c r="H536">
        <v>38</v>
      </c>
      <c r="I536" t="s">
        <v>209</v>
      </c>
      <c r="J536" t="str">
        <f>VLOOKUP(B536,Sheet1!A:B,2,FALSE)</f>
        <v>Cover Crop</v>
      </c>
    </row>
    <row r="537" spans="1:10">
      <c r="A537">
        <v>48497</v>
      </c>
      <c r="B537">
        <v>340</v>
      </c>
      <c r="C537" t="s">
        <v>932</v>
      </c>
      <c r="D537">
        <v>2014</v>
      </c>
      <c r="E537">
        <v>153.13999999999999</v>
      </c>
      <c r="F537">
        <v>153.13999999999999</v>
      </c>
      <c r="G537">
        <v>303.39999999999998</v>
      </c>
      <c r="H537">
        <v>58.1</v>
      </c>
      <c r="I537" t="s">
        <v>207</v>
      </c>
      <c r="J537" t="str">
        <f>VLOOKUP(B537,Sheet1!A:B,2,FALSE)</f>
        <v>Cover Crop</v>
      </c>
    </row>
    <row r="538" spans="1:10">
      <c r="A538">
        <v>48497</v>
      </c>
      <c r="B538">
        <v>340</v>
      </c>
      <c r="C538" t="s">
        <v>932</v>
      </c>
      <c r="D538">
        <v>2016</v>
      </c>
      <c r="E538">
        <v>1503.58</v>
      </c>
      <c r="F538">
        <v>1503.58</v>
      </c>
      <c r="G538">
        <v>303.39999999999998</v>
      </c>
      <c r="H538">
        <v>58.1</v>
      </c>
      <c r="I538" t="s">
        <v>207</v>
      </c>
      <c r="J538" t="str">
        <f>VLOOKUP(B538,Sheet1!A:B,2,FALSE)</f>
        <v>Cover Crop</v>
      </c>
    </row>
    <row r="539" spans="1:10">
      <c r="A539">
        <v>48497</v>
      </c>
      <c r="B539">
        <v>340</v>
      </c>
      <c r="C539" t="s">
        <v>949</v>
      </c>
      <c r="D539">
        <v>2013</v>
      </c>
      <c r="E539">
        <v>2777.44</v>
      </c>
      <c r="F539">
        <v>2777.44</v>
      </c>
      <c r="G539">
        <v>135</v>
      </c>
      <c r="H539">
        <v>45</v>
      </c>
      <c r="I539" t="s">
        <v>209</v>
      </c>
      <c r="J539" t="str">
        <f>VLOOKUP(B539,Sheet1!A:B,2,FALSE)</f>
        <v>Cover Crop</v>
      </c>
    </row>
    <row r="540" spans="1:10">
      <c r="A540">
        <v>48497</v>
      </c>
      <c r="B540">
        <v>340</v>
      </c>
      <c r="C540" t="s">
        <v>949</v>
      </c>
      <c r="D540">
        <v>2014</v>
      </c>
      <c r="E540">
        <v>2777.44</v>
      </c>
      <c r="F540">
        <v>2777.44</v>
      </c>
      <c r="G540">
        <v>135</v>
      </c>
      <c r="H540">
        <v>45</v>
      </c>
      <c r="I540" t="s">
        <v>209</v>
      </c>
      <c r="J540" t="str">
        <f>VLOOKUP(B540,Sheet1!A:B,2,FALSE)</f>
        <v>Cover Crop</v>
      </c>
    </row>
    <row r="541" spans="1:10">
      <c r="A541">
        <v>48497</v>
      </c>
      <c r="B541">
        <v>340</v>
      </c>
      <c r="C541" t="s">
        <v>949</v>
      </c>
      <c r="D541">
        <v>2015</v>
      </c>
      <c r="E541">
        <v>2894.09</v>
      </c>
      <c r="F541">
        <v>2894.09</v>
      </c>
      <c r="G541">
        <v>135</v>
      </c>
      <c r="H541">
        <v>45</v>
      </c>
      <c r="I541" t="s">
        <v>209</v>
      </c>
      <c r="J541" t="str">
        <f>VLOOKUP(B541,Sheet1!A:B,2,FALSE)</f>
        <v>Cover Crop</v>
      </c>
    </row>
    <row r="542" spans="1:10">
      <c r="A542">
        <v>48497</v>
      </c>
      <c r="B542">
        <v>340</v>
      </c>
      <c r="C542" t="s">
        <v>950</v>
      </c>
      <c r="D542">
        <v>2014</v>
      </c>
      <c r="E542">
        <v>79.319999999999993</v>
      </c>
      <c r="F542">
        <v>79.319999999999993</v>
      </c>
      <c r="G542">
        <v>47</v>
      </c>
      <c r="H542">
        <v>47</v>
      </c>
      <c r="I542" t="s">
        <v>209</v>
      </c>
      <c r="J542" t="str">
        <f>VLOOKUP(B542,Sheet1!A:B,2,FALSE)</f>
        <v>Cover Crop</v>
      </c>
    </row>
    <row r="543" spans="1:10">
      <c r="A543">
        <v>48497</v>
      </c>
      <c r="B543">
        <v>340</v>
      </c>
      <c r="C543" t="s">
        <v>952</v>
      </c>
      <c r="D543">
        <v>2014</v>
      </c>
      <c r="E543">
        <v>2207.02</v>
      </c>
      <c r="F543">
        <v>2207.02</v>
      </c>
      <c r="G543">
        <v>402</v>
      </c>
      <c r="H543">
        <v>134</v>
      </c>
      <c r="I543" t="s">
        <v>209</v>
      </c>
      <c r="J543" t="str">
        <f>VLOOKUP(B543,Sheet1!A:B,2,FALSE)</f>
        <v>Cover Crop</v>
      </c>
    </row>
    <row r="544" spans="1:10">
      <c r="A544">
        <v>48497</v>
      </c>
      <c r="B544">
        <v>340</v>
      </c>
      <c r="C544" t="s">
        <v>952</v>
      </c>
      <c r="D544">
        <v>2015</v>
      </c>
      <c r="E544">
        <v>2207.02</v>
      </c>
      <c r="F544">
        <v>2207.02</v>
      </c>
      <c r="G544">
        <v>402</v>
      </c>
      <c r="H544">
        <v>134</v>
      </c>
      <c r="I544" t="s">
        <v>209</v>
      </c>
      <c r="J544" t="str">
        <f>VLOOKUP(B544,Sheet1!A:B,2,FALSE)</f>
        <v>Cover Crop</v>
      </c>
    </row>
    <row r="545" spans="1:10">
      <c r="A545">
        <v>48497</v>
      </c>
      <c r="B545">
        <v>340</v>
      </c>
      <c r="C545" t="s">
        <v>952</v>
      </c>
      <c r="D545">
        <v>2016</v>
      </c>
      <c r="E545">
        <v>2207.02</v>
      </c>
      <c r="F545">
        <v>2207.02</v>
      </c>
      <c r="G545">
        <v>402</v>
      </c>
      <c r="H545">
        <v>134</v>
      </c>
      <c r="I545" t="s">
        <v>209</v>
      </c>
      <c r="J545" t="str">
        <f>VLOOKUP(B545,Sheet1!A:B,2,FALSE)</f>
        <v>Cover Crop</v>
      </c>
    </row>
    <row r="546" spans="1:10">
      <c r="A546">
        <v>48497</v>
      </c>
      <c r="B546">
        <v>340</v>
      </c>
      <c r="C546" t="s">
        <v>953</v>
      </c>
      <c r="D546">
        <v>2016</v>
      </c>
      <c r="E546">
        <v>387.78</v>
      </c>
      <c r="F546">
        <v>387.78</v>
      </c>
      <c r="G546">
        <v>264</v>
      </c>
      <c r="H546">
        <v>44</v>
      </c>
      <c r="I546" t="s">
        <v>209</v>
      </c>
      <c r="J546" t="str">
        <f>VLOOKUP(B546,Sheet1!A:B,2,FALSE)</f>
        <v>Cover Crop</v>
      </c>
    </row>
    <row r="547" spans="1:10">
      <c r="A547">
        <v>48497</v>
      </c>
      <c r="B547">
        <v>340</v>
      </c>
      <c r="C547" t="s">
        <v>953</v>
      </c>
      <c r="D547">
        <v>2017</v>
      </c>
      <c r="E547">
        <v>1276.83</v>
      </c>
      <c r="F547">
        <v>1276.83</v>
      </c>
      <c r="G547">
        <v>264</v>
      </c>
      <c r="H547">
        <v>44</v>
      </c>
      <c r="I547" t="s">
        <v>209</v>
      </c>
      <c r="J547" t="str">
        <f>VLOOKUP(B547,Sheet1!A:B,2,FALSE)</f>
        <v>Cover Crop</v>
      </c>
    </row>
    <row r="548" spans="1:10">
      <c r="A548">
        <v>48497</v>
      </c>
      <c r="B548">
        <v>340</v>
      </c>
      <c r="C548" t="s">
        <v>959</v>
      </c>
      <c r="D548">
        <v>2013</v>
      </c>
      <c r="E548">
        <v>194.88</v>
      </c>
      <c r="F548">
        <v>194.88</v>
      </c>
      <c r="G548">
        <v>192</v>
      </c>
      <c r="H548">
        <v>64</v>
      </c>
      <c r="I548" t="s">
        <v>209</v>
      </c>
      <c r="J548" t="str">
        <f>VLOOKUP(B548,Sheet1!A:B,2,FALSE)</f>
        <v>Cover Crop</v>
      </c>
    </row>
    <row r="549" spans="1:10">
      <c r="A549">
        <v>48497</v>
      </c>
      <c r="B549">
        <v>340</v>
      </c>
      <c r="C549" t="s">
        <v>961</v>
      </c>
      <c r="D549">
        <v>2014</v>
      </c>
      <c r="E549">
        <v>429.27</v>
      </c>
      <c r="F549">
        <v>429.27</v>
      </c>
      <c r="G549">
        <v>150</v>
      </c>
      <c r="H549">
        <v>30</v>
      </c>
      <c r="I549" t="s">
        <v>209</v>
      </c>
      <c r="J549" t="str">
        <f>VLOOKUP(B549,Sheet1!A:B,2,FALSE)</f>
        <v>Cover Crop</v>
      </c>
    </row>
    <row r="550" spans="1:10">
      <c r="A550">
        <v>48497</v>
      </c>
      <c r="B550">
        <v>340</v>
      </c>
      <c r="C550" t="s">
        <v>961</v>
      </c>
      <c r="D550">
        <v>2015</v>
      </c>
      <c r="E550">
        <v>429.27</v>
      </c>
      <c r="F550">
        <v>429.27</v>
      </c>
      <c r="G550">
        <v>150</v>
      </c>
      <c r="H550">
        <v>30</v>
      </c>
      <c r="I550" t="s">
        <v>209</v>
      </c>
      <c r="J550" t="str">
        <f>VLOOKUP(B550,Sheet1!A:B,2,FALSE)</f>
        <v>Cover Crop</v>
      </c>
    </row>
    <row r="551" spans="1:10">
      <c r="A551">
        <v>48497</v>
      </c>
      <c r="B551">
        <v>340</v>
      </c>
      <c r="C551" t="s">
        <v>961</v>
      </c>
      <c r="D551">
        <v>2016</v>
      </c>
      <c r="E551">
        <v>429.27</v>
      </c>
      <c r="F551">
        <v>429.27</v>
      </c>
      <c r="G551">
        <v>150</v>
      </c>
      <c r="H551">
        <v>30</v>
      </c>
      <c r="I551" t="s">
        <v>209</v>
      </c>
      <c r="J551" t="str">
        <f>VLOOKUP(B551,Sheet1!A:B,2,FALSE)</f>
        <v>Cover Crop</v>
      </c>
    </row>
    <row r="552" spans="1:10">
      <c r="A552">
        <v>48497</v>
      </c>
      <c r="B552">
        <v>340</v>
      </c>
      <c r="C552" t="s">
        <v>977</v>
      </c>
      <c r="D552">
        <v>2014</v>
      </c>
      <c r="E552">
        <v>340.62</v>
      </c>
      <c r="F552">
        <v>340.62</v>
      </c>
      <c r="G552">
        <v>103</v>
      </c>
      <c r="H552">
        <v>33</v>
      </c>
      <c r="I552" t="s">
        <v>209</v>
      </c>
      <c r="J552" t="str">
        <f>VLOOKUP(B552,Sheet1!A:B,2,FALSE)</f>
        <v>Cover Crop</v>
      </c>
    </row>
    <row r="553" spans="1:10">
      <c r="A553">
        <v>48497</v>
      </c>
      <c r="B553">
        <v>340</v>
      </c>
      <c r="C553" t="s">
        <v>977</v>
      </c>
      <c r="D553">
        <v>2015</v>
      </c>
      <c r="E553">
        <v>363.95</v>
      </c>
      <c r="F553">
        <v>363.95</v>
      </c>
      <c r="G553">
        <v>103</v>
      </c>
      <c r="H553">
        <v>33</v>
      </c>
      <c r="I553" t="s">
        <v>209</v>
      </c>
      <c r="J553" t="str">
        <f>VLOOKUP(B553,Sheet1!A:B,2,FALSE)</f>
        <v>Cover Crop</v>
      </c>
    </row>
    <row r="554" spans="1:10">
      <c r="A554">
        <v>48497</v>
      </c>
      <c r="B554">
        <v>340</v>
      </c>
      <c r="C554" t="s">
        <v>977</v>
      </c>
      <c r="D554">
        <v>2016</v>
      </c>
      <c r="E554">
        <v>363.95</v>
      </c>
      <c r="F554">
        <v>363.95</v>
      </c>
      <c r="G554">
        <v>103</v>
      </c>
      <c r="H554">
        <v>33</v>
      </c>
      <c r="I554" t="s">
        <v>209</v>
      </c>
      <c r="J554" t="str">
        <f>VLOOKUP(B554,Sheet1!A:B,2,FALSE)</f>
        <v>Cover Crop</v>
      </c>
    </row>
    <row r="555" spans="1:10">
      <c r="A555">
        <v>48497</v>
      </c>
      <c r="B555">
        <v>340</v>
      </c>
      <c r="C555" t="s">
        <v>978</v>
      </c>
      <c r="D555">
        <v>2014</v>
      </c>
      <c r="E555">
        <v>1591.11</v>
      </c>
      <c r="F555">
        <v>1591.11</v>
      </c>
      <c r="G555">
        <v>172</v>
      </c>
      <c r="H555">
        <v>63</v>
      </c>
      <c r="I555" t="s">
        <v>209</v>
      </c>
      <c r="J555" t="str">
        <f>VLOOKUP(B555,Sheet1!A:B,2,FALSE)</f>
        <v>Cover Crop</v>
      </c>
    </row>
    <row r="556" spans="1:10">
      <c r="A556">
        <v>48497</v>
      </c>
      <c r="B556">
        <v>340</v>
      </c>
      <c r="C556" t="s">
        <v>978</v>
      </c>
      <c r="D556">
        <v>2015</v>
      </c>
      <c r="E556">
        <v>648.57000000000005</v>
      </c>
      <c r="F556">
        <v>648.57000000000005</v>
      </c>
      <c r="G556">
        <v>172</v>
      </c>
      <c r="H556">
        <v>63</v>
      </c>
      <c r="I556" t="s">
        <v>209</v>
      </c>
      <c r="J556" t="str">
        <f>VLOOKUP(B556,Sheet1!A:B,2,FALSE)</f>
        <v>Cover Crop</v>
      </c>
    </row>
    <row r="557" spans="1:10">
      <c r="A557">
        <v>48497</v>
      </c>
      <c r="B557">
        <v>340</v>
      </c>
      <c r="C557" t="s">
        <v>978</v>
      </c>
      <c r="D557">
        <v>2016</v>
      </c>
      <c r="E557">
        <v>1591.11</v>
      </c>
      <c r="F557">
        <v>1591.11</v>
      </c>
      <c r="G557">
        <v>172</v>
      </c>
      <c r="H557">
        <v>63</v>
      </c>
      <c r="I557" t="s">
        <v>209</v>
      </c>
      <c r="J557" t="str">
        <f>VLOOKUP(B557,Sheet1!A:B,2,FALSE)</f>
        <v>Cover Crop</v>
      </c>
    </row>
    <row r="558" spans="1:10">
      <c r="A558">
        <v>48497</v>
      </c>
      <c r="B558">
        <v>340</v>
      </c>
      <c r="C558" t="s">
        <v>979</v>
      </c>
      <c r="D558">
        <v>2015</v>
      </c>
      <c r="E558">
        <v>2343.62</v>
      </c>
      <c r="F558">
        <v>2343.62</v>
      </c>
      <c r="G558">
        <v>70</v>
      </c>
      <c r="H558">
        <v>70</v>
      </c>
      <c r="I558" t="s">
        <v>209</v>
      </c>
      <c r="J558" t="str">
        <f>VLOOKUP(B558,Sheet1!A:B,2,FALSE)</f>
        <v>Cover Crop</v>
      </c>
    </row>
    <row r="559" spans="1:10">
      <c r="A559">
        <v>48497</v>
      </c>
      <c r="B559">
        <v>340</v>
      </c>
      <c r="C559" t="s">
        <v>985</v>
      </c>
      <c r="D559">
        <v>2013</v>
      </c>
      <c r="E559">
        <v>1329.55</v>
      </c>
      <c r="F559">
        <v>1329.55</v>
      </c>
      <c r="G559">
        <v>124</v>
      </c>
      <c r="H559">
        <v>49</v>
      </c>
      <c r="I559" t="s">
        <v>209</v>
      </c>
      <c r="J559" t="str">
        <f>VLOOKUP(B559,Sheet1!A:B,2,FALSE)</f>
        <v>Cover Crop</v>
      </c>
    </row>
    <row r="560" spans="1:10">
      <c r="A560">
        <v>48497</v>
      </c>
      <c r="B560">
        <v>340</v>
      </c>
      <c r="C560" t="s">
        <v>985</v>
      </c>
      <c r="D560">
        <v>2015</v>
      </c>
      <c r="E560">
        <v>1385.39</v>
      </c>
      <c r="F560">
        <v>1385.39</v>
      </c>
      <c r="G560">
        <v>124</v>
      </c>
      <c r="H560">
        <v>49</v>
      </c>
      <c r="I560" t="s">
        <v>209</v>
      </c>
      <c r="J560" t="str">
        <f>VLOOKUP(B560,Sheet1!A:B,2,FALSE)</f>
        <v>Cover Crop</v>
      </c>
    </row>
    <row r="561" spans="1:10">
      <c r="A561">
        <v>48497</v>
      </c>
      <c r="B561">
        <v>340</v>
      </c>
      <c r="C561" t="s">
        <v>985</v>
      </c>
      <c r="D561">
        <v>2016</v>
      </c>
      <c r="E561">
        <v>1406.12</v>
      </c>
      <c r="F561">
        <v>1406.12</v>
      </c>
      <c r="G561">
        <v>124</v>
      </c>
      <c r="H561">
        <v>49</v>
      </c>
      <c r="I561" t="s">
        <v>209</v>
      </c>
      <c r="J561" t="str">
        <f>VLOOKUP(B561,Sheet1!A:B,2,FALSE)</f>
        <v>Cover Crop</v>
      </c>
    </row>
    <row r="562" spans="1:10">
      <c r="A562">
        <v>48497</v>
      </c>
      <c r="B562">
        <v>340</v>
      </c>
      <c r="C562" t="s">
        <v>986</v>
      </c>
      <c r="D562">
        <v>2016</v>
      </c>
      <c r="E562">
        <v>368.86</v>
      </c>
      <c r="F562">
        <v>368.86</v>
      </c>
      <c r="G562">
        <v>464</v>
      </c>
      <c r="H562">
        <v>41</v>
      </c>
      <c r="I562" t="s">
        <v>209</v>
      </c>
      <c r="J562" t="str">
        <f>VLOOKUP(B562,Sheet1!A:B,2,FALSE)</f>
        <v>Cover Crop</v>
      </c>
    </row>
    <row r="563" spans="1:10">
      <c r="A563">
        <v>48497</v>
      </c>
      <c r="B563">
        <v>340</v>
      </c>
      <c r="C563" t="s">
        <v>992</v>
      </c>
      <c r="D563">
        <v>2013</v>
      </c>
      <c r="E563">
        <v>1407.74</v>
      </c>
      <c r="F563">
        <v>1407.74</v>
      </c>
      <c r="G563">
        <v>228</v>
      </c>
      <c r="H563">
        <v>34</v>
      </c>
      <c r="I563" t="s">
        <v>209</v>
      </c>
      <c r="J563" t="str">
        <f>VLOOKUP(B563,Sheet1!A:B,2,FALSE)</f>
        <v>Cover Crop</v>
      </c>
    </row>
    <row r="564" spans="1:10">
      <c r="A564">
        <v>48497</v>
      </c>
      <c r="B564">
        <v>340</v>
      </c>
      <c r="C564" t="s">
        <v>992</v>
      </c>
      <c r="D564">
        <v>2015</v>
      </c>
      <c r="E564">
        <v>1466.87</v>
      </c>
      <c r="F564">
        <v>1466.87</v>
      </c>
      <c r="G564">
        <v>228</v>
      </c>
      <c r="H564">
        <v>34</v>
      </c>
      <c r="I564" t="s">
        <v>209</v>
      </c>
      <c r="J564" t="str">
        <f>VLOOKUP(B564,Sheet1!A:B,2,FALSE)</f>
        <v>Cover Crop</v>
      </c>
    </row>
    <row r="565" spans="1:10">
      <c r="A565">
        <v>48497</v>
      </c>
      <c r="B565">
        <v>340</v>
      </c>
      <c r="C565" t="s">
        <v>992</v>
      </c>
      <c r="D565">
        <v>2016</v>
      </c>
      <c r="E565">
        <v>1393.8</v>
      </c>
      <c r="F565">
        <v>1393.8</v>
      </c>
      <c r="G565">
        <v>228</v>
      </c>
      <c r="H565">
        <v>34</v>
      </c>
      <c r="I565" t="s">
        <v>209</v>
      </c>
      <c r="J565" t="str">
        <f>VLOOKUP(B565,Sheet1!A:B,2,FALSE)</f>
        <v>Cover Crop</v>
      </c>
    </row>
    <row r="566" spans="1:10">
      <c r="A566">
        <v>48497</v>
      </c>
      <c r="B566">
        <v>340</v>
      </c>
      <c r="C566" t="s">
        <v>995</v>
      </c>
      <c r="D566">
        <v>2013</v>
      </c>
      <c r="E566">
        <v>4152.8</v>
      </c>
      <c r="F566">
        <v>4152.8</v>
      </c>
      <c r="G566">
        <v>2740</v>
      </c>
      <c r="H566">
        <v>214</v>
      </c>
      <c r="I566" t="s">
        <v>209</v>
      </c>
      <c r="J566" t="str">
        <f>VLOOKUP(B566,Sheet1!A:B,2,FALSE)</f>
        <v>Cover Crop</v>
      </c>
    </row>
    <row r="567" spans="1:10">
      <c r="A567">
        <v>48497</v>
      </c>
      <c r="B567">
        <v>340</v>
      </c>
      <c r="C567" t="s">
        <v>995</v>
      </c>
      <c r="D567">
        <v>2014</v>
      </c>
      <c r="E567">
        <v>4152.8</v>
      </c>
      <c r="F567">
        <v>4152.8</v>
      </c>
      <c r="G567">
        <v>2740</v>
      </c>
      <c r="H567">
        <v>214</v>
      </c>
      <c r="I567" t="s">
        <v>209</v>
      </c>
      <c r="J567" t="str">
        <f>VLOOKUP(B567,Sheet1!A:B,2,FALSE)</f>
        <v>Cover Crop</v>
      </c>
    </row>
    <row r="568" spans="1:10">
      <c r="A568">
        <v>48497</v>
      </c>
      <c r="B568">
        <v>340</v>
      </c>
      <c r="C568" t="s">
        <v>997</v>
      </c>
      <c r="D568">
        <v>2013</v>
      </c>
      <c r="E568">
        <v>5032.8</v>
      </c>
      <c r="F568">
        <v>5032.8</v>
      </c>
      <c r="G568">
        <v>363.2</v>
      </c>
      <c r="H568">
        <v>121.7</v>
      </c>
      <c r="I568" t="s">
        <v>209</v>
      </c>
      <c r="J568" t="str">
        <f>VLOOKUP(B568,Sheet1!A:B,2,FALSE)</f>
        <v>Cover Crop</v>
      </c>
    </row>
    <row r="569" spans="1:10">
      <c r="A569">
        <v>48497</v>
      </c>
      <c r="B569">
        <v>340</v>
      </c>
      <c r="C569" t="s">
        <v>1000</v>
      </c>
      <c r="D569">
        <v>2014</v>
      </c>
      <c r="E569">
        <v>751.23</v>
      </c>
      <c r="F569">
        <v>751.23</v>
      </c>
      <c r="G569">
        <v>53</v>
      </c>
      <c r="H569">
        <v>35</v>
      </c>
      <c r="I569" t="s">
        <v>209</v>
      </c>
      <c r="J569" t="str">
        <f>VLOOKUP(B569,Sheet1!A:B,2,FALSE)</f>
        <v>Cover Crop</v>
      </c>
    </row>
    <row r="570" spans="1:10">
      <c r="A570">
        <v>48497</v>
      </c>
      <c r="B570">
        <v>340</v>
      </c>
      <c r="C570" t="s">
        <v>1000</v>
      </c>
      <c r="D570">
        <v>2015</v>
      </c>
      <c r="E570">
        <v>760.56</v>
      </c>
      <c r="F570">
        <v>760.56</v>
      </c>
      <c r="G570">
        <v>53</v>
      </c>
      <c r="H570">
        <v>35</v>
      </c>
      <c r="I570" t="s">
        <v>209</v>
      </c>
      <c r="J570" t="str">
        <f>VLOOKUP(B570,Sheet1!A:B,2,FALSE)</f>
        <v>Cover Crop</v>
      </c>
    </row>
    <row r="571" spans="1:10">
      <c r="A571">
        <v>48497</v>
      </c>
      <c r="B571">
        <v>340</v>
      </c>
      <c r="C571" t="s">
        <v>1000</v>
      </c>
      <c r="D571">
        <v>2016</v>
      </c>
      <c r="E571">
        <v>751.23</v>
      </c>
      <c r="F571">
        <v>751.23</v>
      </c>
      <c r="G571">
        <v>53</v>
      </c>
      <c r="H571">
        <v>35</v>
      </c>
      <c r="I571" t="s">
        <v>209</v>
      </c>
      <c r="J571" t="str">
        <f>VLOOKUP(B571,Sheet1!A:B,2,FALSE)</f>
        <v>Cover Crop</v>
      </c>
    </row>
    <row r="572" spans="1:10">
      <c r="A572">
        <v>48497</v>
      </c>
      <c r="B572">
        <v>340</v>
      </c>
      <c r="C572" t="s">
        <v>1004</v>
      </c>
      <c r="D572">
        <v>2013</v>
      </c>
      <c r="E572">
        <v>2088.3000000000002</v>
      </c>
      <c r="F572">
        <v>2088.3000000000002</v>
      </c>
      <c r="G572">
        <v>160</v>
      </c>
      <c r="H572">
        <v>40</v>
      </c>
      <c r="I572" t="s">
        <v>209</v>
      </c>
      <c r="J572" t="str">
        <f>VLOOKUP(B572,Sheet1!A:B,2,FALSE)</f>
        <v>Cover Crop</v>
      </c>
    </row>
    <row r="573" spans="1:10">
      <c r="A573">
        <v>48497</v>
      </c>
      <c r="B573">
        <v>340</v>
      </c>
      <c r="C573" t="s">
        <v>1004</v>
      </c>
      <c r="D573">
        <v>2014</v>
      </c>
      <c r="E573">
        <v>2088.3000000000002</v>
      </c>
      <c r="F573">
        <v>2088.3000000000002</v>
      </c>
      <c r="G573">
        <v>160</v>
      </c>
      <c r="H573">
        <v>40</v>
      </c>
      <c r="I573" t="s">
        <v>209</v>
      </c>
      <c r="J573" t="str">
        <f>VLOOKUP(B573,Sheet1!A:B,2,FALSE)</f>
        <v>Cover Crop</v>
      </c>
    </row>
    <row r="574" spans="1:10">
      <c r="A574">
        <v>48497</v>
      </c>
      <c r="B574">
        <v>340</v>
      </c>
      <c r="C574" t="s">
        <v>1004</v>
      </c>
      <c r="D574">
        <v>2015</v>
      </c>
      <c r="E574">
        <v>2176.0100000000002</v>
      </c>
      <c r="F574">
        <v>2176.0100000000002</v>
      </c>
      <c r="G574">
        <v>160</v>
      </c>
      <c r="H574">
        <v>40</v>
      </c>
      <c r="I574" t="s">
        <v>209</v>
      </c>
      <c r="J574" t="str">
        <f>VLOOKUP(B574,Sheet1!A:B,2,FALSE)</f>
        <v>Cover Crop</v>
      </c>
    </row>
    <row r="575" spans="1:10">
      <c r="A575">
        <v>48497</v>
      </c>
      <c r="B575">
        <v>340</v>
      </c>
      <c r="C575" t="s">
        <v>1005</v>
      </c>
      <c r="D575">
        <v>2014</v>
      </c>
      <c r="E575">
        <v>237.97</v>
      </c>
      <c r="F575">
        <v>237.97</v>
      </c>
      <c r="G575">
        <v>102.8</v>
      </c>
      <c r="H575">
        <v>30.4</v>
      </c>
      <c r="I575" t="s">
        <v>209</v>
      </c>
      <c r="J575" t="str">
        <f>VLOOKUP(B575,Sheet1!A:B,2,FALSE)</f>
        <v>Cover Crop</v>
      </c>
    </row>
    <row r="576" spans="1:10">
      <c r="A576">
        <v>48497</v>
      </c>
      <c r="B576">
        <v>340</v>
      </c>
      <c r="C576" t="s">
        <v>1005</v>
      </c>
      <c r="D576">
        <v>2015</v>
      </c>
      <c r="E576">
        <v>237.97</v>
      </c>
      <c r="F576">
        <v>237.97</v>
      </c>
      <c r="G576">
        <v>102.8</v>
      </c>
      <c r="H576">
        <v>30.4</v>
      </c>
      <c r="I576" t="s">
        <v>209</v>
      </c>
      <c r="J576" t="str">
        <f>VLOOKUP(B576,Sheet1!A:B,2,FALSE)</f>
        <v>Cover Crop</v>
      </c>
    </row>
    <row r="577" spans="1:10">
      <c r="A577">
        <v>48497</v>
      </c>
      <c r="B577">
        <v>340</v>
      </c>
      <c r="C577" t="s">
        <v>1005</v>
      </c>
      <c r="D577">
        <v>2016</v>
      </c>
      <c r="E577">
        <v>909.87</v>
      </c>
      <c r="F577">
        <v>909.87</v>
      </c>
      <c r="G577">
        <v>102.8</v>
      </c>
      <c r="H577">
        <v>30.4</v>
      </c>
      <c r="I577" t="s">
        <v>209</v>
      </c>
      <c r="J577" t="str">
        <f>VLOOKUP(B577,Sheet1!A:B,2,FALSE)</f>
        <v>Cover Crop</v>
      </c>
    </row>
    <row r="578" spans="1:10">
      <c r="A578">
        <v>48497</v>
      </c>
      <c r="B578">
        <v>340</v>
      </c>
      <c r="C578" t="s">
        <v>1009</v>
      </c>
      <c r="D578">
        <v>2014</v>
      </c>
      <c r="E578">
        <v>261.3</v>
      </c>
      <c r="F578">
        <v>261.3</v>
      </c>
      <c r="G578">
        <v>76</v>
      </c>
      <c r="H578">
        <v>38</v>
      </c>
      <c r="I578" t="s">
        <v>209</v>
      </c>
      <c r="J578" t="str">
        <f>VLOOKUP(B578,Sheet1!A:B,2,FALSE)</f>
        <v>Cover Crop</v>
      </c>
    </row>
    <row r="579" spans="1:10">
      <c r="A579">
        <v>48497</v>
      </c>
      <c r="B579">
        <v>340</v>
      </c>
      <c r="C579" t="s">
        <v>1009</v>
      </c>
      <c r="D579">
        <v>2015</v>
      </c>
      <c r="E579">
        <v>261.3</v>
      </c>
      <c r="F579">
        <v>261.3</v>
      </c>
      <c r="G579">
        <v>76</v>
      </c>
      <c r="H579">
        <v>38</v>
      </c>
      <c r="I579" t="s">
        <v>209</v>
      </c>
      <c r="J579" t="str">
        <f>VLOOKUP(B579,Sheet1!A:B,2,FALSE)</f>
        <v>Cover Crop</v>
      </c>
    </row>
    <row r="580" spans="1:10">
      <c r="A580">
        <v>48497</v>
      </c>
      <c r="B580">
        <v>340</v>
      </c>
      <c r="C580" t="s">
        <v>1009</v>
      </c>
      <c r="D580">
        <v>2016</v>
      </c>
      <c r="E580">
        <v>555.25</v>
      </c>
      <c r="F580">
        <v>555.25</v>
      </c>
      <c r="G580">
        <v>76</v>
      </c>
      <c r="H580">
        <v>38</v>
      </c>
      <c r="I580" t="s">
        <v>209</v>
      </c>
      <c r="J580" t="str">
        <f>VLOOKUP(B580,Sheet1!A:B,2,FALSE)</f>
        <v>Cover Crop</v>
      </c>
    </row>
    <row r="581" spans="1:10">
      <c r="A581">
        <v>48497</v>
      </c>
      <c r="B581">
        <v>340</v>
      </c>
      <c r="C581" t="s">
        <v>1017</v>
      </c>
      <c r="D581">
        <v>2014</v>
      </c>
      <c r="E581">
        <v>933.2</v>
      </c>
      <c r="F581">
        <v>933.2</v>
      </c>
      <c r="G581">
        <v>236</v>
      </c>
      <c r="H581">
        <v>59</v>
      </c>
      <c r="I581" t="s">
        <v>209</v>
      </c>
      <c r="J581" t="str">
        <f>VLOOKUP(B581,Sheet1!A:B,2,FALSE)</f>
        <v>Cover Crop</v>
      </c>
    </row>
    <row r="582" spans="1:10">
      <c r="A582">
        <v>48497</v>
      </c>
      <c r="B582">
        <v>340</v>
      </c>
      <c r="C582" t="s">
        <v>1017</v>
      </c>
      <c r="D582">
        <v>2016</v>
      </c>
      <c r="E582">
        <v>933.2</v>
      </c>
      <c r="F582">
        <v>933.2</v>
      </c>
      <c r="G582">
        <v>236</v>
      </c>
      <c r="H582">
        <v>59</v>
      </c>
      <c r="I582" t="s">
        <v>209</v>
      </c>
      <c r="J582" t="str">
        <f>VLOOKUP(B582,Sheet1!A:B,2,FALSE)</f>
        <v>Cover Crop</v>
      </c>
    </row>
    <row r="583" spans="1:10">
      <c r="A583">
        <v>48497</v>
      </c>
      <c r="B583">
        <v>340</v>
      </c>
      <c r="C583" t="s">
        <v>1018</v>
      </c>
      <c r="D583">
        <v>2013</v>
      </c>
      <c r="E583">
        <v>160.1</v>
      </c>
      <c r="F583">
        <v>160.1</v>
      </c>
      <c r="G583">
        <v>894</v>
      </c>
      <c r="H583">
        <v>125</v>
      </c>
      <c r="I583" t="s">
        <v>209</v>
      </c>
      <c r="J583" t="str">
        <f>VLOOKUP(B583,Sheet1!A:B,2,FALSE)</f>
        <v>Cover Crop</v>
      </c>
    </row>
    <row r="584" spans="1:10">
      <c r="A584">
        <v>48497</v>
      </c>
      <c r="B584">
        <v>340</v>
      </c>
      <c r="C584" t="s">
        <v>1018</v>
      </c>
      <c r="D584">
        <v>2014</v>
      </c>
      <c r="E584">
        <v>160.1</v>
      </c>
      <c r="F584">
        <v>160.1</v>
      </c>
      <c r="G584">
        <v>894</v>
      </c>
      <c r="H584">
        <v>125</v>
      </c>
      <c r="I584" t="s">
        <v>209</v>
      </c>
      <c r="J584" t="str">
        <f>VLOOKUP(B584,Sheet1!A:B,2,FALSE)</f>
        <v>Cover Crop</v>
      </c>
    </row>
    <row r="585" spans="1:10">
      <c r="A585">
        <v>48497</v>
      </c>
      <c r="B585">
        <v>340</v>
      </c>
      <c r="C585" t="s">
        <v>1021</v>
      </c>
      <c r="D585">
        <v>2013</v>
      </c>
      <c r="E585">
        <v>222.75</v>
      </c>
      <c r="F585">
        <v>222.75</v>
      </c>
      <c r="G585">
        <v>179</v>
      </c>
      <c r="H585">
        <v>41</v>
      </c>
      <c r="I585" t="s">
        <v>209</v>
      </c>
      <c r="J585" t="str">
        <f>VLOOKUP(B585,Sheet1!A:B,2,FALSE)</f>
        <v>Cover Crop</v>
      </c>
    </row>
    <row r="586" spans="1:10">
      <c r="A586">
        <v>48497</v>
      </c>
      <c r="B586">
        <v>340</v>
      </c>
      <c r="C586" t="s">
        <v>1021</v>
      </c>
      <c r="D586">
        <v>2014</v>
      </c>
      <c r="E586">
        <v>264.52</v>
      </c>
      <c r="F586">
        <v>264.52</v>
      </c>
      <c r="G586">
        <v>179</v>
      </c>
      <c r="H586">
        <v>41</v>
      </c>
      <c r="I586" t="s">
        <v>209</v>
      </c>
      <c r="J586" t="str">
        <f>VLOOKUP(B586,Sheet1!A:B,2,FALSE)</f>
        <v>Cover Crop</v>
      </c>
    </row>
    <row r="587" spans="1:10">
      <c r="A587">
        <v>48497</v>
      </c>
      <c r="B587">
        <v>340</v>
      </c>
      <c r="C587" t="s">
        <v>1021</v>
      </c>
      <c r="D587">
        <v>2015</v>
      </c>
      <c r="E587">
        <v>456.96</v>
      </c>
      <c r="F587">
        <v>456.96</v>
      </c>
      <c r="G587">
        <v>179</v>
      </c>
      <c r="H587">
        <v>41</v>
      </c>
      <c r="I587" t="s">
        <v>209</v>
      </c>
      <c r="J587" t="str">
        <f>VLOOKUP(B587,Sheet1!A:B,2,FALSE)</f>
        <v>Cover Crop</v>
      </c>
    </row>
    <row r="588" spans="1:10">
      <c r="A588">
        <v>48497</v>
      </c>
      <c r="B588">
        <v>340</v>
      </c>
      <c r="C588" t="s">
        <v>1022</v>
      </c>
      <c r="D588">
        <v>2016</v>
      </c>
      <c r="E588">
        <v>865.41</v>
      </c>
      <c r="F588">
        <v>865.41</v>
      </c>
      <c r="G588">
        <v>1038</v>
      </c>
      <c r="H588">
        <v>90</v>
      </c>
      <c r="I588" t="s">
        <v>209</v>
      </c>
      <c r="J588" t="str">
        <f>VLOOKUP(B588,Sheet1!A:B,2,FALSE)</f>
        <v>Cover Crop</v>
      </c>
    </row>
    <row r="589" spans="1:10">
      <c r="A589">
        <v>48497</v>
      </c>
      <c r="B589">
        <v>340</v>
      </c>
      <c r="C589" t="s">
        <v>1022</v>
      </c>
      <c r="D589">
        <v>2017</v>
      </c>
      <c r="E589">
        <v>572.21</v>
      </c>
      <c r="F589">
        <v>572.21</v>
      </c>
      <c r="G589">
        <v>1038</v>
      </c>
      <c r="H589">
        <v>90</v>
      </c>
      <c r="I589" t="s">
        <v>209</v>
      </c>
      <c r="J589" t="str">
        <f>VLOOKUP(B589,Sheet1!A:B,2,FALSE)</f>
        <v>Cover Crop</v>
      </c>
    </row>
    <row r="590" spans="1:10">
      <c r="A590">
        <v>48497</v>
      </c>
      <c r="B590">
        <v>340</v>
      </c>
      <c r="C590" t="s">
        <v>1031</v>
      </c>
      <c r="D590">
        <v>2013</v>
      </c>
      <c r="E590">
        <v>661.3</v>
      </c>
      <c r="F590">
        <v>661.3</v>
      </c>
      <c r="G590">
        <v>210</v>
      </c>
      <c r="H590">
        <v>70</v>
      </c>
      <c r="I590" t="s">
        <v>209</v>
      </c>
      <c r="J590" t="str">
        <f>VLOOKUP(B590,Sheet1!A:B,2,FALSE)</f>
        <v>Cover Crop</v>
      </c>
    </row>
    <row r="591" spans="1:10">
      <c r="A591">
        <v>48497</v>
      </c>
      <c r="B591">
        <v>340</v>
      </c>
      <c r="C591" t="s">
        <v>1031</v>
      </c>
      <c r="D591">
        <v>2014</v>
      </c>
      <c r="E591">
        <v>661.3</v>
      </c>
      <c r="F591">
        <v>661.3</v>
      </c>
      <c r="G591">
        <v>210</v>
      </c>
      <c r="H591">
        <v>70</v>
      </c>
      <c r="I591" t="s">
        <v>209</v>
      </c>
      <c r="J591" t="str">
        <f>VLOOKUP(B591,Sheet1!A:B,2,FALSE)</f>
        <v>Cover Crop</v>
      </c>
    </row>
    <row r="592" spans="1:10">
      <c r="A592">
        <v>48497</v>
      </c>
      <c r="B592">
        <v>340</v>
      </c>
      <c r="C592" t="s">
        <v>1031</v>
      </c>
      <c r="D592">
        <v>2015</v>
      </c>
      <c r="E592">
        <v>420.7</v>
      </c>
      <c r="F592">
        <v>420.7</v>
      </c>
      <c r="G592">
        <v>210</v>
      </c>
      <c r="H592">
        <v>70</v>
      </c>
      <c r="I592" t="s">
        <v>209</v>
      </c>
      <c r="J592" t="str">
        <f>VLOOKUP(B592,Sheet1!A:B,2,FALSE)</f>
        <v>Cover Crop</v>
      </c>
    </row>
    <row r="593" spans="1:10">
      <c r="A593">
        <v>48497</v>
      </c>
      <c r="B593">
        <v>340</v>
      </c>
      <c r="C593" t="s">
        <v>1040</v>
      </c>
      <c r="D593">
        <v>2013</v>
      </c>
      <c r="E593">
        <v>2575.5700000000002</v>
      </c>
      <c r="F593">
        <v>2575.5700000000002</v>
      </c>
      <c r="G593">
        <v>590</v>
      </c>
      <c r="H593">
        <v>46</v>
      </c>
      <c r="I593" t="s">
        <v>209</v>
      </c>
      <c r="J593" t="str">
        <f>VLOOKUP(B593,Sheet1!A:B,2,FALSE)</f>
        <v>Cover Crop</v>
      </c>
    </row>
    <row r="594" spans="1:10">
      <c r="A594">
        <v>48497</v>
      </c>
      <c r="B594">
        <v>340</v>
      </c>
      <c r="C594" t="s">
        <v>1040</v>
      </c>
      <c r="D594">
        <v>2014</v>
      </c>
      <c r="E594">
        <v>2575.5700000000002</v>
      </c>
      <c r="F594">
        <v>2575.5700000000002</v>
      </c>
      <c r="G594">
        <v>590</v>
      </c>
      <c r="H594">
        <v>46</v>
      </c>
      <c r="I594" t="s">
        <v>209</v>
      </c>
      <c r="J594" t="str">
        <f>VLOOKUP(B594,Sheet1!A:B,2,FALSE)</f>
        <v>Cover Crop</v>
      </c>
    </row>
    <row r="595" spans="1:10">
      <c r="A595">
        <v>48497</v>
      </c>
      <c r="B595">
        <v>340</v>
      </c>
      <c r="C595" t="s">
        <v>1040</v>
      </c>
      <c r="D595">
        <v>2015</v>
      </c>
      <c r="E595">
        <v>2778.03</v>
      </c>
      <c r="F595">
        <v>2778.03</v>
      </c>
      <c r="G595">
        <v>590</v>
      </c>
      <c r="H595">
        <v>46</v>
      </c>
      <c r="I595" t="s">
        <v>209</v>
      </c>
      <c r="J595" t="str">
        <f>VLOOKUP(B595,Sheet1!A:B,2,FALSE)</f>
        <v>Cover Crop</v>
      </c>
    </row>
    <row r="596" spans="1:10">
      <c r="A596">
        <v>48497</v>
      </c>
      <c r="B596">
        <v>340</v>
      </c>
      <c r="C596" t="s">
        <v>1042</v>
      </c>
      <c r="D596">
        <v>2013</v>
      </c>
      <c r="E596">
        <v>2206.64</v>
      </c>
      <c r="F596">
        <v>2206.64</v>
      </c>
      <c r="G596">
        <v>2052.1999999999998</v>
      </c>
      <c r="H596">
        <v>214.7</v>
      </c>
      <c r="I596" t="s">
        <v>209</v>
      </c>
      <c r="J596" t="str">
        <f>VLOOKUP(B596,Sheet1!A:B,2,FALSE)</f>
        <v>Cover Crop</v>
      </c>
    </row>
    <row r="597" spans="1:10">
      <c r="A597">
        <v>48497</v>
      </c>
      <c r="B597">
        <v>340</v>
      </c>
      <c r="C597" t="s">
        <v>1042</v>
      </c>
      <c r="D597">
        <v>2014</v>
      </c>
      <c r="E597">
        <v>2812.24</v>
      </c>
      <c r="F597">
        <v>2812.24</v>
      </c>
      <c r="G597">
        <v>2052.1999999999998</v>
      </c>
      <c r="H597">
        <v>214.7</v>
      </c>
      <c r="I597" t="s">
        <v>209</v>
      </c>
      <c r="J597" t="str">
        <f>VLOOKUP(B597,Sheet1!A:B,2,FALSE)</f>
        <v>Cover Crop</v>
      </c>
    </row>
    <row r="598" spans="1:10">
      <c r="A598">
        <v>48497</v>
      </c>
      <c r="B598">
        <v>340</v>
      </c>
      <c r="C598" t="s">
        <v>1042</v>
      </c>
      <c r="D598">
        <v>2015</v>
      </c>
      <c r="E598">
        <v>2299.3200000000002</v>
      </c>
      <c r="F598">
        <v>2299.3200000000002</v>
      </c>
      <c r="G598">
        <v>2052.1999999999998</v>
      </c>
      <c r="H598">
        <v>214.7</v>
      </c>
      <c r="I598" t="s">
        <v>209</v>
      </c>
      <c r="J598" t="str">
        <f>VLOOKUP(B598,Sheet1!A:B,2,FALSE)</f>
        <v>Cover Crop</v>
      </c>
    </row>
    <row r="599" spans="1:10">
      <c r="A599">
        <v>48497</v>
      </c>
      <c r="B599">
        <v>340</v>
      </c>
      <c r="C599" t="s">
        <v>1043</v>
      </c>
      <c r="D599">
        <v>2013</v>
      </c>
      <c r="E599">
        <v>1468.77</v>
      </c>
      <c r="F599">
        <v>1468.77</v>
      </c>
      <c r="G599">
        <v>287</v>
      </c>
      <c r="H599">
        <v>64</v>
      </c>
      <c r="I599" t="s">
        <v>209</v>
      </c>
      <c r="J599" t="str">
        <f>VLOOKUP(B599,Sheet1!A:B,2,FALSE)</f>
        <v>Cover Crop</v>
      </c>
    </row>
    <row r="600" spans="1:10">
      <c r="A600">
        <v>48497</v>
      </c>
      <c r="B600">
        <v>340</v>
      </c>
      <c r="C600" t="s">
        <v>1043</v>
      </c>
      <c r="D600">
        <v>2014</v>
      </c>
      <c r="E600">
        <v>1468.77</v>
      </c>
      <c r="F600">
        <v>1468.77</v>
      </c>
      <c r="G600">
        <v>287</v>
      </c>
      <c r="H600">
        <v>64</v>
      </c>
      <c r="I600" t="s">
        <v>209</v>
      </c>
      <c r="J600" t="str">
        <f>VLOOKUP(B600,Sheet1!A:B,2,FALSE)</f>
        <v>Cover Crop</v>
      </c>
    </row>
    <row r="601" spans="1:10">
      <c r="A601">
        <v>48497</v>
      </c>
      <c r="B601">
        <v>340</v>
      </c>
      <c r="C601" t="s">
        <v>1049</v>
      </c>
      <c r="D601">
        <v>2013</v>
      </c>
      <c r="E601">
        <v>647.37</v>
      </c>
      <c r="F601">
        <v>647.37</v>
      </c>
      <c r="G601">
        <v>428.1</v>
      </c>
      <c r="H601">
        <v>46.1</v>
      </c>
      <c r="I601" t="s">
        <v>209</v>
      </c>
      <c r="J601" t="str">
        <f>VLOOKUP(B601,Sheet1!A:B,2,FALSE)</f>
        <v>Cover Crop</v>
      </c>
    </row>
    <row r="602" spans="1:10">
      <c r="A602">
        <v>48497</v>
      </c>
      <c r="B602">
        <v>340</v>
      </c>
      <c r="C602" t="s">
        <v>1049</v>
      </c>
      <c r="D602">
        <v>2014</v>
      </c>
      <c r="E602">
        <v>786.59</v>
      </c>
      <c r="F602">
        <v>786.59</v>
      </c>
      <c r="G602">
        <v>428.1</v>
      </c>
      <c r="H602">
        <v>46.1</v>
      </c>
      <c r="I602" t="s">
        <v>209</v>
      </c>
      <c r="J602" t="str">
        <f>VLOOKUP(B602,Sheet1!A:B,2,FALSE)</f>
        <v>Cover Crop</v>
      </c>
    </row>
    <row r="603" spans="1:10">
      <c r="A603">
        <v>48497</v>
      </c>
      <c r="B603">
        <v>340</v>
      </c>
      <c r="C603" t="s">
        <v>1049</v>
      </c>
      <c r="D603">
        <v>2015</v>
      </c>
      <c r="E603">
        <v>747.09</v>
      </c>
      <c r="F603">
        <v>747.09</v>
      </c>
      <c r="G603">
        <v>428.1</v>
      </c>
      <c r="H603">
        <v>46.1</v>
      </c>
      <c r="I603" t="s">
        <v>209</v>
      </c>
      <c r="J603" t="str">
        <f>VLOOKUP(B603,Sheet1!A:B,2,FALSE)</f>
        <v>Cover Crop</v>
      </c>
    </row>
    <row r="604" spans="1:10">
      <c r="A604">
        <v>48497</v>
      </c>
      <c r="B604">
        <v>340</v>
      </c>
      <c r="C604" t="s">
        <v>1050</v>
      </c>
      <c r="D604">
        <v>2013</v>
      </c>
      <c r="E604">
        <v>1456.96</v>
      </c>
      <c r="F604">
        <v>1456.96</v>
      </c>
      <c r="G604">
        <v>1156</v>
      </c>
      <c r="H604">
        <v>116</v>
      </c>
      <c r="I604" t="s">
        <v>209</v>
      </c>
      <c r="J604" t="str">
        <f>VLOOKUP(B604,Sheet1!A:B,2,FALSE)</f>
        <v>Cover Crop</v>
      </c>
    </row>
    <row r="605" spans="1:10">
      <c r="A605">
        <v>48497</v>
      </c>
      <c r="B605">
        <v>340</v>
      </c>
      <c r="C605" t="s">
        <v>1050</v>
      </c>
      <c r="D605">
        <v>2014</v>
      </c>
      <c r="E605">
        <v>1456.96</v>
      </c>
      <c r="F605">
        <v>1456.96</v>
      </c>
      <c r="G605">
        <v>1156</v>
      </c>
      <c r="H605">
        <v>116</v>
      </c>
      <c r="I605" t="s">
        <v>209</v>
      </c>
      <c r="J605" t="str">
        <f>VLOOKUP(B605,Sheet1!A:B,2,FALSE)</f>
        <v>Cover Crop</v>
      </c>
    </row>
    <row r="606" spans="1:10">
      <c r="A606">
        <v>48497</v>
      </c>
      <c r="B606">
        <v>340</v>
      </c>
      <c r="C606" t="s">
        <v>1050</v>
      </c>
      <c r="D606">
        <v>2015</v>
      </c>
      <c r="E606">
        <v>1518.15</v>
      </c>
      <c r="F606">
        <v>1518.15</v>
      </c>
      <c r="G606">
        <v>1156</v>
      </c>
      <c r="H606">
        <v>116</v>
      </c>
      <c r="I606" t="s">
        <v>209</v>
      </c>
      <c r="J606" t="str">
        <f>VLOOKUP(B606,Sheet1!A:B,2,FALSE)</f>
        <v>Cover Crop</v>
      </c>
    </row>
    <row r="607" spans="1:10">
      <c r="A607">
        <v>48497</v>
      </c>
      <c r="B607">
        <v>340</v>
      </c>
      <c r="C607" t="s">
        <v>1051</v>
      </c>
      <c r="D607">
        <v>2016</v>
      </c>
      <c r="E607">
        <v>3726.45</v>
      </c>
      <c r="F607">
        <v>3726.45</v>
      </c>
      <c r="G607">
        <v>5019</v>
      </c>
      <c r="H607">
        <v>571</v>
      </c>
      <c r="I607" t="s">
        <v>209</v>
      </c>
      <c r="J607" t="str">
        <f>VLOOKUP(B607,Sheet1!A:B,2,FALSE)</f>
        <v>Cover Crop</v>
      </c>
    </row>
    <row r="608" spans="1:10">
      <c r="A608">
        <v>48497</v>
      </c>
      <c r="B608">
        <v>340</v>
      </c>
      <c r="C608" t="s">
        <v>1051</v>
      </c>
      <c r="D608">
        <v>2017</v>
      </c>
      <c r="E608">
        <v>3513.65</v>
      </c>
      <c r="F608">
        <v>3513.65</v>
      </c>
      <c r="G608">
        <v>5019</v>
      </c>
      <c r="H608">
        <v>571</v>
      </c>
      <c r="I608" t="s">
        <v>209</v>
      </c>
      <c r="J608" t="str">
        <f>VLOOKUP(B608,Sheet1!A:B,2,FALSE)</f>
        <v>Cover Crop</v>
      </c>
    </row>
    <row r="609" spans="1:10">
      <c r="A609">
        <v>48497</v>
      </c>
      <c r="B609">
        <v>340</v>
      </c>
      <c r="C609" t="s">
        <v>1053</v>
      </c>
      <c r="D609">
        <v>2013</v>
      </c>
      <c r="E609">
        <v>563.84</v>
      </c>
      <c r="F609">
        <v>563.84</v>
      </c>
      <c r="G609">
        <v>92</v>
      </c>
      <c r="H609">
        <v>23</v>
      </c>
      <c r="I609" t="s">
        <v>209</v>
      </c>
      <c r="J609" t="str">
        <f>VLOOKUP(B609,Sheet1!A:B,2,FALSE)</f>
        <v>Cover Crop</v>
      </c>
    </row>
    <row r="610" spans="1:10">
      <c r="A610">
        <v>48497</v>
      </c>
      <c r="B610">
        <v>340</v>
      </c>
      <c r="C610" t="s">
        <v>1053</v>
      </c>
      <c r="D610">
        <v>2014</v>
      </c>
      <c r="E610">
        <v>563.84</v>
      </c>
      <c r="F610">
        <v>563.84</v>
      </c>
      <c r="G610">
        <v>92</v>
      </c>
      <c r="H610">
        <v>23</v>
      </c>
      <c r="I610" t="s">
        <v>209</v>
      </c>
      <c r="J610" t="str">
        <f>VLOOKUP(B610,Sheet1!A:B,2,FALSE)</f>
        <v>Cover Crop</v>
      </c>
    </row>
    <row r="611" spans="1:10">
      <c r="A611">
        <v>48497</v>
      </c>
      <c r="B611">
        <v>340</v>
      </c>
      <c r="C611" t="s">
        <v>1053</v>
      </c>
      <c r="D611">
        <v>2015</v>
      </c>
      <c r="E611">
        <v>747.09</v>
      </c>
      <c r="F611">
        <v>747.09</v>
      </c>
      <c r="G611">
        <v>92</v>
      </c>
      <c r="H611">
        <v>23</v>
      </c>
      <c r="I611" t="s">
        <v>209</v>
      </c>
      <c r="J611" t="str">
        <f>VLOOKUP(B611,Sheet1!A:B,2,FALSE)</f>
        <v>Cover Crop</v>
      </c>
    </row>
    <row r="612" spans="1:10">
      <c r="A612">
        <v>48497</v>
      </c>
      <c r="B612">
        <v>340</v>
      </c>
      <c r="C612" t="s">
        <v>1054</v>
      </c>
      <c r="D612">
        <v>2013</v>
      </c>
      <c r="E612">
        <v>1624</v>
      </c>
      <c r="F612">
        <v>1624</v>
      </c>
      <c r="G612">
        <v>576</v>
      </c>
      <c r="H612">
        <v>90</v>
      </c>
      <c r="I612" t="s">
        <v>209</v>
      </c>
      <c r="J612" t="str">
        <f>VLOOKUP(B612,Sheet1!A:B,2,FALSE)</f>
        <v>Cover Crop</v>
      </c>
    </row>
    <row r="613" spans="1:10">
      <c r="A613">
        <v>48497</v>
      </c>
      <c r="B613">
        <v>340</v>
      </c>
      <c r="C613" t="s">
        <v>1054</v>
      </c>
      <c r="D613">
        <v>2014</v>
      </c>
      <c r="E613">
        <v>612.48</v>
      </c>
      <c r="F613">
        <v>612.48</v>
      </c>
      <c r="G613">
        <v>576</v>
      </c>
      <c r="H613">
        <v>90</v>
      </c>
      <c r="I613" t="s">
        <v>209</v>
      </c>
      <c r="J613" t="str">
        <f>VLOOKUP(B613,Sheet1!A:B,2,FALSE)</f>
        <v>Cover Crop</v>
      </c>
    </row>
    <row r="614" spans="1:10">
      <c r="A614">
        <v>48497</v>
      </c>
      <c r="B614">
        <v>340</v>
      </c>
      <c r="C614" t="s">
        <v>1054</v>
      </c>
      <c r="D614">
        <v>2015</v>
      </c>
      <c r="E614">
        <v>1692.21</v>
      </c>
      <c r="F614">
        <v>1692.21</v>
      </c>
      <c r="G614">
        <v>576</v>
      </c>
      <c r="H614">
        <v>90</v>
      </c>
      <c r="I614" t="s">
        <v>209</v>
      </c>
      <c r="J614" t="str">
        <f>VLOOKUP(B614,Sheet1!A:B,2,FALSE)</f>
        <v>Cover Crop</v>
      </c>
    </row>
    <row r="615" spans="1:10">
      <c r="A615">
        <v>48497</v>
      </c>
      <c r="B615">
        <v>340</v>
      </c>
      <c r="C615" t="s">
        <v>1055</v>
      </c>
      <c r="D615">
        <v>2014</v>
      </c>
      <c r="E615">
        <v>433.94</v>
      </c>
      <c r="F615">
        <v>433.94</v>
      </c>
      <c r="G615">
        <v>242</v>
      </c>
      <c r="H615">
        <v>65</v>
      </c>
      <c r="I615" t="s">
        <v>209</v>
      </c>
      <c r="J615" t="str">
        <f>VLOOKUP(B615,Sheet1!A:B,2,FALSE)</f>
        <v>Cover Crop</v>
      </c>
    </row>
    <row r="616" spans="1:10">
      <c r="A616">
        <v>48497</v>
      </c>
      <c r="B616">
        <v>340</v>
      </c>
      <c r="C616" t="s">
        <v>1055</v>
      </c>
      <c r="D616">
        <v>2015</v>
      </c>
      <c r="E616">
        <v>522.59</v>
      </c>
      <c r="F616">
        <v>522.59</v>
      </c>
      <c r="G616">
        <v>242</v>
      </c>
      <c r="H616">
        <v>65</v>
      </c>
      <c r="I616" t="s">
        <v>209</v>
      </c>
      <c r="J616" t="str">
        <f>VLOOKUP(B616,Sheet1!A:B,2,FALSE)</f>
        <v>Cover Crop</v>
      </c>
    </row>
    <row r="617" spans="1:10">
      <c r="A617">
        <v>48497</v>
      </c>
      <c r="B617">
        <v>340</v>
      </c>
      <c r="C617" t="s">
        <v>1055</v>
      </c>
      <c r="D617">
        <v>2016</v>
      </c>
      <c r="E617">
        <v>499.26</v>
      </c>
      <c r="F617">
        <v>499.26</v>
      </c>
      <c r="G617">
        <v>242</v>
      </c>
      <c r="H617">
        <v>65</v>
      </c>
      <c r="I617" t="s">
        <v>209</v>
      </c>
      <c r="J617" t="str">
        <f>VLOOKUP(B617,Sheet1!A:B,2,FALSE)</f>
        <v>Cover Crop</v>
      </c>
    </row>
    <row r="618" spans="1:10">
      <c r="A618">
        <v>48497</v>
      </c>
      <c r="B618">
        <v>340</v>
      </c>
      <c r="C618" t="s">
        <v>1055</v>
      </c>
      <c r="D618">
        <v>2017</v>
      </c>
      <c r="E618">
        <v>158.63999999999999</v>
      </c>
      <c r="F618">
        <v>158.63999999999999</v>
      </c>
      <c r="G618">
        <v>242</v>
      </c>
      <c r="H618">
        <v>65</v>
      </c>
      <c r="I618" t="s">
        <v>209</v>
      </c>
      <c r="J618" t="str">
        <f>VLOOKUP(B618,Sheet1!A:B,2,FALSE)</f>
        <v>Cover Crop</v>
      </c>
    </row>
    <row r="619" spans="1:10">
      <c r="A619">
        <v>48497</v>
      </c>
      <c r="B619">
        <v>340</v>
      </c>
      <c r="C619" t="s">
        <v>1057</v>
      </c>
      <c r="D619">
        <v>2014</v>
      </c>
      <c r="E619">
        <v>578.58000000000004</v>
      </c>
      <c r="F619">
        <v>578.58000000000004</v>
      </c>
      <c r="G619">
        <v>52</v>
      </c>
      <c r="H619">
        <v>13</v>
      </c>
      <c r="I619" t="s">
        <v>209</v>
      </c>
      <c r="J619" t="str">
        <f>VLOOKUP(B619,Sheet1!A:B,2,FALSE)</f>
        <v>Cover Crop</v>
      </c>
    </row>
    <row r="620" spans="1:10">
      <c r="A620">
        <v>48497</v>
      </c>
      <c r="B620">
        <v>340</v>
      </c>
      <c r="C620" t="s">
        <v>1058</v>
      </c>
      <c r="D620">
        <v>2015</v>
      </c>
      <c r="E620">
        <v>349.95</v>
      </c>
      <c r="F620">
        <v>349.95</v>
      </c>
      <c r="G620">
        <v>25</v>
      </c>
      <c r="H620">
        <v>13</v>
      </c>
      <c r="I620" t="s">
        <v>209</v>
      </c>
      <c r="J620" t="str">
        <f>VLOOKUP(B620,Sheet1!A:B,2,FALSE)</f>
        <v>Cover Crop</v>
      </c>
    </row>
    <row r="621" spans="1:10">
      <c r="A621">
        <v>48497</v>
      </c>
      <c r="B621">
        <v>340</v>
      </c>
      <c r="C621" t="s">
        <v>1058</v>
      </c>
      <c r="D621">
        <v>2016</v>
      </c>
      <c r="E621">
        <v>135.31</v>
      </c>
      <c r="F621">
        <v>135.31</v>
      </c>
      <c r="G621">
        <v>25</v>
      </c>
      <c r="H621">
        <v>13</v>
      </c>
      <c r="I621" t="s">
        <v>209</v>
      </c>
      <c r="J621" t="str">
        <f>VLOOKUP(B621,Sheet1!A:B,2,FALSE)</f>
        <v>Cover Crop</v>
      </c>
    </row>
    <row r="622" spans="1:10">
      <c r="A622">
        <v>48497</v>
      </c>
      <c r="B622">
        <v>340</v>
      </c>
      <c r="C622" t="s">
        <v>1061</v>
      </c>
      <c r="D622">
        <v>2014</v>
      </c>
      <c r="E622">
        <v>1049.8499999999999</v>
      </c>
      <c r="F622">
        <v>1049.8499999999999</v>
      </c>
      <c r="G622">
        <v>102</v>
      </c>
      <c r="H622">
        <v>51</v>
      </c>
      <c r="I622" t="s">
        <v>209</v>
      </c>
      <c r="J622" t="str">
        <f>VLOOKUP(B622,Sheet1!A:B,2,FALSE)</f>
        <v>Cover Crop</v>
      </c>
    </row>
    <row r="623" spans="1:10">
      <c r="A623">
        <v>48497</v>
      </c>
      <c r="B623">
        <v>340</v>
      </c>
      <c r="C623" t="s">
        <v>1063</v>
      </c>
      <c r="D623">
        <v>2013</v>
      </c>
      <c r="E623">
        <v>2575.5700000000002</v>
      </c>
      <c r="F623">
        <v>2575.5700000000002</v>
      </c>
      <c r="G623">
        <v>1437.8</v>
      </c>
      <c r="H623">
        <v>205.4</v>
      </c>
      <c r="I623" t="s">
        <v>209</v>
      </c>
      <c r="J623" t="str">
        <f>VLOOKUP(B623,Sheet1!A:B,2,FALSE)</f>
        <v>Cover Crop</v>
      </c>
    </row>
    <row r="624" spans="1:10">
      <c r="A624">
        <v>48497</v>
      </c>
      <c r="B624">
        <v>340</v>
      </c>
      <c r="C624" t="s">
        <v>1063</v>
      </c>
      <c r="D624">
        <v>2014</v>
      </c>
      <c r="E624">
        <v>2575.5700000000002</v>
      </c>
      <c r="F624">
        <v>2575.5700000000002</v>
      </c>
      <c r="G624">
        <v>1437.8</v>
      </c>
      <c r="H624">
        <v>205.4</v>
      </c>
      <c r="I624" t="s">
        <v>209</v>
      </c>
      <c r="J624" t="str">
        <f>VLOOKUP(B624,Sheet1!A:B,2,FALSE)</f>
        <v>Cover Crop</v>
      </c>
    </row>
    <row r="625" spans="1:10">
      <c r="A625">
        <v>48497</v>
      </c>
      <c r="B625">
        <v>340</v>
      </c>
      <c r="C625" t="s">
        <v>1063</v>
      </c>
      <c r="D625">
        <v>2015</v>
      </c>
      <c r="E625">
        <v>2683.74</v>
      </c>
      <c r="F625">
        <v>2683.74</v>
      </c>
      <c r="G625">
        <v>1437.8</v>
      </c>
      <c r="H625">
        <v>205.4</v>
      </c>
      <c r="I625" t="s">
        <v>209</v>
      </c>
      <c r="J625" t="str">
        <f>VLOOKUP(B625,Sheet1!A:B,2,FALSE)</f>
        <v>Cover Crop</v>
      </c>
    </row>
    <row r="626" spans="1:10">
      <c r="A626">
        <v>48497</v>
      </c>
      <c r="B626">
        <v>340</v>
      </c>
      <c r="C626" t="s">
        <v>1064</v>
      </c>
      <c r="D626">
        <v>2013</v>
      </c>
      <c r="E626">
        <v>2812.24</v>
      </c>
      <c r="F626">
        <v>2812.24</v>
      </c>
      <c r="G626">
        <v>791</v>
      </c>
      <c r="H626">
        <v>82</v>
      </c>
      <c r="I626" t="s">
        <v>209</v>
      </c>
      <c r="J626" t="str">
        <f>VLOOKUP(B626,Sheet1!A:B,2,FALSE)</f>
        <v>Cover Crop</v>
      </c>
    </row>
    <row r="627" spans="1:10">
      <c r="A627">
        <v>48497</v>
      </c>
      <c r="B627">
        <v>340</v>
      </c>
      <c r="C627" t="s">
        <v>1064</v>
      </c>
      <c r="D627">
        <v>2015</v>
      </c>
      <c r="E627">
        <v>1131.53</v>
      </c>
      <c r="F627">
        <v>1131.53</v>
      </c>
      <c r="G627">
        <v>791</v>
      </c>
      <c r="H627">
        <v>82</v>
      </c>
      <c r="I627" t="s">
        <v>209</v>
      </c>
      <c r="J627" t="str">
        <f>VLOOKUP(B627,Sheet1!A:B,2,FALSE)</f>
        <v>Cover Crop</v>
      </c>
    </row>
    <row r="628" spans="1:10">
      <c r="A628">
        <v>48497</v>
      </c>
      <c r="B628">
        <v>340</v>
      </c>
      <c r="C628" t="s">
        <v>1066</v>
      </c>
      <c r="D628">
        <v>2013</v>
      </c>
      <c r="E628">
        <v>3205.74</v>
      </c>
      <c r="F628">
        <v>3205.74</v>
      </c>
      <c r="G628">
        <v>816</v>
      </c>
      <c r="H628">
        <v>48</v>
      </c>
      <c r="I628" t="s">
        <v>207</v>
      </c>
      <c r="J628" t="str">
        <f>VLOOKUP(B628,Sheet1!A:B,2,FALSE)</f>
        <v>Cover Crop</v>
      </c>
    </row>
    <row r="629" spans="1:10">
      <c r="A629">
        <v>48497</v>
      </c>
      <c r="B629">
        <v>340</v>
      </c>
      <c r="C629" t="s">
        <v>1066</v>
      </c>
      <c r="D629">
        <v>2015</v>
      </c>
      <c r="E629">
        <v>3340.38</v>
      </c>
      <c r="F629">
        <v>3340.38</v>
      </c>
      <c r="G629">
        <v>816</v>
      </c>
      <c r="H629">
        <v>48</v>
      </c>
      <c r="I629" t="s">
        <v>207</v>
      </c>
      <c r="J629" t="str">
        <f>VLOOKUP(B629,Sheet1!A:B,2,FALSE)</f>
        <v>Cover Crop</v>
      </c>
    </row>
    <row r="630" spans="1:10">
      <c r="A630">
        <v>48497</v>
      </c>
      <c r="B630">
        <v>340</v>
      </c>
      <c r="C630" t="s">
        <v>1068</v>
      </c>
      <c r="D630">
        <v>2014</v>
      </c>
      <c r="E630">
        <v>1698.42</v>
      </c>
      <c r="F630">
        <v>1698.42</v>
      </c>
      <c r="G630">
        <v>249</v>
      </c>
      <c r="H630">
        <v>83</v>
      </c>
      <c r="I630" t="s">
        <v>209</v>
      </c>
      <c r="J630" t="str">
        <f>VLOOKUP(B630,Sheet1!A:B,2,FALSE)</f>
        <v>Cover Crop</v>
      </c>
    </row>
    <row r="631" spans="1:10">
      <c r="A631">
        <v>48497</v>
      </c>
      <c r="B631">
        <v>340</v>
      </c>
      <c r="C631" t="s">
        <v>1068</v>
      </c>
      <c r="D631">
        <v>2015</v>
      </c>
      <c r="E631">
        <v>1698.42</v>
      </c>
      <c r="F631">
        <v>1698.42</v>
      </c>
      <c r="G631">
        <v>249</v>
      </c>
      <c r="H631">
        <v>83</v>
      </c>
      <c r="I631" t="s">
        <v>209</v>
      </c>
      <c r="J631" t="str">
        <f>VLOOKUP(B631,Sheet1!A:B,2,FALSE)</f>
        <v>Cover Crop</v>
      </c>
    </row>
    <row r="632" spans="1:10">
      <c r="A632">
        <v>48497</v>
      </c>
      <c r="B632">
        <v>340</v>
      </c>
      <c r="C632" t="s">
        <v>1068</v>
      </c>
      <c r="D632">
        <v>2016</v>
      </c>
      <c r="E632">
        <v>1698.42</v>
      </c>
      <c r="F632">
        <v>1698.42</v>
      </c>
      <c r="G632">
        <v>249</v>
      </c>
      <c r="H632">
        <v>83</v>
      </c>
      <c r="I632" t="s">
        <v>209</v>
      </c>
      <c r="J632" t="str">
        <f>VLOOKUP(B632,Sheet1!A:B,2,FALSE)</f>
        <v>Cover Crop</v>
      </c>
    </row>
    <row r="633" spans="1:10">
      <c r="A633">
        <v>48497</v>
      </c>
      <c r="B633">
        <v>340</v>
      </c>
      <c r="C633" t="s">
        <v>1069</v>
      </c>
      <c r="D633">
        <v>2016</v>
      </c>
      <c r="E633">
        <v>165.52</v>
      </c>
      <c r="F633">
        <v>165.52</v>
      </c>
      <c r="G633">
        <v>56</v>
      </c>
      <c r="H633">
        <v>28</v>
      </c>
      <c r="I633" t="s">
        <v>209</v>
      </c>
      <c r="J633" t="str">
        <f>VLOOKUP(B633,Sheet1!A:B,2,FALSE)</f>
        <v>Cover Crop</v>
      </c>
    </row>
    <row r="634" spans="1:10">
      <c r="A634">
        <v>48497</v>
      </c>
      <c r="B634">
        <v>340</v>
      </c>
      <c r="C634" t="s">
        <v>1069</v>
      </c>
      <c r="D634">
        <v>2017</v>
      </c>
      <c r="E634">
        <v>165.52</v>
      </c>
      <c r="F634">
        <v>165.52</v>
      </c>
      <c r="G634">
        <v>56</v>
      </c>
      <c r="H634">
        <v>28</v>
      </c>
      <c r="I634" t="s">
        <v>209</v>
      </c>
      <c r="J634" t="str">
        <f>VLOOKUP(B634,Sheet1!A:B,2,FALSE)</f>
        <v>Cover Crop</v>
      </c>
    </row>
    <row r="635" spans="1:10">
      <c r="A635">
        <v>48497</v>
      </c>
      <c r="B635">
        <v>340</v>
      </c>
      <c r="C635" t="s">
        <v>1073</v>
      </c>
      <c r="D635">
        <v>2016</v>
      </c>
      <c r="E635">
        <v>174.97</v>
      </c>
      <c r="F635">
        <v>174.97</v>
      </c>
      <c r="G635">
        <v>104</v>
      </c>
      <c r="H635">
        <v>52</v>
      </c>
      <c r="I635" t="s">
        <v>207</v>
      </c>
      <c r="J635" t="str">
        <f>VLOOKUP(B635,Sheet1!A:B,2,FALSE)</f>
        <v>Cover Crop</v>
      </c>
    </row>
    <row r="636" spans="1:10">
      <c r="A636">
        <v>48497</v>
      </c>
      <c r="B636">
        <v>340</v>
      </c>
      <c r="C636" t="s">
        <v>1073</v>
      </c>
      <c r="D636">
        <v>2017</v>
      </c>
      <c r="E636">
        <v>170.24</v>
      </c>
      <c r="F636">
        <v>170.24</v>
      </c>
      <c r="G636">
        <v>104</v>
      </c>
      <c r="H636">
        <v>52</v>
      </c>
      <c r="I636" t="s">
        <v>207</v>
      </c>
      <c r="J636" t="str">
        <f>VLOOKUP(B636,Sheet1!A:B,2,FALSE)</f>
        <v>Cover Crop</v>
      </c>
    </row>
    <row r="637" spans="1:10">
      <c r="A637">
        <v>48497</v>
      </c>
      <c r="B637">
        <v>340</v>
      </c>
      <c r="C637" t="s">
        <v>1079</v>
      </c>
      <c r="D637">
        <v>2016</v>
      </c>
      <c r="E637">
        <v>1886.87</v>
      </c>
      <c r="F637">
        <v>1886.87</v>
      </c>
      <c r="G637">
        <v>135</v>
      </c>
      <c r="H637">
        <v>45</v>
      </c>
      <c r="I637" t="s">
        <v>209</v>
      </c>
      <c r="J637" t="str">
        <f>VLOOKUP(B637,Sheet1!A:B,2,FALSE)</f>
        <v>Cover Crop</v>
      </c>
    </row>
    <row r="638" spans="1:10">
      <c r="A638">
        <v>48497</v>
      </c>
      <c r="B638">
        <v>340</v>
      </c>
      <c r="C638" t="s">
        <v>1079</v>
      </c>
      <c r="D638">
        <v>2017</v>
      </c>
      <c r="E638">
        <v>1886.87</v>
      </c>
      <c r="F638">
        <v>1886.87</v>
      </c>
      <c r="G638">
        <v>135</v>
      </c>
      <c r="H638">
        <v>45</v>
      </c>
      <c r="I638" t="s">
        <v>209</v>
      </c>
      <c r="J638" t="str">
        <f>VLOOKUP(B638,Sheet1!A:B,2,FALSE)</f>
        <v>Cover Crop</v>
      </c>
    </row>
    <row r="639" spans="1:10">
      <c r="A639">
        <v>48497</v>
      </c>
      <c r="B639">
        <v>340</v>
      </c>
      <c r="C639" t="s">
        <v>1080</v>
      </c>
      <c r="D639">
        <v>2013</v>
      </c>
      <c r="E639">
        <v>90.49</v>
      </c>
      <c r="F639">
        <v>90.49</v>
      </c>
      <c r="G639">
        <v>157</v>
      </c>
      <c r="H639">
        <v>37</v>
      </c>
      <c r="I639" t="s">
        <v>209</v>
      </c>
      <c r="J639" t="str">
        <f>VLOOKUP(B639,Sheet1!A:B,2,FALSE)</f>
        <v>Cover Crop</v>
      </c>
    </row>
    <row r="640" spans="1:10">
      <c r="A640">
        <v>48497</v>
      </c>
      <c r="B640">
        <v>340</v>
      </c>
      <c r="C640" t="s">
        <v>1080</v>
      </c>
      <c r="D640">
        <v>2014</v>
      </c>
      <c r="E640">
        <v>90.49</v>
      </c>
      <c r="F640">
        <v>90.49</v>
      </c>
      <c r="G640">
        <v>157</v>
      </c>
      <c r="H640">
        <v>37</v>
      </c>
      <c r="I640" t="s">
        <v>209</v>
      </c>
      <c r="J640" t="str">
        <f>VLOOKUP(B640,Sheet1!A:B,2,FALSE)</f>
        <v>Cover Crop</v>
      </c>
    </row>
    <row r="641" spans="1:10">
      <c r="A641">
        <v>48497</v>
      </c>
      <c r="B641">
        <v>340</v>
      </c>
      <c r="C641" t="s">
        <v>1080</v>
      </c>
      <c r="D641">
        <v>2015</v>
      </c>
      <c r="E641">
        <v>348.16</v>
      </c>
      <c r="F641">
        <v>348.16</v>
      </c>
      <c r="G641">
        <v>157</v>
      </c>
      <c r="H641">
        <v>37</v>
      </c>
      <c r="I641" t="s">
        <v>209</v>
      </c>
      <c r="J641" t="str">
        <f>VLOOKUP(B641,Sheet1!A:B,2,FALSE)</f>
        <v>Cover Crop</v>
      </c>
    </row>
    <row r="642" spans="1:10">
      <c r="A642">
        <v>48497</v>
      </c>
      <c r="B642">
        <v>340</v>
      </c>
      <c r="C642" t="s">
        <v>1081</v>
      </c>
      <c r="D642">
        <v>2013</v>
      </c>
      <c r="E642">
        <v>1802.9</v>
      </c>
      <c r="F642">
        <v>1802.9</v>
      </c>
      <c r="G642">
        <v>368</v>
      </c>
      <c r="H642">
        <v>37</v>
      </c>
      <c r="I642" t="s">
        <v>209</v>
      </c>
      <c r="J642" t="str">
        <f>VLOOKUP(B642,Sheet1!A:B,2,FALSE)</f>
        <v>Cover Crop</v>
      </c>
    </row>
    <row r="643" spans="1:10">
      <c r="A643">
        <v>48497</v>
      </c>
      <c r="B643">
        <v>340</v>
      </c>
      <c r="C643" t="s">
        <v>1081</v>
      </c>
      <c r="D643">
        <v>2014</v>
      </c>
      <c r="E643">
        <v>1969.96</v>
      </c>
      <c r="F643">
        <v>1969.96</v>
      </c>
      <c r="G643">
        <v>368</v>
      </c>
      <c r="H643">
        <v>37</v>
      </c>
      <c r="I643" t="s">
        <v>209</v>
      </c>
      <c r="J643" t="str">
        <f>VLOOKUP(B643,Sheet1!A:B,2,FALSE)</f>
        <v>Cover Crop</v>
      </c>
    </row>
    <row r="644" spans="1:10">
      <c r="A644">
        <v>48497</v>
      </c>
      <c r="B644">
        <v>340</v>
      </c>
      <c r="C644" t="s">
        <v>1081</v>
      </c>
      <c r="D644">
        <v>2015</v>
      </c>
      <c r="E644">
        <v>2052.6999999999998</v>
      </c>
      <c r="F644">
        <v>2052.6999999999998</v>
      </c>
      <c r="G644">
        <v>368</v>
      </c>
      <c r="H644">
        <v>37</v>
      </c>
      <c r="I644" t="s">
        <v>209</v>
      </c>
      <c r="J644" t="str">
        <f>VLOOKUP(B644,Sheet1!A:B,2,FALSE)</f>
        <v>Cover Crop</v>
      </c>
    </row>
    <row r="645" spans="1:10">
      <c r="A645">
        <v>48497</v>
      </c>
      <c r="B645">
        <v>340</v>
      </c>
      <c r="C645" t="s">
        <v>1088</v>
      </c>
      <c r="D645">
        <v>2013</v>
      </c>
      <c r="E645">
        <v>577.76</v>
      </c>
      <c r="F645">
        <v>577.76</v>
      </c>
      <c r="G645">
        <v>83.1</v>
      </c>
      <c r="H645">
        <v>27.7</v>
      </c>
      <c r="I645" t="s">
        <v>209</v>
      </c>
      <c r="J645" t="str">
        <f>VLOOKUP(B645,Sheet1!A:B,2,FALSE)</f>
        <v>Cover Crop</v>
      </c>
    </row>
    <row r="646" spans="1:10">
      <c r="A646">
        <v>48497</v>
      </c>
      <c r="B646">
        <v>340</v>
      </c>
      <c r="C646" t="s">
        <v>1088</v>
      </c>
      <c r="D646">
        <v>2014</v>
      </c>
      <c r="E646">
        <v>577.76</v>
      </c>
      <c r="F646">
        <v>577.76</v>
      </c>
      <c r="G646">
        <v>83.1</v>
      </c>
      <c r="H646">
        <v>27.7</v>
      </c>
      <c r="I646" t="s">
        <v>209</v>
      </c>
      <c r="J646" t="str">
        <f>VLOOKUP(B646,Sheet1!A:B,2,FALSE)</f>
        <v>Cover Crop</v>
      </c>
    </row>
    <row r="647" spans="1:10">
      <c r="A647">
        <v>48497</v>
      </c>
      <c r="B647">
        <v>340</v>
      </c>
      <c r="C647" t="s">
        <v>1088</v>
      </c>
      <c r="D647">
        <v>2015</v>
      </c>
      <c r="E647">
        <v>602.03</v>
      </c>
      <c r="F647">
        <v>602.03</v>
      </c>
      <c r="G647">
        <v>83.1</v>
      </c>
      <c r="H647">
        <v>27.7</v>
      </c>
      <c r="I647" t="s">
        <v>209</v>
      </c>
      <c r="J647" t="str">
        <f>VLOOKUP(B647,Sheet1!A:B,2,FALSE)</f>
        <v>Cover Crop</v>
      </c>
    </row>
    <row r="648" spans="1:10">
      <c r="A648">
        <v>48497</v>
      </c>
      <c r="B648">
        <v>340</v>
      </c>
      <c r="C648" t="s">
        <v>1091</v>
      </c>
      <c r="D648">
        <v>2016</v>
      </c>
      <c r="E648">
        <v>1026.19</v>
      </c>
      <c r="F648">
        <v>1026.19</v>
      </c>
      <c r="G648">
        <v>723</v>
      </c>
      <c r="H648">
        <v>116</v>
      </c>
      <c r="I648" t="s">
        <v>209</v>
      </c>
      <c r="J648" t="str">
        <f>VLOOKUP(B648,Sheet1!A:B,2,FALSE)</f>
        <v>Cover Crop</v>
      </c>
    </row>
    <row r="649" spans="1:10">
      <c r="A649">
        <v>48497</v>
      </c>
      <c r="B649">
        <v>340</v>
      </c>
      <c r="C649" t="s">
        <v>1091</v>
      </c>
      <c r="D649">
        <v>2017</v>
      </c>
      <c r="E649">
        <v>822.85</v>
      </c>
      <c r="F649">
        <v>822.85</v>
      </c>
      <c r="G649">
        <v>723</v>
      </c>
      <c r="H649">
        <v>116</v>
      </c>
      <c r="I649" t="s">
        <v>209</v>
      </c>
      <c r="J649" t="str">
        <f>VLOOKUP(B649,Sheet1!A:B,2,FALSE)</f>
        <v>Cover Crop</v>
      </c>
    </row>
    <row r="650" spans="1:10">
      <c r="A650">
        <v>48497</v>
      </c>
      <c r="B650">
        <v>340</v>
      </c>
      <c r="C650" t="s">
        <v>1096</v>
      </c>
      <c r="D650">
        <v>2016</v>
      </c>
      <c r="E650">
        <v>1201.17</v>
      </c>
      <c r="F650">
        <v>1201.17</v>
      </c>
      <c r="G650">
        <v>342</v>
      </c>
      <c r="H650">
        <v>114</v>
      </c>
      <c r="I650" t="s">
        <v>209</v>
      </c>
      <c r="J650" t="str">
        <f>VLOOKUP(B650,Sheet1!A:B,2,FALSE)</f>
        <v>Cover Crop</v>
      </c>
    </row>
    <row r="651" spans="1:10">
      <c r="A651">
        <v>48497</v>
      </c>
      <c r="B651">
        <v>340</v>
      </c>
      <c r="C651" t="s">
        <v>1096</v>
      </c>
      <c r="D651">
        <v>2017</v>
      </c>
      <c r="E651">
        <v>737.72</v>
      </c>
      <c r="F651">
        <v>737.72</v>
      </c>
      <c r="G651">
        <v>342</v>
      </c>
      <c r="H651">
        <v>114</v>
      </c>
      <c r="I651" t="s">
        <v>209</v>
      </c>
      <c r="J651" t="str">
        <f>VLOOKUP(B651,Sheet1!A:B,2,FALSE)</f>
        <v>Cover Crop</v>
      </c>
    </row>
    <row r="652" spans="1:10">
      <c r="A652">
        <v>48497</v>
      </c>
      <c r="B652">
        <v>340</v>
      </c>
      <c r="C652" t="s">
        <v>1098</v>
      </c>
      <c r="D652">
        <v>2013</v>
      </c>
      <c r="E652">
        <v>5624.49</v>
      </c>
      <c r="F652">
        <v>5624.49</v>
      </c>
      <c r="G652">
        <v>6361</v>
      </c>
      <c r="H652">
        <v>557</v>
      </c>
      <c r="I652" t="s">
        <v>209</v>
      </c>
      <c r="J652" t="str">
        <f>VLOOKUP(B652,Sheet1!A:B,2,FALSE)</f>
        <v>Cover Crop</v>
      </c>
    </row>
    <row r="653" spans="1:10">
      <c r="A653">
        <v>48497</v>
      </c>
      <c r="B653">
        <v>340</v>
      </c>
      <c r="C653" t="s">
        <v>1098</v>
      </c>
      <c r="D653">
        <v>2014</v>
      </c>
      <c r="E653">
        <v>5624.49</v>
      </c>
      <c r="F653">
        <v>5624.49</v>
      </c>
      <c r="G653">
        <v>6361</v>
      </c>
      <c r="H653">
        <v>557</v>
      </c>
      <c r="I653" t="s">
        <v>209</v>
      </c>
      <c r="J653" t="str">
        <f>VLOOKUP(B653,Sheet1!A:B,2,FALSE)</f>
        <v>Cover Crop</v>
      </c>
    </row>
    <row r="654" spans="1:10">
      <c r="A654">
        <v>48497</v>
      </c>
      <c r="B654">
        <v>340</v>
      </c>
      <c r="C654" t="s">
        <v>1098</v>
      </c>
      <c r="D654">
        <v>2015</v>
      </c>
      <c r="E654">
        <v>1733.55</v>
      </c>
      <c r="F654">
        <v>1733.55</v>
      </c>
      <c r="G654">
        <v>6361</v>
      </c>
      <c r="H654">
        <v>557</v>
      </c>
      <c r="I654" t="s">
        <v>209</v>
      </c>
      <c r="J654" t="str">
        <f>VLOOKUP(B654,Sheet1!A:B,2,FALSE)</f>
        <v>Cover Crop</v>
      </c>
    </row>
    <row r="655" spans="1:10">
      <c r="A655">
        <v>48497</v>
      </c>
      <c r="B655">
        <v>340</v>
      </c>
      <c r="C655" t="s">
        <v>1100</v>
      </c>
      <c r="D655">
        <v>2014</v>
      </c>
      <c r="E655">
        <v>1399.8</v>
      </c>
      <c r="F655">
        <v>1399.8</v>
      </c>
      <c r="G655">
        <v>396</v>
      </c>
      <c r="H655">
        <v>44</v>
      </c>
      <c r="I655" t="s">
        <v>209</v>
      </c>
      <c r="J655" t="str">
        <f>VLOOKUP(B655,Sheet1!A:B,2,FALSE)</f>
        <v>Cover Crop</v>
      </c>
    </row>
    <row r="656" spans="1:10">
      <c r="A656">
        <v>48497</v>
      </c>
      <c r="B656">
        <v>340</v>
      </c>
      <c r="C656" t="s">
        <v>1100</v>
      </c>
      <c r="D656">
        <v>2015</v>
      </c>
      <c r="E656">
        <v>1399.8</v>
      </c>
      <c r="F656">
        <v>1399.8</v>
      </c>
      <c r="G656">
        <v>396</v>
      </c>
      <c r="H656">
        <v>44</v>
      </c>
      <c r="I656" t="s">
        <v>209</v>
      </c>
      <c r="J656" t="str">
        <f>VLOOKUP(B656,Sheet1!A:B,2,FALSE)</f>
        <v>Cover Crop</v>
      </c>
    </row>
    <row r="657" spans="1:10">
      <c r="A657">
        <v>48497</v>
      </c>
      <c r="B657">
        <v>340</v>
      </c>
      <c r="C657" t="s">
        <v>1100</v>
      </c>
      <c r="D657">
        <v>2016</v>
      </c>
      <c r="E657">
        <v>1399.8</v>
      </c>
      <c r="F657">
        <v>1399.8</v>
      </c>
      <c r="G657">
        <v>396</v>
      </c>
      <c r="H657">
        <v>44</v>
      </c>
      <c r="I657" t="s">
        <v>209</v>
      </c>
      <c r="J657" t="str">
        <f>VLOOKUP(B657,Sheet1!A:B,2,FALSE)</f>
        <v>Cover Crop</v>
      </c>
    </row>
    <row r="658" spans="1:10">
      <c r="A658">
        <v>48497</v>
      </c>
      <c r="B658">
        <v>340</v>
      </c>
      <c r="C658" t="s">
        <v>1101</v>
      </c>
      <c r="D658">
        <v>2013</v>
      </c>
      <c r="E658">
        <v>828.36</v>
      </c>
      <c r="F658">
        <v>828.36</v>
      </c>
      <c r="G658">
        <v>430</v>
      </c>
      <c r="H658">
        <v>86</v>
      </c>
      <c r="I658" t="s">
        <v>209</v>
      </c>
      <c r="J658" t="str">
        <f>VLOOKUP(B658,Sheet1!A:B,2,FALSE)</f>
        <v>Cover Crop</v>
      </c>
    </row>
    <row r="659" spans="1:10">
      <c r="A659">
        <v>48497</v>
      </c>
      <c r="B659">
        <v>340</v>
      </c>
      <c r="C659" t="s">
        <v>1101</v>
      </c>
      <c r="D659">
        <v>2014</v>
      </c>
      <c r="E659">
        <v>828.36</v>
      </c>
      <c r="F659">
        <v>828.36</v>
      </c>
      <c r="G659">
        <v>430</v>
      </c>
      <c r="H659">
        <v>86</v>
      </c>
      <c r="I659" t="s">
        <v>209</v>
      </c>
      <c r="J659" t="str">
        <f>VLOOKUP(B659,Sheet1!A:B,2,FALSE)</f>
        <v>Cover Crop</v>
      </c>
    </row>
    <row r="660" spans="1:10">
      <c r="A660">
        <v>48497</v>
      </c>
      <c r="B660">
        <v>340</v>
      </c>
      <c r="C660" t="s">
        <v>1101</v>
      </c>
      <c r="D660">
        <v>2016</v>
      </c>
      <c r="E660">
        <v>828.36</v>
      </c>
      <c r="F660">
        <v>828.36</v>
      </c>
      <c r="G660">
        <v>430</v>
      </c>
      <c r="H660">
        <v>86</v>
      </c>
      <c r="I660" t="s">
        <v>209</v>
      </c>
      <c r="J660" t="str">
        <f>VLOOKUP(B660,Sheet1!A:B,2,FALSE)</f>
        <v>Cover Crop</v>
      </c>
    </row>
    <row r="661" spans="1:10">
      <c r="A661">
        <v>48497</v>
      </c>
      <c r="B661">
        <v>340</v>
      </c>
      <c r="C661" t="s">
        <v>1102</v>
      </c>
      <c r="D661">
        <v>2013</v>
      </c>
      <c r="E661">
        <v>1308.67</v>
      </c>
      <c r="F661">
        <v>1308.67</v>
      </c>
      <c r="G661">
        <v>537</v>
      </c>
      <c r="H661">
        <v>97</v>
      </c>
      <c r="I661" t="s">
        <v>209</v>
      </c>
      <c r="J661" t="str">
        <f>VLOOKUP(B661,Sheet1!A:B,2,FALSE)</f>
        <v>Cover Crop</v>
      </c>
    </row>
    <row r="662" spans="1:10">
      <c r="A662">
        <v>48497</v>
      </c>
      <c r="B662">
        <v>340</v>
      </c>
      <c r="C662" t="s">
        <v>1102</v>
      </c>
      <c r="D662">
        <v>2014</v>
      </c>
      <c r="E662">
        <v>1343.47</v>
      </c>
      <c r="F662">
        <v>1343.47</v>
      </c>
      <c r="G662">
        <v>537</v>
      </c>
      <c r="H662">
        <v>97</v>
      </c>
      <c r="I662" t="s">
        <v>209</v>
      </c>
      <c r="J662" t="str">
        <f>VLOOKUP(B662,Sheet1!A:B,2,FALSE)</f>
        <v>Cover Crop</v>
      </c>
    </row>
    <row r="663" spans="1:10">
      <c r="A663">
        <v>48497</v>
      </c>
      <c r="B663">
        <v>340</v>
      </c>
      <c r="C663" t="s">
        <v>1102</v>
      </c>
      <c r="D663">
        <v>2015</v>
      </c>
      <c r="E663">
        <v>1610.24</v>
      </c>
      <c r="F663">
        <v>1610.24</v>
      </c>
      <c r="G663">
        <v>537</v>
      </c>
      <c r="H663">
        <v>97</v>
      </c>
      <c r="I663" t="s">
        <v>209</v>
      </c>
      <c r="J663" t="str">
        <f>VLOOKUP(B663,Sheet1!A:B,2,FALSE)</f>
        <v>Cover Crop</v>
      </c>
    </row>
    <row r="664" spans="1:10">
      <c r="A664">
        <v>48497</v>
      </c>
      <c r="B664">
        <v>340</v>
      </c>
      <c r="C664" t="s">
        <v>1103</v>
      </c>
      <c r="D664">
        <v>2013</v>
      </c>
      <c r="E664">
        <v>696</v>
      </c>
      <c r="F664">
        <v>696</v>
      </c>
      <c r="G664">
        <v>144</v>
      </c>
      <c r="H664">
        <v>36</v>
      </c>
      <c r="I664" t="s">
        <v>209</v>
      </c>
      <c r="J664" t="str">
        <f>VLOOKUP(B664,Sheet1!A:B,2,FALSE)</f>
        <v>Cover Crop</v>
      </c>
    </row>
    <row r="665" spans="1:10">
      <c r="A665">
        <v>48497</v>
      </c>
      <c r="B665">
        <v>342</v>
      </c>
      <c r="C665" t="s">
        <v>240</v>
      </c>
      <c r="D665">
        <v>2016</v>
      </c>
      <c r="E665">
        <v>1816.32</v>
      </c>
      <c r="F665">
        <v>1816.32</v>
      </c>
      <c r="G665">
        <v>735.2</v>
      </c>
      <c r="H665">
        <v>183.8</v>
      </c>
      <c r="I665" t="s">
        <v>209</v>
      </c>
      <c r="J665" t="str">
        <f>VLOOKUP(B665,Sheet1!A:B,2,FALSE)</f>
        <v>Critical Area Planting</v>
      </c>
    </row>
    <row r="666" spans="1:10">
      <c r="A666">
        <v>48497</v>
      </c>
      <c r="B666">
        <v>342</v>
      </c>
      <c r="C666" t="s">
        <v>296</v>
      </c>
      <c r="D666">
        <v>2008</v>
      </c>
      <c r="E666">
        <v>1250</v>
      </c>
      <c r="F666">
        <v>1250</v>
      </c>
      <c r="G666">
        <v>21</v>
      </c>
      <c r="H666">
        <v>7</v>
      </c>
      <c r="I666" t="s">
        <v>209</v>
      </c>
      <c r="J666" t="str">
        <f>VLOOKUP(B666,Sheet1!A:B,2,FALSE)</f>
        <v>Critical Area Planting</v>
      </c>
    </row>
    <row r="667" spans="1:10">
      <c r="A667">
        <v>48497</v>
      </c>
      <c r="B667">
        <v>342</v>
      </c>
      <c r="C667" t="s">
        <v>385</v>
      </c>
      <c r="D667">
        <v>2008</v>
      </c>
      <c r="E667">
        <v>250</v>
      </c>
      <c r="F667">
        <v>250</v>
      </c>
      <c r="G667">
        <v>203</v>
      </c>
      <c r="H667">
        <v>47</v>
      </c>
      <c r="I667" t="s">
        <v>209</v>
      </c>
      <c r="J667" t="str">
        <f>VLOOKUP(B667,Sheet1!A:B,2,FALSE)</f>
        <v>Critical Area Planting</v>
      </c>
    </row>
    <row r="668" spans="1:10">
      <c r="A668">
        <v>48497</v>
      </c>
      <c r="B668">
        <v>342</v>
      </c>
      <c r="C668" t="s">
        <v>399</v>
      </c>
      <c r="D668">
        <v>2008</v>
      </c>
      <c r="E668">
        <v>750</v>
      </c>
      <c r="F668">
        <v>750</v>
      </c>
      <c r="G668">
        <v>348</v>
      </c>
      <c r="H668">
        <v>76</v>
      </c>
      <c r="I668" t="s">
        <v>209</v>
      </c>
      <c r="J668" t="str">
        <f>VLOOKUP(B668,Sheet1!A:B,2,FALSE)</f>
        <v>Critical Area Planting</v>
      </c>
    </row>
    <row r="669" spans="1:10">
      <c r="A669">
        <v>48497</v>
      </c>
      <c r="B669">
        <v>342</v>
      </c>
      <c r="C669" t="s">
        <v>412</v>
      </c>
      <c r="D669">
        <v>2008</v>
      </c>
      <c r="E669">
        <v>1500</v>
      </c>
      <c r="F669">
        <v>1500</v>
      </c>
      <c r="G669">
        <v>98</v>
      </c>
      <c r="H669">
        <v>14</v>
      </c>
      <c r="I669" t="s">
        <v>209</v>
      </c>
      <c r="J669" t="str">
        <f>VLOOKUP(B669,Sheet1!A:B,2,FALSE)</f>
        <v>Critical Area Planting</v>
      </c>
    </row>
    <row r="670" spans="1:10">
      <c r="A670">
        <v>48497</v>
      </c>
      <c r="B670">
        <v>342</v>
      </c>
      <c r="C670" t="s">
        <v>572</v>
      </c>
      <c r="D670">
        <v>2008</v>
      </c>
      <c r="E670">
        <v>5625</v>
      </c>
      <c r="F670">
        <v>5625</v>
      </c>
      <c r="G670">
        <v>825</v>
      </c>
      <c r="H670">
        <v>165</v>
      </c>
      <c r="I670" t="s">
        <v>209</v>
      </c>
      <c r="J670" t="str">
        <f>VLOOKUP(B670,Sheet1!A:B,2,FALSE)</f>
        <v>Critical Area Planting</v>
      </c>
    </row>
    <row r="671" spans="1:10">
      <c r="A671">
        <v>48497</v>
      </c>
      <c r="B671">
        <v>342</v>
      </c>
      <c r="C671" t="s">
        <v>581</v>
      </c>
      <c r="D671">
        <v>2010</v>
      </c>
      <c r="E671">
        <v>262.5</v>
      </c>
      <c r="F671">
        <v>262.5</v>
      </c>
      <c r="G671">
        <v>240</v>
      </c>
      <c r="H671">
        <v>77</v>
      </c>
      <c r="I671" t="s">
        <v>209</v>
      </c>
      <c r="J671" t="str">
        <f>VLOOKUP(B671,Sheet1!A:B,2,FALSE)</f>
        <v>Critical Area Planting</v>
      </c>
    </row>
    <row r="672" spans="1:10">
      <c r="A672">
        <v>48497</v>
      </c>
      <c r="B672">
        <v>342</v>
      </c>
      <c r="C672" t="s">
        <v>658</v>
      </c>
      <c r="D672">
        <v>2012</v>
      </c>
      <c r="E672">
        <v>112.5</v>
      </c>
      <c r="F672">
        <v>112.5</v>
      </c>
      <c r="G672">
        <v>184.8</v>
      </c>
      <c r="H672">
        <v>26.4</v>
      </c>
      <c r="I672" t="s">
        <v>209</v>
      </c>
      <c r="J672" t="str">
        <f>VLOOKUP(B672,Sheet1!A:B,2,FALSE)</f>
        <v>Critical Area Planting</v>
      </c>
    </row>
    <row r="673" spans="1:10">
      <c r="A673">
        <v>48497</v>
      </c>
      <c r="B673">
        <v>342</v>
      </c>
      <c r="C673" t="s">
        <v>664</v>
      </c>
      <c r="D673">
        <v>2010</v>
      </c>
      <c r="E673">
        <v>65</v>
      </c>
      <c r="F673">
        <v>65</v>
      </c>
      <c r="G673">
        <v>564</v>
      </c>
      <c r="H673">
        <v>94</v>
      </c>
      <c r="I673" t="s">
        <v>209</v>
      </c>
      <c r="J673" t="str">
        <f>VLOOKUP(B673,Sheet1!A:B,2,FALSE)</f>
        <v>Critical Area Planting</v>
      </c>
    </row>
    <row r="674" spans="1:10">
      <c r="A674">
        <v>48497</v>
      </c>
      <c r="B674">
        <v>342</v>
      </c>
      <c r="C674" t="s">
        <v>673</v>
      </c>
      <c r="D674">
        <v>2012</v>
      </c>
      <c r="E674">
        <v>54</v>
      </c>
      <c r="F674">
        <v>54</v>
      </c>
      <c r="G674">
        <v>56</v>
      </c>
      <c r="H674">
        <v>14</v>
      </c>
      <c r="I674" t="s">
        <v>209</v>
      </c>
      <c r="J674" t="str">
        <f>VLOOKUP(B674,Sheet1!A:B,2,FALSE)</f>
        <v>Critical Area Planting</v>
      </c>
    </row>
    <row r="675" spans="1:10">
      <c r="A675">
        <v>48497</v>
      </c>
      <c r="B675">
        <v>342</v>
      </c>
      <c r="C675" t="s">
        <v>732</v>
      </c>
      <c r="D675">
        <v>2009</v>
      </c>
      <c r="E675">
        <v>665</v>
      </c>
      <c r="F675">
        <v>665</v>
      </c>
      <c r="G675">
        <v>325</v>
      </c>
      <c r="H675">
        <v>65</v>
      </c>
      <c r="I675" t="s">
        <v>209</v>
      </c>
      <c r="J675" t="str">
        <f>VLOOKUP(B675,Sheet1!A:B,2,FALSE)</f>
        <v>Critical Area Planting</v>
      </c>
    </row>
    <row r="676" spans="1:10">
      <c r="A676">
        <v>48497</v>
      </c>
      <c r="B676">
        <v>342</v>
      </c>
      <c r="C676" t="s">
        <v>768</v>
      </c>
      <c r="D676">
        <v>2008</v>
      </c>
      <c r="E676">
        <v>37.5</v>
      </c>
      <c r="F676">
        <v>37.5</v>
      </c>
      <c r="G676">
        <v>392</v>
      </c>
      <c r="H676">
        <v>98</v>
      </c>
      <c r="I676" t="s">
        <v>209</v>
      </c>
      <c r="J676" t="str">
        <f>VLOOKUP(B676,Sheet1!A:B,2,FALSE)</f>
        <v>Critical Area Planting</v>
      </c>
    </row>
    <row r="677" spans="1:10">
      <c r="A677">
        <v>48497</v>
      </c>
      <c r="B677">
        <v>342</v>
      </c>
      <c r="C677" t="s">
        <v>768</v>
      </c>
      <c r="D677">
        <v>2009</v>
      </c>
      <c r="E677">
        <v>37.5</v>
      </c>
      <c r="F677">
        <v>37.5</v>
      </c>
      <c r="G677">
        <v>392</v>
      </c>
      <c r="H677">
        <v>98</v>
      </c>
      <c r="I677" t="s">
        <v>209</v>
      </c>
      <c r="J677" t="str">
        <f>VLOOKUP(B677,Sheet1!A:B,2,FALSE)</f>
        <v>Critical Area Planting</v>
      </c>
    </row>
    <row r="678" spans="1:10">
      <c r="A678">
        <v>48497</v>
      </c>
      <c r="B678">
        <v>342</v>
      </c>
      <c r="C678" t="s">
        <v>774</v>
      </c>
      <c r="D678">
        <v>2008</v>
      </c>
      <c r="E678">
        <v>2737.5</v>
      </c>
      <c r="F678">
        <v>2737.5</v>
      </c>
      <c r="G678">
        <v>976</v>
      </c>
      <c r="H678">
        <v>244</v>
      </c>
      <c r="I678" t="s">
        <v>209</v>
      </c>
      <c r="J678" t="str">
        <f>VLOOKUP(B678,Sheet1!A:B,2,FALSE)</f>
        <v>Critical Area Planting</v>
      </c>
    </row>
    <row r="679" spans="1:10">
      <c r="A679">
        <v>48497</v>
      </c>
      <c r="B679">
        <v>342</v>
      </c>
      <c r="C679" t="s">
        <v>779</v>
      </c>
      <c r="D679">
        <v>2013</v>
      </c>
      <c r="E679">
        <v>45</v>
      </c>
      <c r="F679">
        <v>45</v>
      </c>
      <c r="G679">
        <v>159</v>
      </c>
      <c r="H679">
        <v>53</v>
      </c>
      <c r="I679" t="s">
        <v>209</v>
      </c>
      <c r="J679" t="str">
        <f>VLOOKUP(B679,Sheet1!A:B,2,FALSE)</f>
        <v>Critical Area Planting</v>
      </c>
    </row>
    <row r="680" spans="1:10">
      <c r="A680">
        <v>48497</v>
      </c>
      <c r="B680">
        <v>342</v>
      </c>
      <c r="C680" t="s">
        <v>780</v>
      </c>
      <c r="D680">
        <v>2011</v>
      </c>
      <c r="E680">
        <v>27.81</v>
      </c>
      <c r="F680">
        <v>27.81</v>
      </c>
      <c r="G680">
        <v>450</v>
      </c>
      <c r="H680">
        <v>30</v>
      </c>
      <c r="I680" t="s">
        <v>209</v>
      </c>
      <c r="J680" t="str">
        <f>VLOOKUP(B680,Sheet1!A:B,2,FALSE)</f>
        <v>Critical Area Planting</v>
      </c>
    </row>
    <row r="681" spans="1:10">
      <c r="A681">
        <v>48497</v>
      </c>
      <c r="B681">
        <v>342</v>
      </c>
      <c r="C681" t="s">
        <v>829</v>
      </c>
      <c r="D681">
        <v>2016</v>
      </c>
      <c r="E681">
        <v>1018.81</v>
      </c>
      <c r="F681">
        <v>1018.81</v>
      </c>
      <c r="G681">
        <v>171</v>
      </c>
      <c r="H681">
        <v>57</v>
      </c>
      <c r="I681" t="s">
        <v>209</v>
      </c>
      <c r="J681" t="str">
        <f>VLOOKUP(B681,Sheet1!A:B,2,FALSE)</f>
        <v>Critical Area Planting</v>
      </c>
    </row>
    <row r="682" spans="1:10">
      <c r="A682">
        <v>48497</v>
      </c>
      <c r="B682">
        <v>342</v>
      </c>
      <c r="C682" t="s">
        <v>849</v>
      </c>
      <c r="D682">
        <v>2008</v>
      </c>
      <c r="E682">
        <v>37.5</v>
      </c>
      <c r="F682">
        <v>37.5</v>
      </c>
      <c r="G682">
        <v>538.59918470000002</v>
      </c>
      <c r="H682">
        <v>74</v>
      </c>
      <c r="I682" t="s">
        <v>209</v>
      </c>
      <c r="J682" t="str">
        <f>VLOOKUP(B682,Sheet1!A:B,2,FALSE)</f>
        <v>Critical Area Planting</v>
      </c>
    </row>
    <row r="683" spans="1:10">
      <c r="A683">
        <v>48497</v>
      </c>
      <c r="B683">
        <v>342</v>
      </c>
      <c r="C683" t="s">
        <v>908</v>
      </c>
      <c r="D683">
        <v>2012</v>
      </c>
      <c r="E683">
        <v>39</v>
      </c>
      <c r="F683">
        <v>39</v>
      </c>
      <c r="G683">
        <v>322</v>
      </c>
      <c r="H683">
        <v>80.5</v>
      </c>
      <c r="I683" t="s">
        <v>209</v>
      </c>
      <c r="J683" t="str">
        <f>VLOOKUP(B683,Sheet1!A:B,2,FALSE)</f>
        <v>Critical Area Planting</v>
      </c>
    </row>
    <row r="684" spans="1:10">
      <c r="A684">
        <v>48497</v>
      </c>
      <c r="B684">
        <v>342</v>
      </c>
      <c r="C684" t="s">
        <v>960</v>
      </c>
      <c r="D684">
        <v>2008</v>
      </c>
      <c r="E684">
        <v>37.5</v>
      </c>
      <c r="F684">
        <v>37.5</v>
      </c>
      <c r="G684">
        <v>72</v>
      </c>
      <c r="H684">
        <v>36</v>
      </c>
      <c r="I684" t="s">
        <v>209</v>
      </c>
      <c r="J684" t="str">
        <f>VLOOKUP(B684,Sheet1!A:B,2,FALSE)</f>
        <v>Critical Area Planting</v>
      </c>
    </row>
    <row r="685" spans="1:10">
      <c r="A685">
        <v>48497</v>
      </c>
      <c r="B685">
        <v>342</v>
      </c>
      <c r="C685" t="s">
        <v>1033</v>
      </c>
      <c r="D685">
        <v>2016</v>
      </c>
      <c r="E685">
        <v>795.17</v>
      </c>
      <c r="F685">
        <v>795.17</v>
      </c>
      <c r="G685">
        <v>159.30000000000001</v>
      </c>
      <c r="H685">
        <v>109.3</v>
      </c>
      <c r="I685" t="s">
        <v>209</v>
      </c>
      <c r="J685" t="str">
        <f>VLOOKUP(B685,Sheet1!A:B,2,FALSE)</f>
        <v>Critical Area Planting</v>
      </c>
    </row>
    <row r="686" spans="1:10">
      <c r="A686">
        <v>48497</v>
      </c>
      <c r="B686">
        <v>342</v>
      </c>
      <c r="C686" t="s">
        <v>1041</v>
      </c>
      <c r="D686">
        <v>2011</v>
      </c>
      <c r="E686">
        <v>108</v>
      </c>
      <c r="F686">
        <v>108</v>
      </c>
      <c r="G686">
        <v>80.2</v>
      </c>
      <c r="H686">
        <v>32.1</v>
      </c>
      <c r="I686" t="s">
        <v>209</v>
      </c>
      <c r="J686" t="str">
        <f>VLOOKUP(B686,Sheet1!A:B,2,FALSE)</f>
        <v>Critical Area Planting</v>
      </c>
    </row>
    <row r="687" spans="1:10">
      <c r="A687">
        <v>48497</v>
      </c>
      <c r="B687">
        <v>342</v>
      </c>
      <c r="C687" t="s">
        <v>1089</v>
      </c>
      <c r="D687">
        <v>2009</v>
      </c>
      <c r="E687">
        <v>1225</v>
      </c>
      <c r="F687">
        <v>1225</v>
      </c>
      <c r="G687">
        <v>45</v>
      </c>
      <c r="H687">
        <v>15</v>
      </c>
      <c r="I687" t="s">
        <v>209</v>
      </c>
      <c r="J687" t="str">
        <f>VLOOKUP(B687,Sheet1!A:B,2,FALSE)</f>
        <v>Critical Area Planting</v>
      </c>
    </row>
    <row r="688" spans="1:10">
      <c r="A688">
        <v>48497</v>
      </c>
      <c r="B688">
        <v>362</v>
      </c>
      <c r="C688" t="s">
        <v>664</v>
      </c>
      <c r="D688">
        <v>2009</v>
      </c>
      <c r="E688">
        <v>128.1</v>
      </c>
      <c r="F688">
        <v>128.1</v>
      </c>
      <c r="G688">
        <v>564</v>
      </c>
      <c r="H688">
        <v>94</v>
      </c>
      <c r="I688" t="s">
        <v>213</v>
      </c>
      <c r="J688" t="str">
        <f>VLOOKUP(B688,Sheet1!A:B,2,FALSE)</f>
        <v>Diversion</v>
      </c>
    </row>
    <row r="689" spans="1:10">
      <c r="A689">
        <v>48497</v>
      </c>
      <c r="B689">
        <v>378</v>
      </c>
      <c r="C689" t="s">
        <v>298</v>
      </c>
      <c r="D689">
        <v>2014</v>
      </c>
      <c r="E689">
        <v>2208.8000000000002</v>
      </c>
      <c r="F689">
        <v>2208.8000000000002</v>
      </c>
      <c r="G689">
        <v>50</v>
      </c>
      <c r="H689">
        <v>25</v>
      </c>
      <c r="I689" t="s">
        <v>213</v>
      </c>
      <c r="J689" t="str">
        <f>VLOOKUP(B689,Sheet1!A:B,2,FALSE)</f>
        <v>Pond</v>
      </c>
    </row>
    <row r="690" spans="1:10">
      <c r="A690">
        <v>48497</v>
      </c>
      <c r="B690">
        <v>378</v>
      </c>
      <c r="C690" t="s">
        <v>380</v>
      </c>
      <c r="D690">
        <v>2013</v>
      </c>
      <c r="E690">
        <v>2762.1</v>
      </c>
      <c r="F690">
        <v>2762.1</v>
      </c>
      <c r="G690">
        <v>388.3</v>
      </c>
      <c r="H690">
        <v>118</v>
      </c>
      <c r="I690" t="s">
        <v>213</v>
      </c>
      <c r="J690" t="str">
        <f>VLOOKUP(B690,Sheet1!A:B,2,FALSE)</f>
        <v>Pond</v>
      </c>
    </row>
    <row r="691" spans="1:10">
      <c r="A691">
        <v>48497</v>
      </c>
      <c r="B691">
        <v>378</v>
      </c>
      <c r="C691" t="s">
        <v>405</v>
      </c>
      <c r="D691">
        <v>2010</v>
      </c>
      <c r="E691">
        <v>1553.09</v>
      </c>
      <c r="F691">
        <v>1553.09</v>
      </c>
      <c r="G691">
        <v>785.86884339999995</v>
      </c>
      <c r="H691">
        <v>55</v>
      </c>
      <c r="I691" t="s">
        <v>213</v>
      </c>
      <c r="J691" t="str">
        <f>VLOOKUP(B691,Sheet1!A:B,2,FALSE)</f>
        <v>Pond</v>
      </c>
    </row>
    <row r="692" spans="1:10">
      <c r="A692">
        <v>48497</v>
      </c>
      <c r="B692">
        <v>378</v>
      </c>
      <c r="C692" t="s">
        <v>418</v>
      </c>
      <c r="D692">
        <v>2011</v>
      </c>
      <c r="E692">
        <v>3007.98</v>
      </c>
      <c r="F692">
        <v>3007.98</v>
      </c>
      <c r="G692">
        <v>720</v>
      </c>
      <c r="H692">
        <v>80</v>
      </c>
      <c r="I692" t="s">
        <v>213</v>
      </c>
      <c r="J692" t="str">
        <f>VLOOKUP(B692,Sheet1!A:B,2,FALSE)</f>
        <v>Pond</v>
      </c>
    </row>
    <row r="693" spans="1:10">
      <c r="A693">
        <v>48497</v>
      </c>
      <c r="B693">
        <v>378</v>
      </c>
      <c r="C693" t="s">
        <v>488</v>
      </c>
      <c r="D693">
        <v>2018</v>
      </c>
      <c r="E693">
        <v>3785.6</v>
      </c>
      <c r="F693">
        <v>3785.6</v>
      </c>
      <c r="G693">
        <v>110</v>
      </c>
      <c r="H693">
        <v>64</v>
      </c>
      <c r="I693" t="s">
        <v>213</v>
      </c>
      <c r="J693" t="str">
        <f>VLOOKUP(B693,Sheet1!A:B,2,FALSE)</f>
        <v>Pond</v>
      </c>
    </row>
    <row r="694" spans="1:10">
      <c r="A694">
        <v>48497</v>
      </c>
      <c r="B694">
        <v>378</v>
      </c>
      <c r="C694" t="s">
        <v>505</v>
      </c>
      <c r="D694">
        <v>2014</v>
      </c>
      <c r="E694">
        <v>4134.72</v>
      </c>
      <c r="F694">
        <v>4134.72</v>
      </c>
      <c r="G694">
        <v>34</v>
      </c>
      <c r="H694">
        <v>34</v>
      </c>
      <c r="I694" t="s">
        <v>213</v>
      </c>
      <c r="J694" t="str">
        <f>VLOOKUP(B694,Sheet1!A:B,2,FALSE)</f>
        <v>Pond</v>
      </c>
    </row>
    <row r="695" spans="1:10">
      <c r="A695">
        <v>48497</v>
      </c>
      <c r="B695">
        <v>378</v>
      </c>
      <c r="C695" t="s">
        <v>581</v>
      </c>
      <c r="D695">
        <v>2008</v>
      </c>
      <c r="E695">
        <v>1682.45</v>
      </c>
      <c r="F695">
        <v>1682.45</v>
      </c>
      <c r="G695">
        <v>240</v>
      </c>
      <c r="H695">
        <v>77</v>
      </c>
      <c r="I695" t="s">
        <v>213</v>
      </c>
      <c r="J695" t="str">
        <f>VLOOKUP(B695,Sheet1!A:B,2,FALSE)</f>
        <v>Pond</v>
      </c>
    </row>
    <row r="696" spans="1:10">
      <c r="A696">
        <v>48497</v>
      </c>
      <c r="B696">
        <v>378</v>
      </c>
      <c r="C696" t="s">
        <v>666</v>
      </c>
      <c r="D696">
        <v>2017</v>
      </c>
      <c r="E696">
        <v>2871</v>
      </c>
      <c r="F696">
        <v>2871</v>
      </c>
      <c r="G696">
        <v>70</v>
      </c>
      <c r="H696">
        <v>35</v>
      </c>
      <c r="I696" t="s">
        <v>213</v>
      </c>
      <c r="J696" t="str">
        <f>VLOOKUP(B696,Sheet1!A:B,2,FALSE)</f>
        <v>Pond</v>
      </c>
    </row>
    <row r="697" spans="1:10">
      <c r="A697">
        <v>48497</v>
      </c>
      <c r="B697">
        <v>378</v>
      </c>
      <c r="C697" t="s">
        <v>720</v>
      </c>
      <c r="D697">
        <v>2017</v>
      </c>
      <c r="E697">
        <v>3047.2</v>
      </c>
      <c r="F697">
        <v>3047.2</v>
      </c>
      <c r="G697">
        <v>8</v>
      </c>
      <c r="H697">
        <v>8</v>
      </c>
      <c r="I697" t="s">
        <v>213</v>
      </c>
      <c r="J697" t="str">
        <f>VLOOKUP(B697,Sheet1!A:B,2,FALSE)</f>
        <v>Pond</v>
      </c>
    </row>
    <row r="698" spans="1:10">
      <c r="A698">
        <v>48497</v>
      </c>
      <c r="B698">
        <v>378</v>
      </c>
      <c r="C698" t="s">
        <v>768</v>
      </c>
      <c r="D698">
        <v>2008</v>
      </c>
      <c r="E698">
        <v>2279.1999999999998</v>
      </c>
      <c r="F698">
        <v>2279.1999999999998</v>
      </c>
      <c r="G698">
        <v>392</v>
      </c>
      <c r="H698">
        <v>98</v>
      </c>
      <c r="I698" t="s">
        <v>213</v>
      </c>
      <c r="J698" t="str">
        <f>VLOOKUP(B698,Sheet1!A:B,2,FALSE)</f>
        <v>Pond</v>
      </c>
    </row>
    <row r="699" spans="1:10">
      <c r="A699">
        <v>48497</v>
      </c>
      <c r="B699">
        <v>378</v>
      </c>
      <c r="C699" t="s">
        <v>768</v>
      </c>
      <c r="D699">
        <v>2009</v>
      </c>
      <c r="E699">
        <v>2270.73</v>
      </c>
      <c r="F699">
        <v>2270.73</v>
      </c>
      <c r="G699">
        <v>392</v>
      </c>
      <c r="H699">
        <v>98</v>
      </c>
      <c r="I699" t="s">
        <v>213</v>
      </c>
      <c r="J699" t="str">
        <f>VLOOKUP(B699,Sheet1!A:B,2,FALSE)</f>
        <v>Pond</v>
      </c>
    </row>
    <row r="700" spans="1:10">
      <c r="A700">
        <v>48497</v>
      </c>
      <c r="B700">
        <v>378</v>
      </c>
      <c r="C700" t="s">
        <v>851</v>
      </c>
      <c r="D700">
        <v>2011</v>
      </c>
      <c r="E700">
        <v>2368.44</v>
      </c>
      <c r="F700">
        <v>2368.44</v>
      </c>
      <c r="G700">
        <v>40</v>
      </c>
      <c r="H700">
        <v>20</v>
      </c>
      <c r="I700" t="s">
        <v>213</v>
      </c>
      <c r="J700" t="str">
        <f>VLOOKUP(B700,Sheet1!A:B,2,FALSE)</f>
        <v>Pond</v>
      </c>
    </row>
    <row r="701" spans="1:10">
      <c r="A701">
        <v>48497</v>
      </c>
      <c r="B701">
        <v>378</v>
      </c>
      <c r="C701" t="s">
        <v>912</v>
      </c>
      <c r="D701">
        <v>2016</v>
      </c>
      <c r="E701">
        <v>3698.5</v>
      </c>
      <c r="F701">
        <v>3698.5</v>
      </c>
      <c r="G701">
        <v>126.5</v>
      </c>
      <c r="H701">
        <v>25.3</v>
      </c>
      <c r="I701" t="s">
        <v>213</v>
      </c>
      <c r="J701" t="str">
        <f>VLOOKUP(B701,Sheet1!A:B,2,FALSE)</f>
        <v>Pond</v>
      </c>
    </row>
    <row r="702" spans="1:10">
      <c r="A702">
        <v>48497</v>
      </c>
      <c r="B702">
        <v>378</v>
      </c>
      <c r="C702" t="s">
        <v>919</v>
      </c>
      <c r="D702">
        <v>2009</v>
      </c>
      <c r="E702">
        <v>3468.75</v>
      </c>
      <c r="F702">
        <v>3468.75</v>
      </c>
      <c r="G702">
        <v>100</v>
      </c>
      <c r="H702">
        <v>50</v>
      </c>
      <c r="I702" t="s">
        <v>213</v>
      </c>
      <c r="J702" t="str">
        <f>VLOOKUP(B702,Sheet1!A:B,2,FALSE)</f>
        <v>Pond</v>
      </c>
    </row>
    <row r="703" spans="1:10">
      <c r="A703">
        <v>48497</v>
      </c>
      <c r="B703">
        <v>378</v>
      </c>
      <c r="C703" t="s">
        <v>942</v>
      </c>
      <c r="D703">
        <v>2008</v>
      </c>
      <c r="E703">
        <v>1925</v>
      </c>
      <c r="F703">
        <v>1925</v>
      </c>
      <c r="G703">
        <v>50</v>
      </c>
      <c r="H703">
        <v>25</v>
      </c>
      <c r="I703" t="s">
        <v>213</v>
      </c>
      <c r="J703" t="str">
        <f>VLOOKUP(B703,Sheet1!A:B,2,FALSE)</f>
        <v>Pond</v>
      </c>
    </row>
    <row r="704" spans="1:10">
      <c r="A704">
        <v>48497</v>
      </c>
      <c r="B704">
        <v>378</v>
      </c>
      <c r="C704" t="s">
        <v>960</v>
      </c>
      <c r="D704">
        <v>2008</v>
      </c>
      <c r="E704">
        <v>1697.08</v>
      </c>
      <c r="F704">
        <v>1697.08</v>
      </c>
      <c r="G704">
        <v>72</v>
      </c>
      <c r="H704">
        <v>36</v>
      </c>
      <c r="I704" t="s">
        <v>213</v>
      </c>
      <c r="J704" t="str">
        <f>VLOOKUP(B704,Sheet1!A:B,2,FALSE)</f>
        <v>Pond</v>
      </c>
    </row>
    <row r="705" spans="1:10">
      <c r="A705">
        <v>48497</v>
      </c>
      <c r="B705">
        <v>378</v>
      </c>
      <c r="C705" t="s">
        <v>1055</v>
      </c>
      <c r="D705">
        <v>2015</v>
      </c>
      <c r="E705">
        <v>3188.97</v>
      </c>
      <c r="F705">
        <v>3188.97</v>
      </c>
      <c r="G705">
        <v>242</v>
      </c>
      <c r="H705">
        <v>65</v>
      </c>
      <c r="I705" t="s">
        <v>213</v>
      </c>
      <c r="J705" t="str">
        <f>VLOOKUP(B705,Sheet1!A:B,2,FALSE)</f>
        <v>Pond</v>
      </c>
    </row>
    <row r="706" spans="1:10">
      <c r="A706">
        <v>48497</v>
      </c>
      <c r="B706">
        <v>378</v>
      </c>
      <c r="C706" t="s">
        <v>1089</v>
      </c>
      <c r="D706">
        <v>2009</v>
      </c>
      <c r="E706">
        <v>1925</v>
      </c>
      <c r="F706">
        <v>1925</v>
      </c>
      <c r="G706">
        <v>45</v>
      </c>
      <c r="H706">
        <v>15</v>
      </c>
      <c r="I706" t="s">
        <v>213</v>
      </c>
      <c r="J706" t="str">
        <f>VLOOKUP(B706,Sheet1!A:B,2,FALSE)</f>
        <v>Pond</v>
      </c>
    </row>
    <row r="707" spans="1:10">
      <c r="A707">
        <v>48497</v>
      </c>
      <c r="B707">
        <v>382</v>
      </c>
      <c r="C707" t="s">
        <v>216</v>
      </c>
      <c r="D707">
        <v>2010</v>
      </c>
      <c r="E707">
        <v>2310</v>
      </c>
      <c r="F707">
        <v>2310</v>
      </c>
      <c r="G707">
        <v>28</v>
      </c>
      <c r="H707">
        <v>28</v>
      </c>
      <c r="I707" t="s">
        <v>213</v>
      </c>
      <c r="J707" t="str">
        <f>VLOOKUP(B707,Sheet1!A:B,2,FALSE)</f>
        <v>Fence</v>
      </c>
    </row>
    <row r="708" spans="1:10">
      <c r="A708">
        <v>48497</v>
      </c>
      <c r="B708">
        <v>382</v>
      </c>
      <c r="C708" t="s">
        <v>220</v>
      </c>
      <c r="D708">
        <v>2015</v>
      </c>
      <c r="E708">
        <v>582.4</v>
      </c>
      <c r="F708">
        <v>582.4</v>
      </c>
      <c r="G708">
        <v>307</v>
      </c>
      <c r="H708">
        <v>142</v>
      </c>
      <c r="I708" t="s">
        <v>213</v>
      </c>
      <c r="J708" t="str">
        <f>VLOOKUP(B708,Sheet1!A:B,2,FALSE)</f>
        <v>Fence</v>
      </c>
    </row>
    <row r="709" spans="1:10">
      <c r="A709">
        <v>48497</v>
      </c>
      <c r="B709">
        <v>382</v>
      </c>
      <c r="C709" t="s">
        <v>222</v>
      </c>
      <c r="D709">
        <v>2009</v>
      </c>
      <c r="E709">
        <v>1097</v>
      </c>
      <c r="F709">
        <v>1097</v>
      </c>
      <c r="G709">
        <v>1302</v>
      </c>
      <c r="H709">
        <v>186</v>
      </c>
      <c r="I709" t="s">
        <v>213</v>
      </c>
      <c r="J709" t="str">
        <f>VLOOKUP(B709,Sheet1!A:B,2,FALSE)</f>
        <v>Fence</v>
      </c>
    </row>
    <row r="710" spans="1:10">
      <c r="A710">
        <v>48497</v>
      </c>
      <c r="B710">
        <v>382</v>
      </c>
      <c r="C710" t="s">
        <v>230</v>
      </c>
      <c r="D710">
        <v>2013</v>
      </c>
      <c r="E710">
        <v>4821.3</v>
      </c>
      <c r="F710">
        <v>4821.3</v>
      </c>
      <c r="G710">
        <v>125</v>
      </c>
      <c r="H710">
        <v>125</v>
      </c>
      <c r="I710" t="s">
        <v>213</v>
      </c>
      <c r="J710" t="str">
        <f>VLOOKUP(B710,Sheet1!A:B,2,FALSE)</f>
        <v>Fence</v>
      </c>
    </row>
    <row r="711" spans="1:10">
      <c r="A711">
        <v>48497</v>
      </c>
      <c r="B711">
        <v>382</v>
      </c>
      <c r="C711" t="s">
        <v>231</v>
      </c>
      <c r="D711">
        <v>2017</v>
      </c>
      <c r="E711">
        <v>941.64</v>
      </c>
      <c r="F711">
        <v>941.64</v>
      </c>
      <c r="G711">
        <v>148</v>
      </c>
      <c r="H711">
        <v>74</v>
      </c>
      <c r="I711" t="s">
        <v>213</v>
      </c>
      <c r="J711" t="str">
        <f>VLOOKUP(B711,Sheet1!A:B,2,FALSE)</f>
        <v>Fence</v>
      </c>
    </row>
    <row r="712" spans="1:10">
      <c r="A712">
        <v>48497</v>
      </c>
      <c r="B712">
        <v>382</v>
      </c>
      <c r="C712" t="s">
        <v>241</v>
      </c>
      <c r="D712">
        <v>2012</v>
      </c>
      <c r="E712">
        <v>1324.95</v>
      </c>
      <c r="F712">
        <v>1324.95</v>
      </c>
      <c r="G712">
        <v>126</v>
      </c>
      <c r="H712">
        <v>18</v>
      </c>
      <c r="I712" t="s">
        <v>213</v>
      </c>
      <c r="J712" t="str">
        <f>VLOOKUP(B712,Sheet1!A:B,2,FALSE)</f>
        <v>Fence</v>
      </c>
    </row>
    <row r="713" spans="1:10">
      <c r="A713">
        <v>48497</v>
      </c>
      <c r="B713">
        <v>382</v>
      </c>
      <c r="C713" t="s">
        <v>261</v>
      </c>
      <c r="D713">
        <v>2015</v>
      </c>
      <c r="E713">
        <v>899.2</v>
      </c>
      <c r="F713">
        <v>899.2</v>
      </c>
      <c r="G713">
        <v>148</v>
      </c>
      <c r="H713">
        <v>74</v>
      </c>
      <c r="I713" t="s">
        <v>213</v>
      </c>
      <c r="J713" t="str">
        <f>VLOOKUP(B713,Sheet1!A:B,2,FALSE)</f>
        <v>Fence</v>
      </c>
    </row>
    <row r="714" spans="1:10">
      <c r="A714">
        <v>48497</v>
      </c>
      <c r="B714">
        <v>382</v>
      </c>
      <c r="C714" t="s">
        <v>264</v>
      </c>
      <c r="D714">
        <v>2013</v>
      </c>
      <c r="E714">
        <v>1728.8</v>
      </c>
      <c r="F714">
        <v>1728.8</v>
      </c>
      <c r="G714">
        <v>4547</v>
      </c>
      <c r="H714">
        <v>423</v>
      </c>
      <c r="I714" t="s">
        <v>213</v>
      </c>
      <c r="J714" t="str">
        <f>VLOOKUP(B714,Sheet1!A:B,2,FALSE)</f>
        <v>Fence</v>
      </c>
    </row>
    <row r="715" spans="1:10">
      <c r="A715">
        <v>48497</v>
      </c>
      <c r="B715">
        <v>382</v>
      </c>
      <c r="C715" t="s">
        <v>271</v>
      </c>
      <c r="D715">
        <v>2016</v>
      </c>
      <c r="E715">
        <v>876.74</v>
      </c>
      <c r="F715">
        <v>876.74</v>
      </c>
      <c r="G715">
        <v>44</v>
      </c>
      <c r="H715">
        <v>44</v>
      </c>
      <c r="I715" t="s">
        <v>213</v>
      </c>
      <c r="J715" t="str">
        <f>VLOOKUP(B715,Sheet1!A:B,2,FALSE)</f>
        <v>Fence</v>
      </c>
    </row>
    <row r="716" spans="1:10">
      <c r="A716">
        <v>48497</v>
      </c>
      <c r="B716">
        <v>382</v>
      </c>
      <c r="C716" t="s">
        <v>285</v>
      </c>
      <c r="D716">
        <v>2015</v>
      </c>
      <c r="E716">
        <v>2624.04</v>
      </c>
      <c r="F716">
        <v>2624.04</v>
      </c>
      <c r="G716">
        <v>216</v>
      </c>
      <c r="H716">
        <v>54</v>
      </c>
      <c r="I716" t="s">
        <v>213</v>
      </c>
      <c r="J716" t="str">
        <f>VLOOKUP(B716,Sheet1!A:B,2,FALSE)</f>
        <v>Fence</v>
      </c>
    </row>
    <row r="717" spans="1:10">
      <c r="A717">
        <v>48497</v>
      </c>
      <c r="B717">
        <v>382</v>
      </c>
      <c r="C717" t="s">
        <v>287</v>
      </c>
      <c r="D717">
        <v>2010</v>
      </c>
      <c r="E717">
        <v>991.6</v>
      </c>
      <c r="F717">
        <v>991.6</v>
      </c>
      <c r="G717">
        <v>246</v>
      </c>
      <c r="H717">
        <v>41</v>
      </c>
      <c r="I717" t="s">
        <v>213</v>
      </c>
      <c r="J717" t="str">
        <f>VLOOKUP(B717,Sheet1!A:B,2,FALSE)</f>
        <v>Fence</v>
      </c>
    </row>
    <row r="718" spans="1:10">
      <c r="A718">
        <v>48497</v>
      </c>
      <c r="B718">
        <v>382</v>
      </c>
      <c r="C718" t="s">
        <v>294</v>
      </c>
      <c r="D718">
        <v>2016</v>
      </c>
      <c r="E718">
        <v>1144.3599999999999</v>
      </c>
      <c r="F718">
        <v>1144.3599999999999</v>
      </c>
      <c r="G718">
        <v>30</v>
      </c>
      <c r="H718">
        <v>30</v>
      </c>
      <c r="I718" t="s">
        <v>213</v>
      </c>
      <c r="J718" t="str">
        <f>VLOOKUP(B718,Sheet1!A:B,2,FALSE)</f>
        <v>Fence</v>
      </c>
    </row>
    <row r="719" spans="1:10">
      <c r="A719">
        <v>48497</v>
      </c>
      <c r="B719">
        <v>382</v>
      </c>
      <c r="C719" t="s">
        <v>294</v>
      </c>
      <c r="D719">
        <v>2017</v>
      </c>
      <c r="E719">
        <v>2474.16</v>
      </c>
      <c r="F719">
        <v>2474.16</v>
      </c>
      <c r="G719">
        <v>30</v>
      </c>
      <c r="H719">
        <v>30</v>
      </c>
      <c r="I719" t="s">
        <v>213</v>
      </c>
      <c r="J719" t="str">
        <f>VLOOKUP(B719,Sheet1!A:B,2,FALSE)</f>
        <v>Fence</v>
      </c>
    </row>
    <row r="720" spans="1:10">
      <c r="A720">
        <v>48497</v>
      </c>
      <c r="B720">
        <v>382</v>
      </c>
      <c r="C720" t="s">
        <v>306</v>
      </c>
      <c r="D720">
        <v>2013</v>
      </c>
      <c r="E720">
        <v>2317.3200000000002</v>
      </c>
      <c r="F720">
        <v>2317.3200000000002</v>
      </c>
      <c r="G720">
        <v>68</v>
      </c>
      <c r="H720">
        <v>17</v>
      </c>
      <c r="I720" t="s">
        <v>213</v>
      </c>
      <c r="J720" t="str">
        <f>VLOOKUP(B720,Sheet1!A:B,2,FALSE)</f>
        <v>Fence</v>
      </c>
    </row>
    <row r="721" spans="1:10">
      <c r="A721">
        <v>48497</v>
      </c>
      <c r="B721">
        <v>382</v>
      </c>
      <c r="C721" t="s">
        <v>319</v>
      </c>
      <c r="D721">
        <v>2015</v>
      </c>
      <c r="E721">
        <v>2011.78</v>
      </c>
      <c r="F721">
        <v>2011.78</v>
      </c>
      <c r="G721">
        <v>15</v>
      </c>
      <c r="H721">
        <v>15</v>
      </c>
      <c r="I721" t="s">
        <v>213</v>
      </c>
      <c r="J721" t="str">
        <f>VLOOKUP(B721,Sheet1!A:B,2,FALSE)</f>
        <v>Fence</v>
      </c>
    </row>
    <row r="722" spans="1:10">
      <c r="A722">
        <v>48497</v>
      </c>
      <c r="B722">
        <v>382</v>
      </c>
      <c r="C722" t="s">
        <v>345</v>
      </c>
      <c r="D722">
        <v>2011</v>
      </c>
      <c r="E722">
        <v>4456.8599999999997</v>
      </c>
      <c r="F722">
        <v>4456.8599999999997</v>
      </c>
      <c r="G722">
        <v>143</v>
      </c>
      <c r="H722">
        <v>143</v>
      </c>
      <c r="I722" t="s">
        <v>213</v>
      </c>
      <c r="J722" t="str">
        <f>VLOOKUP(B722,Sheet1!A:B,2,FALSE)</f>
        <v>Fence</v>
      </c>
    </row>
    <row r="723" spans="1:10">
      <c r="A723">
        <v>48497</v>
      </c>
      <c r="B723">
        <v>382</v>
      </c>
      <c r="C723" t="s">
        <v>372</v>
      </c>
      <c r="D723">
        <v>2012</v>
      </c>
      <c r="E723">
        <v>1819.95</v>
      </c>
      <c r="F723">
        <v>1819.95</v>
      </c>
      <c r="G723">
        <v>132</v>
      </c>
      <c r="H723">
        <v>33</v>
      </c>
      <c r="I723" t="s">
        <v>213</v>
      </c>
      <c r="J723" t="str">
        <f>VLOOKUP(B723,Sheet1!A:B,2,FALSE)</f>
        <v>Fence</v>
      </c>
    </row>
    <row r="724" spans="1:10">
      <c r="A724">
        <v>48497</v>
      </c>
      <c r="B724">
        <v>382</v>
      </c>
      <c r="C724" t="s">
        <v>373</v>
      </c>
      <c r="D724">
        <v>2008</v>
      </c>
      <c r="E724">
        <v>1074</v>
      </c>
      <c r="F724">
        <v>1074</v>
      </c>
      <c r="G724">
        <v>64</v>
      </c>
      <c r="H724">
        <v>64</v>
      </c>
      <c r="I724" t="s">
        <v>213</v>
      </c>
      <c r="J724" t="str">
        <f>VLOOKUP(B724,Sheet1!A:B,2,FALSE)</f>
        <v>Fence</v>
      </c>
    </row>
    <row r="725" spans="1:10">
      <c r="A725">
        <v>48497</v>
      </c>
      <c r="B725">
        <v>382</v>
      </c>
      <c r="C725" t="s">
        <v>382</v>
      </c>
      <c r="D725">
        <v>2013</v>
      </c>
      <c r="E725">
        <v>372.8</v>
      </c>
      <c r="F725">
        <v>372.8</v>
      </c>
      <c r="G725">
        <v>113</v>
      </c>
      <c r="H725">
        <v>61</v>
      </c>
      <c r="I725" t="s">
        <v>213</v>
      </c>
      <c r="J725" t="str">
        <f>VLOOKUP(B725,Sheet1!A:B,2,FALSE)</f>
        <v>Fence</v>
      </c>
    </row>
    <row r="726" spans="1:10">
      <c r="A726">
        <v>48497</v>
      </c>
      <c r="B726">
        <v>382</v>
      </c>
      <c r="C726" t="s">
        <v>384</v>
      </c>
      <c r="D726">
        <v>2008</v>
      </c>
      <c r="E726">
        <v>1875</v>
      </c>
      <c r="F726">
        <v>1875</v>
      </c>
      <c r="G726">
        <v>220</v>
      </c>
      <c r="H726">
        <v>57</v>
      </c>
      <c r="I726" t="s">
        <v>213</v>
      </c>
      <c r="J726" t="str">
        <f>VLOOKUP(B726,Sheet1!A:B,2,FALSE)</f>
        <v>Fence</v>
      </c>
    </row>
    <row r="727" spans="1:10">
      <c r="A727">
        <v>48497</v>
      </c>
      <c r="B727">
        <v>382</v>
      </c>
      <c r="C727" t="s">
        <v>387</v>
      </c>
      <c r="D727">
        <v>2009</v>
      </c>
      <c r="E727">
        <v>1033.04</v>
      </c>
      <c r="F727">
        <v>1033.04</v>
      </c>
      <c r="G727">
        <v>211</v>
      </c>
      <c r="H727">
        <v>52</v>
      </c>
      <c r="I727" t="s">
        <v>213</v>
      </c>
      <c r="J727" t="str">
        <f>VLOOKUP(B727,Sheet1!A:B,2,FALSE)</f>
        <v>Fence</v>
      </c>
    </row>
    <row r="728" spans="1:10">
      <c r="A728">
        <v>48497</v>
      </c>
      <c r="B728">
        <v>382</v>
      </c>
      <c r="C728" t="s">
        <v>394</v>
      </c>
      <c r="D728">
        <v>2011</v>
      </c>
      <c r="E728">
        <v>1221.94</v>
      </c>
      <c r="F728">
        <v>1221.94</v>
      </c>
      <c r="G728">
        <v>44</v>
      </c>
      <c r="H728">
        <v>11</v>
      </c>
      <c r="I728" t="s">
        <v>213</v>
      </c>
      <c r="J728" t="str">
        <f>VLOOKUP(B728,Sheet1!A:B,2,FALSE)</f>
        <v>Fence</v>
      </c>
    </row>
    <row r="729" spans="1:10">
      <c r="A729">
        <v>48497</v>
      </c>
      <c r="B729">
        <v>382</v>
      </c>
      <c r="C729" t="s">
        <v>395</v>
      </c>
      <c r="D729">
        <v>2009</v>
      </c>
      <c r="E729">
        <v>506</v>
      </c>
      <c r="F729">
        <v>506</v>
      </c>
      <c r="G729">
        <v>165</v>
      </c>
      <c r="H729">
        <v>30</v>
      </c>
      <c r="I729" t="s">
        <v>213</v>
      </c>
      <c r="J729" t="str">
        <f>VLOOKUP(B729,Sheet1!A:B,2,FALSE)</f>
        <v>Fence</v>
      </c>
    </row>
    <row r="730" spans="1:10">
      <c r="A730">
        <v>48497</v>
      </c>
      <c r="B730">
        <v>382</v>
      </c>
      <c r="C730" t="s">
        <v>405</v>
      </c>
      <c r="D730">
        <v>2010</v>
      </c>
      <c r="E730">
        <v>752</v>
      </c>
      <c r="F730">
        <v>752</v>
      </c>
      <c r="G730">
        <v>785.86884339999995</v>
      </c>
      <c r="H730">
        <v>55</v>
      </c>
      <c r="I730" t="s">
        <v>213</v>
      </c>
      <c r="J730" t="str">
        <f>VLOOKUP(B730,Sheet1!A:B,2,FALSE)</f>
        <v>Fence</v>
      </c>
    </row>
    <row r="731" spans="1:10">
      <c r="A731">
        <v>48497</v>
      </c>
      <c r="B731">
        <v>382</v>
      </c>
      <c r="C731" t="s">
        <v>408</v>
      </c>
      <c r="D731">
        <v>2012</v>
      </c>
      <c r="E731">
        <v>1046.8499999999999</v>
      </c>
      <c r="F731">
        <v>1046.8499999999999</v>
      </c>
      <c r="G731">
        <v>60</v>
      </c>
      <c r="H731">
        <v>15</v>
      </c>
      <c r="I731" t="s">
        <v>213</v>
      </c>
      <c r="J731" t="str">
        <f>VLOOKUP(B731,Sheet1!A:B,2,FALSE)</f>
        <v>Fence</v>
      </c>
    </row>
    <row r="732" spans="1:10">
      <c r="A732">
        <v>48497</v>
      </c>
      <c r="B732">
        <v>382</v>
      </c>
      <c r="C732" t="s">
        <v>413</v>
      </c>
      <c r="D732">
        <v>2014</v>
      </c>
      <c r="E732">
        <v>1584</v>
      </c>
      <c r="F732">
        <v>1584</v>
      </c>
      <c r="G732">
        <v>48</v>
      </c>
      <c r="H732">
        <v>36</v>
      </c>
      <c r="I732" t="s">
        <v>213</v>
      </c>
      <c r="J732" t="str">
        <f>VLOOKUP(B732,Sheet1!A:B,2,FALSE)</f>
        <v>Fence</v>
      </c>
    </row>
    <row r="733" spans="1:10">
      <c r="A733">
        <v>48497</v>
      </c>
      <c r="B733">
        <v>382</v>
      </c>
      <c r="C733" t="s">
        <v>433</v>
      </c>
      <c r="D733">
        <v>2011</v>
      </c>
      <c r="E733">
        <v>1089</v>
      </c>
      <c r="F733">
        <v>1089</v>
      </c>
      <c r="G733">
        <v>189</v>
      </c>
      <c r="H733">
        <v>39</v>
      </c>
      <c r="I733" t="s">
        <v>213</v>
      </c>
      <c r="J733" t="str">
        <f>VLOOKUP(B733,Sheet1!A:B,2,FALSE)</f>
        <v>Fence</v>
      </c>
    </row>
    <row r="734" spans="1:10">
      <c r="A734">
        <v>48497</v>
      </c>
      <c r="B734">
        <v>382</v>
      </c>
      <c r="C734" t="s">
        <v>449</v>
      </c>
      <c r="D734">
        <v>2009</v>
      </c>
      <c r="E734">
        <v>2090</v>
      </c>
      <c r="F734">
        <v>2090</v>
      </c>
      <c r="G734">
        <v>1608</v>
      </c>
      <c r="H734">
        <v>268</v>
      </c>
      <c r="I734" t="s">
        <v>213</v>
      </c>
      <c r="J734" t="str">
        <f>VLOOKUP(B734,Sheet1!A:B,2,FALSE)</f>
        <v>Fence</v>
      </c>
    </row>
    <row r="735" spans="1:10">
      <c r="A735">
        <v>48497</v>
      </c>
      <c r="B735">
        <v>382</v>
      </c>
      <c r="C735" t="s">
        <v>451</v>
      </c>
      <c r="D735">
        <v>2010</v>
      </c>
      <c r="E735">
        <v>828.8</v>
      </c>
      <c r="F735">
        <v>828.8</v>
      </c>
      <c r="G735">
        <v>36</v>
      </c>
      <c r="H735">
        <v>18</v>
      </c>
      <c r="I735" t="s">
        <v>213</v>
      </c>
      <c r="J735" t="str">
        <f>VLOOKUP(B735,Sheet1!A:B,2,FALSE)</f>
        <v>Fence</v>
      </c>
    </row>
    <row r="736" spans="1:10">
      <c r="A736">
        <v>48497</v>
      </c>
      <c r="B736">
        <v>382</v>
      </c>
      <c r="C736" t="s">
        <v>458</v>
      </c>
      <c r="D736">
        <v>2015</v>
      </c>
      <c r="E736">
        <v>2028.86</v>
      </c>
      <c r="F736">
        <v>2028.86</v>
      </c>
      <c r="G736">
        <v>290</v>
      </c>
      <c r="H736">
        <v>58</v>
      </c>
      <c r="I736" t="s">
        <v>213</v>
      </c>
      <c r="J736" t="str">
        <f>VLOOKUP(B736,Sheet1!A:B,2,FALSE)</f>
        <v>Fence</v>
      </c>
    </row>
    <row r="737" spans="1:10">
      <c r="A737">
        <v>48497</v>
      </c>
      <c r="B737">
        <v>382</v>
      </c>
      <c r="C737" t="s">
        <v>465</v>
      </c>
      <c r="D737">
        <v>2012</v>
      </c>
      <c r="E737">
        <v>1419.6</v>
      </c>
      <c r="F737">
        <v>1419.6</v>
      </c>
      <c r="G737">
        <v>458</v>
      </c>
      <c r="H737">
        <v>372</v>
      </c>
      <c r="I737" t="s">
        <v>213</v>
      </c>
      <c r="J737" t="str">
        <f>VLOOKUP(B737,Sheet1!A:B,2,FALSE)</f>
        <v>Fence</v>
      </c>
    </row>
    <row r="738" spans="1:10">
      <c r="A738">
        <v>48497</v>
      </c>
      <c r="B738">
        <v>382</v>
      </c>
      <c r="C738" t="s">
        <v>471</v>
      </c>
      <c r="D738">
        <v>2012</v>
      </c>
      <c r="E738">
        <v>2804.6</v>
      </c>
      <c r="F738">
        <v>2804.6</v>
      </c>
      <c r="G738">
        <v>49</v>
      </c>
      <c r="H738">
        <v>13</v>
      </c>
      <c r="I738" t="s">
        <v>213</v>
      </c>
      <c r="J738" t="str">
        <f>VLOOKUP(B738,Sheet1!A:B,2,FALSE)</f>
        <v>Fence</v>
      </c>
    </row>
    <row r="739" spans="1:10">
      <c r="A739">
        <v>48497</v>
      </c>
      <c r="B739">
        <v>382</v>
      </c>
      <c r="C739" t="s">
        <v>472</v>
      </c>
      <c r="D739">
        <v>2014</v>
      </c>
      <c r="E739">
        <v>1616</v>
      </c>
      <c r="F739">
        <v>1616</v>
      </c>
      <c r="G739">
        <v>77.400000000000006</v>
      </c>
      <c r="H739">
        <v>25.8</v>
      </c>
      <c r="I739" t="s">
        <v>213</v>
      </c>
      <c r="J739" t="str">
        <f>VLOOKUP(B739,Sheet1!A:B,2,FALSE)</f>
        <v>Fence</v>
      </c>
    </row>
    <row r="740" spans="1:10">
      <c r="A740">
        <v>48497</v>
      </c>
      <c r="B740">
        <v>382</v>
      </c>
      <c r="C740" t="s">
        <v>493</v>
      </c>
      <c r="D740">
        <v>2008</v>
      </c>
      <c r="E740">
        <v>601</v>
      </c>
      <c r="F740">
        <v>601</v>
      </c>
      <c r="G740">
        <v>736</v>
      </c>
      <c r="H740">
        <v>37</v>
      </c>
      <c r="I740" t="s">
        <v>213</v>
      </c>
      <c r="J740" t="str">
        <f>VLOOKUP(B740,Sheet1!A:B,2,FALSE)</f>
        <v>Fence</v>
      </c>
    </row>
    <row r="741" spans="1:10">
      <c r="A741">
        <v>48497</v>
      </c>
      <c r="B741">
        <v>382</v>
      </c>
      <c r="C741" t="s">
        <v>503</v>
      </c>
      <c r="D741">
        <v>2013</v>
      </c>
      <c r="E741">
        <v>1457.96</v>
      </c>
      <c r="F741">
        <v>1457.96</v>
      </c>
      <c r="G741">
        <v>167</v>
      </c>
      <c r="H741">
        <v>93</v>
      </c>
      <c r="I741" t="s">
        <v>213</v>
      </c>
      <c r="J741" t="str">
        <f>VLOOKUP(B741,Sheet1!A:B,2,FALSE)</f>
        <v>Fence</v>
      </c>
    </row>
    <row r="742" spans="1:10">
      <c r="A742">
        <v>48497</v>
      </c>
      <c r="B742">
        <v>382</v>
      </c>
      <c r="C742" t="s">
        <v>506</v>
      </c>
      <c r="D742">
        <v>2017</v>
      </c>
      <c r="E742">
        <v>1135.1600000000001</v>
      </c>
      <c r="F742">
        <v>1135.1600000000001</v>
      </c>
      <c r="G742">
        <v>333</v>
      </c>
      <c r="H742">
        <v>111</v>
      </c>
      <c r="I742" t="s">
        <v>213</v>
      </c>
      <c r="J742" t="str">
        <f>VLOOKUP(B742,Sheet1!A:B,2,FALSE)</f>
        <v>Fence</v>
      </c>
    </row>
    <row r="743" spans="1:10">
      <c r="A743">
        <v>48497</v>
      </c>
      <c r="B743">
        <v>382</v>
      </c>
      <c r="C743" t="s">
        <v>513</v>
      </c>
      <c r="D743">
        <v>2015</v>
      </c>
      <c r="E743">
        <v>1459.28</v>
      </c>
      <c r="F743">
        <v>1459.28</v>
      </c>
      <c r="G743">
        <v>135</v>
      </c>
      <c r="H743">
        <v>45</v>
      </c>
      <c r="I743" t="s">
        <v>213</v>
      </c>
      <c r="J743" t="str">
        <f>VLOOKUP(B743,Sheet1!A:B,2,FALSE)</f>
        <v>Fence</v>
      </c>
    </row>
    <row r="744" spans="1:10">
      <c r="A744">
        <v>48497</v>
      </c>
      <c r="B744">
        <v>382</v>
      </c>
      <c r="C744" t="s">
        <v>517</v>
      </c>
      <c r="D744">
        <v>2011</v>
      </c>
      <c r="E744">
        <v>3851.1</v>
      </c>
      <c r="F744">
        <v>3851.1</v>
      </c>
      <c r="G744">
        <v>1012.1</v>
      </c>
      <c r="H744">
        <v>183.1</v>
      </c>
      <c r="I744" t="s">
        <v>213</v>
      </c>
      <c r="J744" t="str">
        <f>VLOOKUP(B744,Sheet1!A:B,2,FALSE)</f>
        <v>Fence</v>
      </c>
    </row>
    <row r="745" spans="1:10">
      <c r="A745">
        <v>48497</v>
      </c>
      <c r="B745">
        <v>382</v>
      </c>
      <c r="C745" t="s">
        <v>517</v>
      </c>
      <c r="D745">
        <v>2012</v>
      </c>
      <c r="E745">
        <v>2587.1999999999998</v>
      </c>
      <c r="F745">
        <v>2587.1999999999998</v>
      </c>
      <c r="G745">
        <v>1012.1</v>
      </c>
      <c r="H745">
        <v>183.1</v>
      </c>
      <c r="I745" t="s">
        <v>213</v>
      </c>
      <c r="J745" t="str">
        <f>VLOOKUP(B745,Sheet1!A:B,2,FALSE)</f>
        <v>Fence</v>
      </c>
    </row>
    <row r="746" spans="1:10">
      <c r="A746">
        <v>48497</v>
      </c>
      <c r="B746">
        <v>382</v>
      </c>
      <c r="C746" t="s">
        <v>528</v>
      </c>
      <c r="D746">
        <v>2008</v>
      </c>
      <c r="E746">
        <v>700</v>
      </c>
      <c r="F746">
        <v>700</v>
      </c>
      <c r="G746">
        <v>1070</v>
      </c>
      <c r="H746">
        <v>214</v>
      </c>
      <c r="I746" t="s">
        <v>213</v>
      </c>
      <c r="J746" t="str">
        <f>VLOOKUP(B746,Sheet1!A:B,2,FALSE)</f>
        <v>Fence</v>
      </c>
    </row>
    <row r="747" spans="1:10">
      <c r="A747">
        <v>48497</v>
      </c>
      <c r="B747">
        <v>382</v>
      </c>
      <c r="C747" t="s">
        <v>530</v>
      </c>
      <c r="D747">
        <v>2009</v>
      </c>
      <c r="E747">
        <v>1142</v>
      </c>
      <c r="F747">
        <v>1142</v>
      </c>
      <c r="G747">
        <v>105</v>
      </c>
      <c r="H747">
        <v>15</v>
      </c>
      <c r="I747" t="s">
        <v>213</v>
      </c>
      <c r="J747" t="str">
        <f>VLOOKUP(B747,Sheet1!A:B,2,FALSE)</f>
        <v>Fence</v>
      </c>
    </row>
    <row r="748" spans="1:10">
      <c r="A748">
        <v>48497</v>
      </c>
      <c r="B748">
        <v>382</v>
      </c>
      <c r="C748" t="s">
        <v>541</v>
      </c>
      <c r="D748">
        <v>2016</v>
      </c>
      <c r="E748">
        <v>2379</v>
      </c>
      <c r="F748">
        <v>2379</v>
      </c>
      <c r="G748">
        <v>350</v>
      </c>
      <c r="H748">
        <v>50</v>
      </c>
      <c r="I748" t="s">
        <v>207</v>
      </c>
      <c r="J748" t="str">
        <f>VLOOKUP(B748,Sheet1!A:B,2,FALSE)</f>
        <v>Fence</v>
      </c>
    </row>
    <row r="749" spans="1:10">
      <c r="A749">
        <v>48497</v>
      </c>
      <c r="B749">
        <v>382</v>
      </c>
      <c r="C749" t="s">
        <v>550</v>
      </c>
      <c r="D749">
        <v>2015</v>
      </c>
      <c r="E749">
        <v>1506.7</v>
      </c>
      <c r="F749">
        <v>1506.7</v>
      </c>
      <c r="G749">
        <v>165</v>
      </c>
      <c r="H749">
        <v>55</v>
      </c>
      <c r="I749" t="s">
        <v>213</v>
      </c>
      <c r="J749" t="str">
        <f>VLOOKUP(B749,Sheet1!A:B,2,FALSE)</f>
        <v>Fence</v>
      </c>
    </row>
    <row r="750" spans="1:10">
      <c r="A750">
        <v>48497</v>
      </c>
      <c r="B750">
        <v>382</v>
      </c>
      <c r="C750" t="s">
        <v>551</v>
      </c>
      <c r="D750">
        <v>2013</v>
      </c>
      <c r="E750">
        <v>2260</v>
      </c>
      <c r="F750">
        <v>2260</v>
      </c>
      <c r="G750">
        <v>153</v>
      </c>
      <c r="H750">
        <v>153</v>
      </c>
      <c r="I750" t="s">
        <v>207</v>
      </c>
      <c r="J750" t="str">
        <f>VLOOKUP(B750,Sheet1!A:B,2,FALSE)</f>
        <v>Fence</v>
      </c>
    </row>
    <row r="751" spans="1:10">
      <c r="A751">
        <v>48497</v>
      </c>
      <c r="B751">
        <v>382</v>
      </c>
      <c r="C751" t="s">
        <v>558</v>
      </c>
      <c r="D751">
        <v>2008</v>
      </c>
      <c r="E751">
        <v>1026</v>
      </c>
      <c r="F751">
        <v>1026</v>
      </c>
      <c r="G751">
        <v>113</v>
      </c>
      <c r="H751">
        <v>49</v>
      </c>
      <c r="I751" t="s">
        <v>213</v>
      </c>
      <c r="J751" t="str">
        <f>VLOOKUP(B751,Sheet1!A:B,2,FALSE)</f>
        <v>Fence</v>
      </c>
    </row>
    <row r="752" spans="1:10">
      <c r="A752">
        <v>48497</v>
      </c>
      <c r="B752">
        <v>382</v>
      </c>
      <c r="C752" t="s">
        <v>558</v>
      </c>
      <c r="D752">
        <v>2009</v>
      </c>
      <c r="E752">
        <v>1308</v>
      </c>
      <c r="F752">
        <v>1308</v>
      </c>
      <c r="G752">
        <v>113</v>
      </c>
      <c r="H752">
        <v>49</v>
      </c>
      <c r="I752" t="s">
        <v>213</v>
      </c>
      <c r="J752" t="str">
        <f>VLOOKUP(B752,Sheet1!A:B,2,FALSE)</f>
        <v>Fence</v>
      </c>
    </row>
    <row r="753" spans="1:10">
      <c r="A753">
        <v>48497</v>
      </c>
      <c r="B753">
        <v>382</v>
      </c>
      <c r="C753" t="s">
        <v>558</v>
      </c>
      <c r="D753">
        <v>2010</v>
      </c>
      <c r="E753">
        <v>585</v>
      </c>
      <c r="F753">
        <v>585</v>
      </c>
      <c r="G753">
        <v>113</v>
      </c>
      <c r="H753">
        <v>49</v>
      </c>
      <c r="I753" t="s">
        <v>213</v>
      </c>
      <c r="J753" t="str">
        <f>VLOOKUP(B753,Sheet1!A:B,2,FALSE)</f>
        <v>Fence</v>
      </c>
    </row>
    <row r="754" spans="1:10">
      <c r="A754">
        <v>48497</v>
      </c>
      <c r="B754">
        <v>382</v>
      </c>
      <c r="C754" t="s">
        <v>561</v>
      </c>
      <c r="D754">
        <v>2009</v>
      </c>
      <c r="E754">
        <v>835</v>
      </c>
      <c r="F754">
        <v>835</v>
      </c>
      <c r="G754">
        <v>45</v>
      </c>
      <c r="H754">
        <v>45</v>
      </c>
      <c r="I754" t="s">
        <v>213</v>
      </c>
      <c r="J754" t="str">
        <f>VLOOKUP(B754,Sheet1!A:B,2,FALSE)</f>
        <v>Fence</v>
      </c>
    </row>
    <row r="755" spans="1:10">
      <c r="A755">
        <v>48497</v>
      </c>
      <c r="B755">
        <v>382</v>
      </c>
      <c r="C755" t="s">
        <v>564</v>
      </c>
      <c r="D755">
        <v>2017</v>
      </c>
      <c r="E755">
        <v>1280.6400000000001</v>
      </c>
      <c r="F755">
        <v>1280.6400000000001</v>
      </c>
      <c r="G755">
        <v>59</v>
      </c>
      <c r="H755">
        <v>42</v>
      </c>
      <c r="I755" t="s">
        <v>213</v>
      </c>
      <c r="J755" t="str">
        <f>VLOOKUP(B755,Sheet1!A:B,2,FALSE)</f>
        <v>Fence</v>
      </c>
    </row>
    <row r="756" spans="1:10">
      <c r="A756">
        <v>48497</v>
      </c>
      <c r="B756">
        <v>382</v>
      </c>
      <c r="C756" t="s">
        <v>566</v>
      </c>
      <c r="D756">
        <v>2012</v>
      </c>
      <c r="E756">
        <v>1625.25</v>
      </c>
      <c r="F756">
        <v>1625.25</v>
      </c>
      <c r="G756">
        <v>19.7</v>
      </c>
      <c r="H756">
        <v>19.7</v>
      </c>
      <c r="I756" t="s">
        <v>213</v>
      </c>
      <c r="J756" t="str">
        <f>VLOOKUP(B756,Sheet1!A:B,2,FALSE)</f>
        <v>Fence</v>
      </c>
    </row>
    <row r="757" spans="1:10">
      <c r="A757">
        <v>48497</v>
      </c>
      <c r="B757">
        <v>382</v>
      </c>
      <c r="C757" t="s">
        <v>568</v>
      </c>
      <c r="D757">
        <v>2012</v>
      </c>
      <c r="E757">
        <v>2545.9499999999998</v>
      </c>
      <c r="F757">
        <v>2545.9499999999998</v>
      </c>
      <c r="G757">
        <v>76</v>
      </c>
      <c r="H757">
        <v>44</v>
      </c>
      <c r="I757" t="s">
        <v>213</v>
      </c>
      <c r="J757" t="str">
        <f>VLOOKUP(B757,Sheet1!A:B,2,FALSE)</f>
        <v>Fence</v>
      </c>
    </row>
    <row r="758" spans="1:10">
      <c r="A758">
        <v>48497</v>
      </c>
      <c r="B758">
        <v>382</v>
      </c>
      <c r="C758" t="s">
        <v>568</v>
      </c>
      <c r="D758">
        <v>2013</v>
      </c>
      <c r="E758">
        <v>2332.89</v>
      </c>
      <c r="F758">
        <v>2332.89</v>
      </c>
      <c r="G758">
        <v>76</v>
      </c>
      <c r="H758">
        <v>44</v>
      </c>
      <c r="I758" t="s">
        <v>213</v>
      </c>
      <c r="J758" t="str">
        <f>VLOOKUP(B758,Sheet1!A:B,2,FALSE)</f>
        <v>Fence</v>
      </c>
    </row>
    <row r="759" spans="1:10">
      <c r="A759">
        <v>48497</v>
      </c>
      <c r="B759">
        <v>382</v>
      </c>
      <c r="C759" t="s">
        <v>580</v>
      </c>
      <c r="D759">
        <v>2015</v>
      </c>
      <c r="E759">
        <v>1891</v>
      </c>
      <c r="F759">
        <v>1891</v>
      </c>
      <c r="G759">
        <v>142</v>
      </c>
      <c r="H759">
        <v>109</v>
      </c>
      <c r="I759" t="s">
        <v>213</v>
      </c>
      <c r="J759" t="str">
        <f>VLOOKUP(B759,Sheet1!A:B,2,FALSE)</f>
        <v>Fence</v>
      </c>
    </row>
    <row r="760" spans="1:10">
      <c r="A760">
        <v>48497</v>
      </c>
      <c r="B760">
        <v>382</v>
      </c>
      <c r="C760" t="s">
        <v>590</v>
      </c>
      <c r="D760">
        <v>2010</v>
      </c>
      <c r="E760">
        <v>1067.08</v>
      </c>
      <c r="F760">
        <v>1067.08</v>
      </c>
      <c r="G760">
        <v>368</v>
      </c>
      <c r="H760">
        <v>78</v>
      </c>
      <c r="I760" t="s">
        <v>213</v>
      </c>
      <c r="J760" t="str">
        <f>VLOOKUP(B760,Sheet1!A:B,2,FALSE)</f>
        <v>Fence</v>
      </c>
    </row>
    <row r="761" spans="1:10">
      <c r="A761">
        <v>48497</v>
      </c>
      <c r="B761">
        <v>382</v>
      </c>
      <c r="C761" t="s">
        <v>598</v>
      </c>
      <c r="D761">
        <v>2013</v>
      </c>
      <c r="E761">
        <v>685.6</v>
      </c>
      <c r="F761">
        <v>685.6</v>
      </c>
      <c r="G761">
        <v>51.2</v>
      </c>
      <c r="H761">
        <v>23.9</v>
      </c>
      <c r="I761" t="s">
        <v>213</v>
      </c>
      <c r="J761" t="str">
        <f>VLOOKUP(B761,Sheet1!A:B,2,FALSE)</f>
        <v>Fence</v>
      </c>
    </row>
    <row r="762" spans="1:10">
      <c r="A762">
        <v>48497</v>
      </c>
      <c r="B762">
        <v>382</v>
      </c>
      <c r="C762" t="s">
        <v>604</v>
      </c>
      <c r="D762">
        <v>2010</v>
      </c>
      <c r="E762">
        <v>949.12</v>
      </c>
      <c r="F762">
        <v>949.12</v>
      </c>
      <c r="G762">
        <v>80</v>
      </c>
      <c r="H762">
        <v>20</v>
      </c>
      <c r="I762" t="s">
        <v>213</v>
      </c>
      <c r="J762" t="str">
        <f>VLOOKUP(B762,Sheet1!A:B,2,FALSE)</f>
        <v>Fence</v>
      </c>
    </row>
    <row r="763" spans="1:10">
      <c r="A763">
        <v>48497</v>
      </c>
      <c r="B763">
        <v>382</v>
      </c>
      <c r="C763" t="s">
        <v>607</v>
      </c>
      <c r="D763">
        <v>2013</v>
      </c>
      <c r="E763">
        <v>6797.92</v>
      </c>
      <c r="F763">
        <v>6797.92</v>
      </c>
      <c r="G763">
        <v>5194</v>
      </c>
      <c r="H763">
        <v>1175</v>
      </c>
      <c r="I763" t="s">
        <v>213</v>
      </c>
      <c r="J763" t="str">
        <f>VLOOKUP(B763,Sheet1!A:B,2,FALSE)</f>
        <v>Fence</v>
      </c>
    </row>
    <row r="764" spans="1:10">
      <c r="A764">
        <v>48497</v>
      </c>
      <c r="B764">
        <v>382</v>
      </c>
      <c r="C764" t="s">
        <v>607</v>
      </c>
      <c r="D764">
        <v>2014</v>
      </c>
      <c r="E764">
        <v>5364.62</v>
      </c>
      <c r="F764">
        <v>5364.62</v>
      </c>
      <c r="G764">
        <v>5194</v>
      </c>
      <c r="H764">
        <v>1175</v>
      </c>
      <c r="I764" t="s">
        <v>213</v>
      </c>
      <c r="J764" t="str">
        <f>VLOOKUP(B764,Sheet1!A:B,2,FALSE)</f>
        <v>Fence</v>
      </c>
    </row>
    <row r="765" spans="1:10">
      <c r="A765">
        <v>48497</v>
      </c>
      <c r="B765">
        <v>382</v>
      </c>
      <c r="C765" t="s">
        <v>609</v>
      </c>
      <c r="D765">
        <v>2015</v>
      </c>
      <c r="E765">
        <v>2031.3</v>
      </c>
      <c r="F765">
        <v>2031.3</v>
      </c>
      <c r="G765">
        <v>872</v>
      </c>
      <c r="H765">
        <v>339</v>
      </c>
      <c r="I765" t="s">
        <v>213</v>
      </c>
      <c r="J765" t="str">
        <f>VLOOKUP(B765,Sheet1!A:B,2,FALSE)</f>
        <v>Fence</v>
      </c>
    </row>
    <row r="766" spans="1:10">
      <c r="A766">
        <v>48497</v>
      </c>
      <c r="B766">
        <v>382</v>
      </c>
      <c r="C766" t="s">
        <v>609</v>
      </c>
      <c r="D766">
        <v>2018</v>
      </c>
      <c r="E766">
        <v>4135.8</v>
      </c>
      <c r="F766">
        <v>4135.8</v>
      </c>
      <c r="G766">
        <v>872</v>
      </c>
      <c r="H766">
        <v>339</v>
      </c>
      <c r="I766" t="s">
        <v>213</v>
      </c>
      <c r="J766" t="str">
        <f>VLOOKUP(B766,Sheet1!A:B,2,FALSE)</f>
        <v>Fence</v>
      </c>
    </row>
    <row r="767" spans="1:10">
      <c r="A767">
        <v>48497</v>
      </c>
      <c r="B767">
        <v>382</v>
      </c>
      <c r="C767" t="s">
        <v>619</v>
      </c>
      <c r="D767">
        <v>2017</v>
      </c>
      <c r="E767">
        <v>2970.06</v>
      </c>
      <c r="F767">
        <v>2970.06</v>
      </c>
      <c r="G767">
        <v>455</v>
      </c>
      <c r="H767">
        <v>205</v>
      </c>
      <c r="I767" t="s">
        <v>213</v>
      </c>
      <c r="J767" t="str">
        <f>VLOOKUP(B767,Sheet1!A:B,2,FALSE)</f>
        <v>Fence</v>
      </c>
    </row>
    <row r="768" spans="1:10">
      <c r="A768">
        <v>48497</v>
      </c>
      <c r="B768">
        <v>382</v>
      </c>
      <c r="C768" t="s">
        <v>621</v>
      </c>
      <c r="D768">
        <v>2016</v>
      </c>
      <c r="E768">
        <v>1764.12</v>
      </c>
      <c r="F768">
        <v>1764.12</v>
      </c>
      <c r="G768">
        <v>178</v>
      </c>
      <c r="H768">
        <v>36</v>
      </c>
      <c r="I768" t="s">
        <v>213</v>
      </c>
      <c r="J768" t="str">
        <f>VLOOKUP(B768,Sheet1!A:B,2,FALSE)</f>
        <v>Fence</v>
      </c>
    </row>
    <row r="769" spans="1:10">
      <c r="A769">
        <v>48497</v>
      </c>
      <c r="B769">
        <v>382</v>
      </c>
      <c r="C769" t="s">
        <v>625</v>
      </c>
      <c r="D769">
        <v>2014</v>
      </c>
      <c r="E769">
        <v>797.86</v>
      </c>
      <c r="F769">
        <v>797.86</v>
      </c>
      <c r="G769">
        <v>185</v>
      </c>
      <c r="H769">
        <v>37</v>
      </c>
      <c r="I769" t="s">
        <v>213</v>
      </c>
      <c r="J769" t="str">
        <f>VLOOKUP(B769,Sheet1!A:B,2,FALSE)</f>
        <v>Fence</v>
      </c>
    </row>
    <row r="770" spans="1:10">
      <c r="A770">
        <v>48497</v>
      </c>
      <c r="B770">
        <v>382</v>
      </c>
      <c r="C770" t="s">
        <v>628</v>
      </c>
      <c r="D770">
        <v>2016</v>
      </c>
      <c r="E770">
        <v>1771.92</v>
      </c>
      <c r="F770">
        <v>1771.92</v>
      </c>
      <c r="G770">
        <v>301</v>
      </c>
      <c r="H770">
        <v>59</v>
      </c>
      <c r="I770" t="s">
        <v>213</v>
      </c>
      <c r="J770" t="str">
        <f>VLOOKUP(B770,Sheet1!A:B,2,FALSE)</f>
        <v>Fence</v>
      </c>
    </row>
    <row r="771" spans="1:10">
      <c r="A771">
        <v>48497</v>
      </c>
      <c r="B771">
        <v>382</v>
      </c>
      <c r="C771" t="s">
        <v>632</v>
      </c>
      <c r="D771">
        <v>2012</v>
      </c>
      <c r="E771">
        <v>1687.95</v>
      </c>
      <c r="F771">
        <v>1687.95</v>
      </c>
      <c r="G771">
        <v>58</v>
      </c>
      <c r="H771">
        <v>24</v>
      </c>
      <c r="I771" t="s">
        <v>213</v>
      </c>
      <c r="J771" t="str">
        <f>VLOOKUP(B771,Sheet1!A:B,2,FALSE)</f>
        <v>Fence</v>
      </c>
    </row>
    <row r="772" spans="1:10">
      <c r="A772">
        <v>48497</v>
      </c>
      <c r="B772">
        <v>382</v>
      </c>
      <c r="C772" t="s">
        <v>640</v>
      </c>
      <c r="D772">
        <v>2015</v>
      </c>
      <c r="E772">
        <v>3916.08</v>
      </c>
      <c r="F772">
        <v>3916.08</v>
      </c>
      <c r="G772">
        <v>825</v>
      </c>
      <c r="H772">
        <v>165</v>
      </c>
      <c r="I772" t="s">
        <v>213</v>
      </c>
      <c r="J772" t="str">
        <f>VLOOKUP(B772,Sheet1!A:B,2,FALSE)</f>
        <v>Fence</v>
      </c>
    </row>
    <row r="773" spans="1:10">
      <c r="A773">
        <v>48497</v>
      </c>
      <c r="B773">
        <v>382</v>
      </c>
      <c r="C773" t="s">
        <v>641</v>
      </c>
      <c r="D773">
        <v>2012</v>
      </c>
      <c r="E773">
        <v>2116.9499999999998</v>
      </c>
      <c r="F773">
        <v>2116.9499999999998</v>
      </c>
      <c r="G773">
        <v>36</v>
      </c>
      <c r="H773">
        <v>18</v>
      </c>
      <c r="I773" t="s">
        <v>213</v>
      </c>
      <c r="J773" t="str">
        <f>VLOOKUP(B773,Sheet1!A:B,2,FALSE)</f>
        <v>Fence</v>
      </c>
    </row>
    <row r="774" spans="1:10">
      <c r="A774">
        <v>48497</v>
      </c>
      <c r="B774">
        <v>382</v>
      </c>
      <c r="C774" t="s">
        <v>643</v>
      </c>
      <c r="D774">
        <v>2016</v>
      </c>
      <c r="E774">
        <v>1223.23</v>
      </c>
      <c r="F774">
        <v>1223.23</v>
      </c>
      <c r="G774">
        <v>37</v>
      </c>
      <c r="H774">
        <v>37</v>
      </c>
      <c r="I774" t="s">
        <v>213</v>
      </c>
      <c r="J774" t="str">
        <f>VLOOKUP(B774,Sheet1!A:B,2,FALSE)</f>
        <v>Fence</v>
      </c>
    </row>
    <row r="775" spans="1:10">
      <c r="A775">
        <v>48497</v>
      </c>
      <c r="B775">
        <v>382</v>
      </c>
      <c r="C775" t="s">
        <v>644</v>
      </c>
      <c r="D775">
        <v>2016</v>
      </c>
      <c r="E775">
        <v>1478.54</v>
      </c>
      <c r="F775">
        <v>1478.54</v>
      </c>
      <c r="G775">
        <v>438</v>
      </c>
      <c r="H775">
        <v>219</v>
      </c>
      <c r="I775" t="s">
        <v>213</v>
      </c>
      <c r="J775" t="str">
        <f>VLOOKUP(B775,Sheet1!A:B,2,FALSE)</f>
        <v>Fence</v>
      </c>
    </row>
    <row r="776" spans="1:10">
      <c r="A776">
        <v>48497</v>
      </c>
      <c r="B776">
        <v>382</v>
      </c>
      <c r="C776" t="s">
        <v>647</v>
      </c>
      <c r="D776">
        <v>2015</v>
      </c>
      <c r="E776">
        <v>1037</v>
      </c>
      <c r="F776">
        <v>1037</v>
      </c>
      <c r="G776">
        <v>248</v>
      </c>
      <c r="H776">
        <v>62</v>
      </c>
      <c r="I776" t="s">
        <v>213</v>
      </c>
      <c r="J776" t="str">
        <f>VLOOKUP(B776,Sheet1!A:B,2,FALSE)</f>
        <v>Fence</v>
      </c>
    </row>
    <row r="777" spans="1:10">
      <c r="A777">
        <v>48497</v>
      </c>
      <c r="B777">
        <v>382</v>
      </c>
      <c r="C777" t="s">
        <v>650</v>
      </c>
      <c r="D777">
        <v>2016</v>
      </c>
      <c r="E777">
        <v>2392</v>
      </c>
      <c r="F777">
        <v>2392</v>
      </c>
      <c r="G777">
        <v>131</v>
      </c>
      <c r="H777">
        <v>131</v>
      </c>
      <c r="I777" t="s">
        <v>213</v>
      </c>
      <c r="J777" t="str">
        <f>VLOOKUP(B777,Sheet1!A:B,2,FALSE)</f>
        <v>Fence</v>
      </c>
    </row>
    <row r="778" spans="1:10">
      <c r="A778">
        <v>48497</v>
      </c>
      <c r="B778">
        <v>382</v>
      </c>
      <c r="C778" t="s">
        <v>654</v>
      </c>
      <c r="D778">
        <v>2010</v>
      </c>
      <c r="E778">
        <v>518.35</v>
      </c>
      <c r="F778">
        <v>518.35</v>
      </c>
      <c r="G778">
        <v>46</v>
      </c>
      <c r="H778">
        <v>23</v>
      </c>
      <c r="I778" t="s">
        <v>207</v>
      </c>
      <c r="J778" t="str">
        <f>VLOOKUP(B778,Sheet1!A:B,2,FALSE)</f>
        <v>Fence</v>
      </c>
    </row>
    <row r="779" spans="1:10">
      <c r="A779">
        <v>48497</v>
      </c>
      <c r="B779">
        <v>382</v>
      </c>
      <c r="C779" t="s">
        <v>658</v>
      </c>
      <c r="D779">
        <v>2012</v>
      </c>
      <c r="E779">
        <v>1263.6199999999999</v>
      </c>
      <c r="F779">
        <v>1263.6199999999999</v>
      </c>
      <c r="G779">
        <v>184.8</v>
      </c>
      <c r="H779">
        <v>26.4</v>
      </c>
      <c r="I779" t="s">
        <v>213</v>
      </c>
      <c r="J779" t="str">
        <f>VLOOKUP(B779,Sheet1!A:B,2,FALSE)</f>
        <v>Fence</v>
      </c>
    </row>
    <row r="780" spans="1:10">
      <c r="A780">
        <v>48497</v>
      </c>
      <c r="B780">
        <v>382</v>
      </c>
      <c r="C780" t="s">
        <v>672</v>
      </c>
      <c r="D780">
        <v>2012</v>
      </c>
      <c r="E780">
        <v>711.76</v>
      </c>
      <c r="F780">
        <v>711.76</v>
      </c>
      <c r="G780">
        <v>207</v>
      </c>
      <c r="H780">
        <v>23</v>
      </c>
      <c r="I780" t="s">
        <v>213</v>
      </c>
      <c r="J780" t="str">
        <f>VLOOKUP(B780,Sheet1!A:B,2,FALSE)</f>
        <v>Fence</v>
      </c>
    </row>
    <row r="781" spans="1:10">
      <c r="A781">
        <v>48497</v>
      </c>
      <c r="B781">
        <v>382</v>
      </c>
      <c r="C781" t="s">
        <v>674</v>
      </c>
      <c r="D781">
        <v>2017</v>
      </c>
      <c r="E781">
        <v>978.44</v>
      </c>
      <c r="F781">
        <v>978.44</v>
      </c>
      <c r="G781">
        <v>81</v>
      </c>
      <c r="H781">
        <v>27</v>
      </c>
      <c r="I781" t="s">
        <v>213</v>
      </c>
      <c r="J781" t="str">
        <f>VLOOKUP(B781,Sheet1!A:B,2,FALSE)</f>
        <v>Fence</v>
      </c>
    </row>
    <row r="782" spans="1:10">
      <c r="A782">
        <v>48497</v>
      </c>
      <c r="B782">
        <v>382</v>
      </c>
      <c r="C782" t="s">
        <v>676</v>
      </c>
      <c r="D782">
        <v>2013</v>
      </c>
      <c r="E782">
        <v>362.44</v>
      </c>
      <c r="F782">
        <v>362.44</v>
      </c>
      <c r="G782">
        <v>242</v>
      </c>
      <c r="H782">
        <v>66</v>
      </c>
      <c r="I782" t="s">
        <v>213</v>
      </c>
      <c r="J782" t="str">
        <f>VLOOKUP(B782,Sheet1!A:B,2,FALSE)</f>
        <v>Fence</v>
      </c>
    </row>
    <row r="783" spans="1:10">
      <c r="A783">
        <v>48497</v>
      </c>
      <c r="B783">
        <v>382</v>
      </c>
      <c r="C783" t="s">
        <v>686</v>
      </c>
      <c r="D783">
        <v>2011</v>
      </c>
      <c r="E783">
        <v>2184.4699999999998</v>
      </c>
      <c r="F783">
        <v>2184.4699999999998</v>
      </c>
      <c r="G783">
        <v>373</v>
      </c>
      <c r="H783">
        <v>105</v>
      </c>
      <c r="I783" t="s">
        <v>213</v>
      </c>
      <c r="J783" t="str">
        <f>VLOOKUP(B783,Sheet1!A:B,2,FALSE)</f>
        <v>Fence</v>
      </c>
    </row>
    <row r="784" spans="1:10">
      <c r="A784">
        <v>48497</v>
      </c>
      <c r="B784">
        <v>382</v>
      </c>
      <c r="C784" t="s">
        <v>691</v>
      </c>
      <c r="D784">
        <v>2011</v>
      </c>
      <c r="E784">
        <v>2498.1</v>
      </c>
      <c r="F784">
        <v>2498.1</v>
      </c>
      <c r="G784">
        <v>78</v>
      </c>
      <c r="H784">
        <v>26</v>
      </c>
      <c r="I784" t="s">
        <v>213</v>
      </c>
      <c r="J784" t="str">
        <f>VLOOKUP(B784,Sheet1!A:B,2,FALSE)</f>
        <v>Fence</v>
      </c>
    </row>
    <row r="785" spans="1:10">
      <c r="A785">
        <v>48497</v>
      </c>
      <c r="B785">
        <v>382</v>
      </c>
      <c r="C785" t="s">
        <v>693</v>
      </c>
      <c r="D785">
        <v>2009</v>
      </c>
      <c r="E785">
        <v>990</v>
      </c>
      <c r="F785">
        <v>990</v>
      </c>
      <c r="G785">
        <v>24.4</v>
      </c>
      <c r="H785">
        <v>12.2</v>
      </c>
      <c r="I785" t="s">
        <v>213</v>
      </c>
      <c r="J785" t="str">
        <f>VLOOKUP(B785,Sheet1!A:B,2,FALSE)</f>
        <v>Fence</v>
      </c>
    </row>
    <row r="786" spans="1:10">
      <c r="A786">
        <v>48497</v>
      </c>
      <c r="B786">
        <v>382</v>
      </c>
      <c r="C786" t="s">
        <v>703</v>
      </c>
      <c r="D786">
        <v>2017</v>
      </c>
      <c r="E786">
        <v>2869.76</v>
      </c>
      <c r="F786">
        <v>2869.76</v>
      </c>
      <c r="G786">
        <v>237</v>
      </c>
      <c r="H786">
        <v>79</v>
      </c>
      <c r="I786" t="s">
        <v>213</v>
      </c>
      <c r="J786" t="str">
        <f>VLOOKUP(B786,Sheet1!A:B,2,FALSE)</f>
        <v>Fence</v>
      </c>
    </row>
    <row r="787" spans="1:10">
      <c r="A787">
        <v>48497</v>
      </c>
      <c r="B787">
        <v>382</v>
      </c>
      <c r="C787" t="s">
        <v>704</v>
      </c>
      <c r="D787">
        <v>2017</v>
      </c>
      <c r="E787">
        <v>955.8</v>
      </c>
      <c r="F787">
        <v>955.8</v>
      </c>
      <c r="G787">
        <v>128</v>
      </c>
      <c r="H787">
        <v>32</v>
      </c>
      <c r="I787" t="s">
        <v>213</v>
      </c>
      <c r="J787" t="str">
        <f>VLOOKUP(B787,Sheet1!A:B,2,FALSE)</f>
        <v>Fence</v>
      </c>
    </row>
    <row r="788" spans="1:10">
      <c r="A788">
        <v>48497</v>
      </c>
      <c r="B788">
        <v>382</v>
      </c>
      <c r="C788" t="s">
        <v>705</v>
      </c>
      <c r="D788">
        <v>2009</v>
      </c>
      <c r="E788">
        <v>10412.379999999999</v>
      </c>
      <c r="F788">
        <v>10412.379999999999</v>
      </c>
      <c r="G788">
        <v>1537</v>
      </c>
      <c r="H788">
        <v>226</v>
      </c>
      <c r="I788" t="s">
        <v>213</v>
      </c>
      <c r="J788" t="str">
        <f>VLOOKUP(B788,Sheet1!A:B,2,FALSE)</f>
        <v>Fence</v>
      </c>
    </row>
    <row r="789" spans="1:10">
      <c r="A789">
        <v>48497</v>
      </c>
      <c r="B789">
        <v>382</v>
      </c>
      <c r="C789" t="s">
        <v>719</v>
      </c>
      <c r="D789">
        <v>2012</v>
      </c>
      <c r="E789">
        <v>803.55</v>
      </c>
      <c r="F789">
        <v>803.55</v>
      </c>
      <c r="G789">
        <v>81</v>
      </c>
      <c r="H789">
        <v>48.8</v>
      </c>
      <c r="I789" t="s">
        <v>213</v>
      </c>
      <c r="J789" t="str">
        <f>VLOOKUP(B789,Sheet1!A:B,2,FALSE)</f>
        <v>Fence</v>
      </c>
    </row>
    <row r="790" spans="1:10">
      <c r="A790">
        <v>48497</v>
      </c>
      <c r="B790">
        <v>382</v>
      </c>
      <c r="C790" t="s">
        <v>737</v>
      </c>
      <c r="D790">
        <v>2015</v>
      </c>
      <c r="E790">
        <v>2265.04</v>
      </c>
      <c r="F790">
        <v>2265.04</v>
      </c>
      <c r="G790">
        <v>170</v>
      </c>
      <c r="H790">
        <v>85</v>
      </c>
      <c r="I790" t="s">
        <v>213</v>
      </c>
      <c r="J790" t="str">
        <f>VLOOKUP(B790,Sheet1!A:B,2,FALSE)</f>
        <v>Fence</v>
      </c>
    </row>
    <row r="791" spans="1:10">
      <c r="A791">
        <v>48497</v>
      </c>
      <c r="B791">
        <v>382</v>
      </c>
      <c r="C791" t="s">
        <v>741</v>
      </c>
      <c r="D791">
        <v>2011</v>
      </c>
      <c r="E791">
        <v>1656.6</v>
      </c>
      <c r="F791">
        <v>1656.6</v>
      </c>
      <c r="G791">
        <v>87</v>
      </c>
      <c r="H791">
        <v>56</v>
      </c>
      <c r="I791" t="s">
        <v>213</v>
      </c>
      <c r="J791" t="str">
        <f>VLOOKUP(B791,Sheet1!A:B,2,FALSE)</f>
        <v>Fence</v>
      </c>
    </row>
    <row r="792" spans="1:10">
      <c r="A792">
        <v>48497</v>
      </c>
      <c r="B792">
        <v>382</v>
      </c>
      <c r="C792" t="s">
        <v>744</v>
      </c>
      <c r="D792">
        <v>2009</v>
      </c>
      <c r="E792">
        <v>1817</v>
      </c>
      <c r="F792">
        <v>1817</v>
      </c>
      <c r="G792">
        <v>253.5</v>
      </c>
      <c r="H792">
        <v>84.5</v>
      </c>
      <c r="I792" t="s">
        <v>213</v>
      </c>
      <c r="J792" t="str">
        <f>VLOOKUP(B792,Sheet1!A:B,2,FALSE)</f>
        <v>Fence</v>
      </c>
    </row>
    <row r="793" spans="1:10">
      <c r="A793">
        <v>48497</v>
      </c>
      <c r="B793">
        <v>382</v>
      </c>
      <c r="C793" t="s">
        <v>745</v>
      </c>
      <c r="D793">
        <v>2014</v>
      </c>
      <c r="E793">
        <v>2755.2</v>
      </c>
      <c r="F793">
        <v>2755.2</v>
      </c>
      <c r="G793">
        <v>224.2</v>
      </c>
      <c r="H793">
        <v>108</v>
      </c>
      <c r="I793" t="s">
        <v>213</v>
      </c>
      <c r="J793" t="str">
        <f>VLOOKUP(B793,Sheet1!A:B,2,FALSE)</f>
        <v>Fence</v>
      </c>
    </row>
    <row r="794" spans="1:10">
      <c r="A794">
        <v>48497</v>
      </c>
      <c r="B794">
        <v>382</v>
      </c>
      <c r="C794" t="s">
        <v>747</v>
      </c>
      <c r="D794">
        <v>2017</v>
      </c>
      <c r="E794">
        <v>1882.32</v>
      </c>
      <c r="F794">
        <v>1882.32</v>
      </c>
      <c r="G794">
        <v>80.7</v>
      </c>
      <c r="H794">
        <v>32.1</v>
      </c>
      <c r="I794" t="s">
        <v>213</v>
      </c>
      <c r="J794" t="str">
        <f>VLOOKUP(B794,Sheet1!A:B,2,FALSE)</f>
        <v>Fence</v>
      </c>
    </row>
    <row r="795" spans="1:10">
      <c r="A795">
        <v>48497</v>
      </c>
      <c r="B795">
        <v>382</v>
      </c>
      <c r="C795" t="s">
        <v>754</v>
      </c>
      <c r="D795">
        <v>2011</v>
      </c>
      <c r="E795">
        <v>4036.31</v>
      </c>
      <c r="F795">
        <v>4036.31</v>
      </c>
      <c r="G795">
        <v>60</v>
      </c>
      <c r="H795">
        <v>30</v>
      </c>
      <c r="I795" t="s">
        <v>213</v>
      </c>
      <c r="J795" t="str">
        <f>VLOOKUP(B795,Sheet1!A:B,2,FALSE)</f>
        <v>Fence</v>
      </c>
    </row>
    <row r="796" spans="1:10">
      <c r="A796">
        <v>48497</v>
      </c>
      <c r="B796">
        <v>382</v>
      </c>
      <c r="C796" t="s">
        <v>762</v>
      </c>
      <c r="D796">
        <v>2015</v>
      </c>
      <c r="E796">
        <v>1891</v>
      </c>
      <c r="F796">
        <v>1891</v>
      </c>
      <c r="G796">
        <v>1088</v>
      </c>
      <c r="H796">
        <v>112</v>
      </c>
      <c r="I796" t="s">
        <v>207</v>
      </c>
      <c r="J796" t="str">
        <f>VLOOKUP(B796,Sheet1!A:B,2,FALSE)</f>
        <v>Fence</v>
      </c>
    </row>
    <row r="797" spans="1:10">
      <c r="A797">
        <v>48497</v>
      </c>
      <c r="B797">
        <v>382</v>
      </c>
      <c r="C797" t="s">
        <v>770</v>
      </c>
      <c r="D797">
        <v>2014</v>
      </c>
      <c r="E797">
        <v>391.2</v>
      </c>
      <c r="F797">
        <v>391.2</v>
      </c>
      <c r="G797">
        <v>11.1</v>
      </c>
      <c r="H797">
        <v>11.1</v>
      </c>
      <c r="I797" t="s">
        <v>213</v>
      </c>
      <c r="J797" t="str">
        <f>VLOOKUP(B797,Sheet1!A:B,2,FALSE)</f>
        <v>Fence</v>
      </c>
    </row>
    <row r="798" spans="1:10">
      <c r="A798">
        <v>48497</v>
      </c>
      <c r="B798">
        <v>382</v>
      </c>
      <c r="C798" t="s">
        <v>804</v>
      </c>
      <c r="D798">
        <v>2016</v>
      </c>
      <c r="E798">
        <v>2392</v>
      </c>
      <c r="F798">
        <v>2392</v>
      </c>
      <c r="G798">
        <v>40</v>
      </c>
      <c r="H798">
        <v>40</v>
      </c>
      <c r="I798" t="s">
        <v>213</v>
      </c>
      <c r="J798" t="str">
        <f>VLOOKUP(B798,Sheet1!A:B,2,FALSE)</f>
        <v>Fence</v>
      </c>
    </row>
    <row r="799" spans="1:10">
      <c r="A799">
        <v>48497</v>
      </c>
      <c r="B799">
        <v>382</v>
      </c>
      <c r="C799" t="s">
        <v>808</v>
      </c>
      <c r="D799">
        <v>2012</v>
      </c>
      <c r="E799">
        <v>2640.4</v>
      </c>
      <c r="F799">
        <v>2640.4</v>
      </c>
      <c r="G799">
        <v>2779</v>
      </c>
      <c r="H799">
        <v>229</v>
      </c>
      <c r="I799" t="s">
        <v>213</v>
      </c>
      <c r="J799" t="str">
        <f>VLOOKUP(B799,Sheet1!A:B,2,FALSE)</f>
        <v>Fence</v>
      </c>
    </row>
    <row r="800" spans="1:10">
      <c r="A800">
        <v>48497</v>
      </c>
      <c r="B800">
        <v>382</v>
      </c>
      <c r="C800" t="s">
        <v>809</v>
      </c>
      <c r="D800">
        <v>2014</v>
      </c>
      <c r="E800">
        <v>2389.75</v>
      </c>
      <c r="F800">
        <v>2389.75</v>
      </c>
      <c r="G800">
        <v>442.75</v>
      </c>
      <c r="H800">
        <v>40.25</v>
      </c>
      <c r="I800" t="s">
        <v>213</v>
      </c>
      <c r="J800" t="str">
        <f>VLOOKUP(B800,Sheet1!A:B,2,FALSE)</f>
        <v>Fence</v>
      </c>
    </row>
    <row r="801" spans="1:10">
      <c r="A801">
        <v>48497</v>
      </c>
      <c r="B801">
        <v>382</v>
      </c>
      <c r="C801" t="s">
        <v>811</v>
      </c>
      <c r="D801">
        <v>2009</v>
      </c>
      <c r="E801">
        <v>1079</v>
      </c>
      <c r="F801">
        <v>1079</v>
      </c>
      <c r="G801">
        <v>517.5</v>
      </c>
      <c r="H801">
        <v>63</v>
      </c>
      <c r="I801" t="s">
        <v>213</v>
      </c>
      <c r="J801" t="str">
        <f>VLOOKUP(B801,Sheet1!A:B,2,FALSE)</f>
        <v>Fence</v>
      </c>
    </row>
    <row r="802" spans="1:10">
      <c r="A802">
        <v>48497</v>
      </c>
      <c r="B802">
        <v>382</v>
      </c>
      <c r="C802" t="s">
        <v>811</v>
      </c>
      <c r="D802">
        <v>2011</v>
      </c>
      <c r="E802">
        <v>914</v>
      </c>
      <c r="F802">
        <v>914</v>
      </c>
      <c r="G802">
        <v>517.5</v>
      </c>
      <c r="H802">
        <v>63</v>
      </c>
      <c r="I802" t="s">
        <v>213</v>
      </c>
      <c r="J802" t="str">
        <f>VLOOKUP(B802,Sheet1!A:B,2,FALSE)</f>
        <v>Fence</v>
      </c>
    </row>
    <row r="803" spans="1:10">
      <c r="A803">
        <v>48497</v>
      </c>
      <c r="B803">
        <v>382</v>
      </c>
      <c r="C803" t="s">
        <v>812</v>
      </c>
      <c r="D803">
        <v>2012</v>
      </c>
      <c r="E803">
        <v>2156.5500000000002</v>
      </c>
      <c r="F803">
        <v>2156.5500000000002</v>
      </c>
      <c r="G803">
        <v>263</v>
      </c>
      <c r="H803">
        <v>56</v>
      </c>
      <c r="I803" t="s">
        <v>213</v>
      </c>
      <c r="J803" t="str">
        <f>VLOOKUP(B803,Sheet1!A:B,2,FALSE)</f>
        <v>Fence</v>
      </c>
    </row>
    <row r="804" spans="1:10">
      <c r="A804">
        <v>48497</v>
      </c>
      <c r="B804">
        <v>382</v>
      </c>
      <c r="C804" t="s">
        <v>818</v>
      </c>
      <c r="D804">
        <v>2011</v>
      </c>
      <c r="E804">
        <v>2171.4</v>
      </c>
      <c r="F804">
        <v>2171.4</v>
      </c>
      <c r="G804">
        <v>80.3</v>
      </c>
      <c r="H804">
        <v>46.3</v>
      </c>
      <c r="I804" t="s">
        <v>213</v>
      </c>
      <c r="J804" t="str">
        <f>VLOOKUP(B804,Sheet1!A:B,2,FALSE)</f>
        <v>Fence</v>
      </c>
    </row>
    <row r="805" spans="1:10">
      <c r="A805">
        <v>48497</v>
      </c>
      <c r="B805">
        <v>382</v>
      </c>
      <c r="C805" t="s">
        <v>825</v>
      </c>
      <c r="D805">
        <v>2010</v>
      </c>
      <c r="E805">
        <v>2069.04</v>
      </c>
      <c r="F805">
        <v>2069.04</v>
      </c>
      <c r="G805">
        <v>259</v>
      </c>
      <c r="H805">
        <v>72</v>
      </c>
      <c r="I805" t="s">
        <v>213</v>
      </c>
      <c r="J805" t="str">
        <f>VLOOKUP(B805,Sheet1!A:B,2,FALSE)</f>
        <v>Fence</v>
      </c>
    </row>
    <row r="806" spans="1:10">
      <c r="A806">
        <v>48497</v>
      </c>
      <c r="B806">
        <v>382</v>
      </c>
      <c r="C806" t="s">
        <v>826</v>
      </c>
      <c r="D806">
        <v>2016</v>
      </c>
      <c r="E806">
        <v>1518.66</v>
      </c>
      <c r="F806">
        <v>1518.66</v>
      </c>
      <c r="G806">
        <v>248</v>
      </c>
      <c r="H806">
        <v>62</v>
      </c>
      <c r="I806" t="s">
        <v>207</v>
      </c>
      <c r="J806" t="str">
        <f>VLOOKUP(B806,Sheet1!A:B,2,FALSE)</f>
        <v>Fence</v>
      </c>
    </row>
    <row r="807" spans="1:10">
      <c r="A807">
        <v>48497</v>
      </c>
      <c r="B807">
        <v>382</v>
      </c>
      <c r="C807" t="s">
        <v>827</v>
      </c>
      <c r="D807">
        <v>2011</v>
      </c>
      <c r="E807">
        <v>1274.6300000000001</v>
      </c>
      <c r="F807">
        <v>1274.6300000000001</v>
      </c>
      <c r="G807">
        <v>745</v>
      </c>
      <c r="H807">
        <v>114</v>
      </c>
      <c r="I807" t="s">
        <v>213</v>
      </c>
      <c r="J807" t="str">
        <f>VLOOKUP(B807,Sheet1!A:B,2,FALSE)</f>
        <v>Fence</v>
      </c>
    </row>
    <row r="808" spans="1:10">
      <c r="A808">
        <v>48497</v>
      </c>
      <c r="B808">
        <v>382</v>
      </c>
      <c r="C808" t="s">
        <v>829</v>
      </c>
      <c r="D808">
        <v>2017</v>
      </c>
      <c r="E808">
        <v>1625.04</v>
      </c>
      <c r="F808">
        <v>1625.04</v>
      </c>
      <c r="G808">
        <v>171</v>
      </c>
      <c r="H808">
        <v>57</v>
      </c>
      <c r="I808" t="s">
        <v>213</v>
      </c>
      <c r="J808" t="str">
        <f>VLOOKUP(B808,Sheet1!A:B,2,FALSE)</f>
        <v>Fence</v>
      </c>
    </row>
    <row r="809" spans="1:10">
      <c r="A809">
        <v>48497</v>
      </c>
      <c r="B809">
        <v>382</v>
      </c>
      <c r="C809" t="s">
        <v>832</v>
      </c>
      <c r="D809">
        <v>2011</v>
      </c>
      <c r="E809">
        <v>1735.8</v>
      </c>
      <c r="F809">
        <v>1735.8</v>
      </c>
      <c r="G809">
        <v>354</v>
      </c>
      <c r="H809">
        <v>30</v>
      </c>
      <c r="I809" t="s">
        <v>213</v>
      </c>
      <c r="J809" t="str">
        <f>VLOOKUP(B809,Sheet1!A:B,2,FALSE)</f>
        <v>Fence</v>
      </c>
    </row>
    <row r="810" spans="1:10">
      <c r="A810">
        <v>48497</v>
      </c>
      <c r="B810">
        <v>382</v>
      </c>
      <c r="C810" t="s">
        <v>837</v>
      </c>
      <c r="D810">
        <v>2011</v>
      </c>
      <c r="E810">
        <v>2258.85</v>
      </c>
      <c r="F810">
        <v>2258.85</v>
      </c>
      <c r="G810">
        <v>373</v>
      </c>
      <c r="H810">
        <v>105</v>
      </c>
      <c r="I810" t="s">
        <v>213</v>
      </c>
      <c r="J810" t="str">
        <f>VLOOKUP(B810,Sheet1!A:B,2,FALSE)</f>
        <v>Fence</v>
      </c>
    </row>
    <row r="811" spans="1:10">
      <c r="A811">
        <v>48497</v>
      </c>
      <c r="B811">
        <v>382</v>
      </c>
      <c r="C811" t="s">
        <v>839</v>
      </c>
      <c r="D811">
        <v>2010</v>
      </c>
      <c r="E811">
        <v>3135</v>
      </c>
      <c r="F811">
        <v>3135</v>
      </c>
      <c r="G811">
        <v>132.1</v>
      </c>
      <c r="H811">
        <v>24.1</v>
      </c>
      <c r="I811" t="s">
        <v>213</v>
      </c>
      <c r="J811" t="str">
        <f>VLOOKUP(B811,Sheet1!A:B,2,FALSE)</f>
        <v>Fence</v>
      </c>
    </row>
    <row r="812" spans="1:10">
      <c r="A812">
        <v>48497</v>
      </c>
      <c r="B812">
        <v>382</v>
      </c>
      <c r="C812" t="s">
        <v>855</v>
      </c>
      <c r="D812">
        <v>2016</v>
      </c>
      <c r="E812">
        <v>466.22</v>
      </c>
      <c r="F812">
        <v>466.22</v>
      </c>
      <c r="G812">
        <v>784</v>
      </c>
      <c r="H812">
        <v>112</v>
      </c>
      <c r="I812" t="s">
        <v>213</v>
      </c>
      <c r="J812" t="str">
        <f>VLOOKUP(B812,Sheet1!A:B,2,FALSE)</f>
        <v>Fence</v>
      </c>
    </row>
    <row r="813" spans="1:10">
      <c r="A813">
        <v>48497</v>
      </c>
      <c r="B813">
        <v>382</v>
      </c>
      <c r="C813" t="s">
        <v>871</v>
      </c>
      <c r="D813">
        <v>2014</v>
      </c>
      <c r="E813">
        <v>3767.36</v>
      </c>
      <c r="F813">
        <v>3767.36</v>
      </c>
      <c r="G813">
        <v>3428</v>
      </c>
      <c r="H813">
        <v>289</v>
      </c>
      <c r="I813" t="s">
        <v>213</v>
      </c>
      <c r="J813" t="str">
        <f>VLOOKUP(B813,Sheet1!A:B,2,FALSE)</f>
        <v>Fence</v>
      </c>
    </row>
    <row r="814" spans="1:10">
      <c r="A814">
        <v>48497</v>
      </c>
      <c r="B814">
        <v>382</v>
      </c>
      <c r="C814" t="s">
        <v>871</v>
      </c>
      <c r="D814">
        <v>2015</v>
      </c>
      <c r="E814">
        <v>1500.6</v>
      </c>
      <c r="F814">
        <v>1500.6</v>
      </c>
      <c r="G814">
        <v>3428</v>
      </c>
      <c r="H814">
        <v>289</v>
      </c>
      <c r="I814" t="s">
        <v>213</v>
      </c>
      <c r="J814" t="str">
        <f>VLOOKUP(B814,Sheet1!A:B,2,FALSE)</f>
        <v>Fence</v>
      </c>
    </row>
    <row r="815" spans="1:10">
      <c r="A815">
        <v>48497</v>
      </c>
      <c r="B815">
        <v>382</v>
      </c>
      <c r="C815" t="s">
        <v>876</v>
      </c>
      <c r="D815">
        <v>2013</v>
      </c>
      <c r="E815">
        <v>2997.17</v>
      </c>
      <c r="F815">
        <v>2997.17</v>
      </c>
      <c r="G815">
        <v>8.3000000000000007</v>
      </c>
      <c r="H815">
        <v>8.3000000000000007</v>
      </c>
      <c r="I815" t="s">
        <v>213</v>
      </c>
      <c r="J815" t="str">
        <f>VLOOKUP(B815,Sheet1!A:B,2,FALSE)</f>
        <v>Fence</v>
      </c>
    </row>
    <row r="816" spans="1:10">
      <c r="A816">
        <v>48497</v>
      </c>
      <c r="B816">
        <v>382</v>
      </c>
      <c r="C816" t="s">
        <v>887</v>
      </c>
      <c r="D816">
        <v>2009</v>
      </c>
      <c r="E816">
        <v>597</v>
      </c>
      <c r="F816">
        <v>597</v>
      </c>
      <c r="G816">
        <v>155</v>
      </c>
      <c r="H816">
        <v>43</v>
      </c>
      <c r="I816" t="s">
        <v>213</v>
      </c>
      <c r="J816" t="str">
        <f>VLOOKUP(B816,Sheet1!A:B,2,FALSE)</f>
        <v>Fence</v>
      </c>
    </row>
    <row r="817" spans="1:10">
      <c r="A817">
        <v>48497</v>
      </c>
      <c r="B817">
        <v>382</v>
      </c>
      <c r="C817" t="s">
        <v>890</v>
      </c>
      <c r="D817">
        <v>2014</v>
      </c>
      <c r="E817">
        <v>2133.7600000000002</v>
      </c>
      <c r="F817">
        <v>2133.7600000000002</v>
      </c>
      <c r="G817">
        <v>4187.7</v>
      </c>
      <c r="H817">
        <v>380.7</v>
      </c>
      <c r="I817" t="s">
        <v>213</v>
      </c>
      <c r="J817" t="str">
        <f>VLOOKUP(B817,Sheet1!A:B,2,FALSE)</f>
        <v>Fence</v>
      </c>
    </row>
    <row r="818" spans="1:10">
      <c r="A818">
        <v>48497</v>
      </c>
      <c r="B818">
        <v>382</v>
      </c>
      <c r="C818" t="s">
        <v>901</v>
      </c>
      <c r="D818">
        <v>2008</v>
      </c>
      <c r="E818">
        <v>2870</v>
      </c>
      <c r="F818">
        <v>2870</v>
      </c>
      <c r="G818">
        <v>1617</v>
      </c>
      <c r="H818">
        <v>373</v>
      </c>
      <c r="I818" t="s">
        <v>213</v>
      </c>
      <c r="J818" t="str">
        <f>VLOOKUP(B818,Sheet1!A:B,2,FALSE)</f>
        <v>Fence</v>
      </c>
    </row>
    <row r="819" spans="1:10">
      <c r="A819">
        <v>48497</v>
      </c>
      <c r="B819">
        <v>382</v>
      </c>
      <c r="C819" t="s">
        <v>901</v>
      </c>
      <c r="D819">
        <v>2011</v>
      </c>
      <c r="E819">
        <v>3705</v>
      </c>
      <c r="F819">
        <v>3705</v>
      </c>
      <c r="G819">
        <v>1617</v>
      </c>
      <c r="H819">
        <v>373</v>
      </c>
      <c r="I819" t="s">
        <v>213</v>
      </c>
      <c r="J819" t="str">
        <f>VLOOKUP(B819,Sheet1!A:B,2,FALSE)</f>
        <v>Fence</v>
      </c>
    </row>
    <row r="820" spans="1:10">
      <c r="A820">
        <v>48497</v>
      </c>
      <c r="B820">
        <v>382</v>
      </c>
      <c r="C820" t="s">
        <v>902</v>
      </c>
      <c r="D820">
        <v>2017</v>
      </c>
      <c r="E820">
        <v>745.76</v>
      </c>
      <c r="F820">
        <v>745.76</v>
      </c>
      <c r="G820">
        <v>14</v>
      </c>
      <c r="H820">
        <v>14</v>
      </c>
      <c r="I820" t="s">
        <v>213</v>
      </c>
      <c r="J820" t="str">
        <f>VLOOKUP(B820,Sheet1!A:B,2,FALSE)</f>
        <v>Fence</v>
      </c>
    </row>
    <row r="821" spans="1:10">
      <c r="A821">
        <v>48497</v>
      </c>
      <c r="B821">
        <v>382</v>
      </c>
      <c r="C821" t="s">
        <v>909</v>
      </c>
      <c r="D821">
        <v>2015</v>
      </c>
      <c r="E821">
        <v>1952.42</v>
      </c>
      <c r="F821">
        <v>1952.42</v>
      </c>
      <c r="G821">
        <v>93</v>
      </c>
      <c r="H821">
        <v>31</v>
      </c>
      <c r="I821" t="s">
        <v>213</v>
      </c>
      <c r="J821" t="str">
        <f>VLOOKUP(B821,Sheet1!A:B,2,FALSE)</f>
        <v>Fence</v>
      </c>
    </row>
    <row r="822" spans="1:10">
      <c r="A822">
        <v>48497</v>
      </c>
      <c r="B822">
        <v>382</v>
      </c>
      <c r="C822" t="s">
        <v>910</v>
      </c>
      <c r="D822">
        <v>2009</v>
      </c>
      <c r="E822">
        <v>1140</v>
      </c>
      <c r="F822">
        <v>1140</v>
      </c>
      <c r="G822">
        <v>88</v>
      </c>
      <c r="H822">
        <v>22</v>
      </c>
      <c r="I822" t="s">
        <v>213</v>
      </c>
      <c r="J822" t="str">
        <f>VLOOKUP(B822,Sheet1!A:B,2,FALSE)</f>
        <v>Fence</v>
      </c>
    </row>
    <row r="823" spans="1:10">
      <c r="A823">
        <v>48497</v>
      </c>
      <c r="B823">
        <v>382</v>
      </c>
      <c r="C823" t="s">
        <v>918</v>
      </c>
      <c r="D823">
        <v>2011</v>
      </c>
      <c r="E823">
        <v>1445.96</v>
      </c>
      <c r="F823">
        <v>1445.96</v>
      </c>
      <c r="G823">
        <v>78</v>
      </c>
      <c r="H823">
        <v>13</v>
      </c>
      <c r="I823" t="s">
        <v>213</v>
      </c>
      <c r="J823" t="str">
        <f>VLOOKUP(B823,Sheet1!A:B,2,FALSE)</f>
        <v>Fence</v>
      </c>
    </row>
    <row r="824" spans="1:10">
      <c r="A824">
        <v>48497</v>
      </c>
      <c r="B824">
        <v>382</v>
      </c>
      <c r="C824" t="s">
        <v>923</v>
      </c>
      <c r="D824">
        <v>2011</v>
      </c>
      <c r="E824">
        <v>848.57</v>
      </c>
      <c r="F824">
        <v>848.57</v>
      </c>
      <c r="G824">
        <v>374</v>
      </c>
      <c r="H824">
        <v>131</v>
      </c>
      <c r="I824" t="s">
        <v>213</v>
      </c>
      <c r="J824" t="str">
        <f>VLOOKUP(B824,Sheet1!A:B,2,FALSE)</f>
        <v>Fence</v>
      </c>
    </row>
    <row r="825" spans="1:10">
      <c r="A825">
        <v>48497</v>
      </c>
      <c r="B825">
        <v>382</v>
      </c>
      <c r="C825" t="s">
        <v>934</v>
      </c>
      <c r="D825">
        <v>2016</v>
      </c>
      <c r="E825">
        <v>957.7</v>
      </c>
      <c r="F825">
        <v>957.7</v>
      </c>
      <c r="G825">
        <v>155</v>
      </c>
      <c r="H825">
        <v>43</v>
      </c>
      <c r="I825" t="s">
        <v>213</v>
      </c>
      <c r="J825" t="str">
        <f>VLOOKUP(B825,Sheet1!A:B,2,FALSE)</f>
        <v>Fence</v>
      </c>
    </row>
    <row r="826" spans="1:10">
      <c r="A826">
        <v>48497</v>
      </c>
      <c r="B826">
        <v>382</v>
      </c>
      <c r="C826" t="s">
        <v>940</v>
      </c>
      <c r="D826">
        <v>2009</v>
      </c>
      <c r="E826">
        <v>1338</v>
      </c>
      <c r="F826">
        <v>1338</v>
      </c>
      <c r="G826">
        <v>44.6</v>
      </c>
      <c r="H826">
        <v>22.3</v>
      </c>
      <c r="I826" t="s">
        <v>213</v>
      </c>
      <c r="J826" t="str">
        <f>VLOOKUP(B826,Sheet1!A:B,2,FALSE)</f>
        <v>Fence</v>
      </c>
    </row>
    <row r="827" spans="1:10">
      <c r="A827">
        <v>48497</v>
      </c>
      <c r="B827">
        <v>382</v>
      </c>
      <c r="C827" t="s">
        <v>945</v>
      </c>
      <c r="D827">
        <v>2015</v>
      </c>
      <c r="E827">
        <v>1130.94</v>
      </c>
      <c r="F827">
        <v>1130.94</v>
      </c>
      <c r="G827">
        <v>490</v>
      </c>
      <c r="H827">
        <v>98</v>
      </c>
      <c r="I827" t="s">
        <v>213</v>
      </c>
      <c r="J827" t="str">
        <f>VLOOKUP(B827,Sheet1!A:B,2,FALSE)</f>
        <v>Fence</v>
      </c>
    </row>
    <row r="828" spans="1:10">
      <c r="A828">
        <v>48497</v>
      </c>
      <c r="B828">
        <v>382</v>
      </c>
      <c r="C828" t="s">
        <v>948</v>
      </c>
      <c r="D828">
        <v>2012</v>
      </c>
      <c r="E828">
        <v>1856.4</v>
      </c>
      <c r="F828">
        <v>1856.4</v>
      </c>
      <c r="G828">
        <v>60</v>
      </c>
      <c r="H828">
        <v>20</v>
      </c>
      <c r="I828" t="s">
        <v>213</v>
      </c>
      <c r="J828" t="str">
        <f>VLOOKUP(B828,Sheet1!A:B,2,FALSE)</f>
        <v>Fence</v>
      </c>
    </row>
    <row r="829" spans="1:10">
      <c r="A829">
        <v>48497</v>
      </c>
      <c r="B829">
        <v>382</v>
      </c>
      <c r="C829" t="s">
        <v>968</v>
      </c>
      <c r="D829">
        <v>2012</v>
      </c>
      <c r="E829">
        <v>563.34</v>
      </c>
      <c r="F829">
        <v>563.34</v>
      </c>
      <c r="G829">
        <v>46</v>
      </c>
      <c r="H829">
        <v>23</v>
      </c>
      <c r="I829" t="s">
        <v>213</v>
      </c>
      <c r="J829" t="str">
        <f>VLOOKUP(B829,Sheet1!A:B,2,FALSE)</f>
        <v>Fence</v>
      </c>
    </row>
    <row r="830" spans="1:10">
      <c r="A830">
        <v>48497</v>
      </c>
      <c r="B830">
        <v>382</v>
      </c>
      <c r="C830" t="s">
        <v>981</v>
      </c>
      <c r="D830">
        <v>2011</v>
      </c>
      <c r="E830">
        <v>1224.3</v>
      </c>
      <c r="F830">
        <v>1224.3</v>
      </c>
      <c r="G830">
        <v>168.6</v>
      </c>
      <c r="H830">
        <v>46.2</v>
      </c>
      <c r="I830" t="s">
        <v>213</v>
      </c>
      <c r="J830" t="str">
        <f>VLOOKUP(B830,Sheet1!A:B,2,FALSE)</f>
        <v>Fence</v>
      </c>
    </row>
    <row r="831" spans="1:10">
      <c r="A831">
        <v>48497</v>
      </c>
      <c r="B831">
        <v>382</v>
      </c>
      <c r="C831" t="s">
        <v>981</v>
      </c>
      <c r="D831">
        <v>2012</v>
      </c>
      <c r="E831">
        <v>1560.9</v>
      </c>
      <c r="F831">
        <v>1560.9</v>
      </c>
      <c r="G831">
        <v>168.6</v>
      </c>
      <c r="H831">
        <v>46.2</v>
      </c>
      <c r="I831" t="s">
        <v>213</v>
      </c>
      <c r="J831" t="str">
        <f>VLOOKUP(B831,Sheet1!A:B,2,FALSE)</f>
        <v>Fence</v>
      </c>
    </row>
    <row r="832" spans="1:10">
      <c r="A832">
        <v>48497</v>
      </c>
      <c r="B832">
        <v>382</v>
      </c>
      <c r="C832" t="s">
        <v>992</v>
      </c>
      <c r="D832">
        <v>2016</v>
      </c>
      <c r="E832">
        <v>1162.4000000000001</v>
      </c>
      <c r="F832">
        <v>1162.4000000000001</v>
      </c>
      <c r="G832">
        <v>228</v>
      </c>
      <c r="H832">
        <v>34</v>
      </c>
      <c r="I832" t="s">
        <v>213</v>
      </c>
      <c r="J832" t="str">
        <f>VLOOKUP(B832,Sheet1!A:B,2,FALSE)</f>
        <v>Fence</v>
      </c>
    </row>
    <row r="833" spans="1:10">
      <c r="A833">
        <v>48497</v>
      </c>
      <c r="B833">
        <v>382</v>
      </c>
      <c r="C833" t="s">
        <v>998</v>
      </c>
      <c r="D833">
        <v>2017</v>
      </c>
      <c r="E833">
        <v>1057.28</v>
      </c>
      <c r="F833">
        <v>1057.28</v>
      </c>
      <c r="G833">
        <v>135</v>
      </c>
      <c r="H833">
        <v>56</v>
      </c>
      <c r="I833" t="s">
        <v>213</v>
      </c>
      <c r="J833" t="str">
        <f>VLOOKUP(B833,Sheet1!A:B,2,FALSE)</f>
        <v>Fence</v>
      </c>
    </row>
    <row r="834" spans="1:10">
      <c r="A834">
        <v>48497</v>
      </c>
      <c r="B834">
        <v>382</v>
      </c>
      <c r="C834" t="s">
        <v>1001</v>
      </c>
      <c r="D834">
        <v>2016</v>
      </c>
      <c r="E834">
        <v>763.46</v>
      </c>
      <c r="F834">
        <v>763.46</v>
      </c>
      <c r="G834">
        <v>696</v>
      </c>
      <c r="H834">
        <v>134</v>
      </c>
      <c r="I834" t="s">
        <v>213</v>
      </c>
      <c r="J834" t="str">
        <f>VLOOKUP(B834,Sheet1!A:B,2,FALSE)</f>
        <v>Fence</v>
      </c>
    </row>
    <row r="835" spans="1:10">
      <c r="A835">
        <v>48497</v>
      </c>
      <c r="B835">
        <v>382</v>
      </c>
      <c r="C835" t="s">
        <v>1020</v>
      </c>
      <c r="D835">
        <v>2009</v>
      </c>
      <c r="E835">
        <v>990</v>
      </c>
      <c r="F835">
        <v>990</v>
      </c>
      <c r="G835">
        <v>6</v>
      </c>
      <c r="H835">
        <v>6</v>
      </c>
      <c r="I835" t="s">
        <v>207</v>
      </c>
      <c r="J835" t="str">
        <f>VLOOKUP(B835,Sheet1!A:B,2,FALSE)</f>
        <v>Fence</v>
      </c>
    </row>
    <row r="836" spans="1:10">
      <c r="A836">
        <v>48497</v>
      </c>
      <c r="B836">
        <v>382</v>
      </c>
      <c r="C836" t="s">
        <v>1033</v>
      </c>
      <c r="D836">
        <v>2016</v>
      </c>
      <c r="E836">
        <v>1161.44</v>
      </c>
      <c r="F836">
        <v>1161.44</v>
      </c>
      <c r="G836">
        <v>159.30000000000001</v>
      </c>
      <c r="H836">
        <v>109.3</v>
      </c>
      <c r="I836" t="s">
        <v>213</v>
      </c>
      <c r="J836" t="str">
        <f>VLOOKUP(B836,Sheet1!A:B,2,FALSE)</f>
        <v>Fence</v>
      </c>
    </row>
    <row r="837" spans="1:10">
      <c r="A837">
        <v>48497</v>
      </c>
      <c r="B837">
        <v>382</v>
      </c>
      <c r="C837" t="s">
        <v>1036</v>
      </c>
      <c r="D837">
        <v>2012</v>
      </c>
      <c r="E837">
        <v>969.15</v>
      </c>
      <c r="F837">
        <v>969.15</v>
      </c>
      <c r="G837">
        <v>64</v>
      </c>
      <c r="H837">
        <v>32</v>
      </c>
      <c r="I837" t="s">
        <v>213</v>
      </c>
      <c r="J837" t="str">
        <f>VLOOKUP(B837,Sheet1!A:B,2,FALSE)</f>
        <v>Fence</v>
      </c>
    </row>
    <row r="838" spans="1:10">
      <c r="A838">
        <v>48497</v>
      </c>
      <c r="B838">
        <v>382</v>
      </c>
      <c r="C838" t="s">
        <v>1037</v>
      </c>
      <c r="D838">
        <v>2008</v>
      </c>
      <c r="E838">
        <v>661</v>
      </c>
      <c r="F838">
        <v>661</v>
      </c>
      <c r="G838">
        <v>17</v>
      </c>
      <c r="H838">
        <v>17</v>
      </c>
      <c r="I838" t="s">
        <v>213</v>
      </c>
      <c r="J838" t="str">
        <f>VLOOKUP(B838,Sheet1!A:B,2,FALSE)</f>
        <v>Fence</v>
      </c>
    </row>
    <row r="839" spans="1:10">
      <c r="A839">
        <v>48497</v>
      </c>
      <c r="B839">
        <v>382</v>
      </c>
      <c r="C839" t="s">
        <v>1039</v>
      </c>
      <c r="D839">
        <v>2013</v>
      </c>
      <c r="E839">
        <v>1227.54</v>
      </c>
      <c r="F839">
        <v>1227.54</v>
      </c>
      <c r="G839">
        <v>721</v>
      </c>
      <c r="H839">
        <v>139</v>
      </c>
      <c r="I839" t="s">
        <v>213</v>
      </c>
      <c r="J839" t="str">
        <f>VLOOKUP(B839,Sheet1!A:B,2,FALSE)</f>
        <v>Fence</v>
      </c>
    </row>
    <row r="840" spans="1:10">
      <c r="A840">
        <v>48497</v>
      </c>
      <c r="B840">
        <v>382</v>
      </c>
      <c r="C840" t="s">
        <v>1041</v>
      </c>
      <c r="D840">
        <v>2013</v>
      </c>
      <c r="E840">
        <v>1128.5999999999999</v>
      </c>
      <c r="F840">
        <v>1128.5999999999999</v>
      </c>
      <c r="G840">
        <v>80.2</v>
      </c>
      <c r="H840">
        <v>32.1</v>
      </c>
      <c r="I840" t="s">
        <v>213</v>
      </c>
      <c r="J840" t="str">
        <f>VLOOKUP(B840,Sheet1!A:B,2,FALSE)</f>
        <v>Fence</v>
      </c>
    </row>
    <row r="841" spans="1:10">
      <c r="A841">
        <v>48497</v>
      </c>
      <c r="B841">
        <v>382</v>
      </c>
      <c r="C841" t="s">
        <v>1052</v>
      </c>
      <c r="D841">
        <v>2018</v>
      </c>
      <c r="E841">
        <v>1296.82</v>
      </c>
      <c r="F841">
        <v>1296.82</v>
      </c>
      <c r="G841">
        <v>32</v>
      </c>
      <c r="H841">
        <v>32</v>
      </c>
      <c r="I841" t="s">
        <v>207</v>
      </c>
      <c r="J841" t="str">
        <f>VLOOKUP(B841,Sheet1!A:B,2,FALSE)</f>
        <v>Fence</v>
      </c>
    </row>
    <row r="842" spans="1:10">
      <c r="A842">
        <v>48497</v>
      </c>
      <c r="B842">
        <v>382</v>
      </c>
      <c r="C842" t="s">
        <v>1058</v>
      </c>
      <c r="D842">
        <v>2015</v>
      </c>
      <c r="E842">
        <v>1317.6</v>
      </c>
      <c r="F842">
        <v>1317.6</v>
      </c>
      <c r="G842">
        <v>25</v>
      </c>
      <c r="H842">
        <v>13</v>
      </c>
      <c r="I842" t="s">
        <v>213</v>
      </c>
      <c r="J842" t="str">
        <f>VLOOKUP(B842,Sheet1!A:B,2,FALSE)</f>
        <v>Fence</v>
      </c>
    </row>
    <row r="843" spans="1:10">
      <c r="A843">
        <v>48497</v>
      </c>
      <c r="B843">
        <v>382</v>
      </c>
      <c r="C843" t="s">
        <v>1062</v>
      </c>
      <c r="D843">
        <v>2011</v>
      </c>
      <c r="E843">
        <v>989.11</v>
      </c>
      <c r="F843">
        <v>989.11</v>
      </c>
      <c r="G843">
        <v>24</v>
      </c>
      <c r="H843">
        <v>8</v>
      </c>
      <c r="I843" t="s">
        <v>213</v>
      </c>
      <c r="J843" t="str">
        <f>VLOOKUP(B843,Sheet1!A:B,2,FALSE)</f>
        <v>Fence</v>
      </c>
    </row>
    <row r="844" spans="1:10">
      <c r="A844">
        <v>48497</v>
      </c>
      <c r="B844">
        <v>382</v>
      </c>
      <c r="C844" t="s">
        <v>1065</v>
      </c>
      <c r="D844">
        <v>2011</v>
      </c>
      <c r="E844">
        <v>1353</v>
      </c>
      <c r="F844">
        <v>1353</v>
      </c>
      <c r="G844">
        <v>3</v>
      </c>
      <c r="H844">
        <v>3</v>
      </c>
      <c r="I844" t="s">
        <v>213</v>
      </c>
      <c r="J844" t="str">
        <f>VLOOKUP(B844,Sheet1!A:B,2,FALSE)</f>
        <v>Fence</v>
      </c>
    </row>
    <row r="845" spans="1:10">
      <c r="A845">
        <v>48497</v>
      </c>
      <c r="B845">
        <v>382</v>
      </c>
      <c r="C845" t="s">
        <v>1067</v>
      </c>
      <c r="D845">
        <v>2011</v>
      </c>
      <c r="E845">
        <v>655.04999999999995</v>
      </c>
      <c r="F845">
        <v>655.04999999999995</v>
      </c>
      <c r="G845">
        <v>38.4</v>
      </c>
      <c r="H845">
        <v>19.2</v>
      </c>
      <c r="I845" t="s">
        <v>213</v>
      </c>
      <c r="J845" t="str">
        <f>VLOOKUP(B845,Sheet1!A:B,2,FALSE)</f>
        <v>Fence</v>
      </c>
    </row>
    <row r="846" spans="1:10">
      <c r="A846">
        <v>48497</v>
      </c>
      <c r="B846">
        <v>382</v>
      </c>
      <c r="C846" t="s">
        <v>1075</v>
      </c>
      <c r="D846">
        <v>2009</v>
      </c>
      <c r="E846">
        <v>1640</v>
      </c>
      <c r="F846">
        <v>1640</v>
      </c>
      <c r="G846">
        <v>167</v>
      </c>
      <c r="H846">
        <v>167</v>
      </c>
      <c r="I846" t="s">
        <v>213</v>
      </c>
      <c r="J846" t="str">
        <f>VLOOKUP(B846,Sheet1!A:B,2,FALSE)</f>
        <v>Fence</v>
      </c>
    </row>
    <row r="847" spans="1:10">
      <c r="A847">
        <v>48497</v>
      </c>
      <c r="B847">
        <v>382</v>
      </c>
      <c r="C847" t="s">
        <v>1077</v>
      </c>
      <c r="D847">
        <v>2012</v>
      </c>
      <c r="E847">
        <v>362.44</v>
      </c>
      <c r="F847">
        <v>362.44</v>
      </c>
      <c r="G847">
        <v>335</v>
      </c>
      <c r="H847">
        <v>35</v>
      </c>
      <c r="I847" t="s">
        <v>213</v>
      </c>
      <c r="J847" t="str">
        <f>VLOOKUP(B847,Sheet1!A:B,2,FALSE)</f>
        <v>Fence</v>
      </c>
    </row>
    <row r="848" spans="1:10">
      <c r="A848">
        <v>48497</v>
      </c>
      <c r="B848">
        <v>382</v>
      </c>
      <c r="C848" t="s">
        <v>1082</v>
      </c>
      <c r="D848">
        <v>2013</v>
      </c>
      <c r="E848">
        <v>950.4</v>
      </c>
      <c r="F848">
        <v>950.4</v>
      </c>
      <c r="G848">
        <v>297</v>
      </c>
      <c r="H848">
        <v>94</v>
      </c>
      <c r="I848" t="s">
        <v>213</v>
      </c>
      <c r="J848" t="str">
        <f>VLOOKUP(B848,Sheet1!A:B,2,FALSE)</f>
        <v>Fence</v>
      </c>
    </row>
    <row r="849" spans="1:10">
      <c r="A849">
        <v>48497</v>
      </c>
      <c r="B849">
        <v>382</v>
      </c>
      <c r="C849" t="s">
        <v>1087</v>
      </c>
      <c r="D849">
        <v>2017</v>
      </c>
      <c r="E849">
        <v>3924.09</v>
      </c>
      <c r="F849">
        <v>3924.09</v>
      </c>
      <c r="G849">
        <v>365</v>
      </c>
      <c r="H849">
        <v>230</v>
      </c>
      <c r="I849" t="s">
        <v>207</v>
      </c>
      <c r="J849" t="str">
        <f>VLOOKUP(B849,Sheet1!A:B,2,FALSE)</f>
        <v>Fence</v>
      </c>
    </row>
    <row r="850" spans="1:10">
      <c r="A850">
        <v>48497</v>
      </c>
      <c r="B850">
        <v>382</v>
      </c>
      <c r="C850" t="s">
        <v>1093</v>
      </c>
      <c r="D850">
        <v>2009</v>
      </c>
      <c r="E850">
        <v>2366</v>
      </c>
      <c r="F850">
        <v>2366</v>
      </c>
      <c r="G850">
        <v>40</v>
      </c>
      <c r="H850">
        <v>20</v>
      </c>
      <c r="I850" t="s">
        <v>213</v>
      </c>
      <c r="J850" t="str">
        <f>VLOOKUP(B850,Sheet1!A:B,2,FALSE)</f>
        <v>Fence</v>
      </c>
    </row>
    <row r="851" spans="1:10">
      <c r="A851">
        <v>48497</v>
      </c>
      <c r="B851">
        <v>382</v>
      </c>
      <c r="C851" t="s">
        <v>1095</v>
      </c>
      <c r="D851">
        <v>2013</v>
      </c>
      <c r="E851">
        <v>3275.08</v>
      </c>
      <c r="F851">
        <v>3275.08</v>
      </c>
      <c r="G851">
        <v>423.2</v>
      </c>
      <c r="H851">
        <v>120.4</v>
      </c>
      <c r="I851" t="s">
        <v>213</v>
      </c>
      <c r="J851" t="str">
        <f>VLOOKUP(B851,Sheet1!A:B,2,FALSE)</f>
        <v>Fence</v>
      </c>
    </row>
    <row r="852" spans="1:10">
      <c r="A852">
        <v>48497</v>
      </c>
      <c r="B852">
        <v>382</v>
      </c>
      <c r="C852" t="s">
        <v>1097</v>
      </c>
      <c r="D852">
        <v>2014</v>
      </c>
      <c r="E852">
        <v>1015</v>
      </c>
      <c r="F852">
        <v>1015</v>
      </c>
      <c r="G852">
        <v>191.35453720000001</v>
      </c>
      <c r="H852">
        <v>19.399999999999999</v>
      </c>
      <c r="I852" t="s">
        <v>213</v>
      </c>
      <c r="J852" t="str">
        <f>VLOOKUP(B852,Sheet1!A:B,2,FALSE)</f>
        <v>Fence</v>
      </c>
    </row>
    <row r="853" spans="1:10">
      <c r="A853">
        <v>48497</v>
      </c>
      <c r="B853">
        <v>382</v>
      </c>
      <c r="C853" t="s">
        <v>1099</v>
      </c>
      <c r="D853">
        <v>2013</v>
      </c>
      <c r="E853">
        <v>499.38</v>
      </c>
      <c r="F853">
        <v>499.38</v>
      </c>
      <c r="G853">
        <v>479</v>
      </c>
      <c r="H853">
        <v>170</v>
      </c>
      <c r="I853" t="s">
        <v>213</v>
      </c>
      <c r="J853" t="str">
        <f>VLOOKUP(B853,Sheet1!A:B,2,FALSE)</f>
        <v>Fence</v>
      </c>
    </row>
    <row r="854" spans="1:10">
      <c r="A854">
        <v>48497</v>
      </c>
      <c r="B854">
        <v>382</v>
      </c>
      <c r="C854" t="s">
        <v>1110</v>
      </c>
      <c r="D854">
        <v>2010</v>
      </c>
      <c r="E854">
        <v>290</v>
      </c>
      <c r="F854">
        <v>290</v>
      </c>
      <c r="G854">
        <v>36</v>
      </c>
      <c r="H854">
        <v>12</v>
      </c>
      <c r="I854" t="s">
        <v>213</v>
      </c>
      <c r="J854" t="str">
        <f>VLOOKUP(B854,Sheet1!A:B,2,FALSE)</f>
        <v>Fence</v>
      </c>
    </row>
    <row r="855" spans="1:10">
      <c r="A855">
        <v>48497</v>
      </c>
      <c r="B855">
        <v>410</v>
      </c>
      <c r="C855" t="s">
        <v>427</v>
      </c>
      <c r="D855">
        <v>2012</v>
      </c>
      <c r="E855">
        <v>7694.16</v>
      </c>
      <c r="F855">
        <v>7694.16</v>
      </c>
      <c r="G855">
        <v>225.4</v>
      </c>
      <c r="H855">
        <v>32.200000000000003</v>
      </c>
      <c r="I855" t="s">
        <v>213</v>
      </c>
      <c r="J855" t="str">
        <f>VLOOKUP(B855,Sheet1!A:B,2,FALSE)</f>
        <v>Grade Stabilization Structure</v>
      </c>
    </row>
    <row r="856" spans="1:10">
      <c r="A856">
        <v>48497</v>
      </c>
      <c r="B856">
        <v>410</v>
      </c>
      <c r="C856" t="s">
        <v>445</v>
      </c>
      <c r="D856">
        <v>2017</v>
      </c>
      <c r="E856">
        <v>7813</v>
      </c>
      <c r="F856">
        <v>7813</v>
      </c>
      <c r="G856">
        <v>22</v>
      </c>
      <c r="H856">
        <v>22</v>
      </c>
      <c r="I856" t="s">
        <v>213</v>
      </c>
      <c r="J856" t="str">
        <f>VLOOKUP(B856,Sheet1!A:B,2,FALSE)</f>
        <v>Grade Stabilization Structure</v>
      </c>
    </row>
    <row r="857" spans="1:10">
      <c r="A857">
        <v>48497</v>
      </c>
      <c r="B857">
        <v>410</v>
      </c>
      <c r="C857" t="s">
        <v>563</v>
      </c>
      <c r="D857">
        <v>2015</v>
      </c>
      <c r="E857">
        <v>1875.45</v>
      </c>
      <c r="F857">
        <v>1875.45</v>
      </c>
      <c r="G857">
        <v>745</v>
      </c>
      <c r="H857">
        <v>149</v>
      </c>
      <c r="I857" t="s">
        <v>213</v>
      </c>
      <c r="J857" t="str">
        <f>VLOOKUP(B857,Sheet1!A:B,2,FALSE)</f>
        <v>Grade Stabilization Structure</v>
      </c>
    </row>
    <row r="858" spans="1:10">
      <c r="A858">
        <v>48497</v>
      </c>
      <c r="B858">
        <v>410</v>
      </c>
      <c r="C858" t="s">
        <v>658</v>
      </c>
      <c r="D858">
        <v>2012</v>
      </c>
      <c r="E858">
        <v>2789.85</v>
      </c>
      <c r="F858">
        <v>2789.85</v>
      </c>
      <c r="G858">
        <v>184.8</v>
      </c>
      <c r="H858">
        <v>26.4</v>
      </c>
      <c r="I858" t="s">
        <v>213</v>
      </c>
      <c r="J858" t="str">
        <f>VLOOKUP(B858,Sheet1!A:B,2,FALSE)</f>
        <v>Grade Stabilization Structure</v>
      </c>
    </row>
    <row r="859" spans="1:10">
      <c r="A859">
        <v>48497</v>
      </c>
      <c r="B859">
        <v>410</v>
      </c>
      <c r="C859" t="s">
        <v>664</v>
      </c>
      <c r="D859">
        <v>2009</v>
      </c>
      <c r="E859">
        <v>5711.77</v>
      </c>
      <c r="F859">
        <v>5711.77</v>
      </c>
      <c r="G859">
        <v>564</v>
      </c>
      <c r="H859">
        <v>94</v>
      </c>
      <c r="I859" t="s">
        <v>213</v>
      </c>
      <c r="J859" t="str">
        <f>VLOOKUP(B859,Sheet1!A:B,2,FALSE)</f>
        <v>Grade Stabilization Structure</v>
      </c>
    </row>
    <row r="860" spans="1:10">
      <c r="A860">
        <v>48497</v>
      </c>
      <c r="B860">
        <v>410</v>
      </c>
      <c r="C860" t="s">
        <v>673</v>
      </c>
      <c r="D860">
        <v>2012</v>
      </c>
      <c r="E860">
        <v>6770.46</v>
      </c>
      <c r="F860">
        <v>6770.46</v>
      </c>
      <c r="G860">
        <v>56</v>
      </c>
      <c r="H860">
        <v>14</v>
      </c>
      <c r="I860" t="s">
        <v>213</v>
      </c>
      <c r="J860" t="str">
        <f>VLOOKUP(B860,Sheet1!A:B,2,FALSE)</f>
        <v>Grade Stabilization Structure</v>
      </c>
    </row>
    <row r="861" spans="1:10">
      <c r="A861">
        <v>48497</v>
      </c>
      <c r="B861">
        <v>410</v>
      </c>
      <c r="C861" t="s">
        <v>779</v>
      </c>
      <c r="D861">
        <v>2013</v>
      </c>
      <c r="E861">
        <v>10942.75</v>
      </c>
      <c r="F861">
        <v>10942.75</v>
      </c>
      <c r="G861">
        <v>159</v>
      </c>
      <c r="H861">
        <v>53</v>
      </c>
      <c r="I861" t="s">
        <v>213</v>
      </c>
      <c r="J861" t="str">
        <f>VLOOKUP(B861,Sheet1!A:B,2,FALSE)</f>
        <v>Grade Stabilization Structure</v>
      </c>
    </row>
    <row r="862" spans="1:10">
      <c r="A862">
        <v>48497</v>
      </c>
      <c r="B862">
        <v>410</v>
      </c>
      <c r="C862" t="s">
        <v>780</v>
      </c>
      <c r="D862">
        <v>2010</v>
      </c>
      <c r="E862">
        <v>2565</v>
      </c>
      <c r="F862">
        <v>2565</v>
      </c>
      <c r="G862">
        <v>450</v>
      </c>
      <c r="H862">
        <v>30</v>
      </c>
      <c r="I862" t="s">
        <v>213</v>
      </c>
      <c r="J862" t="str">
        <f>VLOOKUP(B862,Sheet1!A:B,2,FALSE)</f>
        <v>Grade Stabilization Structure</v>
      </c>
    </row>
    <row r="863" spans="1:10">
      <c r="A863">
        <v>48497</v>
      </c>
      <c r="B863">
        <v>410</v>
      </c>
      <c r="C863" t="s">
        <v>793</v>
      </c>
      <c r="D863">
        <v>2012</v>
      </c>
      <c r="E863">
        <v>2153.64</v>
      </c>
      <c r="F863">
        <v>2153.64</v>
      </c>
      <c r="G863">
        <v>696</v>
      </c>
      <c r="H863">
        <v>87</v>
      </c>
      <c r="I863" t="s">
        <v>213</v>
      </c>
      <c r="J863" t="str">
        <f>VLOOKUP(B863,Sheet1!A:B,2,FALSE)</f>
        <v>Grade Stabilization Structure</v>
      </c>
    </row>
    <row r="864" spans="1:10">
      <c r="A864">
        <v>48497</v>
      </c>
      <c r="B864">
        <v>410</v>
      </c>
      <c r="C864" t="s">
        <v>849</v>
      </c>
      <c r="D864">
        <v>2008</v>
      </c>
      <c r="E864">
        <v>2071.7199999999998</v>
      </c>
      <c r="F864">
        <v>2071.7199999999998</v>
      </c>
      <c r="G864">
        <v>538.59918470000002</v>
      </c>
      <c r="H864">
        <v>74</v>
      </c>
      <c r="I864" t="s">
        <v>213</v>
      </c>
      <c r="J864" t="str">
        <f>VLOOKUP(B864,Sheet1!A:B,2,FALSE)</f>
        <v>Grade Stabilization Structure</v>
      </c>
    </row>
    <row r="865" spans="1:10">
      <c r="A865">
        <v>48497</v>
      </c>
      <c r="B865">
        <v>410</v>
      </c>
      <c r="C865" t="s">
        <v>963</v>
      </c>
      <c r="D865">
        <v>2010</v>
      </c>
      <c r="E865">
        <v>5622.96</v>
      </c>
      <c r="F865">
        <v>5622.96</v>
      </c>
      <c r="G865">
        <v>925</v>
      </c>
      <c r="H865">
        <v>185</v>
      </c>
      <c r="I865" t="s">
        <v>213</v>
      </c>
      <c r="J865" t="str">
        <f>VLOOKUP(B865,Sheet1!A:B,2,FALSE)</f>
        <v>Grade Stabilization Structure</v>
      </c>
    </row>
    <row r="866" spans="1:10">
      <c r="A866">
        <v>48497</v>
      </c>
      <c r="B866">
        <v>410</v>
      </c>
      <c r="C866" t="s">
        <v>994</v>
      </c>
      <c r="D866">
        <v>2017</v>
      </c>
      <c r="E866">
        <v>4757.5</v>
      </c>
      <c r="F866">
        <v>4757.5</v>
      </c>
      <c r="G866">
        <v>16</v>
      </c>
      <c r="H866">
        <v>16</v>
      </c>
      <c r="I866" t="s">
        <v>213</v>
      </c>
      <c r="J866" t="str">
        <f>VLOOKUP(B866,Sheet1!A:B,2,FALSE)</f>
        <v>Grade Stabilization Structure</v>
      </c>
    </row>
    <row r="867" spans="1:10">
      <c r="A867">
        <v>48497</v>
      </c>
      <c r="B867">
        <v>410</v>
      </c>
      <c r="C867" t="s">
        <v>1012</v>
      </c>
      <c r="D867">
        <v>2012</v>
      </c>
      <c r="E867">
        <v>1573.5</v>
      </c>
      <c r="F867">
        <v>1573.5</v>
      </c>
      <c r="G867">
        <v>51.6</v>
      </c>
      <c r="H867">
        <v>17.2</v>
      </c>
      <c r="I867" t="s">
        <v>213</v>
      </c>
      <c r="J867" t="str">
        <f>VLOOKUP(B867,Sheet1!A:B,2,FALSE)</f>
        <v>Grade Stabilization Structure</v>
      </c>
    </row>
    <row r="868" spans="1:10">
      <c r="A868">
        <v>48497</v>
      </c>
      <c r="B868">
        <v>410</v>
      </c>
      <c r="C868" t="s">
        <v>1029</v>
      </c>
      <c r="D868">
        <v>2017</v>
      </c>
      <c r="E868">
        <v>5220.25</v>
      </c>
      <c r="F868">
        <v>5220.25</v>
      </c>
      <c r="G868">
        <v>438</v>
      </c>
      <c r="H868">
        <v>146</v>
      </c>
      <c r="I868" t="s">
        <v>213</v>
      </c>
      <c r="J868" t="str">
        <f>VLOOKUP(B868,Sheet1!A:B,2,FALSE)</f>
        <v>Grade Stabilization Structure</v>
      </c>
    </row>
    <row r="869" spans="1:10">
      <c r="A869">
        <v>48497</v>
      </c>
      <c r="B869">
        <v>410</v>
      </c>
      <c r="C869" t="s">
        <v>1044</v>
      </c>
      <c r="D869">
        <v>2012</v>
      </c>
      <c r="E869">
        <v>2397.35</v>
      </c>
      <c r="F869">
        <v>2397.35</v>
      </c>
      <c r="G869">
        <v>4771</v>
      </c>
      <c r="H869">
        <v>395</v>
      </c>
      <c r="I869" t="s">
        <v>213</v>
      </c>
      <c r="J869" t="str">
        <f>VLOOKUP(B869,Sheet1!A:B,2,FALSE)</f>
        <v>Grade Stabilization Structure</v>
      </c>
    </row>
    <row r="870" spans="1:10">
      <c r="A870">
        <v>48497</v>
      </c>
      <c r="B870">
        <v>410</v>
      </c>
      <c r="C870" t="s">
        <v>1107</v>
      </c>
      <c r="D870">
        <v>2015</v>
      </c>
      <c r="E870">
        <v>6115.56</v>
      </c>
      <c r="F870">
        <v>6115.56</v>
      </c>
      <c r="G870">
        <v>28</v>
      </c>
      <c r="H870">
        <v>14</v>
      </c>
      <c r="I870" t="s">
        <v>213</v>
      </c>
      <c r="J870" t="str">
        <f>VLOOKUP(B870,Sheet1!A:B,2,FALSE)</f>
        <v>Grade Stabilization Structure</v>
      </c>
    </row>
    <row r="871" spans="1:10">
      <c r="A871">
        <v>48497</v>
      </c>
      <c r="B871">
        <v>512</v>
      </c>
      <c r="C871" t="s">
        <v>208</v>
      </c>
      <c r="D871">
        <v>2017</v>
      </c>
      <c r="E871">
        <v>1441.07</v>
      </c>
      <c r="F871">
        <v>1441.07</v>
      </c>
      <c r="G871">
        <v>144</v>
      </c>
      <c r="H871">
        <v>106</v>
      </c>
      <c r="I871" t="s">
        <v>209</v>
      </c>
      <c r="J871" t="str">
        <f>VLOOKUP(B871,Sheet1!A:B,2,FALSE)</f>
        <v>Forage and Biomass Planting</v>
      </c>
    </row>
    <row r="872" spans="1:10">
      <c r="A872">
        <v>48497</v>
      </c>
      <c r="B872">
        <v>512</v>
      </c>
      <c r="C872" t="s">
        <v>212</v>
      </c>
      <c r="D872">
        <v>2016</v>
      </c>
      <c r="E872">
        <v>2672.68</v>
      </c>
      <c r="F872">
        <v>2672.68</v>
      </c>
      <c r="G872">
        <v>62</v>
      </c>
      <c r="H872">
        <v>26</v>
      </c>
      <c r="I872" t="s">
        <v>209</v>
      </c>
      <c r="J872" t="str">
        <f>VLOOKUP(B872,Sheet1!A:B,2,FALSE)</f>
        <v>Forage and Biomass Planting</v>
      </c>
    </row>
    <row r="873" spans="1:10">
      <c r="A873">
        <v>48497</v>
      </c>
      <c r="B873">
        <v>512</v>
      </c>
      <c r="C873" t="s">
        <v>215</v>
      </c>
      <c r="D873">
        <v>2011</v>
      </c>
      <c r="E873">
        <v>1483.24</v>
      </c>
      <c r="F873">
        <v>1483.24</v>
      </c>
      <c r="G873">
        <v>32</v>
      </c>
      <c r="H873">
        <v>16</v>
      </c>
      <c r="I873" t="s">
        <v>207</v>
      </c>
      <c r="J873" t="str">
        <f>VLOOKUP(B873,Sheet1!A:B,2,FALSE)</f>
        <v>Forage and Biomass Planting</v>
      </c>
    </row>
    <row r="874" spans="1:10">
      <c r="A874">
        <v>48497</v>
      </c>
      <c r="B874">
        <v>512</v>
      </c>
      <c r="C874" t="s">
        <v>217</v>
      </c>
      <c r="D874">
        <v>2009</v>
      </c>
      <c r="E874">
        <v>0</v>
      </c>
      <c r="F874">
        <v>0</v>
      </c>
      <c r="G874">
        <v>38</v>
      </c>
      <c r="H874">
        <v>19</v>
      </c>
      <c r="I874" t="s">
        <v>209</v>
      </c>
      <c r="J874" t="str">
        <f>VLOOKUP(B874,Sheet1!A:B,2,FALSE)</f>
        <v>Forage and Biomass Planting</v>
      </c>
    </row>
    <row r="875" spans="1:10">
      <c r="A875">
        <v>48497</v>
      </c>
      <c r="B875">
        <v>512</v>
      </c>
      <c r="C875" t="s">
        <v>219</v>
      </c>
      <c r="D875">
        <v>2013</v>
      </c>
      <c r="E875">
        <v>1216</v>
      </c>
      <c r="F875">
        <v>1216</v>
      </c>
      <c r="G875">
        <v>189.2</v>
      </c>
      <c r="H875">
        <v>63.7</v>
      </c>
      <c r="I875" t="s">
        <v>209</v>
      </c>
      <c r="J875" t="str">
        <f>VLOOKUP(B875,Sheet1!A:B,2,FALSE)</f>
        <v>Forage and Biomass Planting</v>
      </c>
    </row>
    <row r="876" spans="1:10">
      <c r="A876">
        <v>48497</v>
      </c>
      <c r="B876">
        <v>512</v>
      </c>
      <c r="C876" t="s">
        <v>219</v>
      </c>
      <c r="D876">
        <v>2014</v>
      </c>
      <c r="E876">
        <v>320</v>
      </c>
      <c r="F876">
        <v>320</v>
      </c>
      <c r="G876">
        <v>189.2</v>
      </c>
      <c r="H876">
        <v>63.7</v>
      </c>
      <c r="I876" t="s">
        <v>209</v>
      </c>
      <c r="J876" t="str">
        <f>VLOOKUP(B876,Sheet1!A:B,2,FALSE)</f>
        <v>Forage and Biomass Planting</v>
      </c>
    </row>
    <row r="877" spans="1:10">
      <c r="A877">
        <v>48497</v>
      </c>
      <c r="B877">
        <v>512</v>
      </c>
      <c r="C877" t="s">
        <v>220</v>
      </c>
      <c r="D877">
        <v>2013</v>
      </c>
      <c r="E877">
        <v>911.23</v>
      </c>
      <c r="F877">
        <v>911.23</v>
      </c>
      <c r="G877">
        <v>307</v>
      </c>
      <c r="H877">
        <v>142</v>
      </c>
      <c r="I877" t="s">
        <v>209</v>
      </c>
      <c r="J877" t="str">
        <f>VLOOKUP(B877,Sheet1!A:B,2,FALSE)</f>
        <v>Forage and Biomass Planting</v>
      </c>
    </row>
    <row r="878" spans="1:10">
      <c r="A878">
        <v>48497</v>
      </c>
      <c r="B878">
        <v>512</v>
      </c>
      <c r="C878" t="s">
        <v>220</v>
      </c>
      <c r="D878">
        <v>2014</v>
      </c>
      <c r="E878">
        <v>3693.74</v>
      </c>
      <c r="F878">
        <v>3693.74</v>
      </c>
      <c r="G878">
        <v>307</v>
      </c>
      <c r="H878">
        <v>142</v>
      </c>
      <c r="I878" t="s">
        <v>209</v>
      </c>
      <c r="J878" t="str">
        <f>VLOOKUP(B878,Sheet1!A:B,2,FALSE)</f>
        <v>Forage and Biomass Planting</v>
      </c>
    </row>
    <row r="879" spans="1:10">
      <c r="A879">
        <v>48497</v>
      </c>
      <c r="B879">
        <v>512</v>
      </c>
      <c r="C879" t="s">
        <v>221</v>
      </c>
      <c r="D879">
        <v>2012</v>
      </c>
      <c r="E879">
        <v>1712.13</v>
      </c>
      <c r="F879">
        <v>1712.13</v>
      </c>
      <c r="G879">
        <v>1334</v>
      </c>
      <c r="H879">
        <v>155</v>
      </c>
      <c r="I879" t="s">
        <v>209</v>
      </c>
      <c r="J879" t="str">
        <f>VLOOKUP(B879,Sheet1!A:B,2,FALSE)</f>
        <v>Forage and Biomass Planting</v>
      </c>
    </row>
    <row r="880" spans="1:10">
      <c r="A880">
        <v>48497</v>
      </c>
      <c r="B880">
        <v>512</v>
      </c>
      <c r="C880" t="s">
        <v>228</v>
      </c>
      <c r="D880">
        <v>2010</v>
      </c>
      <c r="E880">
        <v>856.8</v>
      </c>
      <c r="F880">
        <v>856.8</v>
      </c>
      <c r="G880">
        <v>49.5</v>
      </c>
      <c r="H880">
        <v>16.5</v>
      </c>
      <c r="I880" t="s">
        <v>209</v>
      </c>
      <c r="J880" t="str">
        <f>VLOOKUP(B880,Sheet1!A:B,2,FALSE)</f>
        <v>Forage and Biomass Planting</v>
      </c>
    </row>
    <row r="881" spans="1:10">
      <c r="A881">
        <v>48497</v>
      </c>
      <c r="B881">
        <v>512</v>
      </c>
      <c r="C881" t="s">
        <v>233</v>
      </c>
      <c r="D881">
        <v>2012</v>
      </c>
      <c r="E881">
        <v>1653</v>
      </c>
      <c r="F881">
        <v>1653</v>
      </c>
      <c r="G881">
        <v>144</v>
      </c>
      <c r="H881">
        <v>24</v>
      </c>
      <c r="I881" t="s">
        <v>207</v>
      </c>
      <c r="J881" t="str">
        <f>VLOOKUP(B881,Sheet1!A:B,2,FALSE)</f>
        <v>Forage and Biomass Planting</v>
      </c>
    </row>
    <row r="882" spans="1:10">
      <c r="A882">
        <v>48497</v>
      </c>
      <c r="B882">
        <v>512</v>
      </c>
      <c r="C882" t="s">
        <v>236</v>
      </c>
      <c r="D882">
        <v>2015</v>
      </c>
      <c r="E882">
        <v>5811.24</v>
      </c>
      <c r="F882">
        <v>5811.24</v>
      </c>
      <c r="G882">
        <v>736</v>
      </c>
      <c r="H882">
        <v>37</v>
      </c>
      <c r="I882" t="s">
        <v>209</v>
      </c>
      <c r="J882" t="str">
        <f>VLOOKUP(B882,Sheet1!A:B,2,FALSE)</f>
        <v>Forage and Biomass Planting</v>
      </c>
    </row>
    <row r="883" spans="1:10">
      <c r="A883">
        <v>48497</v>
      </c>
      <c r="B883">
        <v>512</v>
      </c>
      <c r="C883" t="s">
        <v>237</v>
      </c>
      <c r="D883">
        <v>2015</v>
      </c>
      <c r="E883">
        <v>1112.44</v>
      </c>
      <c r="F883">
        <v>1112.44</v>
      </c>
      <c r="G883">
        <v>128</v>
      </c>
      <c r="H883">
        <v>32</v>
      </c>
      <c r="I883" t="s">
        <v>209</v>
      </c>
      <c r="J883" t="str">
        <f>VLOOKUP(B883,Sheet1!A:B,2,FALSE)</f>
        <v>Forage and Biomass Planting</v>
      </c>
    </row>
    <row r="884" spans="1:10">
      <c r="A884">
        <v>48497</v>
      </c>
      <c r="B884">
        <v>512</v>
      </c>
      <c r="C884" t="s">
        <v>240</v>
      </c>
      <c r="D884">
        <v>2016</v>
      </c>
      <c r="E884">
        <v>1928</v>
      </c>
      <c r="F884">
        <v>1928</v>
      </c>
      <c r="G884">
        <v>735.2</v>
      </c>
      <c r="H884">
        <v>183.8</v>
      </c>
      <c r="I884" t="s">
        <v>209</v>
      </c>
      <c r="J884" t="str">
        <f>VLOOKUP(B884,Sheet1!A:B,2,FALSE)</f>
        <v>Forage and Biomass Planting</v>
      </c>
    </row>
    <row r="885" spans="1:10">
      <c r="A885">
        <v>48497</v>
      </c>
      <c r="B885">
        <v>512</v>
      </c>
      <c r="C885" t="s">
        <v>240</v>
      </c>
      <c r="D885">
        <v>2017</v>
      </c>
      <c r="E885">
        <v>2160</v>
      </c>
      <c r="F885">
        <v>2160</v>
      </c>
      <c r="G885">
        <v>735.2</v>
      </c>
      <c r="H885">
        <v>183.8</v>
      </c>
      <c r="I885" t="s">
        <v>209</v>
      </c>
      <c r="J885" t="str">
        <f>VLOOKUP(B885,Sheet1!A:B,2,FALSE)</f>
        <v>Forage and Biomass Planting</v>
      </c>
    </row>
    <row r="886" spans="1:10">
      <c r="A886">
        <v>48497</v>
      </c>
      <c r="B886">
        <v>512</v>
      </c>
      <c r="C886" t="s">
        <v>243</v>
      </c>
      <c r="D886">
        <v>2009</v>
      </c>
      <c r="E886">
        <v>2950</v>
      </c>
      <c r="F886">
        <v>2950</v>
      </c>
      <c r="G886">
        <v>177</v>
      </c>
      <c r="H886">
        <v>59</v>
      </c>
      <c r="I886" t="s">
        <v>209</v>
      </c>
      <c r="J886" t="str">
        <f>VLOOKUP(B886,Sheet1!A:B,2,FALSE)</f>
        <v>Forage and Biomass Planting</v>
      </c>
    </row>
    <row r="887" spans="1:10">
      <c r="A887">
        <v>48497</v>
      </c>
      <c r="B887">
        <v>512</v>
      </c>
      <c r="C887" t="s">
        <v>244</v>
      </c>
      <c r="D887">
        <v>2016</v>
      </c>
      <c r="E887">
        <v>8336.7999999999993</v>
      </c>
      <c r="F887">
        <v>8336.7999999999993</v>
      </c>
      <c r="G887">
        <v>64</v>
      </c>
      <c r="H887">
        <v>64</v>
      </c>
      <c r="I887" t="s">
        <v>209</v>
      </c>
      <c r="J887" t="str">
        <f>VLOOKUP(B887,Sheet1!A:B,2,FALSE)</f>
        <v>Forage and Biomass Planting</v>
      </c>
    </row>
    <row r="888" spans="1:10">
      <c r="A888">
        <v>48497</v>
      </c>
      <c r="B888">
        <v>512</v>
      </c>
      <c r="C888" t="s">
        <v>247</v>
      </c>
      <c r="D888">
        <v>2009</v>
      </c>
      <c r="E888">
        <v>288.75</v>
      </c>
      <c r="F888">
        <v>288.75</v>
      </c>
      <c r="G888">
        <v>1410.7</v>
      </c>
      <c r="H888">
        <v>161.80000000000001</v>
      </c>
      <c r="I888" t="s">
        <v>209</v>
      </c>
      <c r="J888" t="str">
        <f>VLOOKUP(B888,Sheet1!A:B,2,FALSE)</f>
        <v>Forage and Biomass Planting</v>
      </c>
    </row>
    <row r="889" spans="1:10">
      <c r="A889">
        <v>48497</v>
      </c>
      <c r="B889">
        <v>512</v>
      </c>
      <c r="C889" t="s">
        <v>247</v>
      </c>
      <c r="D889">
        <v>2010</v>
      </c>
      <c r="E889">
        <v>770.21</v>
      </c>
      <c r="F889">
        <v>770.21</v>
      </c>
      <c r="G889">
        <v>1410.7</v>
      </c>
      <c r="H889">
        <v>161.80000000000001</v>
      </c>
      <c r="I889" t="s">
        <v>209</v>
      </c>
      <c r="J889" t="str">
        <f>VLOOKUP(B889,Sheet1!A:B,2,FALSE)</f>
        <v>Forage and Biomass Planting</v>
      </c>
    </row>
    <row r="890" spans="1:10">
      <c r="A890">
        <v>48497</v>
      </c>
      <c r="B890">
        <v>512</v>
      </c>
      <c r="C890" t="s">
        <v>247</v>
      </c>
      <c r="D890">
        <v>2011</v>
      </c>
      <c r="E890">
        <v>1754.55</v>
      </c>
      <c r="F890">
        <v>1754.55</v>
      </c>
      <c r="G890">
        <v>1410.7</v>
      </c>
      <c r="H890">
        <v>161.80000000000001</v>
      </c>
      <c r="I890" t="s">
        <v>209</v>
      </c>
      <c r="J890" t="str">
        <f>VLOOKUP(B890,Sheet1!A:B,2,FALSE)</f>
        <v>Forage and Biomass Planting</v>
      </c>
    </row>
    <row r="891" spans="1:10">
      <c r="A891">
        <v>48497</v>
      </c>
      <c r="B891">
        <v>512</v>
      </c>
      <c r="C891" t="s">
        <v>249</v>
      </c>
      <c r="D891">
        <v>2009</v>
      </c>
      <c r="E891">
        <v>1225</v>
      </c>
      <c r="F891">
        <v>1225</v>
      </c>
      <c r="G891">
        <v>75</v>
      </c>
      <c r="H891">
        <v>25</v>
      </c>
      <c r="I891" t="s">
        <v>209</v>
      </c>
      <c r="J891" t="str">
        <f>VLOOKUP(B891,Sheet1!A:B,2,FALSE)</f>
        <v>Forage and Biomass Planting</v>
      </c>
    </row>
    <row r="892" spans="1:10">
      <c r="A892">
        <v>48497</v>
      </c>
      <c r="B892">
        <v>512</v>
      </c>
      <c r="C892" t="s">
        <v>255</v>
      </c>
      <c r="D892">
        <v>2010</v>
      </c>
      <c r="E892">
        <v>669.6</v>
      </c>
      <c r="F892">
        <v>669.6</v>
      </c>
      <c r="G892">
        <v>102</v>
      </c>
      <c r="H892">
        <v>17</v>
      </c>
      <c r="I892" t="s">
        <v>209</v>
      </c>
      <c r="J892" t="str">
        <f>VLOOKUP(B892,Sheet1!A:B,2,FALSE)</f>
        <v>Forage and Biomass Planting</v>
      </c>
    </row>
    <row r="893" spans="1:10">
      <c r="A893">
        <v>48497</v>
      </c>
      <c r="B893">
        <v>512</v>
      </c>
      <c r="C893" t="s">
        <v>258</v>
      </c>
      <c r="D893">
        <v>2012</v>
      </c>
      <c r="E893">
        <v>1216.51</v>
      </c>
      <c r="F893">
        <v>1216.51</v>
      </c>
      <c r="G893">
        <v>81</v>
      </c>
      <c r="H893">
        <v>27</v>
      </c>
      <c r="I893" t="s">
        <v>209</v>
      </c>
      <c r="J893" t="str">
        <f>VLOOKUP(B893,Sheet1!A:B,2,FALSE)</f>
        <v>Forage and Biomass Planting</v>
      </c>
    </row>
    <row r="894" spans="1:10">
      <c r="A894">
        <v>48497</v>
      </c>
      <c r="B894">
        <v>512</v>
      </c>
      <c r="C894" t="s">
        <v>265</v>
      </c>
      <c r="D894">
        <v>2015</v>
      </c>
      <c r="E894">
        <v>328.8</v>
      </c>
      <c r="F894">
        <v>328.8</v>
      </c>
      <c r="G894">
        <v>35</v>
      </c>
      <c r="H894">
        <v>7</v>
      </c>
      <c r="I894" t="s">
        <v>209</v>
      </c>
      <c r="J894" t="str">
        <f>VLOOKUP(B894,Sheet1!A:B,2,FALSE)</f>
        <v>Forage and Biomass Planting</v>
      </c>
    </row>
    <row r="895" spans="1:10">
      <c r="A895">
        <v>48497</v>
      </c>
      <c r="B895">
        <v>512</v>
      </c>
      <c r="C895" t="s">
        <v>269</v>
      </c>
      <c r="D895">
        <v>2014</v>
      </c>
      <c r="E895">
        <v>3923.2</v>
      </c>
      <c r="F895">
        <v>3923.2</v>
      </c>
      <c r="G895">
        <v>368</v>
      </c>
      <c r="H895">
        <v>154</v>
      </c>
      <c r="I895" t="s">
        <v>209</v>
      </c>
      <c r="J895" t="str">
        <f>VLOOKUP(B895,Sheet1!A:B,2,FALSE)</f>
        <v>Forage and Biomass Planting</v>
      </c>
    </row>
    <row r="896" spans="1:10">
      <c r="A896">
        <v>48497</v>
      </c>
      <c r="B896">
        <v>512</v>
      </c>
      <c r="C896" t="s">
        <v>270</v>
      </c>
      <c r="D896">
        <v>2013</v>
      </c>
      <c r="E896">
        <v>831.97</v>
      </c>
      <c r="F896">
        <v>831.97</v>
      </c>
      <c r="G896">
        <v>25</v>
      </c>
      <c r="H896">
        <v>25</v>
      </c>
      <c r="I896" t="s">
        <v>209</v>
      </c>
      <c r="J896" t="str">
        <f>VLOOKUP(B896,Sheet1!A:B,2,FALSE)</f>
        <v>Forage and Biomass Planting</v>
      </c>
    </row>
    <row r="897" spans="1:10">
      <c r="A897">
        <v>48497</v>
      </c>
      <c r="B897">
        <v>512</v>
      </c>
      <c r="C897" t="s">
        <v>272</v>
      </c>
      <c r="D897">
        <v>2015</v>
      </c>
      <c r="E897">
        <v>4609.76</v>
      </c>
      <c r="F897">
        <v>4609.76</v>
      </c>
      <c r="G897">
        <v>105</v>
      </c>
      <c r="H897">
        <v>21</v>
      </c>
      <c r="I897" t="s">
        <v>209</v>
      </c>
      <c r="J897" t="str">
        <f>VLOOKUP(B897,Sheet1!A:B,2,FALSE)</f>
        <v>Forage and Biomass Planting</v>
      </c>
    </row>
    <row r="898" spans="1:10">
      <c r="A898">
        <v>48497</v>
      </c>
      <c r="B898">
        <v>512</v>
      </c>
      <c r="C898" t="s">
        <v>278</v>
      </c>
      <c r="D898">
        <v>2014</v>
      </c>
      <c r="E898">
        <v>1152.44</v>
      </c>
      <c r="F898">
        <v>1152.44</v>
      </c>
      <c r="G898">
        <v>20</v>
      </c>
      <c r="H898">
        <v>5</v>
      </c>
      <c r="I898" t="s">
        <v>209</v>
      </c>
      <c r="J898" t="str">
        <f>VLOOKUP(B898,Sheet1!A:B,2,FALSE)</f>
        <v>Forage and Biomass Planting</v>
      </c>
    </row>
    <row r="899" spans="1:10">
      <c r="A899">
        <v>48497</v>
      </c>
      <c r="B899">
        <v>512</v>
      </c>
      <c r="C899" t="s">
        <v>287</v>
      </c>
      <c r="D899">
        <v>2010</v>
      </c>
      <c r="E899">
        <v>901.25</v>
      </c>
      <c r="F899">
        <v>901.25</v>
      </c>
      <c r="G899">
        <v>246</v>
      </c>
      <c r="H899">
        <v>41</v>
      </c>
      <c r="I899" t="s">
        <v>209</v>
      </c>
      <c r="J899" t="str">
        <f>VLOOKUP(B899,Sheet1!A:B,2,FALSE)</f>
        <v>Forage and Biomass Planting</v>
      </c>
    </row>
    <row r="900" spans="1:10">
      <c r="A900">
        <v>48497</v>
      </c>
      <c r="B900">
        <v>512</v>
      </c>
      <c r="C900" t="s">
        <v>290</v>
      </c>
      <c r="D900">
        <v>2014</v>
      </c>
      <c r="E900">
        <v>708</v>
      </c>
      <c r="F900">
        <v>708</v>
      </c>
      <c r="G900">
        <v>27</v>
      </c>
      <c r="H900">
        <v>27</v>
      </c>
      <c r="I900" t="s">
        <v>209</v>
      </c>
      <c r="J900" t="str">
        <f>VLOOKUP(B900,Sheet1!A:B,2,FALSE)</f>
        <v>Forage and Biomass Planting</v>
      </c>
    </row>
    <row r="901" spans="1:10">
      <c r="A901">
        <v>48497</v>
      </c>
      <c r="B901">
        <v>512</v>
      </c>
      <c r="C901" t="s">
        <v>292</v>
      </c>
      <c r="D901">
        <v>2011</v>
      </c>
      <c r="E901">
        <v>2574</v>
      </c>
      <c r="F901">
        <v>2574</v>
      </c>
      <c r="G901">
        <v>99</v>
      </c>
      <c r="H901">
        <v>33</v>
      </c>
      <c r="I901" t="s">
        <v>209</v>
      </c>
      <c r="J901" t="str">
        <f>VLOOKUP(B901,Sheet1!A:B,2,FALSE)</f>
        <v>Forage and Biomass Planting</v>
      </c>
    </row>
    <row r="902" spans="1:10">
      <c r="A902">
        <v>48497</v>
      </c>
      <c r="B902">
        <v>512</v>
      </c>
      <c r="C902" t="s">
        <v>295</v>
      </c>
      <c r="D902">
        <v>2010</v>
      </c>
      <c r="E902">
        <v>765</v>
      </c>
      <c r="F902">
        <v>765</v>
      </c>
      <c r="G902">
        <v>105</v>
      </c>
      <c r="H902">
        <v>21</v>
      </c>
      <c r="I902" t="s">
        <v>209</v>
      </c>
      <c r="J902" t="str">
        <f>VLOOKUP(B902,Sheet1!A:B,2,FALSE)</f>
        <v>Forage and Biomass Planting</v>
      </c>
    </row>
    <row r="903" spans="1:10">
      <c r="A903">
        <v>48497</v>
      </c>
      <c r="B903">
        <v>512</v>
      </c>
      <c r="C903" t="s">
        <v>297</v>
      </c>
      <c r="D903">
        <v>2010</v>
      </c>
      <c r="E903">
        <v>265</v>
      </c>
      <c r="F903">
        <v>265</v>
      </c>
      <c r="G903">
        <v>168</v>
      </c>
      <c r="H903">
        <v>42</v>
      </c>
      <c r="I903" t="s">
        <v>209</v>
      </c>
      <c r="J903" t="str">
        <f>VLOOKUP(B903,Sheet1!A:B,2,FALSE)</f>
        <v>Forage and Biomass Planting</v>
      </c>
    </row>
    <row r="904" spans="1:10">
      <c r="A904">
        <v>48497</v>
      </c>
      <c r="B904">
        <v>512</v>
      </c>
      <c r="C904" t="s">
        <v>299</v>
      </c>
      <c r="D904">
        <v>2016</v>
      </c>
      <c r="E904">
        <v>2658.52</v>
      </c>
      <c r="F904">
        <v>2658.52</v>
      </c>
      <c r="G904">
        <v>232</v>
      </c>
      <c r="H904">
        <v>116</v>
      </c>
      <c r="I904" t="s">
        <v>209</v>
      </c>
      <c r="J904" t="str">
        <f>VLOOKUP(B904,Sheet1!A:B,2,FALSE)</f>
        <v>Forage and Biomass Planting</v>
      </c>
    </row>
    <row r="905" spans="1:10">
      <c r="A905">
        <v>48497</v>
      </c>
      <c r="B905">
        <v>512</v>
      </c>
      <c r="C905" t="s">
        <v>300</v>
      </c>
      <c r="D905">
        <v>2012</v>
      </c>
      <c r="E905">
        <v>501.25</v>
      </c>
      <c r="F905">
        <v>501.25</v>
      </c>
      <c r="G905">
        <v>150</v>
      </c>
      <c r="H905">
        <v>30</v>
      </c>
      <c r="I905" t="s">
        <v>209</v>
      </c>
      <c r="J905" t="str">
        <f>VLOOKUP(B905,Sheet1!A:B,2,FALSE)</f>
        <v>Forage and Biomass Planting</v>
      </c>
    </row>
    <row r="906" spans="1:10">
      <c r="A906">
        <v>48497</v>
      </c>
      <c r="B906">
        <v>512</v>
      </c>
      <c r="C906" t="s">
        <v>301</v>
      </c>
      <c r="D906">
        <v>2009</v>
      </c>
      <c r="E906">
        <v>187.5</v>
      </c>
      <c r="F906">
        <v>187.5</v>
      </c>
      <c r="G906">
        <v>102</v>
      </c>
      <c r="H906">
        <v>24</v>
      </c>
      <c r="I906" t="s">
        <v>209</v>
      </c>
      <c r="J906" t="str">
        <f>VLOOKUP(B906,Sheet1!A:B,2,FALSE)</f>
        <v>Forage and Biomass Planting</v>
      </c>
    </row>
    <row r="907" spans="1:10">
      <c r="A907">
        <v>48497</v>
      </c>
      <c r="B907">
        <v>512</v>
      </c>
      <c r="C907" t="s">
        <v>307</v>
      </c>
      <c r="D907">
        <v>2014</v>
      </c>
      <c r="E907">
        <v>441.36</v>
      </c>
      <c r="F907">
        <v>441.36</v>
      </c>
      <c r="G907">
        <v>68</v>
      </c>
      <c r="H907">
        <v>37</v>
      </c>
      <c r="I907" t="s">
        <v>209</v>
      </c>
      <c r="J907" t="str">
        <f>VLOOKUP(B907,Sheet1!A:B,2,FALSE)</f>
        <v>Forage and Biomass Planting</v>
      </c>
    </row>
    <row r="908" spans="1:10">
      <c r="A908">
        <v>48497</v>
      </c>
      <c r="B908">
        <v>512</v>
      </c>
      <c r="C908" t="s">
        <v>308</v>
      </c>
      <c r="D908">
        <v>2013</v>
      </c>
      <c r="E908">
        <v>1344</v>
      </c>
      <c r="F908">
        <v>1344</v>
      </c>
      <c r="G908">
        <v>451.2</v>
      </c>
      <c r="H908">
        <v>150.4</v>
      </c>
      <c r="I908" t="s">
        <v>209</v>
      </c>
      <c r="J908" t="str">
        <f>VLOOKUP(B908,Sheet1!A:B,2,FALSE)</f>
        <v>Forage and Biomass Planting</v>
      </c>
    </row>
    <row r="909" spans="1:10">
      <c r="A909">
        <v>48497</v>
      </c>
      <c r="B909">
        <v>512</v>
      </c>
      <c r="C909" t="s">
        <v>308</v>
      </c>
      <c r="D909">
        <v>2016</v>
      </c>
      <c r="E909">
        <v>568</v>
      </c>
      <c r="F909">
        <v>568</v>
      </c>
      <c r="G909">
        <v>451.2</v>
      </c>
      <c r="H909">
        <v>150.4</v>
      </c>
      <c r="I909" t="s">
        <v>209</v>
      </c>
      <c r="J909" t="str">
        <f>VLOOKUP(B909,Sheet1!A:B,2,FALSE)</f>
        <v>Forage and Biomass Planting</v>
      </c>
    </row>
    <row r="910" spans="1:10">
      <c r="A910">
        <v>48497</v>
      </c>
      <c r="B910">
        <v>512</v>
      </c>
      <c r="C910" t="s">
        <v>309</v>
      </c>
      <c r="D910">
        <v>2009</v>
      </c>
      <c r="E910">
        <v>750</v>
      </c>
      <c r="F910">
        <v>750</v>
      </c>
      <c r="G910">
        <v>186</v>
      </c>
      <c r="H910">
        <v>62</v>
      </c>
      <c r="I910" t="s">
        <v>209</v>
      </c>
      <c r="J910" t="str">
        <f>VLOOKUP(B910,Sheet1!A:B,2,FALSE)</f>
        <v>Forage and Biomass Planting</v>
      </c>
    </row>
    <row r="911" spans="1:10">
      <c r="A911">
        <v>48497</v>
      </c>
      <c r="B911">
        <v>512</v>
      </c>
      <c r="C911" t="s">
        <v>312</v>
      </c>
      <c r="D911">
        <v>2017</v>
      </c>
      <c r="E911">
        <v>12452.22</v>
      </c>
      <c r="F911">
        <v>12452.22</v>
      </c>
      <c r="G911">
        <v>1489</v>
      </c>
      <c r="H911">
        <v>237</v>
      </c>
      <c r="I911" t="s">
        <v>209</v>
      </c>
      <c r="J911" t="str">
        <f>VLOOKUP(B911,Sheet1!A:B,2,FALSE)</f>
        <v>Forage and Biomass Planting</v>
      </c>
    </row>
    <row r="912" spans="1:10">
      <c r="A912">
        <v>48497</v>
      </c>
      <c r="B912">
        <v>512</v>
      </c>
      <c r="C912" t="s">
        <v>313</v>
      </c>
      <c r="D912">
        <v>2008</v>
      </c>
      <c r="E912">
        <v>1950</v>
      </c>
      <c r="F912">
        <v>1950</v>
      </c>
      <c r="G912">
        <v>970</v>
      </c>
      <c r="H912">
        <v>97</v>
      </c>
      <c r="I912" t="s">
        <v>209</v>
      </c>
      <c r="J912" t="str">
        <f>VLOOKUP(B912,Sheet1!A:B,2,FALSE)</f>
        <v>Forage and Biomass Planting</v>
      </c>
    </row>
    <row r="913" spans="1:10">
      <c r="A913">
        <v>48497</v>
      </c>
      <c r="B913">
        <v>512</v>
      </c>
      <c r="C913" t="s">
        <v>313</v>
      </c>
      <c r="D913">
        <v>2009</v>
      </c>
      <c r="E913">
        <v>735</v>
      </c>
      <c r="F913">
        <v>735</v>
      </c>
      <c r="G913">
        <v>970</v>
      </c>
      <c r="H913">
        <v>97</v>
      </c>
      <c r="I913" t="s">
        <v>209</v>
      </c>
      <c r="J913" t="str">
        <f>VLOOKUP(B913,Sheet1!A:B,2,FALSE)</f>
        <v>Forage and Biomass Planting</v>
      </c>
    </row>
    <row r="914" spans="1:10">
      <c r="A914">
        <v>48497</v>
      </c>
      <c r="B914">
        <v>512</v>
      </c>
      <c r="C914" t="s">
        <v>320</v>
      </c>
      <c r="D914">
        <v>2016</v>
      </c>
      <c r="E914">
        <v>826.16</v>
      </c>
      <c r="F914">
        <v>826.16</v>
      </c>
      <c r="G914">
        <v>71</v>
      </c>
      <c r="H914">
        <v>29</v>
      </c>
      <c r="I914" t="s">
        <v>207</v>
      </c>
      <c r="J914" t="str">
        <f>VLOOKUP(B914,Sheet1!A:B,2,FALSE)</f>
        <v>Forage and Biomass Planting</v>
      </c>
    </row>
    <row r="915" spans="1:10">
      <c r="A915">
        <v>48497</v>
      </c>
      <c r="B915">
        <v>512</v>
      </c>
      <c r="C915" t="s">
        <v>321</v>
      </c>
      <c r="D915">
        <v>2015</v>
      </c>
      <c r="E915">
        <v>975.44</v>
      </c>
      <c r="F915">
        <v>975.44</v>
      </c>
      <c r="G915">
        <v>784</v>
      </c>
      <c r="H915">
        <v>112</v>
      </c>
      <c r="I915" t="s">
        <v>209</v>
      </c>
      <c r="J915" t="str">
        <f>VLOOKUP(B915,Sheet1!A:B,2,FALSE)</f>
        <v>Forage and Biomass Planting</v>
      </c>
    </row>
    <row r="916" spans="1:10">
      <c r="A916">
        <v>48497</v>
      </c>
      <c r="B916">
        <v>512</v>
      </c>
      <c r="C916" t="s">
        <v>322</v>
      </c>
      <c r="D916">
        <v>2015</v>
      </c>
      <c r="E916">
        <v>1885.12</v>
      </c>
      <c r="F916">
        <v>1885.12</v>
      </c>
      <c r="G916">
        <v>148</v>
      </c>
      <c r="H916">
        <v>37</v>
      </c>
      <c r="I916" t="s">
        <v>207</v>
      </c>
      <c r="J916" t="str">
        <f>VLOOKUP(B916,Sheet1!A:B,2,FALSE)</f>
        <v>Forage and Biomass Planting</v>
      </c>
    </row>
    <row r="917" spans="1:10">
      <c r="A917">
        <v>48497</v>
      </c>
      <c r="B917">
        <v>512</v>
      </c>
      <c r="C917" t="s">
        <v>323</v>
      </c>
      <c r="D917">
        <v>2013</v>
      </c>
      <c r="E917">
        <v>463.75</v>
      </c>
      <c r="F917">
        <v>463.75</v>
      </c>
      <c r="G917">
        <v>214</v>
      </c>
      <c r="H917">
        <v>71</v>
      </c>
      <c r="I917" t="s">
        <v>209</v>
      </c>
      <c r="J917" t="str">
        <f>VLOOKUP(B917,Sheet1!A:B,2,FALSE)</f>
        <v>Forage and Biomass Planting</v>
      </c>
    </row>
    <row r="918" spans="1:10">
      <c r="A918">
        <v>48497</v>
      </c>
      <c r="B918">
        <v>512</v>
      </c>
      <c r="C918" t="s">
        <v>337</v>
      </c>
      <c r="D918">
        <v>2015</v>
      </c>
      <c r="E918">
        <v>1656.4</v>
      </c>
      <c r="F918">
        <v>1656.4</v>
      </c>
      <c r="G918">
        <v>406</v>
      </c>
      <c r="H918">
        <v>58</v>
      </c>
      <c r="I918" t="s">
        <v>209</v>
      </c>
      <c r="J918" t="str">
        <f>VLOOKUP(B918,Sheet1!A:B,2,FALSE)</f>
        <v>Forage and Biomass Planting</v>
      </c>
    </row>
    <row r="919" spans="1:10">
      <c r="A919">
        <v>48497</v>
      </c>
      <c r="B919">
        <v>512</v>
      </c>
      <c r="C919" t="s">
        <v>339</v>
      </c>
      <c r="D919">
        <v>2015</v>
      </c>
      <c r="E919">
        <v>2038.56</v>
      </c>
      <c r="F919">
        <v>2038.56</v>
      </c>
      <c r="G919">
        <v>288</v>
      </c>
      <c r="H919">
        <v>72</v>
      </c>
      <c r="I919" t="s">
        <v>207</v>
      </c>
      <c r="J919" t="str">
        <f>VLOOKUP(B919,Sheet1!A:B,2,FALSE)</f>
        <v>Forage and Biomass Planting</v>
      </c>
    </row>
    <row r="920" spans="1:10">
      <c r="A920">
        <v>48497</v>
      </c>
      <c r="B920">
        <v>512</v>
      </c>
      <c r="C920" t="s">
        <v>342</v>
      </c>
      <c r="D920">
        <v>2014</v>
      </c>
      <c r="E920">
        <v>4340.04</v>
      </c>
      <c r="F920">
        <v>4340.04</v>
      </c>
      <c r="G920">
        <v>160</v>
      </c>
      <c r="H920">
        <v>80</v>
      </c>
      <c r="I920" t="s">
        <v>209</v>
      </c>
      <c r="J920" t="str">
        <f>VLOOKUP(B920,Sheet1!A:B,2,FALSE)</f>
        <v>Forage and Biomass Planting</v>
      </c>
    </row>
    <row r="921" spans="1:10">
      <c r="A921">
        <v>48497</v>
      </c>
      <c r="B921">
        <v>512</v>
      </c>
      <c r="C921" t="s">
        <v>349</v>
      </c>
      <c r="D921">
        <v>2016</v>
      </c>
      <c r="E921">
        <v>604.59</v>
      </c>
      <c r="F921">
        <v>604.59</v>
      </c>
      <c r="G921">
        <v>16</v>
      </c>
      <c r="H921">
        <v>8</v>
      </c>
      <c r="I921" t="s">
        <v>209</v>
      </c>
      <c r="J921" t="str">
        <f>VLOOKUP(B921,Sheet1!A:B,2,FALSE)</f>
        <v>Forage and Biomass Planting</v>
      </c>
    </row>
    <row r="922" spans="1:10">
      <c r="A922">
        <v>48497</v>
      </c>
      <c r="B922">
        <v>512</v>
      </c>
      <c r="C922" t="s">
        <v>351</v>
      </c>
      <c r="D922">
        <v>2017</v>
      </c>
      <c r="E922">
        <v>679.12</v>
      </c>
      <c r="F922">
        <v>679.12</v>
      </c>
      <c r="G922">
        <v>267</v>
      </c>
      <c r="H922">
        <v>89</v>
      </c>
      <c r="I922" t="s">
        <v>209</v>
      </c>
      <c r="J922" t="str">
        <f>VLOOKUP(B922,Sheet1!A:B,2,FALSE)</f>
        <v>Forage and Biomass Planting</v>
      </c>
    </row>
    <row r="923" spans="1:10">
      <c r="A923">
        <v>48497</v>
      </c>
      <c r="B923">
        <v>512</v>
      </c>
      <c r="C923" t="s">
        <v>357</v>
      </c>
      <c r="D923">
        <v>2013</v>
      </c>
      <c r="E923">
        <v>5670</v>
      </c>
      <c r="F923">
        <v>5670</v>
      </c>
      <c r="G923">
        <v>4187.7</v>
      </c>
      <c r="H923">
        <v>380.7</v>
      </c>
      <c r="I923" t="s">
        <v>209</v>
      </c>
      <c r="J923" t="str">
        <f>VLOOKUP(B923,Sheet1!A:B,2,FALSE)</f>
        <v>Forage and Biomass Planting</v>
      </c>
    </row>
    <row r="924" spans="1:10">
      <c r="A924">
        <v>48497</v>
      </c>
      <c r="B924">
        <v>512</v>
      </c>
      <c r="C924" t="s">
        <v>359</v>
      </c>
      <c r="D924">
        <v>2009</v>
      </c>
      <c r="E924">
        <v>975</v>
      </c>
      <c r="F924">
        <v>975</v>
      </c>
      <c r="G924">
        <v>677</v>
      </c>
      <c r="H924">
        <v>102</v>
      </c>
      <c r="I924" t="s">
        <v>209</v>
      </c>
      <c r="J924" t="str">
        <f>VLOOKUP(B924,Sheet1!A:B,2,FALSE)</f>
        <v>Forage and Biomass Planting</v>
      </c>
    </row>
    <row r="925" spans="1:10">
      <c r="A925">
        <v>48497</v>
      </c>
      <c r="B925">
        <v>512</v>
      </c>
      <c r="C925" t="s">
        <v>363</v>
      </c>
      <c r="D925">
        <v>2013</v>
      </c>
      <c r="E925">
        <v>6590.16</v>
      </c>
      <c r="F925">
        <v>6590.16</v>
      </c>
      <c r="G925">
        <v>695</v>
      </c>
      <c r="H925">
        <v>139</v>
      </c>
      <c r="I925" t="s">
        <v>209</v>
      </c>
      <c r="J925" t="str">
        <f>VLOOKUP(B925,Sheet1!A:B,2,FALSE)</f>
        <v>Forage and Biomass Planting</v>
      </c>
    </row>
    <row r="926" spans="1:10">
      <c r="A926">
        <v>48497</v>
      </c>
      <c r="B926">
        <v>512</v>
      </c>
      <c r="C926" t="s">
        <v>364</v>
      </c>
      <c r="D926">
        <v>2011</v>
      </c>
      <c r="E926">
        <v>333.72</v>
      </c>
      <c r="F926">
        <v>333.72</v>
      </c>
      <c r="G926">
        <v>112</v>
      </c>
      <c r="H926">
        <v>28</v>
      </c>
      <c r="I926" t="s">
        <v>209</v>
      </c>
      <c r="J926" t="str">
        <f>VLOOKUP(B926,Sheet1!A:B,2,FALSE)</f>
        <v>Forage and Biomass Planting</v>
      </c>
    </row>
    <row r="927" spans="1:10">
      <c r="A927">
        <v>48497</v>
      </c>
      <c r="B927">
        <v>512</v>
      </c>
      <c r="C927" t="s">
        <v>368</v>
      </c>
      <c r="D927">
        <v>2014</v>
      </c>
      <c r="E927">
        <v>439.3</v>
      </c>
      <c r="F927">
        <v>439.3</v>
      </c>
      <c r="G927">
        <v>56</v>
      </c>
      <c r="H927">
        <v>28</v>
      </c>
      <c r="I927" t="s">
        <v>209</v>
      </c>
      <c r="J927" t="str">
        <f>VLOOKUP(B927,Sheet1!A:B,2,FALSE)</f>
        <v>Forage and Biomass Planting</v>
      </c>
    </row>
    <row r="928" spans="1:10">
      <c r="A928">
        <v>48497</v>
      </c>
      <c r="B928">
        <v>512</v>
      </c>
      <c r="C928" t="s">
        <v>369</v>
      </c>
      <c r="D928">
        <v>2015</v>
      </c>
      <c r="E928">
        <v>2672.68</v>
      </c>
      <c r="F928">
        <v>2672.68</v>
      </c>
      <c r="G928">
        <v>28</v>
      </c>
      <c r="H928">
        <v>14</v>
      </c>
      <c r="I928" t="s">
        <v>209</v>
      </c>
      <c r="J928" t="str">
        <f>VLOOKUP(B928,Sheet1!A:B,2,FALSE)</f>
        <v>Forage and Biomass Planting</v>
      </c>
    </row>
    <row r="929" spans="1:10">
      <c r="A929">
        <v>48497</v>
      </c>
      <c r="B929">
        <v>512</v>
      </c>
      <c r="C929" t="s">
        <v>376</v>
      </c>
      <c r="D929">
        <v>2014</v>
      </c>
      <c r="E929">
        <v>3678</v>
      </c>
      <c r="F929">
        <v>3678</v>
      </c>
      <c r="G929">
        <v>311</v>
      </c>
      <c r="H929">
        <v>97</v>
      </c>
      <c r="I929" t="s">
        <v>209</v>
      </c>
      <c r="J929" t="str">
        <f>VLOOKUP(B929,Sheet1!A:B,2,FALSE)</f>
        <v>Forage and Biomass Planting</v>
      </c>
    </row>
    <row r="930" spans="1:10">
      <c r="A930">
        <v>48497</v>
      </c>
      <c r="B930">
        <v>512</v>
      </c>
      <c r="C930" t="s">
        <v>380</v>
      </c>
      <c r="D930">
        <v>2013</v>
      </c>
      <c r="E930">
        <v>5093.1400000000003</v>
      </c>
      <c r="F930">
        <v>5093.1400000000003</v>
      </c>
      <c r="G930">
        <v>388.3</v>
      </c>
      <c r="H930">
        <v>118</v>
      </c>
      <c r="I930" t="s">
        <v>209</v>
      </c>
      <c r="J930" t="str">
        <f>VLOOKUP(B930,Sheet1!A:B,2,FALSE)</f>
        <v>Forage and Biomass Planting</v>
      </c>
    </row>
    <row r="931" spans="1:10">
      <c r="A931">
        <v>48497</v>
      </c>
      <c r="B931">
        <v>512</v>
      </c>
      <c r="C931" t="s">
        <v>384</v>
      </c>
      <c r="D931">
        <v>2008</v>
      </c>
      <c r="E931">
        <v>50</v>
      </c>
      <c r="F931">
        <v>50</v>
      </c>
      <c r="G931">
        <v>220</v>
      </c>
      <c r="H931">
        <v>57</v>
      </c>
      <c r="I931" t="s">
        <v>209</v>
      </c>
      <c r="J931" t="str">
        <f>VLOOKUP(B931,Sheet1!A:B,2,FALSE)</f>
        <v>Forage and Biomass Planting</v>
      </c>
    </row>
    <row r="932" spans="1:10">
      <c r="A932">
        <v>48497</v>
      </c>
      <c r="B932">
        <v>512</v>
      </c>
      <c r="C932" t="s">
        <v>385</v>
      </c>
      <c r="D932">
        <v>2008</v>
      </c>
      <c r="E932">
        <v>1050</v>
      </c>
      <c r="F932">
        <v>1050</v>
      </c>
      <c r="G932">
        <v>203</v>
      </c>
      <c r="H932">
        <v>47</v>
      </c>
      <c r="I932" t="s">
        <v>209</v>
      </c>
      <c r="J932" t="str">
        <f>VLOOKUP(B932,Sheet1!A:B,2,FALSE)</f>
        <v>Forage and Biomass Planting</v>
      </c>
    </row>
    <row r="933" spans="1:10">
      <c r="A933">
        <v>48497</v>
      </c>
      <c r="B933">
        <v>512</v>
      </c>
      <c r="C933" t="s">
        <v>386</v>
      </c>
      <c r="D933">
        <v>2016</v>
      </c>
      <c r="E933">
        <v>3906.3</v>
      </c>
      <c r="F933">
        <v>3906.3</v>
      </c>
      <c r="G933">
        <v>224</v>
      </c>
      <c r="H933">
        <v>112</v>
      </c>
      <c r="I933" t="s">
        <v>207</v>
      </c>
      <c r="J933" t="str">
        <f>VLOOKUP(B933,Sheet1!A:B,2,FALSE)</f>
        <v>Forage and Biomass Planting</v>
      </c>
    </row>
    <row r="934" spans="1:10">
      <c r="A934">
        <v>48497</v>
      </c>
      <c r="B934">
        <v>512</v>
      </c>
      <c r="C934" t="s">
        <v>387</v>
      </c>
      <c r="D934">
        <v>2009</v>
      </c>
      <c r="E934">
        <v>1627.5</v>
      </c>
      <c r="F934">
        <v>1627.5</v>
      </c>
      <c r="G934">
        <v>211</v>
      </c>
      <c r="H934">
        <v>52</v>
      </c>
      <c r="I934" t="s">
        <v>209</v>
      </c>
      <c r="J934" t="str">
        <f>VLOOKUP(B934,Sheet1!A:B,2,FALSE)</f>
        <v>Forage and Biomass Planting</v>
      </c>
    </row>
    <row r="935" spans="1:10">
      <c r="A935">
        <v>48497</v>
      </c>
      <c r="B935">
        <v>512</v>
      </c>
      <c r="C935" t="s">
        <v>390</v>
      </c>
      <c r="D935">
        <v>2015</v>
      </c>
      <c r="E935">
        <v>3604.44</v>
      </c>
      <c r="F935">
        <v>3604.44</v>
      </c>
      <c r="G935">
        <v>34</v>
      </c>
      <c r="H935">
        <v>17</v>
      </c>
      <c r="I935" t="s">
        <v>209</v>
      </c>
      <c r="J935" t="str">
        <f>VLOOKUP(B935,Sheet1!A:B,2,FALSE)</f>
        <v>Forage and Biomass Planting</v>
      </c>
    </row>
    <row r="936" spans="1:10">
      <c r="A936">
        <v>48497</v>
      </c>
      <c r="B936">
        <v>512</v>
      </c>
      <c r="C936" t="s">
        <v>392</v>
      </c>
      <c r="D936">
        <v>2014</v>
      </c>
      <c r="E936">
        <v>2501.04</v>
      </c>
      <c r="F936">
        <v>2501.04</v>
      </c>
      <c r="G936">
        <v>28</v>
      </c>
      <c r="H936">
        <v>14</v>
      </c>
      <c r="I936" t="s">
        <v>209</v>
      </c>
      <c r="J936" t="str">
        <f>VLOOKUP(B936,Sheet1!A:B,2,FALSE)</f>
        <v>Forage and Biomass Planting</v>
      </c>
    </row>
    <row r="937" spans="1:10">
      <c r="A937">
        <v>48497</v>
      </c>
      <c r="B937">
        <v>512</v>
      </c>
      <c r="C937" t="s">
        <v>395</v>
      </c>
      <c r="D937">
        <v>2008</v>
      </c>
      <c r="E937">
        <v>337.5</v>
      </c>
      <c r="F937">
        <v>337.5</v>
      </c>
      <c r="G937">
        <v>165</v>
      </c>
      <c r="H937">
        <v>30</v>
      </c>
      <c r="I937" t="s">
        <v>209</v>
      </c>
      <c r="J937" t="str">
        <f>VLOOKUP(B937,Sheet1!A:B,2,FALSE)</f>
        <v>Forage and Biomass Planting</v>
      </c>
    </row>
    <row r="938" spans="1:10">
      <c r="A938">
        <v>48497</v>
      </c>
      <c r="B938">
        <v>512</v>
      </c>
      <c r="C938" t="s">
        <v>395</v>
      </c>
      <c r="D938">
        <v>2009</v>
      </c>
      <c r="E938">
        <v>288.75</v>
      </c>
      <c r="F938">
        <v>288.75</v>
      </c>
      <c r="G938">
        <v>165</v>
      </c>
      <c r="H938">
        <v>30</v>
      </c>
      <c r="I938" t="s">
        <v>209</v>
      </c>
      <c r="J938" t="str">
        <f>VLOOKUP(B938,Sheet1!A:B,2,FALSE)</f>
        <v>Forage and Biomass Planting</v>
      </c>
    </row>
    <row r="939" spans="1:10">
      <c r="A939">
        <v>48497</v>
      </c>
      <c r="B939">
        <v>512</v>
      </c>
      <c r="C939" t="s">
        <v>400</v>
      </c>
      <c r="D939">
        <v>2010</v>
      </c>
      <c r="E939">
        <v>999</v>
      </c>
      <c r="F939">
        <v>999</v>
      </c>
      <c r="G939">
        <v>40</v>
      </c>
      <c r="H939">
        <v>20</v>
      </c>
      <c r="I939" t="s">
        <v>209</v>
      </c>
      <c r="J939" t="str">
        <f>VLOOKUP(B939,Sheet1!A:B,2,FALSE)</f>
        <v>Forage and Biomass Planting</v>
      </c>
    </row>
    <row r="940" spans="1:10">
      <c r="A940">
        <v>48497</v>
      </c>
      <c r="B940">
        <v>512</v>
      </c>
      <c r="C940" t="s">
        <v>401</v>
      </c>
      <c r="D940">
        <v>2008</v>
      </c>
      <c r="E940">
        <v>577.5</v>
      </c>
      <c r="F940">
        <v>577.5</v>
      </c>
      <c r="G940">
        <v>54</v>
      </c>
      <c r="H940">
        <v>18</v>
      </c>
      <c r="I940" t="s">
        <v>209</v>
      </c>
      <c r="J940" t="str">
        <f>VLOOKUP(B940,Sheet1!A:B,2,FALSE)</f>
        <v>Forage and Biomass Planting</v>
      </c>
    </row>
    <row r="941" spans="1:10">
      <c r="A941">
        <v>48497</v>
      </c>
      <c r="B941">
        <v>512</v>
      </c>
      <c r="C941" t="s">
        <v>402</v>
      </c>
      <c r="D941">
        <v>2013</v>
      </c>
      <c r="E941">
        <v>4539.8900000000003</v>
      </c>
      <c r="F941">
        <v>4539.8900000000003</v>
      </c>
      <c r="G941">
        <v>86</v>
      </c>
      <c r="H941">
        <v>43</v>
      </c>
      <c r="I941" t="s">
        <v>209</v>
      </c>
      <c r="J941" t="str">
        <f>VLOOKUP(B941,Sheet1!A:B,2,FALSE)</f>
        <v>Forage and Biomass Planting</v>
      </c>
    </row>
    <row r="942" spans="1:10">
      <c r="A942">
        <v>48497</v>
      </c>
      <c r="B942">
        <v>512</v>
      </c>
      <c r="C942" t="s">
        <v>407</v>
      </c>
      <c r="D942">
        <v>2011</v>
      </c>
      <c r="E942">
        <v>139.05000000000001</v>
      </c>
      <c r="F942">
        <v>139.05000000000001</v>
      </c>
      <c r="G942">
        <v>86</v>
      </c>
      <c r="H942">
        <v>43</v>
      </c>
      <c r="I942" t="s">
        <v>209</v>
      </c>
      <c r="J942" t="str">
        <f>VLOOKUP(B942,Sheet1!A:B,2,FALSE)</f>
        <v>Forage and Biomass Planting</v>
      </c>
    </row>
    <row r="943" spans="1:10">
      <c r="A943">
        <v>48497</v>
      </c>
      <c r="B943">
        <v>512</v>
      </c>
      <c r="C943" t="s">
        <v>409</v>
      </c>
      <c r="D943">
        <v>2017</v>
      </c>
      <c r="E943">
        <v>1589.46</v>
      </c>
      <c r="F943">
        <v>1589.46</v>
      </c>
      <c r="G943">
        <v>156</v>
      </c>
      <c r="H943">
        <v>78</v>
      </c>
      <c r="I943" t="s">
        <v>209</v>
      </c>
      <c r="J943" t="str">
        <f>VLOOKUP(B943,Sheet1!A:B,2,FALSE)</f>
        <v>Forage and Biomass Planting</v>
      </c>
    </row>
    <row r="944" spans="1:10">
      <c r="A944">
        <v>48497</v>
      </c>
      <c r="B944">
        <v>512</v>
      </c>
      <c r="C944" t="s">
        <v>416</v>
      </c>
      <c r="D944">
        <v>2016</v>
      </c>
      <c r="E944">
        <v>4340.04</v>
      </c>
      <c r="F944">
        <v>4340.04</v>
      </c>
      <c r="G944">
        <v>202</v>
      </c>
      <c r="H944">
        <v>37</v>
      </c>
      <c r="I944" t="s">
        <v>209</v>
      </c>
      <c r="J944" t="str">
        <f>VLOOKUP(B944,Sheet1!A:B,2,FALSE)</f>
        <v>Forage and Biomass Planting</v>
      </c>
    </row>
    <row r="945" spans="1:10">
      <c r="A945">
        <v>48497</v>
      </c>
      <c r="B945">
        <v>512</v>
      </c>
      <c r="C945" t="s">
        <v>417</v>
      </c>
      <c r="D945">
        <v>2012</v>
      </c>
      <c r="E945">
        <v>343.55</v>
      </c>
      <c r="F945">
        <v>343.55</v>
      </c>
      <c r="G945">
        <v>62</v>
      </c>
      <c r="H945">
        <v>31</v>
      </c>
      <c r="I945" t="s">
        <v>209</v>
      </c>
      <c r="J945" t="str">
        <f>VLOOKUP(B945,Sheet1!A:B,2,FALSE)</f>
        <v>Forage and Biomass Planting</v>
      </c>
    </row>
    <row r="946" spans="1:10">
      <c r="A946">
        <v>48497</v>
      </c>
      <c r="B946">
        <v>512</v>
      </c>
      <c r="C946" t="s">
        <v>418</v>
      </c>
      <c r="D946">
        <v>2010</v>
      </c>
      <c r="E946">
        <v>4104</v>
      </c>
      <c r="F946">
        <v>4104</v>
      </c>
      <c r="G946">
        <v>720</v>
      </c>
      <c r="H946">
        <v>80</v>
      </c>
      <c r="I946" t="s">
        <v>209</v>
      </c>
      <c r="J946" t="str">
        <f>VLOOKUP(B946,Sheet1!A:B,2,FALSE)</f>
        <v>Forage and Biomass Planting</v>
      </c>
    </row>
    <row r="947" spans="1:10">
      <c r="A947">
        <v>48497</v>
      </c>
      <c r="B947">
        <v>512</v>
      </c>
      <c r="C947" t="s">
        <v>422</v>
      </c>
      <c r="D947">
        <v>2014</v>
      </c>
      <c r="E947">
        <v>2664</v>
      </c>
      <c r="F947">
        <v>2664</v>
      </c>
      <c r="G947">
        <v>128</v>
      </c>
      <c r="H947">
        <v>32</v>
      </c>
      <c r="I947" t="s">
        <v>209</v>
      </c>
      <c r="J947" t="str">
        <f>VLOOKUP(B947,Sheet1!A:B,2,FALSE)</f>
        <v>Forage and Biomass Planting</v>
      </c>
    </row>
    <row r="948" spans="1:10">
      <c r="A948">
        <v>48497</v>
      </c>
      <c r="B948">
        <v>512</v>
      </c>
      <c r="C948" t="s">
        <v>428</v>
      </c>
      <c r="D948">
        <v>2013</v>
      </c>
      <c r="E948">
        <v>349.18</v>
      </c>
      <c r="F948">
        <v>349.18</v>
      </c>
      <c r="G948">
        <v>35</v>
      </c>
      <c r="H948">
        <v>7</v>
      </c>
      <c r="I948" t="s">
        <v>207</v>
      </c>
      <c r="J948" t="str">
        <f>VLOOKUP(B948,Sheet1!A:B,2,FALSE)</f>
        <v>Forage and Biomass Planting</v>
      </c>
    </row>
    <row r="949" spans="1:10">
      <c r="A949">
        <v>48497</v>
      </c>
      <c r="B949">
        <v>512</v>
      </c>
      <c r="C949" t="s">
        <v>430</v>
      </c>
      <c r="D949">
        <v>2008</v>
      </c>
      <c r="E949">
        <v>375</v>
      </c>
      <c r="F949">
        <v>375</v>
      </c>
      <c r="G949">
        <v>144</v>
      </c>
      <c r="H949">
        <v>48</v>
      </c>
      <c r="I949" t="s">
        <v>209</v>
      </c>
      <c r="J949" t="str">
        <f>VLOOKUP(B949,Sheet1!A:B,2,FALSE)</f>
        <v>Forage and Biomass Planting</v>
      </c>
    </row>
    <row r="950" spans="1:10">
      <c r="A950">
        <v>48497</v>
      </c>
      <c r="B950">
        <v>512</v>
      </c>
      <c r="C950" t="s">
        <v>432</v>
      </c>
      <c r="D950">
        <v>2014</v>
      </c>
      <c r="E950">
        <v>8532.9599999999991</v>
      </c>
      <c r="F950">
        <v>8532.9599999999991</v>
      </c>
      <c r="G950">
        <v>80</v>
      </c>
      <c r="H950">
        <v>40</v>
      </c>
      <c r="I950" t="s">
        <v>209</v>
      </c>
      <c r="J950" t="str">
        <f>VLOOKUP(B950,Sheet1!A:B,2,FALSE)</f>
        <v>Forage and Biomass Planting</v>
      </c>
    </row>
    <row r="951" spans="1:10">
      <c r="A951">
        <v>48497</v>
      </c>
      <c r="B951">
        <v>512</v>
      </c>
      <c r="C951" t="s">
        <v>433</v>
      </c>
      <c r="D951">
        <v>2011</v>
      </c>
      <c r="E951">
        <v>667.44</v>
      </c>
      <c r="F951">
        <v>667.44</v>
      </c>
      <c r="G951">
        <v>189</v>
      </c>
      <c r="H951">
        <v>39</v>
      </c>
      <c r="I951" t="s">
        <v>209</v>
      </c>
      <c r="J951" t="str">
        <f>VLOOKUP(B951,Sheet1!A:B,2,FALSE)</f>
        <v>Forage and Biomass Planting</v>
      </c>
    </row>
    <row r="952" spans="1:10">
      <c r="A952">
        <v>48497</v>
      </c>
      <c r="B952">
        <v>512</v>
      </c>
      <c r="C952" t="s">
        <v>440</v>
      </c>
      <c r="D952">
        <v>2013</v>
      </c>
      <c r="E952">
        <v>534.6</v>
      </c>
      <c r="F952">
        <v>534.6</v>
      </c>
      <c r="G952">
        <v>1920</v>
      </c>
      <c r="H952">
        <v>240</v>
      </c>
      <c r="I952" t="s">
        <v>209</v>
      </c>
      <c r="J952" t="str">
        <f>VLOOKUP(B952,Sheet1!A:B,2,FALSE)</f>
        <v>Forage and Biomass Planting</v>
      </c>
    </row>
    <row r="953" spans="1:10">
      <c r="A953">
        <v>48497</v>
      </c>
      <c r="B953">
        <v>512</v>
      </c>
      <c r="C953" t="s">
        <v>442</v>
      </c>
      <c r="D953">
        <v>2012</v>
      </c>
      <c r="E953">
        <v>1166.4000000000001</v>
      </c>
      <c r="F953">
        <v>1166.4000000000001</v>
      </c>
      <c r="G953">
        <v>260</v>
      </c>
      <c r="H953">
        <v>52</v>
      </c>
      <c r="I953" t="s">
        <v>209</v>
      </c>
      <c r="J953" t="str">
        <f>VLOOKUP(B953,Sheet1!A:B,2,FALSE)</f>
        <v>Forage and Biomass Planting</v>
      </c>
    </row>
    <row r="954" spans="1:10">
      <c r="A954">
        <v>48497</v>
      </c>
      <c r="B954">
        <v>512</v>
      </c>
      <c r="C954" t="s">
        <v>443</v>
      </c>
      <c r="D954">
        <v>2011</v>
      </c>
      <c r="E954">
        <v>697.53</v>
      </c>
      <c r="F954">
        <v>697.53</v>
      </c>
      <c r="G954">
        <v>77</v>
      </c>
      <c r="H954">
        <v>29</v>
      </c>
      <c r="I954" t="s">
        <v>209</v>
      </c>
      <c r="J954" t="str">
        <f>VLOOKUP(B954,Sheet1!A:B,2,FALSE)</f>
        <v>Forage and Biomass Planting</v>
      </c>
    </row>
    <row r="955" spans="1:10">
      <c r="A955">
        <v>48497</v>
      </c>
      <c r="B955">
        <v>512</v>
      </c>
      <c r="C955" t="s">
        <v>444</v>
      </c>
      <c r="D955">
        <v>2014</v>
      </c>
      <c r="E955">
        <v>4510.1899999999996</v>
      </c>
      <c r="F955">
        <v>4510.1899999999996</v>
      </c>
      <c r="G955">
        <v>50</v>
      </c>
      <c r="H955">
        <v>25</v>
      </c>
      <c r="I955" t="s">
        <v>209</v>
      </c>
      <c r="J955" t="str">
        <f>VLOOKUP(B955,Sheet1!A:B,2,FALSE)</f>
        <v>Forage and Biomass Planting</v>
      </c>
    </row>
    <row r="956" spans="1:10">
      <c r="A956">
        <v>48497</v>
      </c>
      <c r="B956">
        <v>512</v>
      </c>
      <c r="C956" t="s">
        <v>450</v>
      </c>
      <c r="D956">
        <v>2016</v>
      </c>
      <c r="E956">
        <v>1238.48</v>
      </c>
      <c r="F956">
        <v>1238.48</v>
      </c>
      <c r="G956">
        <v>240</v>
      </c>
      <c r="H956">
        <v>80</v>
      </c>
      <c r="I956" t="s">
        <v>209</v>
      </c>
      <c r="J956" t="str">
        <f>VLOOKUP(B956,Sheet1!A:B,2,FALSE)</f>
        <v>Forage and Biomass Planting</v>
      </c>
    </row>
    <row r="957" spans="1:10">
      <c r="A957">
        <v>48497</v>
      </c>
      <c r="B957">
        <v>512</v>
      </c>
      <c r="C957" t="s">
        <v>453</v>
      </c>
      <c r="D957">
        <v>2013</v>
      </c>
      <c r="E957">
        <v>2733.7</v>
      </c>
      <c r="F957">
        <v>2733.7</v>
      </c>
      <c r="G957">
        <v>46</v>
      </c>
      <c r="H957">
        <v>23</v>
      </c>
      <c r="I957" t="s">
        <v>209</v>
      </c>
      <c r="J957" t="str">
        <f>VLOOKUP(B957,Sheet1!A:B,2,FALSE)</f>
        <v>Forage and Biomass Planting</v>
      </c>
    </row>
    <row r="958" spans="1:10">
      <c r="A958">
        <v>48497</v>
      </c>
      <c r="B958">
        <v>512</v>
      </c>
      <c r="C958" t="s">
        <v>454</v>
      </c>
      <c r="D958">
        <v>2013</v>
      </c>
      <c r="E958">
        <v>326.66000000000003</v>
      </c>
      <c r="F958">
        <v>326.66000000000003</v>
      </c>
      <c r="G958">
        <v>2488</v>
      </c>
      <c r="H958">
        <v>808</v>
      </c>
      <c r="I958" t="s">
        <v>209</v>
      </c>
      <c r="J958" t="str">
        <f>VLOOKUP(B958,Sheet1!A:B,2,FALSE)</f>
        <v>Forage and Biomass Planting</v>
      </c>
    </row>
    <row r="959" spans="1:10">
      <c r="A959">
        <v>48497</v>
      </c>
      <c r="B959">
        <v>512</v>
      </c>
      <c r="C959" t="s">
        <v>455</v>
      </c>
      <c r="D959">
        <v>2016</v>
      </c>
      <c r="E959">
        <v>662</v>
      </c>
      <c r="F959">
        <v>662</v>
      </c>
      <c r="G959">
        <v>76</v>
      </c>
      <c r="H959">
        <v>12</v>
      </c>
      <c r="I959" t="s">
        <v>209</v>
      </c>
      <c r="J959" t="str">
        <f>VLOOKUP(B959,Sheet1!A:B,2,FALSE)</f>
        <v>Forage and Biomass Planting</v>
      </c>
    </row>
    <row r="960" spans="1:10">
      <c r="A960">
        <v>48497</v>
      </c>
      <c r="B960">
        <v>512</v>
      </c>
      <c r="C960" t="s">
        <v>457</v>
      </c>
      <c r="D960">
        <v>2015</v>
      </c>
      <c r="E960">
        <v>7644.2</v>
      </c>
      <c r="F960">
        <v>7644.2</v>
      </c>
      <c r="G960">
        <v>315</v>
      </c>
      <c r="H960">
        <v>105</v>
      </c>
      <c r="I960" t="s">
        <v>209</v>
      </c>
      <c r="J960" t="str">
        <f>VLOOKUP(B960,Sheet1!A:B,2,FALSE)</f>
        <v>Forage and Biomass Planting</v>
      </c>
    </row>
    <row r="961" spans="1:10">
      <c r="A961">
        <v>48497</v>
      </c>
      <c r="B961">
        <v>512</v>
      </c>
      <c r="C961" t="s">
        <v>461</v>
      </c>
      <c r="D961">
        <v>2014</v>
      </c>
      <c r="E961">
        <v>2880</v>
      </c>
      <c r="F961">
        <v>2880</v>
      </c>
      <c r="G961">
        <v>280</v>
      </c>
      <c r="H961">
        <v>56</v>
      </c>
      <c r="I961" t="s">
        <v>209</v>
      </c>
      <c r="J961" t="str">
        <f>VLOOKUP(B961,Sheet1!A:B,2,FALSE)</f>
        <v>Forage and Biomass Planting</v>
      </c>
    </row>
    <row r="962" spans="1:10">
      <c r="A962">
        <v>48497</v>
      </c>
      <c r="B962">
        <v>512</v>
      </c>
      <c r="C962" t="s">
        <v>462</v>
      </c>
      <c r="D962">
        <v>2009</v>
      </c>
      <c r="E962">
        <v>138.75</v>
      </c>
      <c r="F962">
        <v>138.75</v>
      </c>
      <c r="G962">
        <v>597</v>
      </c>
      <c r="H962">
        <v>69</v>
      </c>
      <c r="I962" t="s">
        <v>209</v>
      </c>
      <c r="J962" t="str">
        <f>VLOOKUP(B962,Sheet1!A:B,2,FALSE)</f>
        <v>Forage and Biomass Planting</v>
      </c>
    </row>
    <row r="963" spans="1:10">
      <c r="A963">
        <v>48497</v>
      </c>
      <c r="B963">
        <v>512</v>
      </c>
      <c r="C963" t="s">
        <v>463</v>
      </c>
      <c r="D963">
        <v>2017</v>
      </c>
      <c r="E963">
        <v>1279.6500000000001</v>
      </c>
      <c r="F963">
        <v>1279.6500000000001</v>
      </c>
      <c r="G963">
        <v>44</v>
      </c>
      <c r="H963">
        <v>22</v>
      </c>
      <c r="I963" t="s">
        <v>209</v>
      </c>
      <c r="J963" t="str">
        <f>VLOOKUP(B963,Sheet1!A:B,2,FALSE)</f>
        <v>Forage and Biomass Planting</v>
      </c>
    </row>
    <row r="964" spans="1:10">
      <c r="A964">
        <v>48497</v>
      </c>
      <c r="B964">
        <v>512</v>
      </c>
      <c r="C964" t="s">
        <v>468</v>
      </c>
      <c r="D964">
        <v>2009</v>
      </c>
      <c r="E964">
        <v>412.5</v>
      </c>
      <c r="F964">
        <v>412.5</v>
      </c>
      <c r="G964">
        <v>2152</v>
      </c>
      <c r="H964">
        <v>538</v>
      </c>
      <c r="I964" t="s">
        <v>209</v>
      </c>
      <c r="J964" t="str">
        <f>VLOOKUP(B964,Sheet1!A:B,2,FALSE)</f>
        <v>Forage and Biomass Planting</v>
      </c>
    </row>
    <row r="965" spans="1:10">
      <c r="A965">
        <v>48497</v>
      </c>
      <c r="B965">
        <v>512</v>
      </c>
      <c r="C965" t="s">
        <v>473</v>
      </c>
      <c r="D965">
        <v>2013</v>
      </c>
      <c r="E965">
        <v>1562.11</v>
      </c>
      <c r="F965">
        <v>1562.11</v>
      </c>
      <c r="G965">
        <v>56</v>
      </c>
      <c r="H965">
        <v>28</v>
      </c>
      <c r="I965" t="s">
        <v>209</v>
      </c>
      <c r="J965" t="str">
        <f>VLOOKUP(B965,Sheet1!A:B,2,FALSE)</f>
        <v>Forage and Biomass Planting</v>
      </c>
    </row>
    <row r="966" spans="1:10">
      <c r="A966">
        <v>48497</v>
      </c>
      <c r="B966">
        <v>512</v>
      </c>
      <c r="C966" t="s">
        <v>474</v>
      </c>
      <c r="D966">
        <v>2013</v>
      </c>
      <c r="E966">
        <v>1220.4000000000001</v>
      </c>
      <c r="F966">
        <v>1220.4000000000001</v>
      </c>
      <c r="G966">
        <v>165</v>
      </c>
      <c r="H966">
        <v>55</v>
      </c>
      <c r="I966" t="s">
        <v>209</v>
      </c>
      <c r="J966" t="str">
        <f>VLOOKUP(B966,Sheet1!A:B,2,FALSE)</f>
        <v>Forage and Biomass Planting</v>
      </c>
    </row>
    <row r="967" spans="1:10">
      <c r="A967">
        <v>48497</v>
      </c>
      <c r="B967">
        <v>512</v>
      </c>
      <c r="C967" t="s">
        <v>475</v>
      </c>
      <c r="D967">
        <v>2015</v>
      </c>
      <c r="E967">
        <v>1578.24</v>
      </c>
      <c r="F967">
        <v>1578.24</v>
      </c>
      <c r="G967">
        <v>222</v>
      </c>
      <c r="H967">
        <v>74</v>
      </c>
      <c r="I967" t="s">
        <v>209</v>
      </c>
      <c r="J967" t="str">
        <f>VLOOKUP(B967,Sheet1!A:B,2,FALSE)</f>
        <v>Forage and Biomass Planting</v>
      </c>
    </row>
    <row r="968" spans="1:10">
      <c r="A968">
        <v>48497</v>
      </c>
      <c r="B968">
        <v>512</v>
      </c>
      <c r="C968" t="s">
        <v>479</v>
      </c>
      <c r="D968">
        <v>2015</v>
      </c>
      <c r="E968">
        <v>602.79999999999995</v>
      </c>
      <c r="F968">
        <v>602.79999999999995</v>
      </c>
      <c r="G968">
        <v>33</v>
      </c>
      <c r="H968">
        <v>11</v>
      </c>
      <c r="I968" t="s">
        <v>209</v>
      </c>
      <c r="J968" t="str">
        <f>VLOOKUP(B968,Sheet1!A:B,2,FALSE)</f>
        <v>Forage and Biomass Planting</v>
      </c>
    </row>
    <row r="969" spans="1:10">
      <c r="A969">
        <v>48497</v>
      </c>
      <c r="B969">
        <v>512</v>
      </c>
      <c r="C969" t="s">
        <v>482</v>
      </c>
      <c r="D969">
        <v>2015</v>
      </c>
      <c r="E969">
        <v>2707.12</v>
      </c>
      <c r="F969">
        <v>2707.12</v>
      </c>
      <c r="G969">
        <v>171</v>
      </c>
      <c r="H969">
        <v>57</v>
      </c>
      <c r="I969" t="s">
        <v>209</v>
      </c>
      <c r="J969" t="str">
        <f>VLOOKUP(B969,Sheet1!A:B,2,FALSE)</f>
        <v>Forage and Biomass Planting</v>
      </c>
    </row>
    <row r="970" spans="1:10">
      <c r="A970">
        <v>48497</v>
      </c>
      <c r="B970">
        <v>512</v>
      </c>
      <c r="C970" t="s">
        <v>485</v>
      </c>
      <c r="D970">
        <v>2017</v>
      </c>
      <c r="E970">
        <v>4143.88</v>
      </c>
      <c r="F970">
        <v>4143.88</v>
      </c>
      <c r="G970">
        <v>221</v>
      </c>
      <c r="H970">
        <v>142</v>
      </c>
      <c r="I970" t="s">
        <v>209</v>
      </c>
      <c r="J970" t="str">
        <f>VLOOKUP(B970,Sheet1!A:B,2,FALSE)</f>
        <v>Forage and Biomass Planting</v>
      </c>
    </row>
    <row r="971" spans="1:10">
      <c r="A971">
        <v>48497</v>
      </c>
      <c r="B971">
        <v>512</v>
      </c>
      <c r="C971" t="s">
        <v>487</v>
      </c>
      <c r="D971">
        <v>2011</v>
      </c>
      <c r="E971">
        <v>1669.8</v>
      </c>
      <c r="F971">
        <v>1669.8</v>
      </c>
      <c r="G971">
        <v>116</v>
      </c>
      <c r="H971">
        <v>29</v>
      </c>
      <c r="I971" t="s">
        <v>209</v>
      </c>
      <c r="J971" t="str">
        <f>VLOOKUP(B971,Sheet1!A:B,2,FALSE)</f>
        <v>Forage and Biomass Planting</v>
      </c>
    </row>
    <row r="972" spans="1:10">
      <c r="A972">
        <v>48497</v>
      </c>
      <c r="B972">
        <v>512</v>
      </c>
      <c r="C972" t="s">
        <v>489</v>
      </c>
      <c r="D972">
        <v>2010</v>
      </c>
      <c r="E972">
        <v>770</v>
      </c>
      <c r="F972">
        <v>770</v>
      </c>
      <c r="G972">
        <v>57</v>
      </c>
      <c r="H972">
        <v>19</v>
      </c>
      <c r="I972" t="s">
        <v>209</v>
      </c>
      <c r="J972" t="str">
        <f>VLOOKUP(B972,Sheet1!A:B,2,FALSE)</f>
        <v>Forage and Biomass Planting</v>
      </c>
    </row>
    <row r="973" spans="1:10">
      <c r="A973">
        <v>48497</v>
      </c>
      <c r="B973">
        <v>512</v>
      </c>
      <c r="C973" t="s">
        <v>491</v>
      </c>
      <c r="D973">
        <v>2017</v>
      </c>
      <c r="E973">
        <v>1408</v>
      </c>
      <c r="F973">
        <v>1408</v>
      </c>
      <c r="G973">
        <v>231</v>
      </c>
      <c r="H973">
        <v>47.9</v>
      </c>
      <c r="I973" t="s">
        <v>209</v>
      </c>
      <c r="J973" t="str">
        <f>VLOOKUP(B973,Sheet1!A:B,2,FALSE)</f>
        <v>Forage and Biomass Planting</v>
      </c>
    </row>
    <row r="974" spans="1:10">
      <c r="A974">
        <v>48497</v>
      </c>
      <c r="B974">
        <v>512</v>
      </c>
      <c r="C974" t="s">
        <v>492</v>
      </c>
      <c r="D974">
        <v>2009</v>
      </c>
      <c r="E974">
        <v>250</v>
      </c>
      <c r="F974">
        <v>250</v>
      </c>
      <c r="G974">
        <v>1370.4</v>
      </c>
      <c r="H974">
        <v>171.3</v>
      </c>
      <c r="I974" t="s">
        <v>209</v>
      </c>
      <c r="J974" t="str">
        <f>VLOOKUP(B974,Sheet1!A:B,2,FALSE)</f>
        <v>Forage and Biomass Planting</v>
      </c>
    </row>
    <row r="975" spans="1:10">
      <c r="A975">
        <v>48497</v>
      </c>
      <c r="B975">
        <v>512</v>
      </c>
      <c r="C975" t="s">
        <v>497</v>
      </c>
      <c r="D975">
        <v>2011</v>
      </c>
      <c r="E975">
        <v>831.6</v>
      </c>
      <c r="F975">
        <v>831.6</v>
      </c>
      <c r="G975">
        <v>35.4</v>
      </c>
      <c r="H975">
        <v>17.7</v>
      </c>
      <c r="I975" t="s">
        <v>209</v>
      </c>
      <c r="J975" t="str">
        <f>VLOOKUP(B975,Sheet1!A:B,2,FALSE)</f>
        <v>Forage and Biomass Planting</v>
      </c>
    </row>
    <row r="976" spans="1:10">
      <c r="A976">
        <v>48497</v>
      </c>
      <c r="B976">
        <v>512</v>
      </c>
      <c r="C976" t="s">
        <v>498</v>
      </c>
      <c r="D976">
        <v>2015</v>
      </c>
      <c r="E976">
        <v>2182.2800000000002</v>
      </c>
      <c r="F976">
        <v>2182.2800000000002</v>
      </c>
      <c r="G976">
        <v>35</v>
      </c>
      <c r="H976">
        <v>24</v>
      </c>
      <c r="I976" t="s">
        <v>209</v>
      </c>
      <c r="J976" t="str">
        <f>VLOOKUP(B976,Sheet1!A:B,2,FALSE)</f>
        <v>Forage and Biomass Planting</v>
      </c>
    </row>
    <row r="977" spans="1:10">
      <c r="A977">
        <v>48497</v>
      </c>
      <c r="B977">
        <v>512</v>
      </c>
      <c r="C977" t="s">
        <v>498</v>
      </c>
      <c r="D977">
        <v>2016</v>
      </c>
      <c r="E977">
        <v>2746.24</v>
      </c>
      <c r="F977">
        <v>2746.24</v>
      </c>
      <c r="G977">
        <v>35</v>
      </c>
      <c r="H977">
        <v>24</v>
      </c>
      <c r="I977" t="s">
        <v>209</v>
      </c>
      <c r="J977" t="str">
        <f>VLOOKUP(B977,Sheet1!A:B,2,FALSE)</f>
        <v>Forage and Biomass Planting</v>
      </c>
    </row>
    <row r="978" spans="1:10">
      <c r="A978">
        <v>48497</v>
      </c>
      <c r="B978">
        <v>512</v>
      </c>
      <c r="C978" t="s">
        <v>506</v>
      </c>
      <c r="D978">
        <v>2017</v>
      </c>
      <c r="E978">
        <v>1906.56</v>
      </c>
      <c r="F978">
        <v>1906.56</v>
      </c>
      <c r="G978">
        <v>333</v>
      </c>
      <c r="H978">
        <v>111</v>
      </c>
      <c r="I978" t="s">
        <v>209</v>
      </c>
      <c r="J978" t="str">
        <f>VLOOKUP(B978,Sheet1!A:B,2,FALSE)</f>
        <v>Forage and Biomass Planting</v>
      </c>
    </row>
    <row r="979" spans="1:10">
      <c r="A979">
        <v>48497</v>
      </c>
      <c r="B979">
        <v>512</v>
      </c>
      <c r="C979" t="s">
        <v>508</v>
      </c>
      <c r="D979">
        <v>2011</v>
      </c>
      <c r="E979">
        <v>2072.4</v>
      </c>
      <c r="F979">
        <v>2072.4</v>
      </c>
      <c r="G979">
        <v>146.80000000000001</v>
      </c>
      <c r="H979">
        <v>59.4</v>
      </c>
      <c r="I979" t="s">
        <v>209</v>
      </c>
      <c r="J979" t="str">
        <f>VLOOKUP(B979,Sheet1!A:B,2,FALSE)</f>
        <v>Forage and Biomass Planting</v>
      </c>
    </row>
    <row r="980" spans="1:10">
      <c r="A980">
        <v>48497</v>
      </c>
      <c r="B980">
        <v>512</v>
      </c>
      <c r="C980" t="s">
        <v>512</v>
      </c>
      <c r="D980">
        <v>2010</v>
      </c>
      <c r="E980">
        <v>837</v>
      </c>
      <c r="F980">
        <v>837</v>
      </c>
      <c r="G980">
        <v>80</v>
      </c>
      <c r="H980">
        <v>20</v>
      </c>
      <c r="I980" t="s">
        <v>209</v>
      </c>
      <c r="J980" t="str">
        <f>VLOOKUP(B980,Sheet1!A:B,2,FALSE)</f>
        <v>Forage and Biomass Planting</v>
      </c>
    </row>
    <row r="981" spans="1:10">
      <c r="A981">
        <v>48497</v>
      </c>
      <c r="B981">
        <v>512</v>
      </c>
      <c r="C981" t="s">
        <v>516</v>
      </c>
      <c r="D981">
        <v>2016</v>
      </c>
      <c r="E981">
        <v>15006.24</v>
      </c>
      <c r="F981">
        <v>15006.24</v>
      </c>
      <c r="G981">
        <v>210</v>
      </c>
      <c r="H981">
        <v>70</v>
      </c>
      <c r="I981" t="s">
        <v>207</v>
      </c>
      <c r="J981" t="str">
        <f>VLOOKUP(B981,Sheet1!A:B,2,FALSE)</f>
        <v>Forage and Biomass Planting</v>
      </c>
    </row>
    <row r="982" spans="1:10">
      <c r="A982">
        <v>48497</v>
      </c>
      <c r="B982">
        <v>512</v>
      </c>
      <c r="C982" t="s">
        <v>526</v>
      </c>
      <c r="D982">
        <v>2017</v>
      </c>
      <c r="E982">
        <v>1589.46</v>
      </c>
      <c r="F982">
        <v>1589.46</v>
      </c>
      <c r="G982">
        <v>28</v>
      </c>
      <c r="H982">
        <v>14</v>
      </c>
      <c r="I982" t="s">
        <v>209</v>
      </c>
      <c r="J982" t="str">
        <f>VLOOKUP(B982,Sheet1!A:B,2,FALSE)</f>
        <v>Forage and Biomass Planting</v>
      </c>
    </row>
    <row r="983" spans="1:10">
      <c r="A983">
        <v>48497</v>
      </c>
      <c r="B983">
        <v>512</v>
      </c>
      <c r="C983" t="s">
        <v>532</v>
      </c>
      <c r="D983">
        <v>2013</v>
      </c>
      <c r="E983">
        <v>788.48</v>
      </c>
      <c r="F983">
        <v>788.48</v>
      </c>
      <c r="G983">
        <v>33</v>
      </c>
      <c r="H983">
        <v>33</v>
      </c>
      <c r="I983" t="s">
        <v>209</v>
      </c>
      <c r="J983" t="str">
        <f>VLOOKUP(B983,Sheet1!A:B,2,FALSE)</f>
        <v>Forage and Biomass Planting</v>
      </c>
    </row>
    <row r="984" spans="1:10">
      <c r="A984">
        <v>48497</v>
      </c>
      <c r="B984">
        <v>512</v>
      </c>
      <c r="C984" t="s">
        <v>533</v>
      </c>
      <c r="D984">
        <v>2011</v>
      </c>
      <c r="E984">
        <v>283.66000000000003</v>
      </c>
      <c r="F984">
        <v>283.66000000000003</v>
      </c>
      <c r="G984">
        <v>79</v>
      </c>
      <c r="H984">
        <v>21</v>
      </c>
      <c r="I984" t="s">
        <v>209</v>
      </c>
      <c r="J984" t="str">
        <f>VLOOKUP(B984,Sheet1!A:B,2,FALSE)</f>
        <v>Forage and Biomass Planting</v>
      </c>
    </row>
    <row r="985" spans="1:10">
      <c r="A985">
        <v>48497</v>
      </c>
      <c r="B985">
        <v>512</v>
      </c>
      <c r="C985" t="s">
        <v>535</v>
      </c>
      <c r="D985">
        <v>2017</v>
      </c>
      <c r="E985">
        <v>1320.06</v>
      </c>
      <c r="F985">
        <v>1320.06</v>
      </c>
      <c r="G985">
        <v>83</v>
      </c>
      <c r="H985">
        <v>34</v>
      </c>
      <c r="I985" t="s">
        <v>209</v>
      </c>
      <c r="J985" t="str">
        <f>VLOOKUP(B985,Sheet1!A:B,2,FALSE)</f>
        <v>Forage and Biomass Planting</v>
      </c>
    </row>
    <row r="986" spans="1:10">
      <c r="A986">
        <v>48497</v>
      </c>
      <c r="B986">
        <v>512</v>
      </c>
      <c r="C986" t="s">
        <v>536</v>
      </c>
      <c r="D986">
        <v>2015</v>
      </c>
      <c r="E986">
        <v>10788.8</v>
      </c>
      <c r="F986">
        <v>10788.8</v>
      </c>
      <c r="G986">
        <v>168</v>
      </c>
      <c r="H986">
        <v>129</v>
      </c>
      <c r="I986" t="s">
        <v>209</v>
      </c>
      <c r="J986" t="str">
        <f>VLOOKUP(B986,Sheet1!A:B,2,FALSE)</f>
        <v>Forage and Biomass Planting</v>
      </c>
    </row>
    <row r="987" spans="1:10">
      <c r="A987">
        <v>48497</v>
      </c>
      <c r="B987">
        <v>512</v>
      </c>
      <c r="C987" t="s">
        <v>538</v>
      </c>
      <c r="D987">
        <v>2015</v>
      </c>
      <c r="E987">
        <v>907.24</v>
      </c>
      <c r="F987">
        <v>907.24</v>
      </c>
      <c r="G987">
        <v>36</v>
      </c>
      <c r="H987">
        <v>18</v>
      </c>
      <c r="I987" t="s">
        <v>209</v>
      </c>
      <c r="J987" t="str">
        <f>VLOOKUP(B987,Sheet1!A:B,2,FALSE)</f>
        <v>Forage and Biomass Planting</v>
      </c>
    </row>
    <row r="988" spans="1:10">
      <c r="A988">
        <v>48497</v>
      </c>
      <c r="B988">
        <v>512</v>
      </c>
      <c r="C988" t="s">
        <v>541</v>
      </c>
      <c r="D988">
        <v>2016</v>
      </c>
      <c r="E988">
        <v>2832.44</v>
      </c>
      <c r="F988">
        <v>2832.44</v>
      </c>
      <c r="G988">
        <v>350</v>
      </c>
      <c r="H988">
        <v>50</v>
      </c>
      <c r="I988" t="s">
        <v>207</v>
      </c>
      <c r="J988" t="str">
        <f>VLOOKUP(B988,Sheet1!A:B,2,FALSE)</f>
        <v>Forage and Biomass Planting</v>
      </c>
    </row>
    <row r="989" spans="1:10">
      <c r="A989">
        <v>48497</v>
      </c>
      <c r="B989">
        <v>512</v>
      </c>
      <c r="C989" t="s">
        <v>542</v>
      </c>
      <c r="D989">
        <v>2014</v>
      </c>
      <c r="E989">
        <v>19027.52</v>
      </c>
      <c r="F989">
        <v>19027.52</v>
      </c>
      <c r="G989">
        <v>552</v>
      </c>
      <c r="H989">
        <v>92</v>
      </c>
      <c r="I989" t="s">
        <v>209</v>
      </c>
      <c r="J989" t="str">
        <f>VLOOKUP(B989,Sheet1!A:B,2,FALSE)</f>
        <v>Forage and Biomass Planting</v>
      </c>
    </row>
    <row r="990" spans="1:10">
      <c r="A990">
        <v>48497</v>
      </c>
      <c r="B990">
        <v>512</v>
      </c>
      <c r="C990" t="s">
        <v>545</v>
      </c>
      <c r="D990">
        <v>2016</v>
      </c>
      <c r="E990">
        <v>1635.14</v>
      </c>
      <c r="F990">
        <v>1635.14</v>
      </c>
      <c r="G990">
        <v>58</v>
      </c>
      <c r="H990">
        <v>29</v>
      </c>
      <c r="I990" t="s">
        <v>207</v>
      </c>
      <c r="J990" t="str">
        <f>VLOOKUP(B990,Sheet1!A:B,2,FALSE)</f>
        <v>Forage and Biomass Planting</v>
      </c>
    </row>
    <row r="991" spans="1:10">
      <c r="A991">
        <v>48497</v>
      </c>
      <c r="B991">
        <v>512</v>
      </c>
      <c r="C991" t="s">
        <v>546</v>
      </c>
      <c r="D991">
        <v>2013</v>
      </c>
      <c r="E991">
        <v>1674.89</v>
      </c>
      <c r="F991">
        <v>1674.89</v>
      </c>
      <c r="G991">
        <v>120</v>
      </c>
      <c r="H991">
        <v>20</v>
      </c>
      <c r="I991" t="s">
        <v>209</v>
      </c>
      <c r="J991" t="str">
        <f>VLOOKUP(B991,Sheet1!A:B,2,FALSE)</f>
        <v>Forage and Biomass Planting</v>
      </c>
    </row>
    <row r="992" spans="1:10">
      <c r="A992">
        <v>48497</v>
      </c>
      <c r="B992">
        <v>512</v>
      </c>
      <c r="C992" t="s">
        <v>548</v>
      </c>
      <c r="D992">
        <v>2009</v>
      </c>
      <c r="E992">
        <v>1430</v>
      </c>
      <c r="F992">
        <v>1430</v>
      </c>
      <c r="G992">
        <v>608</v>
      </c>
      <c r="H992">
        <v>152</v>
      </c>
      <c r="I992" t="s">
        <v>209</v>
      </c>
      <c r="J992" t="str">
        <f>VLOOKUP(B992,Sheet1!A:B,2,FALSE)</f>
        <v>Forage and Biomass Planting</v>
      </c>
    </row>
    <row r="993" spans="1:10">
      <c r="A993">
        <v>48497</v>
      </c>
      <c r="B993">
        <v>512</v>
      </c>
      <c r="C993" t="s">
        <v>553</v>
      </c>
      <c r="D993">
        <v>2016</v>
      </c>
      <c r="E993">
        <v>1859.4</v>
      </c>
      <c r="F993">
        <v>1859.4</v>
      </c>
      <c r="G993">
        <v>54</v>
      </c>
      <c r="H993">
        <v>18</v>
      </c>
      <c r="I993" t="s">
        <v>209</v>
      </c>
      <c r="J993" t="str">
        <f>VLOOKUP(B993,Sheet1!A:B,2,FALSE)</f>
        <v>Forage and Biomass Planting</v>
      </c>
    </row>
    <row r="994" spans="1:10">
      <c r="A994">
        <v>48497</v>
      </c>
      <c r="B994">
        <v>512</v>
      </c>
      <c r="C994" t="s">
        <v>555</v>
      </c>
      <c r="D994">
        <v>2014</v>
      </c>
      <c r="E994">
        <v>2304.88</v>
      </c>
      <c r="F994">
        <v>2304.88</v>
      </c>
      <c r="G994">
        <v>425</v>
      </c>
      <c r="H994">
        <v>187</v>
      </c>
      <c r="I994" t="s">
        <v>209</v>
      </c>
      <c r="J994" t="str">
        <f>VLOOKUP(B994,Sheet1!A:B,2,FALSE)</f>
        <v>Forage and Biomass Planting</v>
      </c>
    </row>
    <row r="995" spans="1:10">
      <c r="A995">
        <v>48497</v>
      </c>
      <c r="B995">
        <v>512</v>
      </c>
      <c r="C995" t="s">
        <v>558</v>
      </c>
      <c r="D995">
        <v>2009</v>
      </c>
      <c r="E995">
        <v>60</v>
      </c>
      <c r="F995">
        <v>60</v>
      </c>
      <c r="G995">
        <v>113</v>
      </c>
      <c r="H995">
        <v>49</v>
      </c>
      <c r="I995" t="s">
        <v>209</v>
      </c>
      <c r="J995" t="str">
        <f>VLOOKUP(B995,Sheet1!A:B,2,FALSE)</f>
        <v>Forage and Biomass Planting</v>
      </c>
    </row>
    <row r="996" spans="1:10">
      <c r="A996">
        <v>48497</v>
      </c>
      <c r="B996">
        <v>512</v>
      </c>
      <c r="C996" t="s">
        <v>558</v>
      </c>
      <c r="D996">
        <v>2010</v>
      </c>
      <c r="E996">
        <v>125</v>
      </c>
      <c r="F996">
        <v>125</v>
      </c>
      <c r="G996">
        <v>113</v>
      </c>
      <c r="H996">
        <v>49</v>
      </c>
      <c r="I996" t="s">
        <v>209</v>
      </c>
      <c r="J996" t="str">
        <f>VLOOKUP(B996,Sheet1!A:B,2,FALSE)</f>
        <v>Forage and Biomass Planting</v>
      </c>
    </row>
    <row r="997" spans="1:10">
      <c r="A997">
        <v>48497</v>
      </c>
      <c r="B997">
        <v>512</v>
      </c>
      <c r="C997" t="s">
        <v>559</v>
      </c>
      <c r="D997">
        <v>2013</v>
      </c>
      <c r="E997">
        <v>3026.59</v>
      </c>
      <c r="F997">
        <v>3026.59</v>
      </c>
      <c r="G997">
        <v>64</v>
      </c>
      <c r="H997">
        <v>16</v>
      </c>
      <c r="I997" t="s">
        <v>209</v>
      </c>
      <c r="J997" t="str">
        <f>VLOOKUP(B997,Sheet1!A:B,2,FALSE)</f>
        <v>Forage and Biomass Planting</v>
      </c>
    </row>
    <row r="998" spans="1:10">
      <c r="A998">
        <v>48497</v>
      </c>
      <c r="B998">
        <v>512</v>
      </c>
      <c r="C998" t="s">
        <v>564</v>
      </c>
      <c r="D998">
        <v>2017</v>
      </c>
      <c r="E998">
        <v>3055.29</v>
      </c>
      <c r="F998">
        <v>3055.29</v>
      </c>
      <c r="G998">
        <v>59</v>
      </c>
      <c r="H998">
        <v>42</v>
      </c>
      <c r="I998" t="s">
        <v>209</v>
      </c>
      <c r="J998" t="str">
        <f>VLOOKUP(B998,Sheet1!A:B,2,FALSE)</f>
        <v>Forage and Biomass Planting</v>
      </c>
    </row>
    <row r="999" spans="1:10">
      <c r="A999">
        <v>48497</v>
      </c>
      <c r="B999">
        <v>512</v>
      </c>
      <c r="C999" t="s">
        <v>567</v>
      </c>
      <c r="D999">
        <v>2014</v>
      </c>
      <c r="E999">
        <v>7208.88</v>
      </c>
      <c r="F999">
        <v>7208.88</v>
      </c>
      <c r="G999">
        <v>536</v>
      </c>
      <c r="H999">
        <v>134</v>
      </c>
      <c r="I999" t="s">
        <v>209</v>
      </c>
      <c r="J999" t="str">
        <f>VLOOKUP(B999,Sheet1!A:B,2,FALSE)</f>
        <v>Forage and Biomass Planting</v>
      </c>
    </row>
    <row r="1000" spans="1:10">
      <c r="A1000">
        <v>48497</v>
      </c>
      <c r="B1000">
        <v>512</v>
      </c>
      <c r="C1000" t="s">
        <v>568</v>
      </c>
      <c r="D1000">
        <v>2012</v>
      </c>
      <c r="E1000">
        <v>930.6</v>
      </c>
      <c r="F1000">
        <v>930.6</v>
      </c>
      <c r="G1000">
        <v>76</v>
      </c>
      <c r="H1000">
        <v>44</v>
      </c>
      <c r="I1000" t="s">
        <v>209</v>
      </c>
      <c r="J1000" t="str">
        <f>VLOOKUP(B1000,Sheet1!A:B,2,FALSE)</f>
        <v>Forage and Biomass Planting</v>
      </c>
    </row>
    <row r="1001" spans="1:10">
      <c r="A1001">
        <v>48497</v>
      </c>
      <c r="B1001">
        <v>512</v>
      </c>
      <c r="C1001" t="s">
        <v>569</v>
      </c>
      <c r="D1001">
        <v>2016</v>
      </c>
      <c r="E1001">
        <v>712.4</v>
      </c>
      <c r="F1001">
        <v>712.4</v>
      </c>
      <c r="G1001">
        <v>262</v>
      </c>
      <c r="H1001">
        <v>131</v>
      </c>
      <c r="I1001" t="s">
        <v>209</v>
      </c>
      <c r="J1001" t="str">
        <f>VLOOKUP(B1001,Sheet1!A:B,2,FALSE)</f>
        <v>Forage and Biomass Planting</v>
      </c>
    </row>
    <row r="1002" spans="1:10">
      <c r="A1002">
        <v>48497</v>
      </c>
      <c r="B1002">
        <v>512</v>
      </c>
      <c r="C1002" t="s">
        <v>570</v>
      </c>
      <c r="D1002">
        <v>2015</v>
      </c>
      <c r="E1002">
        <v>887.76</v>
      </c>
      <c r="F1002">
        <v>887.76</v>
      </c>
      <c r="G1002">
        <v>36</v>
      </c>
      <c r="H1002">
        <v>18</v>
      </c>
      <c r="I1002" t="s">
        <v>209</v>
      </c>
      <c r="J1002" t="str">
        <f>VLOOKUP(B1002,Sheet1!A:B,2,FALSE)</f>
        <v>Forage and Biomass Planting</v>
      </c>
    </row>
    <row r="1003" spans="1:10">
      <c r="A1003">
        <v>48497</v>
      </c>
      <c r="B1003">
        <v>512</v>
      </c>
      <c r="C1003" t="s">
        <v>580</v>
      </c>
      <c r="D1003">
        <v>2016</v>
      </c>
      <c r="E1003">
        <v>3457.32</v>
      </c>
      <c r="F1003">
        <v>3457.32</v>
      </c>
      <c r="G1003">
        <v>142</v>
      </c>
      <c r="H1003">
        <v>109</v>
      </c>
      <c r="I1003" t="s">
        <v>209</v>
      </c>
      <c r="J1003" t="str">
        <f>VLOOKUP(B1003,Sheet1!A:B,2,FALSE)</f>
        <v>Forage and Biomass Planting</v>
      </c>
    </row>
    <row r="1004" spans="1:10">
      <c r="A1004">
        <v>48497</v>
      </c>
      <c r="B1004">
        <v>512</v>
      </c>
      <c r="C1004" t="s">
        <v>581</v>
      </c>
      <c r="D1004">
        <v>2008</v>
      </c>
      <c r="E1004">
        <v>161.25</v>
      </c>
      <c r="F1004">
        <v>161.25</v>
      </c>
      <c r="G1004">
        <v>240</v>
      </c>
      <c r="H1004">
        <v>77</v>
      </c>
      <c r="I1004" t="s">
        <v>209</v>
      </c>
      <c r="J1004" t="str">
        <f>VLOOKUP(B1004,Sheet1!A:B,2,FALSE)</f>
        <v>Forage and Biomass Planting</v>
      </c>
    </row>
    <row r="1005" spans="1:10">
      <c r="A1005">
        <v>48497</v>
      </c>
      <c r="B1005">
        <v>512</v>
      </c>
      <c r="C1005" t="s">
        <v>587</v>
      </c>
      <c r="D1005">
        <v>2014</v>
      </c>
      <c r="E1005">
        <v>5240</v>
      </c>
      <c r="F1005">
        <v>5240</v>
      </c>
      <c r="G1005">
        <v>438</v>
      </c>
      <c r="H1005">
        <v>146</v>
      </c>
      <c r="I1005" t="s">
        <v>209</v>
      </c>
      <c r="J1005" t="str">
        <f>VLOOKUP(B1005,Sheet1!A:B,2,FALSE)</f>
        <v>Forage and Biomass Planting</v>
      </c>
    </row>
    <row r="1006" spans="1:10">
      <c r="A1006">
        <v>48497</v>
      </c>
      <c r="B1006">
        <v>512</v>
      </c>
      <c r="C1006" t="s">
        <v>589</v>
      </c>
      <c r="D1006">
        <v>2017</v>
      </c>
      <c r="E1006">
        <v>3408.28</v>
      </c>
      <c r="F1006">
        <v>3408.28</v>
      </c>
      <c r="G1006">
        <v>158</v>
      </c>
      <c r="H1006">
        <v>113</v>
      </c>
      <c r="I1006" t="s">
        <v>209</v>
      </c>
      <c r="J1006" t="str">
        <f>VLOOKUP(B1006,Sheet1!A:B,2,FALSE)</f>
        <v>Forage and Biomass Planting</v>
      </c>
    </row>
    <row r="1007" spans="1:10">
      <c r="A1007">
        <v>48497</v>
      </c>
      <c r="B1007">
        <v>512</v>
      </c>
      <c r="C1007" t="s">
        <v>591</v>
      </c>
      <c r="D1007">
        <v>2008</v>
      </c>
      <c r="E1007">
        <v>1725</v>
      </c>
      <c r="F1007">
        <v>1725</v>
      </c>
      <c r="G1007">
        <v>184</v>
      </c>
      <c r="H1007">
        <v>46</v>
      </c>
      <c r="I1007" t="s">
        <v>209</v>
      </c>
      <c r="J1007" t="str">
        <f>VLOOKUP(B1007,Sheet1!A:B,2,FALSE)</f>
        <v>Forage and Biomass Planting</v>
      </c>
    </row>
    <row r="1008" spans="1:10">
      <c r="A1008">
        <v>48497</v>
      </c>
      <c r="B1008">
        <v>512</v>
      </c>
      <c r="C1008" t="s">
        <v>593</v>
      </c>
      <c r="D1008">
        <v>2017</v>
      </c>
      <c r="E1008">
        <v>1366.53</v>
      </c>
      <c r="F1008">
        <v>1366.53</v>
      </c>
      <c r="G1008">
        <v>188</v>
      </c>
      <c r="H1008">
        <v>64</v>
      </c>
      <c r="I1008" t="s">
        <v>209</v>
      </c>
      <c r="J1008" t="str">
        <f>VLOOKUP(B1008,Sheet1!A:B,2,FALSE)</f>
        <v>Forage and Biomass Planting</v>
      </c>
    </row>
    <row r="1009" spans="1:10">
      <c r="A1009">
        <v>48497</v>
      </c>
      <c r="B1009">
        <v>512</v>
      </c>
      <c r="C1009" t="s">
        <v>594</v>
      </c>
      <c r="D1009">
        <v>2015</v>
      </c>
      <c r="E1009">
        <v>4585.24</v>
      </c>
      <c r="F1009">
        <v>4585.24</v>
      </c>
      <c r="G1009">
        <v>178</v>
      </c>
      <c r="H1009">
        <v>89</v>
      </c>
      <c r="I1009" t="s">
        <v>209</v>
      </c>
      <c r="J1009" t="str">
        <f>VLOOKUP(B1009,Sheet1!A:B,2,FALSE)</f>
        <v>Forage and Biomass Planting</v>
      </c>
    </row>
    <row r="1010" spans="1:10">
      <c r="A1010">
        <v>48497</v>
      </c>
      <c r="B1010">
        <v>512</v>
      </c>
      <c r="C1010" t="s">
        <v>598</v>
      </c>
      <c r="D1010">
        <v>2016</v>
      </c>
      <c r="E1010">
        <v>136</v>
      </c>
      <c r="F1010">
        <v>136</v>
      </c>
      <c r="G1010">
        <v>51.2</v>
      </c>
      <c r="H1010">
        <v>23.9</v>
      </c>
      <c r="I1010" t="s">
        <v>209</v>
      </c>
      <c r="J1010" t="str">
        <f>VLOOKUP(B1010,Sheet1!A:B,2,FALSE)</f>
        <v>Forage and Biomass Planting</v>
      </c>
    </row>
    <row r="1011" spans="1:10">
      <c r="A1011">
        <v>48497</v>
      </c>
      <c r="B1011">
        <v>512</v>
      </c>
      <c r="C1011" t="s">
        <v>600</v>
      </c>
      <c r="D1011">
        <v>2012</v>
      </c>
      <c r="E1011">
        <v>1070.08</v>
      </c>
      <c r="F1011">
        <v>1070.08</v>
      </c>
      <c r="G1011">
        <v>65.599999999999994</v>
      </c>
      <c r="H1011">
        <v>32.799999999999997</v>
      </c>
      <c r="I1011" t="s">
        <v>209</v>
      </c>
      <c r="J1011" t="str">
        <f>VLOOKUP(B1011,Sheet1!A:B,2,FALSE)</f>
        <v>Forage and Biomass Planting</v>
      </c>
    </row>
    <row r="1012" spans="1:10">
      <c r="A1012">
        <v>48497</v>
      </c>
      <c r="B1012">
        <v>512</v>
      </c>
      <c r="C1012" t="s">
        <v>602</v>
      </c>
      <c r="D1012">
        <v>2011</v>
      </c>
      <c r="E1012">
        <v>1750</v>
      </c>
      <c r="F1012">
        <v>1750</v>
      </c>
      <c r="G1012">
        <v>180</v>
      </c>
      <c r="H1012">
        <v>60</v>
      </c>
      <c r="I1012" t="s">
        <v>209</v>
      </c>
      <c r="J1012" t="str">
        <f>VLOOKUP(B1012,Sheet1!A:B,2,FALSE)</f>
        <v>Forage and Biomass Planting</v>
      </c>
    </row>
    <row r="1013" spans="1:10">
      <c r="A1013">
        <v>48497</v>
      </c>
      <c r="B1013">
        <v>512</v>
      </c>
      <c r="C1013" t="s">
        <v>603</v>
      </c>
      <c r="D1013">
        <v>2012</v>
      </c>
      <c r="E1013">
        <v>6283.2</v>
      </c>
      <c r="F1013">
        <v>6283.2</v>
      </c>
      <c r="G1013">
        <v>475</v>
      </c>
      <c r="H1013">
        <v>95</v>
      </c>
      <c r="I1013" t="s">
        <v>207</v>
      </c>
      <c r="J1013" t="str">
        <f>VLOOKUP(B1013,Sheet1!A:B,2,FALSE)</f>
        <v>Forage and Biomass Planting</v>
      </c>
    </row>
    <row r="1014" spans="1:10">
      <c r="A1014">
        <v>48497</v>
      </c>
      <c r="B1014">
        <v>512</v>
      </c>
      <c r="C1014" t="s">
        <v>609</v>
      </c>
      <c r="D1014">
        <v>2016</v>
      </c>
      <c r="E1014">
        <v>4879.4799999999996</v>
      </c>
      <c r="F1014">
        <v>4879.4799999999996</v>
      </c>
      <c r="G1014">
        <v>872</v>
      </c>
      <c r="H1014">
        <v>339</v>
      </c>
      <c r="I1014" t="s">
        <v>209</v>
      </c>
      <c r="J1014" t="str">
        <f>VLOOKUP(B1014,Sheet1!A:B,2,FALSE)</f>
        <v>Forage and Biomass Planting</v>
      </c>
    </row>
    <row r="1015" spans="1:10">
      <c r="A1015">
        <v>48497</v>
      </c>
      <c r="B1015">
        <v>512</v>
      </c>
      <c r="C1015" t="s">
        <v>611</v>
      </c>
      <c r="D1015">
        <v>2014</v>
      </c>
      <c r="E1015">
        <v>1220.4000000000001</v>
      </c>
      <c r="F1015">
        <v>1220.4000000000001</v>
      </c>
      <c r="G1015">
        <v>1120</v>
      </c>
      <c r="H1015">
        <v>120</v>
      </c>
      <c r="I1015" t="s">
        <v>209</v>
      </c>
      <c r="J1015" t="str">
        <f>VLOOKUP(B1015,Sheet1!A:B,2,FALSE)</f>
        <v>Forage and Biomass Planting</v>
      </c>
    </row>
    <row r="1016" spans="1:10">
      <c r="A1016">
        <v>48497</v>
      </c>
      <c r="B1016">
        <v>512</v>
      </c>
      <c r="C1016" t="s">
        <v>612</v>
      </c>
      <c r="D1016">
        <v>2013</v>
      </c>
      <c r="E1016">
        <v>888</v>
      </c>
      <c r="F1016">
        <v>888</v>
      </c>
      <c r="G1016">
        <v>240</v>
      </c>
      <c r="H1016">
        <v>63</v>
      </c>
      <c r="I1016" t="s">
        <v>209</v>
      </c>
      <c r="J1016" t="str">
        <f>VLOOKUP(B1016,Sheet1!A:B,2,FALSE)</f>
        <v>Forage and Biomass Planting</v>
      </c>
    </row>
    <row r="1017" spans="1:10">
      <c r="A1017">
        <v>48497</v>
      </c>
      <c r="B1017">
        <v>512</v>
      </c>
      <c r="C1017" t="s">
        <v>614</v>
      </c>
      <c r="D1017">
        <v>2010</v>
      </c>
      <c r="E1017">
        <v>1103.2</v>
      </c>
      <c r="F1017">
        <v>1103.2</v>
      </c>
      <c r="G1017">
        <v>1358</v>
      </c>
      <c r="H1017">
        <v>266</v>
      </c>
      <c r="I1017" t="s">
        <v>209</v>
      </c>
      <c r="J1017" t="str">
        <f>VLOOKUP(B1017,Sheet1!A:B,2,FALSE)</f>
        <v>Forage and Biomass Planting</v>
      </c>
    </row>
    <row r="1018" spans="1:10">
      <c r="A1018">
        <v>48497</v>
      </c>
      <c r="B1018">
        <v>512</v>
      </c>
      <c r="C1018" t="s">
        <v>616</v>
      </c>
      <c r="D1018">
        <v>2011</v>
      </c>
      <c r="E1018">
        <v>1042.8</v>
      </c>
      <c r="F1018">
        <v>1042.8</v>
      </c>
      <c r="G1018">
        <v>94</v>
      </c>
      <c r="H1018">
        <v>47</v>
      </c>
      <c r="I1018" t="s">
        <v>209</v>
      </c>
      <c r="J1018" t="str">
        <f>VLOOKUP(B1018,Sheet1!A:B,2,FALSE)</f>
        <v>Forage and Biomass Planting</v>
      </c>
    </row>
    <row r="1019" spans="1:10">
      <c r="A1019">
        <v>48497</v>
      </c>
      <c r="B1019">
        <v>512</v>
      </c>
      <c r="C1019" t="s">
        <v>618</v>
      </c>
      <c r="D1019">
        <v>2008</v>
      </c>
      <c r="E1019">
        <v>600</v>
      </c>
      <c r="F1019">
        <v>600</v>
      </c>
      <c r="G1019">
        <v>111</v>
      </c>
      <c r="H1019">
        <v>31</v>
      </c>
      <c r="I1019" t="s">
        <v>209</v>
      </c>
      <c r="J1019" t="str">
        <f>VLOOKUP(B1019,Sheet1!A:B,2,FALSE)</f>
        <v>Forage and Biomass Planting</v>
      </c>
    </row>
    <row r="1020" spans="1:10">
      <c r="A1020">
        <v>48497</v>
      </c>
      <c r="B1020">
        <v>512</v>
      </c>
      <c r="C1020" t="s">
        <v>618</v>
      </c>
      <c r="D1020">
        <v>2010</v>
      </c>
      <c r="E1020">
        <v>575</v>
      </c>
      <c r="F1020">
        <v>575</v>
      </c>
      <c r="G1020">
        <v>111</v>
      </c>
      <c r="H1020">
        <v>31</v>
      </c>
      <c r="I1020" t="s">
        <v>209</v>
      </c>
      <c r="J1020" t="str">
        <f>VLOOKUP(B1020,Sheet1!A:B,2,FALSE)</f>
        <v>Forage and Biomass Planting</v>
      </c>
    </row>
    <row r="1021" spans="1:10">
      <c r="A1021">
        <v>48497</v>
      </c>
      <c r="B1021">
        <v>512</v>
      </c>
      <c r="C1021" t="s">
        <v>621</v>
      </c>
      <c r="D1021">
        <v>2014</v>
      </c>
      <c r="E1021">
        <v>442.06</v>
      </c>
      <c r="F1021">
        <v>442.06</v>
      </c>
      <c r="G1021">
        <v>178</v>
      </c>
      <c r="H1021">
        <v>36</v>
      </c>
      <c r="I1021" t="s">
        <v>209</v>
      </c>
      <c r="J1021" t="str">
        <f>VLOOKUP(B1021,Sheet1!A:B,2,FALSE)</f>
        <v>Forage and Biomass Planting</v>
      </c>
    </row>
    <row r="1022" spans="1:10">
      <c r="A1022">
        <v>48497</v>
      </c>
      <c r="B1022">
        <v>512</v>
      </c>
      <c r="C1022" t="s">
        <v>625</v>
      </c>
      <c r="D1022">
        <v>2013</v>
      </c>
      <c r="E1022">
        <v>394.24</v>
      </c>
      <c r="F1022">
        <v>394.24</v>
      </c>
      <c r="G1022">
        <v>185</v>
      </c>
      <c r="H1022">
        <v>37</v>
      </c>
      <c r="I1022" t="s">
        <v>209</v>
      </c>
      <c r="J1022" t="str">
        <f>VLOOKUP(B1022,Sheet1!A:B,2,FALSE)</f>
        <v>Forage and Biomass Planting</v>
      </c>
    </row>
    <row r="1023" spans="1:10">
      <c r="A1023">
        <v>48497</v>
      </c>
      <c r="B1023">
        <v>512</v>
      </c>
      <c r="C1023" t="s">
        <v>627</v>
      </c>
      <c r="D1023">
        <v>2010</v>
      </c>
      <c r="E1023">
        <v>535.1</v>
      </c>
      <c r="F1023">
        <v>535.1</v>
      </c>
      <c r="G1023">
        <v>150</v>
      </c>
      <c r="H1023">
        <v>44</v>
      </c>
      <c r="I1023" t="s">
        <v>209</v>
      </c>
      <c r="J1023" t="str">
        <f>VLOOKUP(B1023,Sheet1!A:B,2,FALSE)</f>
        <v>Forage and Biomass Planting</v>
      </c>
    </row>
    <row r="1024" spans="1:10">
      <c r="A1024">
        <v>48497</v>
      </c>
      <c r="B1024">
        <v>512</v>
      </c>
      <c r="C1024" t="s">
        <v>628</v>
      </c>
      <c r="D1024">
        <v>2016</v>
      </c>
      <c r="E1024">
        <v>330.56</v>
      </c>
      <c r="F1024">
        <v>330.56</v>
      </c>
      <c r="G1024">
        <v>301</v>
      </c>
      <c r="H1024">
        <v>59</v>
      </c>
      <c r="I1024" t="s">
        <v>209</v>
      </c>
      <c r="J1024" t="str">
        <f>VLOOKUP(B1024,Sheet1!A:B,2,FALSE)</f>
        <v>Forage and Biomass Planting</v>
      </c>
    </row>
    <row r="1025" spans="1:10">
      <c r="A1025">
        <v>48497</v>
      </c>
      <c r="B1025">
        <v>512</v>
      </c>
      <c r="C1025" t="s">
        <v>628</v>
      </c>
      <c r="D1025">
        <v>2017</v>
      </c>
      <c r="E1025">
        <v>1986.5</v>
      </c>
      <c r="F1025">
        <v>1986.5</v>
      </c>
      <c r="G1025">
        <v>301</v>
      </c>
      <c r="H1025">
        <v>59</v>
      </c>
      <c r="I1025" t="s">
        <v>209</v>
      </c>
      <c r="J1025" t="str">
        <f>VLOOKUP(B1025,Sheet1!A:B,2,FALSE)</f>
        <v>Forage and Biomass Planting</v>
      </c>
    </row>
    <row r="1026" spans="1:10">
      <c r="A1026">
        <v>48497</v>
      </c>
      <c r="B1026">
        <v>512</v>
      </c>
      <c r="C1026" t="s">
        <v>631</v>
      </c>
      <c r="D1026">
        <v>2014</v>
      </c>
      <c r="E1026">
        <v>1073.95</v>
      </c>
      <c r="F1026">
        <v>1073.95</v>
      </c>
      <c r="G1026">
        <v>130</v>
      </c>
      <c r="H1026">
        <v>65</v>
      </c>
      <c r="I1026" t="s">
        <v>209</v>
      </c>
      <c r="J1026" t="str">
        <f>VLOOKUP(B1026,Sheet1!A:B,2,FALSE)</f>
        <v>Forage and Biomass Planting</v>
      </c>
    </row>
    <row r="1027" spans="1:10">
      <c r="A1027">
        <v>48497</v>
      </c>
      <c r="B1027">
        <v>512</v>
      </c>
      <c r="C1027" t="s">
        <v>632</v>
      </c>
      <c r="D1027">
        <v>2013</v>
      </c>
      <c r="E1027">
        <v>550.79999999999995</v>
      </c>
      <c r="F1027">
        <v>550.79999999999995</v>
      </c>
      <c r="G1027">
        <v>58</v>
      </c>
      <c r="H1027">
        <v>24</v>
      </c>
      <c r="I1027" t="s">
        <v>209</v>
      </c>
      <c r="J1027" t="str">
        <f>VLOOKUP(B1027,Sheet1!A:B,2,FALSE)</f>
        <v>Forage and Biomass Planting</v>
      </c>
    </row>
    <row r="1028" spans="1:10">
      <c r="A1028">
        <v>48497</v>
      </c>
      <c r="B1028">
        <v>512</v>
      </c>
      <c r="C1028" t="s">
        <v>633</v>
      </c>
      <c r="D1028">
        <v>2015</v>
      </c>
      <c r="E1028">
        <v>3457.32</v>
      </c>
      <c r="F1028">
        <v>3457.32</v>
      </c>
      <c r="G1028">
        <v>144</v>
      </c>
      <c r="H1028">
        <v>72</v>
      </c>
      <c r="I1028" t="s">
        <v>209</v>
      </c>
      <c r="J1028" t="str">
        <f>VLOOKUP(B1028,Sheet1!A:B,2,FALSE)</f>
        <v>Forage and Biomass Planting</v>
      </c>
    </row>
    <row r="1029" spans="1:10">
      <c r="A1029">
        <v>48497</v>
      </c>
      <c r="B1029">
        <v>512</v>
      </c>
      <c r="C1029" t="s">
        <v>635</v>
      </c>
      <c r="D1029">
        <v>2009</v>
      </c>
      <c r="E1029">
        <v>697.5</v>
      </c>
      <c r="F1029">
        <v>697.5</v>
      </c>
      <c r="G1029">
        <v>21</v>
      </c>
      <c r="H1029">
        <v>21</v>
      </c>
      <c r="I1029" t="s">
        <v>209</v>
      </c>
      <c r="J1029" t="str">
        <f>VLOOKUP(B1029,Sheet1!A:B,2,FALSE)</f>
        <v>Forage and Biomass Planting</v>
      </c>
    </row>
    <row r="1030" spans="1:10">
      <c r="A1030">
        <v>48497</v>
      </c>
      <c r="B1030">
        <v>512</v>
      </c>
      <c r="C1030" t="s">
        <v>636</v>
      </c>
      <c r="D1030">
        <v>2008</v>
      </c>
      <c r="E1030">
        <v>390</v>
      </c>
      <c r="F1030">
        <v>390</v>
      </c>
      <c r="G1030">
        <v>342</v>
      </c>
      <c r="H1030">
        <v>114</v>
      </c>
      <c r="I1030" t="s">
        <v>209</v>
      </c>
      <c r="J1030" t="str">
        <f>VLOOKUP(B1030,Sheet1!A:B,2,FALSE)</f>
        <v>Forage and Biomass Planting</v>
      </c>
    </row>
    <row r="1031" spans="1:10">
      <c r="A1031">
        <v>48497</v>
      </c>
      <c r="B1031">
        <v>512</v>
      </c>
      <c r="C1031" t="s">
        <v>639</v>
      </c>
      <c r="D1031">
        <v>2009</v>
      </c>
      <c r="E1031">
        <v>138.75</v>
      </c>
      <c r="F1031">
        <v>138.75</v>
      </c>
      <c r="G1031">
        <v>146</v>
      </c>
      <c r="H1031">
        <v>46</v>
      </c>
      <c r="I1031" t="s">
        <v>209</v>
      </c>
      <c r="J1031" t="str">
        <f>VLOOKUP(B1031,Sheet1!A:B,2,FALSE)</f>
        <v>Forage and Biomass Planting</v>
      </c>
    </row>
    <row r="1032" spans="1:10">
      <c r="A1032">
        <v>48497</v>
      </c>
      <c r="B1032">
        <v>512</v>
      </c>
      <c r="C1032" t="s">
        <v>644</v>
      </c>
      <c r="D1032">
        <v>2016</v>
      </c>
      <c r="E1032">
        <v>1930.7</v>
      </c>
      <c r="F1032">
        <v>1930.7</v>
      </c>
      <c r="G1032">
        <v>438</v>
      </c>
      <c r="H1032">
        <v>219</v>
      </c>
      <c r="I1032" t="s">
        <v>209</v>
      </c>
      <c r="J1032" t="str">
        <f>VLOOKUP(B1032,Sheet1!A:B,2,FALSE)</f>
        <v>Forage and Biomass Planting</v>
      </c>
    </row>
    <row r="1033" spans="1:10">
      <c r="A1033">
        <v>48497</v>
      </c>
      <c r="B1033">
        <v>512</v>
      </c>
      <c r="C1033" t="s">
        <v>645</v>
      </c>
      <c r="D1033">
        <v>2017</v>
      </c>
      <c r="E1033">
        <v>2255.84</v>
      </c>
      <c r="F1033">
        <v>2255.84</v>
      </c>
      <c r="G1033">
        <v>23</v>
      </c>
      <c r="H1033">
        <v>23</v>
      </c>
      <c r="I1033" t="s">
        <v>209</v>
      </c>
      <c r="J1033" t="str">
        <f>VLOOKUP(B1033,Sheet1!A:B,2,FALSE)</f>
        <v>Forage and Biomass Planting</v>
      </c>
    </row>
    <row r="1034" spans="1:10">
      <c r="A1034">
        <v>48497</v>
      </c>
      <c r="B1034">
        <v>512</v>
      </c>
      <c r="C1034" t="s">
        <v>646</v>
      </c>
      <c r="D1034">
        <v>2010</v>
      </c>
      <c r="E1034">
        <v>1680</v>
      </c>
      <c r="F1034">
        <v>1680</v>
      </c>
      <c r="G1034">
        <v>80</v>
      </c>
      <c r="H1034">
        <v>20</v>
      </c>
      <c r="I1034" t="s">
        <v>209</v>
      </c>
      <c r="J1034" t="str">
        <f>VLOOKUP(B1034,Sheet1!A:B,2,FALSE)</f>
        <v>Forage and Biomass Planting</v>
      </c>
    </row>
    <row r="1035" spans="1:10">
      <c r="A1035">
        <v>48497</v>
      </c>
      <c r="B1035">
        <v>512</v>
      </c>
      <c r="C1035" t="s">
        <v>652</v>
      </c>
      <c r="D1035">
        <v>2014</v>
      </c>
      <c r="E1035">
        <v>5517</v>
      </c>
      <c r="F1035">
        <v>5517</v>
      </c>
      <c r="G1035">
        <v>490</v>
      </c>
      <c r="H1035">
        <v>98</v>
      </c>
      <c r="I1035" t="s">
        <v>209</v>
      </c>
      <c r="J1035" t="str">
        <f>VLOOKUP(B1035,Sheet1!A:B,2,FALSE)</f>
        <v>Forage and Biomass Planting</v>
      </c>
    </row>
    <row r="1036" spans="1:10">
      <c r="A1036">
        <v>48497</v>
      </c>
      <c r="B1036">
        <v>512</v>
      </c>
      <c r="C1036" t="s">
        <v>655</v>
      </c>
      <c r="D1036">
        <v>2016</v>
      </c>
      <c r="E1036">
        <v>1149.44</v>
      </c>
      <c r="F1036">
        <v>1149.44</v>
      </c>
      <c r="G1036">
        <v>30</v>
      </c>
      <c r="H1036">
        <v>15</v>
      </c>
      <c r="I1036" t="s">
        <v>209</v>
      </c>
      <c r="J1036" t="str">
        <f>VLOOKUP(B1036,Sheet1!A:B,2,FALSE)</f>
        <v>Forage and Biomass Planting</v>
      </c>
    </row>
    <row r="1037" spans="1:10">
      <c r="A1037">
        <v>48497</v>
      </c>
      <c r="B1037">
        <v>512</v>
      </c>
      <c r="C1037" t="s">
        <v>656</v>
      </c>
      <c r="D1037">
        <v>2016</v>
      </c>
      <c r="E1037">
        <v>2648</v>
      </c>
      <c r="F1037">
        <v>2648</v>
      </c>
      <c r="G1037">
        <v>220</v>
      </c>
      <c r="H1037">
        <v>55</v>
      </c>
      <c r="I1037" t="s">
        <v>209</v>
      </c>
      <c r="J1037" t="str">
        <f>VLOOKUP(B1037,Sheet1!A:B,2,FALSE)</f>
        <v>Forage and Biomass Planting</v>
      </c>
    </row>
    <row r="1038" spans="1:10">
      <c r="A1038">
        <v>48497</v>
      </c>
      <c r="B1038">
        <v>512</v>
      </c>
      <c r="C1038" t="s">
        <v>657</v>
      </c>
      <c r="D1038">
        <v>2015</v>
      </c>
      <c r="E1038">
        <v>9317.6</v>
      </c>
      <c r="F1038">
        <v>9317.6</v>
      </c>
      <c r="G1038">
        <v>122</v>
      </c>
      <c r="H1038">
        <v>61</v>
      </c>
      <c r="I1038" t="s">
        <v>209</v>
      </c>
      <c r="J1038" t="str">
        <f>VLOOKUP(B1038,Sheet1!A:B,2,FALSE)</f>
        <v>Forage and Biomass Planting</v>
      </c>
    </row>
    <row r="1039" spans="1:10">
      <c r="A1039">
        <v>48497</v>
      </c>
      <c r="B1039">
        <v>512</v>
      </c>
      <c r="C1039" t="s">
        <v>663</v>
      </c>
      <c r="D1039">
        <v>2017</v>
      </c>
      <c r="E1039">
        <v>2608.83</v>
      </c>
      <c r="F1039">
        <v>2608.83</v>
      </c>
      <c r="G1039">
        <v>165</v>
      </c>
      <c r="H1039">
        <v>33</v>
      </c>
      <c r="I1039" t="s">
        <v>207</v>
      </c>
      <c r="J1039" t="str">
        <f>VLOOKUP(B1039,Sheet1!A:B,2,FALSE)</f>
        <v>Forage and Biomass Planting</v>
      </c>
    </row>
    <row r="1040" spans="1:10">
      <c r="A1040">
        <v>48497</v>
      </c>
      <c r="B1040">
        <v>512</v>
      </c>
      <c r="C1040" t="s">
        <v>670</v>
      </c>
      <c r="D1040">
        <v>2016</v>
      </c>
      <c r="E1040">
        <v>1667.36</v>
      </c>
      <c r="F1040">
        <v>1667.36</v>
      </c>
      <c r="G1040">
        <v>50</v>
      </c>
      <c r="H1040">
        <v>25</v>
      </c>
      <c r="I1040" t="s">
        <v>209</v>
      </c>
      <c r="J1040" t="str">
        <f>VLOOKUP(B1040,Sheet1!A:B,2,FALSE)</f>
        <v>Forage and Biomass Planting</v>
      </c>
    </row>
    <row r="1041" spans="1:10">
      <c r="A1041">
        <v>48497</v>
      </c>
      <c r="B1041">
        <v>512</v>
      </c>
      <c r="C1041" t="s">
        <v>675</v>
      </c>
      <c r="D1041">
        <v>2014</v>
      </c>
      <c r="E1041">
        <v>1127.92</v>
      </c>
      <c r="F1041">
        <v>1127.92</v>
      </c>
      <c r="G1041">
        <v>165</v>
      </c>
      <c r="H1041">
        <v>55</v>
      </c>
      <c r="I1041" t="s">
        <v>209</v>
      </c>
      <c r="J1041" t="str">
        <f>VLOOKUP(B1041,Sheet1!A:B,2,FALSE)</f>
        <v>Forage and Biomass Planting</v>
      </c>
    </row>
    <row r="1042" spans="1:10">
      <c r="A1042">
        <v>48497</v>
      </c>
      <c r="B1042">
        <v>512</v>
      </c>
      <c r="C1042" t="s">
        <v>676</v>
      </c>
      <c r="D1042">
        <v>2013</v>
      </c>
      <c r="E1042">
        <v>1587.32</v>
      </c>
      <c r="F1042">
        <v>1587.32</v>
      </c>
      <c r="G1042">
        <v>242</v>
      </c>
      <c r="H1042">
        <v>66</v>
      </c>
      <c r="I1042" t="s">
        <v>209</v>
      </c>
      <c r="J1042" t="str">
        <f>VLOOKUP(B1042,Sheet1!A:B,2,FALSE)</f>
        <v>Forage and Biomass Planting</v>
      </c>
    </row>
    <row r="1043" spans="1:10">
      <c r="A1043">
        <v>48497</v>
      </c>
      <c r="B1043">
        <v>512</v>
      </c>
      <c r="C1043" t="s">
        <v>677</v>
      </c>
      <c r="D1043">
        <v>2013</v>
      </c>
      <c r="E1043">
        <v>2838.16</v>
      </c>
      <c r="F1043">
        <v>2838.16</v>
      </c>
      <c r="G1043">
        <v>272</v>
      </c>
      <c r="H1043">
        <v>68</v>
      </c>
      <c r="I1043" t="s">
        <v>209</v>
      </c>
      <c r="J1043" t="str">
        <f>VLOOKUP(B1043,Sheet1!A:B,2,FALSE)</f>
        <v>Forage and Biomass Planting</v>
      </c>
    </row>
    <row r="1044" spans="1:10">
      <c r="A1044">
        <v>48497</v>
      </c>
      <c r="B1044">
        <v>512</v>
      </c>
      <c r="C1044" t="s">
        <v>679</v>
      </c>
      <c r="D1044">
        <v>2012</v>
      </c>
      <c r="E1044">
        <v>805.2</v>
      </c>
      <c r="F1044">
        <v>805.2</v>
      </c>
      <c r="G1044">
        <v>144</v>
      </c>
      <c r="H1044">
        <v>18</v>
      </c>
      <c r="I1044" t="s">
        <v>207</v>
      </c>
      <c r="J1044" t="str">
        <f>VLOOKUP(B1044,Sheet1!A:B,2,FALSE)</f>
        <v>Forage and Biomass Planting</v>
      </c>
    </row>
    <row r="1045" spans="1:10">
      <c r="A1045">
        <v>48497</v>
      </c>
      <c r="B1045">
        <v>512</v>
      </c>
      <c r="C1045" t="s">
        <v>689</v>
      </c>
      <c r="D1045">
        <v>2011</v>
      </c>
      <c r="E1045">
        <v>278.10000000000002</v>
      </c>
      <c r="F1045">
        <v>278.10000000000002</v>
      </c>
      <c r="G1045">
        <v>784</v>
      </c>
      <c r="H1045">
        <v>112</v>
      </c>
      <c r="I1045" t="s">
        <v>209</v>
      </c>
      <c r="J1045" t="str">
        <f>VLOOKUP(B1045,Sheet1!A:B,2,FALSE)</f>
        <v>Forage and Biomass Planting</v>
      </c>
    </row>
    <row r="1046" spans="1:10">
      <c r="A1046">
        <v>48497</v>
      </c>
      <c r="B1046">
        <v>512</v>
      </c>
      <c r="C1046" t="s">
        <v>707</v>
      </c>
      <c r="D1046">
        <v>2016</v>
      </c>
      <c r="E1046">
        <v>1050.6600000000001</v>
      </c>
      <c r="F1046">
        <v>1050.6600000000001</v>
      </c>
      <c r="G1046">
        <v>26</v>
      </c>
      <c r="H1046">
        <v>13</v>
      </c>
      <c r="I1046" t="s">
        <v>209</v>
      </c>
      <c r="J1046" t="str">
        <f>VLOOKUP(B1046,Sheet1!A:B,2,FALSE)</f>
        <v>Forage and Biomass Planting</v>
      </c>
    </row>
    <row r="1047" spans="1:10">
      <c r="A1047">
        <v>48497</v>
      </c>
      <c r="B1047">
        <v>512</v>
      </c>
      <c r="C1047" t="s">
        <v>708</v>
      </c>
      <c r="D1047">
        <v>2017</v>
      </c>
      <c r="E1047">
        <v>6655.25</v>
      </c>
      <c r="F1047">
        <v>6655.25</v>
      </c>
      <c r="G1047">
        <v>97.8</v>
      </c>
      <c r="H1047">
        <v>48.9</v>
      </c>
      <c r="I1047" t="s">
        <v>209</v>
      </c>
      <c r="J1047" t="str">
        <f>VLOOKUP(B1047,Sheet1!A:B,2,FALSE)</f>
        <v>Forage and Biomass Planting</v>
      </c>
    </row>
    <row r="1048" spans="1:10">
      <c r="A1048">
        <v>48497</v>
      </c>
      <c r="B1048">
        <v>512</v>
      </c>
      <c r="C1048" t="s">
        <v>711</v>
      </c>
      <c r="D1048">
        <v>2010</v>
      </c>
      <c r="E1048">
        <v>1350</v>
      </c>
      <c r="F1048">
        <v>1350</v>
      </c>
      <c r="G1048">
        <v>266</v>
      </c>
      <c r="H1048">
        <v>38</v>
      </c>
      <c r="I1048" t="s">
        <v>207</v>
      </c>
      <c r="J1048" t="str">
        <f>VLOOKUP(B1048,Sheet1!A:B,2,FALSE)</f>
        <v>Forage and Biomass Planting</v>
      </c>
    </row>
    <row r="1049" spans="1:10">
      <c r="A1049">
        <v>48497</v>
      </c>
      <c r="B1049">
        <v>512</v>
      </c>
      <c r="C1049" t="s">
        <v>714</v>
      </c>
      <c r="D1049">
        <v>2016</v>
      </c>
      <c r="E1049">
        <v>579.74</v>
      </c>
      <c r="F1049">
        <v>579.74</v>
      </c>
      <c r="G1049">
        <v>119.1</v>
      </c>
      <c r="H1049">
        <v>39.700000000000003</v>
      </c>
      <c r="I1049" t="s">
        <v>209</v>
      </c>
      <c r="J1049" t="str">
        <f>VLOOKUP(B1049,Sheet1!A:B,2,FALSE)</f>
        <v>Forage and Biomass Planting</v>
      </c>
    </row>
    <row r="1050" spans="1:10">
      <c r="A1050">
        <v>48497</v>
      </c>
      <c r="B1050">
        <v>512</v>
      </c>
      <c r="C1050" t="s">
        <v>715</v>
      </c>
      <c r="D1050">
        <v>2010</v>
      </c>
      <c r="E1050">
        <v>1416.8</v>
      </c>
      <c r="F1050">
        <v>1416.8</v>
      </c>
      <c r="G1050">
        <v>54</v>
      </c>
      <c r="H1050">
        <v>18</v>
      </c>
      <c r="I1050" t="s">
        <v>209</v>
      </c>
      <c r="J1050" t="str">
        <f>VLOOKUP(B1050,Sheet1!A:B,2,FALSE)</f>
        <v>Forage and Biomass Planting</v>
      </c>
    </row>
    <row r="1051" spans="1:10">
      <c r="A1051">
        <v>48497</v>
      </c>
      <c r="B1051">
        <v>512</v>
      </c>
      <c r="C1051" t="s">
        <v>724</v>
      </c>
      <c r="D1051">
        <v>2017</v>
      </c>
      <c r="E1051">
        <v>2410.06</v>
      </c>
      <c r="F1051">
        <v>2410.06</v>
      </c>
      <c r="G1051">
        <v>695</v>
      </c>
      <c r="H1051">
        <v>139</v>
      </c>
      <c r="I1051" t="s">
        <v>209</v>
      </c>
      <c r="J1051" t="str">
        <f>VLOOKUP(B1051,Sheet1!A:B,2,FALSE)</f>
        <v>Forage and Biomass Planting</v>
      </c>
    </row>
    <row r="1052" spans="1:10">
      <c r="A1052">
        <v>48497</v>
      </c>
      <c r="B1052">
        <v>512</v>
      </c>
      <c r="C1052" t="s">
        <v>725</v>
      </c>
      <c r="D1052">
        <v>2013</v>
      </c>
      <c r="E1052">
        <v>6480</v>
      </c>
      <c r="F1052">
        <v>6480</v>
      </c>
      <c r="G1052">
        <v>494</v>
      </c>
      <c r="H1052">
        <v>77</v>
      </c>
      <c r="I1052" t="s">
        <v>207</v>
      </c>
      <c r="J1052" t="str">
        <f>VLOOKUP(B1052,Sheet1!A:B,2,FALSE)</f>
        <v>Forage and Biomass Planting</v>
      </c>
    </row>
    <row r="1053" spans="1:10">
      <c r="A1053">
        <v>48497</v>
      </c>
      <c r="B1053">
        <v>512</v>
      </c>
      <c r="C1053" t="s">
        <v>726</v>
      </c>
      <c r="D1053">
        <v>2011</v>
      </c>
      <c r="E1053">
        <v>1914</v>
      </c>
      <c r="F1053">
        <v>1914</v>
      </c>
      <c r="G1053">
        <v>228.4</v>
      </c>
      <c r="H1053">
        <v>65.8</v>
      </c>
      <c r="I1053" t="s">
        <v>209</v>
      </c>
      <c r="J1053" t="str">
        <f>VLOOKUP(B1053,Sheet1!A:B,2,FALSE)</f>
        <v>Forage and Biomass Planting</v>
      </c>
    </row>
    <row r="1054" spans="1:10">
      <c r="A1054">
        <v>48497</v>
      </c>
      <c r="B1054">
        <v>512</v>
      </c>
      <c r="C1054" t="s">
        <v>731</v>
      </c>
      <c r="D1054">
        <v>2009</v>
      </c>
      <c r="E1054">
        <v>378.75</v>
      </c>
      <c r="F1054">
        <v>378.75</v>
      </c>
      <c r="G1054">
        <v>210</v>
      </c>
      <c r="H1054">
        <v>62</v>
      </c>
      <c r="I1054" t="s">
        <v>209</v>
      </c>
      <c r="J1054" t="str">
        <f>VLOOKUP(B1054,Sheet1!A:B,2,FALSE)</f>
        <v>Forage and Biomass Planting</v>
      </c>
    </row>
    <row r="1055" spans="1:10">
      <c r="A1055">
        <v>48497</v>
      </c>
      <c r="B1055">
        <v>512</v>
      </c>
      <c r="C1055" t="s">
        <v>732</v>
      </c>
      <c r="D1055">
        <v>2009</v>
      </c>
      <c r="E1055">
        <v>682.5</v>
      </c>
      <c r="F1055">
        <v>682.5</v>
      </c>
      <c r="G1055">
        <v>325</v>
      </c>
      <c r="H1055">
        <v>65</v>
      </c>
      <c r="I1055" t="s">
        <v>209</v>
      </c>
      <c r="J1055" t="str">
        <f>VLOOKUP(B1055,Sheet1!A:B,2,FALSE)</f>
        <v>Forage and Biomass Planting</v>
      </c>
    </row>
    <row r="1056" spans="1:10">
      <c r="A1056">
        <v>48497</v>
      </c>
      <c r="B1056">
        <v>512</v>
      </c>
      <c r="C1056" t="s">
        <v>733</v>
      </c>
      <c r="D1056">
        <v>2011</v>
      </c>
      <c r="E1056">
        <v>1395</v>
      </c>
      <c r="F1056">
        <v>1395</v>
      </c>
      <c r="G1056">
        <v>64</v>
      </c>
      <c r="H1056">
        <v>16</v>
      </c>
      <c r="I1056" t="s">
        <v>209</v>
      </c>
      <c r="J1056" t="str">
        <f>VLOOKUP(B1056,Sheet1!A:B,2,FALSE)</f>
        <v>Forage and Biomass Planting</v>
      </c>
    </row>
    <row r="1057" spans="1:10">
      <c r="A1057">
        <v>48497</v>
      </c>
      <c r="B1057">
        <v>512</v>
      </c>
      <c r="C1057" t="s">
        <v>738</v>
      </c>
      <c r="D1057">
        <v>2015</v>
      </c>
      <c r="E1057">
        <v>11622.48</v>
      </c>
      <c r="F1057">
        <v>11622.48</v>
      </c>
      <c r="G1057">
        <v>1412.8</v>
      </c>
      <c r="H1057">
        <v>394.8</v>
      </c>
      <c r="I1057" t="s">
        <v>209</v>
      </c>
      <c r="J1057" t="str">
        <f>VLOOKUP(B1057,Sheet1!A:B,2,FALSE)</f>
        <v>Forage and Biomass Planting</v>
      </c>
    </row>
    <row r="1058" spans="1:10">
      <c r="A1058">
        <v>48497</v>
      </c>
      <c r="B1058">
        <v>512</v>
      </c>
      <c r="C1058" t="s">
        <v>739</v>
      </c>
      <c r="D1058">
        <v>2016</v>
      </c>
      <c r="E1058">
        <v>977.28</v>
      </c>
      <c r="F1058">
        <v>977.28</v>
      </c>
      <c r="G1058">
        <v>354</v>
      </c>
      <c r="H1058">
        <v>49</v>
      </c>
      <c r="I1058" t="s">
        <v>209</v>
      </c>
      <c r="J1058" t="str">
        <f>VLOOKUP(B1058,Sheet1!A:B,2,FALSE)</f>
        <v>Forage and Biomass Planting</v>
      </c>
    </row>
    <row r="1059" spans="1:10">
      <c r="A1059">
        <v>48497</v>
      </c>
      <c r="B1059">
        <v>512</v>
      </c>
      <c r="C1059" t="s">
        <v>741</v>
      </c>
      <c r="D1059">
        <v>2011</v>
      </c>
      <c r="E1059">
        <v>1980</v>
      </c>
      <c r="F1059">
        <v>1980</v>
      </c>
      <c r="G1059">
        <v>87</v>
      </c>
      <c r="H1059">
        <v>56</v>
      </c>
      <c r="I1059" t="s">
        <v>209</v>
      </c>
      <c r="J1059" t="str">
        <f>VLOOKUP(B1059,Sheet1!A:B,2,FALSE)</f>
        <v>Forage and Biomass Planting</v>
      </c>
    </row>
    <row r="1060" spans="1:10">
      <c r="A1060">
        <v>48497</v>
      </c>
      <c r="B1060">
        <v>512</v>
      </c>
      <c r="C1060" t="s">
        <v>748</v>
      </c>
      <c r="D1060">
        <v>2009</v>
      </c>
      <c r="E1060">
        <v>1147.5</v>
      </c>
      <c r="F1060">
        <v>1147.5</v>
      </c>
      <c r="G1060">
        <v>172.7</v>
      </c>
      <c r="H1060">
        <v>35</v>
      </c>
      <c r="I1060" t="s">
        <v>209</v>
      </c>
      <c r="J1060" t="str">
        <f>VLOOKUP(B1060,Sheet1!A:B,2,FALSE)</f>
        <v>Forage and Biomass Planting</v>
      </c>
    </row>
    <row r="1061" spans="1:10">
      <c r="A1061">
        <v>48497</v>
      </c>
      <c r="B1061">
        <v>512</v>
      </c>
      <c r="C1061" t="s">
        <v>750</v>
      </c>
      <c r="D1061">
        <v>2017</v>
      </c>
      <c r="E1061">
        <v>1939.68</v>
      </c>
      <c r="F1061">
        <v>1939.68</v>
      </c>
      <c r="G1061">
        <v>317</v>
      </c>
      <c r="H1061">
        <v>127</v>
      </c>
      <c r="I1061" t="s">
        <v>209</v>
      </c>
      <c r="J1061" t="str">
        <f>VLOOKUP(B1061,Sheet1!A:B,2,FALSE)</f>
        <v>Forage and Biomass Planting</v>
      </c>
    </row>
    <row r="1062" spans="1:10">
      <c r="A1062">
        <v>48497</v>
      </c>
      <c r="B1062">
        <v>512</v>
      </c>
      <c r="C1062" t="s">
        <v>752</v>
      </c>
      <c r="D1062">
        <v>2016</v>
      </c>
      <c r="E1062">
        <v>2697.2</v>
      </c>
      <c r="F1062">
        <v>2697.2</v>
      </c>
      <c r="G1062">
        <v>13</v>
      </c>
      <c r="H1062">
        <v>13</v>
      </c>
      <c r="I1062" t="s">
        <v>209</v>
      </c>
      <c r="J1062" t="str">
        <f>VLOOKUP(B1062,Sheet1!A:B,2,FALSE)</f>
        <v>Forage and Biomass Planting</v>
      </c>
    </row>
    <row r="1063" spans="1:10">
      <c r="A1063">
        <v>48497</v>
      </c>
      <c r="B1063">
        <v>512</v>
      </c>
      <c r="C1063" t="s">
        <v>758</v>
      </c>
      <c r="D1063">
        <v>2012</v>
      </c>
      <c r="E1063">
        <v>1174.8</v>
      </c>
      <c r="F1063">
        <v>1174.8</v>
      </c>
      <c r="G1063">
        <v>108</v>
      </c>
      <c r="H1063">
        <v>18</v>
      </c>
      <c r="I1063" t="s">
        <v>207</v>
      </c>
      <c r="J1063" t="str">
        <f>VLOOKUP(B1063,Sheet1!A:B,2,FALSE)</f>
        <v>Forage and Biomass Planting</v>
      </c>
    </row>
    <row r="1064" spans="1:10">
      <c r="A1064">
        <v>48497</v>
      </c>
      <c r="B1064">
        <v>512</v>
      </c>
      <c r="C1064" t="s">
        <v>759</v>
      </c>
      <c r="D1064">
        <v>2008</v>
      </c>
      <c r="E1064">
        <v>200</v>
      </c>
      <c r="F1064">
        <v>200</v>
      </c>
      <c r="G1064">
        <v>163</v>
      </c>
      <c r="H1064">
        <v>42</v>
      </c>
      <c r="I1064" t="s">
        <v>209</v>
      </c>
      <c r="J1064" t="str">
        <f>VLOOKUP(B1064,Sheet1!A:B,2,FALSE)</f>
        <v>Forage and Biomass Planting</v>
      </c>
    </row>
    <row r="1065" spans="1:10">
      <c r="A1065">
        <v>48497</v>
      </c>
      <c r="B1065">
        <v>512</v>
      </c>
      <c r="C1065" t="s">
        <v>760</v>
      </c>
      <c r="D1065">
        <v>2017</v>
      </c>
      <c r="E1065">
        <v>368.18</v>
      </c>
      <c r="F1065">
        <v>368.18</v>
      </c>
      <c r="G1065">
        <v>44</v>
      </c>
      <c r="H1065">
        <v>22</v>
      </c>
      <c r="I1065" t="s">
        <v>209</v>
      </c>
      <c r="J1065" t="str">
        <f>VLOOKUP(B1065,Sheet1!A:B,2,FALSE)</f>
        <v>Forage and Biomass Planting</v>
      </c>
    </row>
    <row r="1066" spans="1:10">
      <c r="A1066">
        <v>48497</v>
      </c>
      <c r="B1066">
        <v>512</v>
      </c>
      <c r="C1066" t="s">
        <v>764</v>
      </c>
      <c r="D1066">
        <v>2017</v>
      </c>
      <c r="E1066">
        <v>4655.68</v>
      </c>
      <c r="F1066">
        <v>4655.68</v>
      </c>
      <c r="G1066">
        <v>34</v>
      </c>
      <c r="H1066">
        <v>17</v>
      </c>
      <c r="I1066" t="s">
        <v>209</v>
      </c>
      <c r="J1066" t="str">
        <f>VLOOKUP(B1066,Sheet1!A:B,2,FALSE)</f>
        <v>Forage and Biomass Planting</v>
      </c>
    </row>
    <row r="1067" spans="1:10">
      <c r="A1067">
        <v>48497</v>
      </c>
      <c r="B1067">
        <v>512</v>
      </c>
      <c r="C1067" t="s">
        <v>765</v>
      </c>
      <c r="D1067">
        <v>2015</v>
      </c>
      <c r="E1067">
        <v>1618.32</v>
      </c>
      <c r="F1067">
        <v>1618.32</v>
      </c>
      <c r="G1067">
        <v>12</v>
      </c>
      <c r="H1067">
        <v>12</v>
      </c>
      <c r="I1067" t="s">
        <v>209</v>
      </c>
      <c r="J1067" t="str">
        <f>VLOOKUP(B1067,Sheet1!A:B,2,FALSE)</f>
        <v>Forage and Biomass Planting</v>
      </c>
    </row>
    <row r="1068" spans="1:10">
      <c r="A1068">
        <v>48497</v>
      </c>
      <c r="B1068">
        <v>512</v>
      </c>
      <c r="C1068" t="s">
        <v>767</v>
      </c>
      <c r="D1068">
        <v>2013</v>
      </c>
      <c r="E1068">
        <v>1512.19</v>
      </c>
      <c r="F1068">
        <v>1512.19</v>
      </c>
      <c r="G1068">
        <v>1491</v>
      </c>
      <c r="H1068">
        <v>189</v>
      </c>
      <c r="I1068" t="s">
        <v>209</v>
      </c>
      <c r="J1068" t="str">
        <f>VLOOKUP(B1068,Sheet1!A:B,2,FALSE)</f>
        <v>Forage and Biomass Planting</v>
      </c>
    </row>
    <row r="1069" spans="1:10">
      <c r="A1069">
        <v>48497</v>
      </c>
      <c r="B1069">
        <v>512</v>
      </c>
      <c r="C1069" t="s">
        <v>769</v>
      </c>
      <c r="D1069">
        <v>2014</v>
      </c>
      <c r="E1069">
        <v>1848</v>
      </c>
      <c r="F1069">
        <v>1848</v>
      </c>
      <c r="G1069">
        <v>1356.5</v>
      </c>
      <c r="H1069">
        <v>271.3</v>
      </c>
      <c r="I1069" t="s">
        <v>209</v>
      </c>
      <c r="J1069" t="str">
        <f>VLOOKUP(B1069,Sheet1!A:B,2,FALSE)</f>
        <v>Forage and Biomass Planting</v>
      </c>
    </row>
    <row r="1070" spans="1:10">
      <c r="A1070">
        <v>48497</v>
      </c>
      <c r="B1070">
        <v>512</v>
      </c>
      <c r="C1070" t="s">
        <v>771</v>
      </c>
      <c r="D1070">
        <v>2012</v>
      </c>
      <c r="E1070">
        <v>2904</v>
      </c>
      <c r="F1070">
        <v>2904</v>
      </c>
      <c r="G1070">
        <v>106</v>
      </c>
      <c r="H1070">
        <v>53</v>
      </c>
      <c r="I1070" t="s">
        <v>209</v>
      </c>
      <c r="J1070" t="str">
        <f>VLOOKUP(B1070,Sheet1!A:B,2,FALSE)</f>
        <v>Forage and Biomass Planting</v>
      </c>
    </row>
    <row r="1071" spans="1:10">
      <c r="A1071">
        <v>48497</v>
      </c>
      <c r="B1071">
        <v>512</v>
      </c>
      <c r="C1071" t="s">
        <v>775</v>
      </c>
      <c r="D1071">
        <v>2010</v>
      </c>
      <c r="E1071">
        <v>2568.7199999999998</v>
      </c>
      <c r="F1071">
        <v>2568.7199999999998</v>
      </c>
      <c r="G1071">
        <v>1476.1</v>
      </c>
      <c r="H1071">
        <v>237.5</v>
      </c>
      <c r="I1071" t="s">
        <v>209</v>
      </c>
      <c r="J1071" t="str">
        <f>VLOOKUP(B1071,Sheet1!A:B,2,FALSE)</f>
        <v>Forage and Biomass Planting</v>
      </c>
    </row>
    <row r="1072" spans="1:10">
      <c r="A1072">
        <v>48497</v>
      </c>
      <c r="B1072">
        <v>512</v>
      </c>
      <c r="C1072" t="s">
        <v>777</v>
      </c>
      <c r="D1072">
        <v>2012</v>
      </c>
      <c r="E1072">
        <v>1875.46</v>
      </c>
      <c r="F1072">
        <v>1875.46</v>
      </c>
      <c r="G1072">
        <v>72</v>
      </c>
      <c r="H1072">
        <v>36</v>
      </c>
      <c r="I1072" t="s">
        <v>209</v>
      </c>
      <c r="J1072" t="str">
        <f>VLOOKUP(B1072,Sheet1!A:B,2,FALSE)</f>
        <v>Forage and Biomass Planting</v>
      </c>
    </row>
    <row r="1073" spans="1:10">
      <c r="A1073">
        <v>48497</v>
      </c>
      <c r="B1073">
        <v>512</v>
      </c>
      <c r="C1073" t="s">
        <v>778</v>
      </c>
      <c r="D1073">
        <v>2017</v>
      </c>
      <c r="E1073">
        <v>2038.46</v>
      </c>
      <c r="F1073">
        <v>2038.46</v>
      </c>
      <c r="G1073">
        <v>62</v>
      </c>
      <c r="H1073">
        <v>31</v>
      </c>
      <c r="I1073" t="s">
        <v>207</v>
      </c>
      <c r="J1073" t="str">
        <f>VLOOKUP(B1073,Sheet1!A:B,2,FALSE)</f>
        <v>Forage and Biomass Planting</v>
      </c>
    </row>
    <row r="1074" spans="1:10">
      <c r="A1074">
        <v>48497</v>
      </c>
      <c r="B1074">
        <v>512</v>
      </c>
      <c r="C1074" t="s">
        <v>781</v>
      </c>
      <c r="D1074">
        <v>2012</v>
      </c>
      <c r="E1074">
        <v>3130.84</v>
      </c>
      <c r="F1074">
        <v>3130.84</v>
      </c>
      <c r="G1074">
        <v>132</v>
      </c>
      <c r="H1074">
        <v>33</v>
      </c>
      <c r="I1074" t="s">
        <v>209</v>
      </c>
      <c r="J1074" t="str">
        <f>VLOOKUP(B1074,Sheet1!A:B,2,FALSE)</f>
        <v>Forage and Biomass Planting</v>
      </c>
    </row>
    <row r="1075" spans="1:10">
      <c r="A1075">
        <v>48497</v>
      </c>
      <c r="B1075">
        <v>512</v>
      </c>
      <c r="C1075" t="s">
        <v>784</v>
      </c>
      <c r="D1075">
        <v>2014</v>
      </c>
      <c r="E1075">
        <v>5075.6400000000003</v>
      </c>
      <c r="F1075">
        <v>5075.6400000000003</v>
      </c>
      <c r="G1075">
        <v>156.30000000000001</v>
      </c>
      <c r="H1075">
        <v>52.1</v>
      </c>
      <c r="I1075" t="s">
        <v>209</v>
      </c>
      <c r="J1075" t="str">
        <f>VLOOKUP(B1075,Sheet1!A:B,2,FALSE)</f>
        <v>Forage and Biomass Planting</v>
      </c>
    </row>
    <row r="1076" spans="1:10">
      <c r="A1076">
        <v>48497</v>
      </c>
      <c r="B1076">
        <v>512</v>
      </c>
      <c r="C1076" t="s">
        <v>786</v>
      </c>
      <c r="D1076">
        <v>2016</v>
      </c>
      <c r="E1076">
        <v>2534.29</v>
      </c>
      <c r="F1076">
        <v>2534.29</v>
      </c>
      <c r="G1076">
        <v>232</v>
      </c>
      <c r="H1076">
        <v>232</v>
      </c>
      <c r="I1076" t="s">
        <v>209</v>
      </c>
      <c r="J1076" t="str">
        <f>VLOOKUP(B1076,Sheet1!A:B,2,FALSE)</f>
        <v>Forage and Biomass Planting</v>
      </c>
    </row>
    <row r="1077" spans="1:10">
      <c r="A1077">
        <v>48497</v>
      </c>
      <c r="B1077">
        <v>512</v>
      </c>
      <c r="C1077" t="s">
        <v>791</v>
      </c>
      <c r="D1077">
        <v>2011</v>
      </c>
      <c r="E1077">
        <v>1386</v>
      </c>
      <c r="F1077">
        <v>1386</v>
      </c>
      <c r="G1077">
        <v>858</v>
      </c>
      <c r="H1077">
        <v>129</v>
      </c>
      <c r="I1077" t="s">
        <v>207</v>
      </c>
      <c r="J1077" t="str">
        <f>VLOOKUP(B1077,Sheet1!A:B,2,FALSE)</f>
        <v>Forage and Biomass Planting</v>
      </c>
    </row>
    <row r="1078" spans="1:10">
      <c r="A1078">
        <v>48497</v>
      </c>
      <c r="B1078">
        <v>512</v>
      </c>
      <c r="C1078" t="s">
        <v>794</v>
      </c>
      <c r="D1078">
        <v>2014</v>
      </c>
      <c r="E1078">
        <v>3864</v>
      </c>
      <c r="F1078">
        <v>3864</v>
      </c>
      <c r="G1078">
        <v>44</v>
      </c>
      <c r="H1078">
        <v>44</v>
      </c>
      <c r="I1078" t="s">
        <v>209</v>
      </c>
      <c r="J1078" t="str">
        <f>VLOOKUP(B1078,Sheet1!A:B,2,FALSE)</f>
        <v>Forage and Biomass Planting</v>
      </c>
    </row>
    <row r="1079" spans="1:10">
      <c r="A1079">
        <v>48497</v>
      </c>
      <c r="B1079">
        <v>512</v>
      </c>
      <c r="C1079" t="s">
        <v>797</v>
      </c>
      <c r="D1079">
        <v>2011</v>
      </c>
      <c r="E1079">
        <v>1044</v>
      </c>
      <c r="F1079">
        <v>1044</v>
      </c>
      <c r="G1079">
        <v>10</v>
      </c>
      <c r="H1079">
        <v>5</v>
      </c>
      <c r="I1079" t="s">
        <v>209</v>
      </c>
      <c r="J1079" t="str">
        <f>VLOOKUP(B1079,Sheet1!A:B,2,FALSE)</f>
        <v>Forage and Biomass Planting</v>
      </c>
    </row>
    <row r="1080" spans="1:10">
      <c r="A1080">
        <v>48497</v>
      </c>
      <c r="B1080">
        <v>512</v>
      </c>
      <c r="C1080" t="s">
        <v>799</v>
      </c>
      <c r="D1080">
        <v>2014</v>
      </c>
      <c r="E1080">
        <v>5664.12</v>
      </c>
      <c r="F1080">
        <v>5664.12</v>
      </c>
      <c r="G1080">
        <v>27</v>
      </c>
      <c r="H1080">
        <v>27</v>
      </c>
      <c r="I1080" t="s">
        <v>209</v>
      </c>
      <c r="J1080" t="str">
        <f>VLOOKUP(B1080,Sheet1!A:B,2,FALSE)</f>
        <v>Forage and Biomass Planting</v>
      </c>
    </row>
    <row r="1081" spans="1:10">
      <c r="A1081">
        <v>48497</v>
      </c>
      <c r="B1081">
        <v>512</v>
      </c>
      <c r="C1081" t="s">
        <v>799</v>
      </c>
      <c r="D1081">
        <v>2017</v>
      </c>
      <c r="E1081">
        <v>4462.6400000000003</v>
      </c>
      <c r="F1081">
        <v>4462.6400000000003</v>
      </c>
      <c r="G1081">
        <v>27</v>
      </c>
      <c r="H1081">
        <v>27</v>
      </c>
      <c r="I1081" t="s">
        <v>209</v>
      </c>
      <c r="J1081" t="str">
        <f>VLOOKUP(B1081,Sheet1!A:B,2,FALSE)</f>
        <v>Forage and Biomass Planting</v>
      </c>
    </row>
    <row r="1082" spans="1:10">
      <c r="A1082">
        <v>48497</v>
      </c>
      <c r="B1082">
        <v>512</v>
      </c>
      <c r="C1082" t="s">
        <v>806</v>
      </c>
      <c r="D1082">
        <v>2013</v>
      </c>
      <c r="E1082">
        <v>2320</v>
      </c>
      <c r="F1082">
        <v>2320</v>
      </c>
      <c r="G1082">
        <v>92</v>
      </c>
      <c r="H1082">
        <v>46</v>
      </c>
      <c r="I1082" t="s">
        <v>209</v>
      </c>
      <c r="J1082" t="str">
        <f>VLOOKUP(B1082,Sheet1!A:B,2,FALSE)</f>
        <v>Forage and Biomass Planting</v>
      </c>
    </row>
    <row r="1083" spans="1:10">
      <c r="A1083">
        <v>48497</v>
      </c>
      <c r="B1083">
        <v>512</v>
      </c>
      <c r="C1083" t="s">
        <v>807</v>
      </c>
      <c r="D1083">
        <v>2015</v>
      </c>
      <c r="E1083">
        <v>3089.52</v>
      </c>
      <c r="F1083">
        <v>3089.52</v>
      </c>
      <c r="G1083">
        <v>60</v>
      </c>
      <c r="H1083">
        <v>30</v>
      </c>
      <c r="I1083" t="s">
        <v>209</v>
      </c>
      <c r="J1083" t="str">
        <f>VLOOKUP(B1083,Sheet1!A:B,2,FALSE)</f>
        <v>Forage and Biomass Planting</v>
      </c>
    </row>
    <row r="1084" spans="1:10">
      <c r="A1084">
        <v>48497</v>
      </c>
      <c r="B1084">
        <v>512</v>
      </c>
      <c r="C1084" t="s">
        <v>810</v>
      </c>
      <c r="D1084">
        <v>2013</v>
      </c>
      <c r="E1084">
        <v>1587.32</v>
      </c>
      <c r="F1084">
        <v>1587.32</v>
      </c>
      <c r="G1084">
        <v>48</v>
      </c>
      <c r="H1084">
        <v>24</v>
      </c>
      <c r="I1084" t="s">
        <v>209</v>
      </c>
      <c r="J1084" t="str">
        <f>VLOOKUP(B1084,Sheet1!A:B,2,FALSE)</f>
        <v>Forage and Biomass Planting</v>
      </c>
    </row>
    <row r="1085" spans="1:10">
      <c r="A1085">
        <v>48497</v>
      </c>
      <c r="B1085">
        <v>512</v>
      </c>
      <c r="C1085" t="s">
        <v>815</v>
      </c>
      <c r="D1085">
        <v>2013</v>
      </c>
      <c r="E1085">
        <v>2196.7199999999998</v>
      </c>
      <c r="F1085">
        <v>2196.7199999999998</v>
      </c>
      <c r="G1085">
        <v>140</v>
      </c>
      <c r="H1085">
        <v>20</v>
      </c>
      <c r="I1085" t="s">
        <v>209</v>
      </c>
      <c r="J1085" t="str">
        <f>VLOOKUP(B1085,Sheet1!A:B,2,FALSE)</f>
        <v>Forage and Biomass Planting</v>
      </c>
    </row>
    <row r="1086" spans="1:10">
      <c r="A1086">
        <v>48497</v>
      </c>
      <c r="B1086">
        <v>512</v>
      </c>
      <c r="C1086" t="s">
        <v>818</v>
      </c>
      <c r="D1086">
        <v>2011</v>
      </c>
      <c r="E1086">
        <v>723.6</v>
      </c>
      <c r="F1086">
        <v>723.6</v>
      </c>
      <c r="G1086">
        <v>80.3</v>
      </c>
      <c r="H1086">
        <v>46.3</v>
      </c>
      <c r="I1086" t="s">
        <v>209</v>
      </c>
      <c r="J1086" t="str">
        <f>VLOOKUP(B1086,Sheet1!A:B,2,FALSE)</f>
        <v>Forage and Biomass Planting</v>
      </c>
    </row>
    <row r="1087" spans="1:10">
      <c r="A1087">
        <v>48497</v>
      </c>
      <c r="B1087">
        <v>512</v>
      </c>
      <c r="C1087" t="s">
        <v>819</v>
      </c>
      <c r="D1087">
        <v>2016</v>
      </c>
      <c r="E1087">
        <v>4770.43</v>
      </c>
      <c r="F1087">
        <v>4770.43</v>
      </c>
      <c r="G1087">
        <v>148</v>
      </c>
      <c r="H1087">
        <v>74</v>
      </c>
      <c r="I1087" t="s">
        <v>209</v>
      </c>
      <c r="J1087" t="str">
        <f>VLOOKUP(B1087,Sheet1!A:B,2,FALSE)</f>
        <v>Forage and Biomass Planting</v>
      </c>
    </row>
    <row r="1088" spans="1:10">
      <c r="A1088">
        <v>48497</v>
      </c>
      <c r="B1088">
        <v>512</v>
      </c>
      <c r="C1088" t="s">
        <v>825</v>
      </c>
      <c r="D1088">
        <v>2010</v>
      </c>
      <c r="E1088">
        <v>630</v>
      </c>
      <c r="F1088">
        <v>630</v>
      </c>
      <c r="G1088">
        <v>259</v>
      </c>
      <c r="H1088">
        <v>72</v>
      </c>
      <c r="I1088" t="s">
        <v>209</v>
      </c>
      <c r="J1088" t="str">
        <f>VLOOKUP(B1088,Sheet1!A:B,2,FALSE)</f>
        <v>Forage and Biomass Planting</v>
      </c>
    </row>
    <row r="1089" spans="1:10">
      <c r="A1089">
        <v>48497</v>
      </c>
      <c r="B1089">
        <v>512</v>
      </c>
      <c r="C1089" t="s">
        <v>826</v>
      </c>
      <c r="D1089">
        <v>2016</v>
      </c>
      <c r="E1089">
        <v>787.78</v>
      </c>
      <c r="F1089">
        <v>787.78</v>
      </c>
      <c r="G1089">
        <v>248</v>
      </c>
      <c r="H1089">
        <v>62</v>
      </c>
      <c r="I1089" t="s">
        <v>207</v>
      </c>
      <c r="J1089" t="str">
        <f>VLOOKUP(B1089,Sheet1!A:B,2,FALSE)</f>
        <v>Forage and Biomass Planting</v>
      </c>
    </row>
    <row r="1090" spans="1:10">
      <c r="A1090">
        <v>48497</v>
      </c>
      <c r="B1090">
        <v>512</v>
      </c>
      <c r="C1090" t="s">
        <v>826</v>
      </c>
      <c r="D1090">
        <v>2017</v>
      </c>
      <c r="E1090">
        <v>853.98</v>
      </c>
      <c r="F1090">
        <v>853.98</v>
      </c>
      <c r="G1090">
        <v>248</v>
      </c>
      <c r="H1090">
        <v>62</v>
      </c>
      <c r="I1090" t="s">
        <v>207</v>
      </c>
      <c r="J1090" t="str">
        <f>VLOOKUP(B1090,Sheet1!A:B,2,FALSE)</f>
        <v>Forage and Biomass Planting</v>
      </c>
    </row>
    <row r="1091" spans="1:10">
      <c r="A1091">
        <v>48497</v>
      </c>
      <c r="B1091">
        <v>512</v>
      </c>
      <c r="C1091" t="s">
        <v>828</v>
      </c>
      <c r="D1091">
        <v>2016</v>
      </c>
      <c r="E1091">
        <v>1937.08</v>
      </c>
      <c r="F1091">
        <v>1937.08</v>
      </c>
      <c r="G1091">
        <v>1430</v>
      </c>
      <c r="H1091">
        <v>102</v>
      </c>
      <c r="I1091" t="s">
        <v>209</v>
      </c>
      <c r="J1091" t="str">
        <f>VLOOKUP(B1091,Sheet1!A:B,2,FALSE)</f>
        <v>Forage and Biomass Planting</v>
      </c>
    </row>
    <row r="1092" spans="1:10">
      <c r="A1092">
        <v>48497</v>
      </c>
      <c r="B1092">
        <v>512</v>
      </c>
      <c r="C1092" t="s">
        <v>829</v>
      </c>
      <c r="D1092">
        <v>2016</v>
      </c>
      <c r="E1092">
        <v>5222.76</v>
      </c>
      <c r="F1092">
        <v>5222.76</v>
      </c>
      <c r="G1092">
        <v>171</v>
      </c>
      <c r="H1092">
        <v>57</v>
      </c>
      <c r="I1092" t="s">
        <v>209</v>
      </c>
      <c r="J1092" t="str">
        <f>VLOOKUP(B1092,Sheet1!A:B,2,FALSE)</f>
        <v>Forage and Biomass Planting</v>
      </c>
    </row>
    <row r="1093" spans="1:10">
      <c r="A1093">
        <v>48497</v>
      </c>
      <c r="B1093">
        <v>512</v>
      </c>
      <c r="C1093" t="s">
        <v>834</v>
      </c>
      <c r="D1093">
        <v>2017</v>
      </c>
      <c r="E1093">
        <v>4298.3599999999997</v>
      </c>
      <c r="F1093">
        <v>4298.3599999999997</v>
      </c>
      <c r="G1093">
        <v>228</v>
      </c>
      <c r="H1093">
        <v>76</v>
      </c>
      <c r="I1093" t="s">
        <v>209</v>
      </c>
      <c r="J1093" t="str">
        <f>VLOOKUP(B1093,Sheet1!A:B,2,FALSE)</f>
        <v>Forage and Biomass Planting</v>
      </c>
    </row>
    <row r="1094" spans="1:10">
      <c r="A1094">
        <v>48497</v>
      </c>
      <c r="B1094">
        <v>512</v>
      </c>
      <c r="C1094" t="s">
        <v>836</v>
      </c>
      <c r="D1094">
        <v>2017</v>
      </c>
      <c r="E1094">
        <v>2599.12</v>
      </c>
      <c r="F1094">
        <v>2599.12</v>
      </c>
      <c r="G1094">
        <v>29</v>
      </c>
      <c r="H1094">
        <v>29</v>
      </c>
      <c r="I1094" t="s">
        <v>207</v>
      </c>
      <c r="J1094" t="str">
        <f>VLOOKUP(B1094,Sheet1!A:B,2,FALSE)</f>
        <v>Forage and Biomass Planting</v>
      </c>
    </row>
    <row r="1095" spans="1:10">
      <c r="A1095">
        <v>48497</v>
      </c>
      <c r="B1095">
        <v>512</v>
      </c>
      <c r="C1095" t="s">
        <v>838</v>
      </c>
      <c r="D1095">
        <v>2016</v>
      </c>
      <c r="E1095">
        <v>7797.36</v>
      </c>
      <c r="F1095">
        <v>7797.36</v>
      </c>
      <c r="G1095">
        <v>266</v>
      </c>
      <c r="H1095">
        <v>38</v>
      </c>
      <c r="I1095" t="s">
        <v>207</v>
      </c>
      <c r="J1095" t="str">
        <f>VLOOKUP(B1095,Sheet1!A:B,2,FALSE)</f>
        <v>Forage and Biomass Planting</v>
      </c>
    </row>
    <row r="1096" spans="1:10">
      <c r="A1096">
        <v>48497</v>
      </c>
      <c r="B1096">
        <v>512</v>
      </c>
      <c r="C1096" t="s">
        <v>839</v>
      </c>
      <c r="D1096">
        <v>2011</v>
      </c>
      <c r="E1096">
        <v>489.46</v>
      </c>
      <c r="F1096">
        <v>489.46</v>
      </c>
      <c r="G1096">
        <v>132.1</v>
      </c>
      <c r="H1096">
        <v>24.1</v>
      </c>
      <c r="I1096" t="s">
        <v>209</v>
      </c>
      <c r="J1096" t="str">
        <f>VLOOKUP(B1096,Sheet1!A:B,2,FALSE)</f>
        <v>Forage and Biomass Planting</v>
      </c>
    </row>
    <row r="1097" spans="1:10">
      <c r="A1097">
        <v>48497</v>
      </c>
      <c r="B1097">
        <v>512</v>
      </c>
      <c r="C1097" t="s">
        <v>842</v>
      </c>
      <c r="D1097">
        <v>2014</v>
      </c>
      <c r="E1097">
        <v>3368.3</v>
      </c>
      <c r="F1097">
        <v>3368.3</v>
      </c>
      <c r="G1097">
        <v>320</v>
      </c>
      <c r="H1097">
        <v>64</v>
      </c>
      <c r="I1097" t="s">
        <v>209</v>
      </c>
      <c r="J1097" t="str">
        <f>VLOOKUP(B1097,Sheet1!A:B,2,FALSE)</f>
        <v>Forage and Biomass Planting</v>
      </c>
    </row>
    <row r="1098" spans="1:10">
      <c r="A1098">
        <v>48497</v>
      </c>
      <c r="B1098">
        <v>512</v>
      </c>
      <c r="C1098" t="s">
        <v>846</v>
      </c>
      <c r="D1098">
        <v>2014</v>
      </c>
      <c r="E1098">
        <v>1480</v>
      </c>
      <c r="F1098">
        <v>1480</v>
      </c>
      <c r="G1098">
        <v>1987.3</v>
      </c>
      <c r="H1098">
        <v>457.8</v>
      </c>
      <c r="I1098" t="s">
        <v>209</v>
      </c>
      <c r="J1098" t="str">
        <f>VLOOKUP(B1098,Sheet1!A:B,2,FALSE)</f>
        <v>Forage and Biomass Planting</v>
      </c>
    </row>
    <row r="1099" spans="1:10">
      <c r="A1099">
        <v>48497</v>
      </c>
      <c r="B1099">
        <v>512</v>
      </c>
      <c r="C1099" t="s">
        <v>850</v>
      </c>
      <c r="D1099">
        <v>2016</v>
      </c>
      <c r="E1099">
        <v>2010.64</v>
      </c>
      <c r="F1099">
        <v>2010.64</v>
      </c>
      <c r="G1099">
        <v>20</v>
      </c>
      <c r="H1099">
        <v>10</v>
      </c>
      <c r="I1099" t="s">
        <v>209</v>
      </c>
      <c r="J1099" t="str">
        <f>VLOOKUP(B1099,Sheet1!A:B,2,FALSE)</f>
        <v>Forage and Biomass Planting</v>
      </c>
    </row>
    <row r="1100" spans="1:10">
      <c r="A1100">
        <v>48497</v>
      </c>
      <c r="B1100">
        <v>512</v>
      </c>
      <c r="C1100" t="s">
        <v>852</v>
      </c>
      <c r="D1100">
        <v>2016</v>
      </c>
      <c r="E1100">
        <v>745.28</v>
      </c>
      <c r="F1100">
        <v>745.28</v>
      </c>
      <c r="G1100">
        <v>182</v>
      </c>
      <c r="H1100">
        <v>108</v>
      </c>
      <c r="I1100" t="s">
        <v>209</v>
      </c>
      <c r="J1100" t="str">
        <f>VLOOKUP(B1100,Sheet1!A:B,2,FALSE)</f>
        <v>Forage and Biomass Planting</v>
      </c>
    </row>
    <row r="1101" spans="1:10">
      <c r="A1101">
        <v>48497</v>
      </c>
      <c r="B1101">
        <v>512</v>
      </c>
      <c r="C1101" t="s">
        <v>855</v>
      </c>
      <c r="D1101">
        <v>2017</v>
      </c>
      <c r="E1101">
        <v>484.92</v>
      </c>
      <c r="F1101">
        <v>484.92</v>
      </c>
      <c r="G1101">
        <v>784</v>
      </c>
      <c r="H1101">
        <v>112</v>
      </c>
      <c r="I1101" t="s">
        <v>209</v>
      </c>
      <c r="J1101" t="str">
        <f>VLOOKUP(B1101,Sheet1!A:B,2,FALSE)</f>
        <v>Forage and Biomass Planting</v>
      </c>
    </row>
    <row r="1102" spans="1:10">
      <c r="A1102">
        <v>48497</v>
      </c>
      <c r="B1102">
        <v>512</v>
      </c>
      <c r="C1102" t="s">
        <v>856</v>
      </c>
      <c r="D1102">
        <v>2008</v>
      </c>
      <c r="E1102">
        <v>1200</v>
      </c>
      <c r="F1102">
        <v>1200</v>
      </c>
      <c r="G1102">
        <v>592</v>
      </c>
      <c r="H1102">
        <v>148</v>
      </c>
      <c r="I1102" t="s">
        <v>209</v>
      </c>
      <c r="J1102" t="str">
        <f>VLOOKUP(B1102,Sheet1!A:B,2,FALSE)</f>
        <v>Forage and Biomass Planting</v>
      </c>
    </row>
    <row r="1103" spans="1:10">
      <c r="A1103">
        <v>48497</v>
      </c>
      <c r="B1103">
        <v>512</v>
      </c>
      <c r="C1103" t="s">
        <v>861</v>
      </c>
      <c r="D1103">
        <v>2011</v>
      </c>
      <c r="E1103">
        <v>1587.47</v>
      </c>
      <c r="F1103">
        <v>1587.47</v>
      </c>
      <c r="G1103">
        <v>76</v>
      </c>
      <c r="H1103">
        <v>38</v>
      </c>
      <c r="I1103" t="s">
        <v>209</v>
      </c>
      <c r="J1103" t="str">
        <f>VLOOKUP(B1103,Sheet1!A:B,2,FALSE)</f>
        <v>Forage and Biomass Planting</v>
      </c>
    </row>
    <row r="1104" spans="1:10">
      <c r="A1104">
        <v>48497</v>
      </c>
      <c r="B1104">
        <v>512</v>
      </c>
      <c r="C1104" t="s">
        <v>862</v>
      </c>
      <c r="D1104">
        <v>2011</v>
      </c>
      <c r="E1104">
        <v>2125.1999999999998</v>
      </c>
      <c r="F1104">
        <v>2125.1999999999998</v>
      </c>
      <c r="G1104">
        <v>129</v>
      </c>
      <c r="H1104">
        <v>43</v>
      </c>
      <c r="I1104" t="s">
        <v>209</v>
      </c>
      <c r="J1104" t="str">
        <f>VLOOKUP(B1104,Sheet1!A:B,2,FALSE)</f>
        <v>Forage and Biomass Planting</v>
      </c>
    </row>
    <row r="1105" spans="1:10">
      <c r="A1105">
        <v>48497</v>
      </c>
      <c r="B1105">
        <v>512</v>
      </c>
      <c r="C1105" t="s">
        <v>864</v>
      </c>
      <c r="D1105">
        <v>2012</v>
      </c>
      <c r="E1105">
        <v>924</v>
      </c>
      <c r="F1105">
        <v>924</v>
      </c>
      <c r="G1105">
        <v>365</v>
      </c>
      <c r="H1105">
        <v>136.5</v>
      </c>
      <c r="I1105" t="s">
        <v>209</v>
      </c>
      <c r="J1105" t="str">
        <f>VLOOKUP(B1105,Sheet1!A:B,2,FALSE)</f>
        <v>Forage and Biomass Planting</v>
      </c>
    </row>
    <row r="1106" spans="1:10">
      <c r="A1106">
        <v>48497</v>
      </c>
      <c r="B1106">
        <v>512</v>
      </c>
      <c r="C1106" t="s">
        <v>865</v>
      </c>
      <c r="D1106">
        <v>2016</v>
      </c>
      <c r="E1106">
        <v>11401.8</v>
      </c>
      <c r="F1106">
        <v>11401.8</v>
      </c>
      <c r="G1106">
        <v>361</v>
      </c>
      <c r="H1106">
        <v>263.3</v>
      </c>
      <c r="I1106" t="s">
        <v>209</v>
      </c>
      <c r="J1106" t="str">
        <f>VLOOKUP(B1106,Sheet1!A:B,2,FALSE)</f>
        <v>Forage and Biomass Planting</v>
      </c>
    </row>
    <row r="1107" spans="1:10">
      <c r="A1107">
        <v>48497</v>
      </c>
      <c r="B1107">
        <v>512</v>
      </c>
      <c r="C1107" t="s">
        <v>868</v>
      </c>
      <c r="D1107">
        <v>2017</v>
      </c>
      <c r="E1107">
        <v>2531.5300000000002</v>
      </c>
      <c r="F1107">
        <v>2531.5300000000002</v>
      </c>
      <c r="G1107">
        <v>42.1</v>
      </c>
      <c r="H1107">
        <v>22.5</v>
      </c>
      <c r="I1107" t="s">
        <v>209</v>
      </c>
      <c r="J1107" t="str">
        <f>VLOOKUP(B1107,Sheet1!A:B,2,FALSE)</f>
        <v>Forage and Biomass Planting</v>
      </c>
    </row>
    <row r="1108" spans="1:10">
      <c r="A1108">
        <v>48497</v>
      </c>
      <c r="B1108">
        <v>512</v>
      </c>
      <c r="C1108" t="s">
        <v>869</v>
      </c>
      <c r="D1108">
        <v>2015</v>
      </c>
      <c r="E1108">
        <v>1076.6600000000001</v>
      </c>
      <c r="F1108">
        <v>1076.6600000000001</v>
      </c>
      <c r="G1108">
        <v>81</v>
      </c>
      <c r="H1108">
        <v>27</v>
      </c>
      <c r="I1108" t="s">
        <v>209</v>
      </c>
      <c r="J1108" t="str">
        <f>VLOOKUP(B1108,Sheet1!A:B,2,FALSE)</f>
        <v>Forage and Biomass Planting</v>
      </c>
    </row>
    <row r="1109" spans="1:10">
      <c r="A1109">
        <v>48497</v>
      </c>
      <c r="B1109">
        <v>512</v>
      </c>
      <c r="C1109" t="s">
        <v>879</v>
      </c>
      <c r="D1109">
        <v>2012</v>
      </c>
      <c r="E1109">
        <v>1098.24</v>
      </c>
      <c r="F1109">
        <v>1098.24</v>
      </c>
      <c r="G1109">
        <v>69</v>
      </c>
      <c r="H1109">
        <v>23</v>
      </c>
      <c r="I1109" t="s">
        <v>209</v>
      </c>
      <c r="J1109" t="str">
        <f>VLOOKUP(B1109,Sheet1!A:B,2,FALSE)</f>
        <v>Forage and Biomass Planting</v>
      </c>
    </row>
    <row r="1110" spans="1:10">
      <c r="A1110">
        <v>48497</v>
      </c>
      <c r="B1110">
        <v>512</v>
      </c>
      <c r="C1110" t="s">
        <v>883</v>
      </c>
      <c r="D1110">
        <v>2011</v>
      </c>
      <c r="E1110">
        <v>3201</v>
      </c>
      <c r="F1110">
        <v>3201</v>
      </c>
      <c r="G1110">
        <v>272</v>
      </c>
      <c r="H1110">
        <v>68</v>
      </c>
      <c r="I1110" t="s">
        <v>209</v>
      </c>
      <c r="J1110" t="str">
        <f>VLOOKUP(B1110,Sheet1!A:B,2,FALSE)</f>
        <v>Forage and Biomass Planting</v>
      </c>
    </row>
    <row r="1111" spans="1:10">
      <c r="A1111">
        <v>48497</v>
      </c>
      <c r="B1111">
        <v>512</v>
      </c>
      <c r="C1111" t="s">
        <v>885</v>
      </c>
      <c r="D1111">
        <v>2011</v>
      </c>
      <c r="E1111">
        <v>801.75</v>
      </c>
      <c r="F1111">
        <v>801.75</v>
      </c>
      <c r="G1111">
        <v>39</v>
      </c>
      <c r="H1111">
        <v>13</v>
      </c>
      <c r="I1111" t="s">
        <v>207</v>
      </c>
      <c r="J1111" t="str">
        <f>VLOOKUP(B1111,Sheet1!A:B,2,FALSE)</f>
        <v>Forage and Biomass Planting</v>
      </c>
    </row>
    <row r="1112" spans="1:10">
      <c r="A1112">
        <v>48497</v>
      </c>
      <c r="B1112">
        <v>512</v>
      </c>
      <c r="C1112" t="s">
        <v>890</v>
      </c>
      <c r="D1112">
        <v>2014</v>
      </c>
      <c r="E1112">
        <v>2896</v>
      </c>
      <c r="F1112">
        <v>2896</v>
      </c>
      <c r="G1112">
        <v>4187.7</v>
      </c>
      <c r="H1112">
        <v>380.7</v>
      </c>
      <c r="I1112" t="s">
        <v>209</v>
      </c>
      <c r="J1112" t="str">
        <f>VLOOKUP(B1112,Sheet1!A:B,2,FALSE)</f>
        <v>Forage and Biomass Planting</v>
      </c>
    </row>
    <row r="1113" spans="1:10">
      <c r="A1113">
        <v>48497</v>
      </c>
      <c r="B1113">
        <v>512</v>
      </c>
      <c r="C1113" t="s">
        <v>893</v>
      </c>
      <c r="D1113">
        <v>2018</v>
      </c>
      <c r="E1113">
        <v>6891</v>
      </c>
      <c r="F1113">
        <v>6154.52</v>
      </c>
      <c r="G1113">
        <v>116</v>
      </c>
      <c r="H1113">
        <v>29</v>
      </c>
      <c r="I1113" t="s">
        <v>209</v>
      </c>
      <c r="J1113" t="str">
        <f>VLOOKUP(B1113,Sheet1!A:B,2,FALSE)</f>
        <v>Forage and Biomass Planting</v>
      </c>
    </row>
    <row r="1114" spans="1:10">
      <c r="A1114">
        <v>48497</v>
      </c>
      <c r="B1114">
        <v>512</v>
      </c>
      <c r="C1114" t="s">
        <v>896</v>
      </c>
      <c r="D1114">
        <v>2008</v>
      </c>
      <c r="E1114">
        <v>675</v>
      </c>
      <c r="F1114">
        <v>675</v>
      </c>
      <c r="G1114">
        <v>923</v>
      </c>
      <c r="H1114">
        <v>183</v>
      </c>
      <c r="I1114" t="s">
        <v>209</v>
      </c>
      <c r="J1114" t="str">
        <f>VLOOKUP(B1114,Sheet1!A:B,2,FALSE)</f>
        <v>Forage and Biomass Planting</v>
      </c>
    </row>
    <row r="1115" spans="1:10">
      <c r="A1115">
        <v>48497</v>
      </c>
      <c r="B1115">
        <v>512</v>
      </c>
      <c r="C1115" t="s">
        <v>896</v>
      </c>
      <c r="D1115">
        <v>2011</v>
      </c>
      <c r="E1115">
        <v>566.25</v>
      </c>
      <c r="F1115">
        <v>566.25</v>
      </c>
      <c r="G1115">
        <v>923</v>
      </c>
      <c r="H1115">
        <v>183</v>
      </c>
      <c r="I1115" t="s">
        <v>209</v>
      </c>
      <c r="J1115" t="str">
        <f>VLOOKUP(B1115,Sheet1!A:B,2,FALSE)</f>
        <v>Forage and Biomass Planting</v>
      </c>
    </row>
    <row r="1116" spans="1:10">
      <c r="A1116">
        <v>48497</v>
      </c>
      <c r="B1116">
        <v>512</v>
      </c>
      <c r="C1116" t="s">
        <v>897</v>
      </c>
      <c r="D1116">
        <v>2008</v>
      </c>
      <c r="E1116">
        <v>1950</v>
      </c>
      <c r="F1116">
        <v>1950</v>
      </c>
      <c r="G1116">
        <v>936</v>
      </c>
      <c r="H1116">
        <v>312</v>
      </c>
      <c r="I1116" t="s">
        <v>209</v>
      </c>
      <c r="J1116" t="str">
        <f>VLOOKUP(B1116,Sheet1!A:B,2,FALSE)</f>
        <v>Forage and Biomass Planting</v>
      </c>
    </row>
    <row r="1117" spans="1:10">
      <c r="A1117">
        <v>48497</v>
      </c>
      <c r="B1117">
        <v>512</v>
      </c>
      <c r="C1117" t="s">
        <v>898</v>
      </c>
      <c r="D1117">
        <v>2016</v>
      </c>
      <c r="E1117">
        <v>1156.28</v>
      </c>
      <c r="F1117">
        <v>1156.28</v>
      </c>
      <c r="G1117">
        <v>36</v>
      </c>
      <c r="H1117">
        <v>36</v>
      </c>
      <c r="I1117" t="s">
        <v>209</v>
      </c>
      <c r="J1117" t="str">
        <f>VLOOKUP(B1117,Sheet1!A:B,2,FALSE)</f>
        <v>Forage and Biomass Planting</v>
      </c>
    </row>
    <row r="1118" spans="1:10">
      <c r="A1118">
        <v>48497</v>
      </c>
      <c r="B1118">
        <v>512</v>
      </c>
      <c r="C1118" t="s">
        <v>900</v>
      </c>
      <c r="D1118">
        <v>2012</v>
      </c>
      <c r="E1118">
        <v>484.35</v>
      </c>
      <c r="F1118">
        <v>484.35</v>
      </c>
      <c r="G1118">
        <v>22</v>
      </c>
      <c r="H1118">
        <v>11</v>
      </c>
      <c r="I1118" t="s">
        <v>207</v>
      </c>
      <c r="J1118" t="str">
        <f>VLOOKUP(B1118,Sheet1!A:B,2,FALSE)</f>
        <v>Forage and Biomass Planting</v>
      </c>
    </row>
    <row r="1119" spans="1:10">
      <c r="A1119">
        <v>48497</v>
      </c>
      <c r="B1119">
        <v>512</v>
      </c>
      <c r="C1119" t="s">
        <v>907</v>
      </c>
      <c r="D1119">
        <v>2015</v>
      </c>
      <c r="E1119">
        <v>5982.88</v>
      </c>
      <c r="F1119">
        <v>5982.88</v>
      </c>
      <c r="G1119">
        <v>61</v>
      </c>
      <c r="H1119">
        <v>61</v>
      </c>
      <c r="I1119" t="s">
        <v>209</v>
      </c>
      <c r="J1119" t="str">
        <f>VLOOKUP(B1119,Sheet1!A:B,2,FALSE)</f>
        <v>Forage and Biomass Planting</v>
      </c>
    </row>
    <row r="1120" spans="1:10">
      <c r="A1120">
        <v>48497</v>
      </c>
      <c r="B1120">
        <v>512</v>
      </c>
      <c r="C1120" t="s">
        <v>908</v>
      </c>
      <c r="D1120">
        <v>2012</v>
      </c>
      <c r="E1120">
        <v>5079.41</v>
      </c>
      <c r="F1120">
        <v>5079.41</v>
      </c>
      <c r="G1120">
        <v>322</v>
      </c>
      <c r="H1120">
        <v>80.5</v>
      </c>
      <c r="I1120" t="s">
        <v>209</v>
      </c>
      <c r="J1120" t="str">
        <f>VLOOKUP(B1120,Sheet1!A:B,2,FALSE)</f>
        <v>Forage and Biomass Planting</v>
      </c>
    </row>
    <row r="1121" spans="1:10">
      <c r="A1121">
        <v>48497</v>
      </c>
      <c r="B1121">
        <v>512</v>
      </c>
      <c r="C1121" t="s">
        <v>915</v>
      </c>
      <c r="D1121">
        <v>2011</v>
      </c>
      <c r="E1121">
        <v>436.8</v>
      </c>
      <c r="F1121">
        <v>436.8</v>
      </c>
      <c r="G1121">
        <v>320</v>
      </c>
      <c r="H1121">
        <v>64</v>
      </c>
      <c r="I1121" t="s">
        <v>209</v>
      </c>
      <c r="J1121" t="str">
        <f>VLOOKUP(B1121,Sheet1!A:B,2,FALSE)</f>
        <v>Forage and Biomass Planting</v>
      </c>
    </row>
    <row r="1122" spans="1:10">
      <c r="A1122">
        <v>48497</v>
      </c>
      <c r="B1122">
        <v>512</v>
      </c>
      <c r="C1122" t="s">
        <v>916</v>
      </c>
      <c r="D1122">
        <v>2009</v>
      </c>
      <c r="E1122">
        <v>157.5</v>
      </c>
      <c r="F1122">
        <v>157.5</v>
      </c>
      <c r="G1122">
        <v>24</v>
      </c>
      <c r="H1122">
        <v>6</v>
      </c>
      <c r="I1122" t="s">
        <v>209</v>
      </c>
      <c r="J1122" t="str">
        <f>VLOOKUP(B1122,Sheet1!A:B,2,FALSE)</f>
        <v>Forage and Biomass Planting</v>
      </c>
    </row>
    <row r="1123" spans="1:10">
      <c r="A1123">
        <v>48497</v>
      </c>
      <c r="B1123">
        <v>512</v>
      </c>
      <c r="C1123" t="s">
        <v>917</v>
      </c>
      <c r="D1123">
        <v>2011</v>
      </c>
      <c r="E1123">
        <v>2209.35</v>
      </c>
      <c r="F1123">
        <v>2209.35</v>
      </c>
      <c r="G1123">
        <v>159</v>
      </c>
      <c r="H1123">
        <v>30</v>
      </c>
      <c r="I1123" t="s">
        <v>209</v>
      </c>
      <c r="J1123" t="str">
        <f>VLOOKUP(B1123,Sheet1!A:B,2,FALSE)</f>
        <v>Forage and Biomass Planting</v>
      </c>
    </row>
    <row r="1124" spans="1:10">
      <c r="A1124">
        <v>48497</v>
      </c>
      <c r="B1124">
        <v>512</v>
      </c>
      <c r="C1124" t="s">
        <v>918</v>
      </c>
      <c r="D1124">
        <v>2010</v>
      </c>
      <c r="E1124">
        <v>1330</v>
      </c>
      <c r="F1124">
        <v>1330</v>
      </c>
      <c r="G1124">
        <v>78</v>
      </c>
      <c r="H1124">
        <v>13</v>
      </c>
      <c r="I1124" t="s">
        <v>209</v>
      </c>
      <c r="J1124" t="str">
        <f>VLOOKUP(B1124,Sheet1!A:B,2,FALSE)</f>
        <v>Forage and Biomass Planting</v>
      </c>
    </row>
    <row r="1125" spans="1:10">
      <c r="A1125">
        <v>48497</v>
      </c>
      <c r="B1125">
        <v>512</v>
      </c>
      <c r="C1125" t="s">
        <v>921</v>
      </c>
      <c r="D1125">
        <v>2013</v>
      </c>
      <c r="E1125">
        <v>934.91</v>
      </c>
      <c r="F1125">
        <v>934.91</v>
      </c>
      <c r="G1125">
        <v>438</v>
      </c>
      <c r="H1125">
        <v>146</v>
      </c>
      <c r="I1125" t="s">
        <v>209</v>
      </c>
      <c r="J1125" t="str">
        <f>VLOOKUP(B1125,Sheet1!A:B,2,FALSE)</f>
        <v>Forage and Biomass Planting</v>
      </c>
    </row>
    <row r="1126" spans="1:10">
      <c r="A1126">
        <v>48497</v>
      </c>
      <c r="B1126">
        <v>512</v>
      </c>
      <c r="C1126" t="s">
        <v>922</v>
      </c>
      <c r="D1126">
        <v>2014</v>
      </c>
      <c r="E1126">
        <v>1103.4000000000001</v>
      </c>
      <c r="F1126">
        <v>1103.4000000000001</v>
      </c>
      <c r="G1126">
        <v>56</v>
      </c>
      <c r="H1126">
        <v>28</v>
      </c>
      <c r="I1126" t="s">
        <v>209</v>
      </c>
      <c r="J1126" t="str">
        <f>VLOOKUP(B1126,Sheet1!A:B,2,FALSE)</f>
        <v>Forage and Biomass Planting</v>
      </c>
    </row>
    <row r="1127" spans="1:10">
      <c r="A1127">
        <v>48497</v>
      </c>
      <c r="B1127">
        <v>512</v>
      </c>
      <c r="C1127" t="s">
        <v>926</v>
      </c>
      <c r="D1127">
        <v>2015</v>
      </c>
      <c r="E1127">
        <v>564.44000000000005</v>
      </c>
      <c r="F1127">
        <v>564.44000000000005</v>
      </c>
      <c r="G1127">
        <v>511</v>
      </c>
      <c r="H1127">
        <v>113</v>
      </c>
      <c r="I1127" t="s">
        <v>209</v>
      </c>
      <c r="J1127" t="str">
        <f>VLOOKUP(B1127,Sheet1!A:B,2,FALSE)</f>
        <v>Forage and Biomass Planting</v>
      </c>
    </row>
    <row r="1128" spans="1:10">
      <c r="A1128">
        <v>48497</v>
      </c>
      <c r="B1128">
        <v>512</v>
      </c>
      <c r="C1128" t="s">
        <v>927</v>
      </c>
      <c r="D1128">
        <v>2011</v>
      </c>
      <c r="E1128">
        <v>615.6</v>
      </c>
      <c r="F1128">
        <v>615.6</v>
      </c>
      <c r="G1128">
        <v>109</v>
      </c>
      <c r="H1128">
        <v>31</v>
      </c>
      <c r="I1128" t="s">
        <v>209</v>
      </c>
      <c r="J1128" t="str">
        <f>VLOOKUP(B1128,Sheet1!A:B,2,FALSE)</f>
        <v>Forage and Biomass Planting</v>
      </c>
    </row>
    <row r="1129" spans="1:10">
      <c r="A1129">
        <v>48497</v>
      </c>
      <c r="B1129">
        <v>512</v>
      </c>
      <c r="C1129" t="s">
        <v>929</v>
      </c>
      <c r="D1129">
        <v>2012</v>
      </c>
      <c r="E1129">
        <v>726.53</v>
      </c>
      <c r="F1129">
        <v>726.53</v>
      </c>
      <c r="G1129">
        <v>18</v>
      </c>
      <c r="H1129">
        <v>18</v>
      </c>
      <c r="I1129" t="s">
        <v>209</v>
      </c>
      <c r="J1129" t="str">
        <f>VLOOKUP(B1129,Sheet1!A:B,2,FALSE)</f>
        <v>Forage and Biomass Planting</v>
      </c>
    </row>
    <row r="1130" spans="1:10">
      <c r="A1130">
        <v>48497</v>
      </c>
      <c r="B1130">
        <v>512</v>
      </c>
      <c r="C1130" t="s">
        <v>930</v>
      </c>
      <c r="D1130">
        <v>2016</v>
      </c>
      <c r="E1130">
        <v>571.46</v>
      </c>
      <c r="F1130">
        <v>571.46</v>
      </c>
      <c r="G1130">
        <v>226</v>
      </c>
      <c r="H1130">
        <v>84</v>
      </c>
      <c r="I1130" t="s">
        <v>209</v>
      </c>
      <c r="J1130" t="str">
        <f>VLOOKUP(B1130,Sheet1!A:B,2,FALSE)</f>
        <v>Forage and Biomass Planting</v>
      </c>
    </row>
    <row r="1131" spans="1:10">
      <c r="A1131">
        <v>48497</v>
      </c>
      <c r="B1131">
        <v>512</v>
      </c>
      <c r="C1131" t="s">
        <v>933</v>
      </c>
      <c r="D1131">
        <v>2016</v>
      </c>
      <c r="E1131">
        <v>741.44</v>
      </c>
      <c r="F1131">
        <v>741.44</v>
      </c>
      <c r="G1131">
        <v>266</v>
      </c>
      <c r="H1131">
        <v>60</v>
      </c>
      <c r="I1131" t="s">
        <v>209</v>
      </c>
      <c r="J1131" t="str">
        <f>VLOOKUP(B1131,Sheet1!A:B,2,FALSE)</f>
        <v>Forage and Biomass Planting</v>
      </c>
    </row>
    <row r="1132" spans="1:10">
      <c r="A1132">
        <v>48497</v>
      </c>
      <c r="B1132">
        <v>512</v>
      </c>
      <c r="C1132" t="s">
        <v>934</v>
      </c>
      <c r="D1132">
        <v>2016</v>
      </c>
      <c r="E1132">
        <v>542.52</v>
      </c>
      <c r="F1132">
        <v>542.52</v>
      </c>
      <c r="G1132">
        <v>155</v>
      </c>
      <c r="H1132">
        <v>43</v>
      </c>
      <c r="I1132" t="s">
        <v>209</v>
      </c>
      <c r="J1132" t="str">
        <f>VLOOKUP(B1132,Sheet1!A:B,2,FALSE)</f>
        <v>Forage and Biomass Planting</v>
      </c>
    </row>
    <row r="1133" spans="1:10">
      <c r="A1133">
        <v>48497</v>
      </c>
      <c r="B1133">
        <v>512</v>
      </c>
      <c r="C1133" t="s">
        <v>943</v>
      </c>
      <c r="D1133">
        <v>2011</v>
      </c>
      <c r="E1133">
        <v>951.72</v>
      </c>
      <c r="F1133">
        <v>951.72</v>
      </c>
      <c r="G1133">
        <v>240</v>
      </c>
      <c r="H1133">
        <v>63</v>
      </c>
      <c r="I1133" t="s">
        <v>209</v>
      </c>
      <c r="J1133" t="str">
        <f>VLOOKUP(B1133,Sheet1!A:B,2,FALSE)</f>
        <v>Forage and Biomass Planting</v>
      </c>
    </row>
    <row r="1134" spans="1:10">
      <c r="A1134">
        <v>48497</v>
      </c>
      <c r="B1134">
        <v>512</v>
      </c>
      <c r="C1134" t="s">
        <v>954</v>
      </c>
      <c r="D1134">
        <v>2010</v>
      </c>
      <c r="E1134">
        <v>2805</v>
      </c>
      <c r="F1134">
        <v>2805</v>
      </c>
      <c r="G1134">
        <v>456</v>
      </c>
      <c r="H1134">
        <v>76</v>
      </c>
      <c r="I1134" t="s">
        <v>209</v>
      </c>
      <c r="J1134" t="str">
        <f>VLOOKUP(B1134,Sheet1!A:B,2,FALSE)</f>
        <v>Forage and Biomass Planting</v>
      </c>
    </row>
    <row r="1135" spans="1:10">
      <c r="A1135">
        <v>48497</v>
      </c>
      <c r="B1135">
        <v>512</v>
      </c>
      <c r="C1135" t="s">
        <v>956</v>
      </c>
      <c r="D1135">
        <v>2017</v>
      </c>
      <c r="E1135">
        <v>1557.02</v>
      </c>
      <c r="F1135">
        <v>1557.02</v>
      </c>
      <c r="G1135">
        <v>20</v>
      </c>
      <c r="H1135">
        <v>20</v>
      </c>
      <c r="I1135" t="s">
        <v>209</v>
      </c>
      <c r="J1135" t="str">
        <f>VLOOKUP(B1135,Sheet1!A:B,2,FALSE)</f>
        <v>Forage and Biomass Planting</v>
      </c>
    </row>
    <row r="1136" spans="1:10">
      <c r="A1136">
        <v>48497</v>
      </c>
      <c r="B1136">
        <v>512</v>
      </c>
      <c r="C1136" t="s">
        <v>962</v>
      </c>
      <c r="D1136">
        <v>2014</v>
      </c>
      <c r="E1136">
        <v>707.83</v>
      </c>
      <c r="F1136">
        <v>707.83</v>
      </c>
      <c r="G1136">
        <v>26</v>
      </c>
      <c r="H1136">
        <v>26</v>
      </c>
      <c r="I1136" t="s">
        <v>209</v>
      </c>
      <c r="J1136" t="str">
        <f>VLOOKUP(B1136,Sheet1!A:B,2,FALSE)</f>
        <v>Forage and Biomass Planting</v>
      </c>
    </row>
    <row r="1137" spans="1:10">
      <c r="A1137">
        <v>48497</v>
      </c>
      <c r="B1137">
        <v>512</v>
      </c>
      <c r="C1137" t="s">
        <v>964</v>
      </c>
      <c r="D1137">
        <v>2015</v>
      </c>
      <c r="E1137">
        <v>2280.36</v>
      </c>
      <c r="F1137">
        <v>2280.36</v>
      </c>
      <c r="G1137">
        <v>936</v>
      </c>
      <c r="H1137">
        <v>104</v>
      </c>
      <c r="I1137" t="s">
        <v>209</v>
      </c>
      <c r="J1137" t="str">
        <f>VLOOKUP(B1137,Sheet1!A:B,2,FALSE)</f>
        <v>Forage and Biomass Planting</v>
      </c>
    </row>
    <row r="1138" spans="1:10">
      <c r="A1138">
        <v>48497</v>
      </c>
      <c r="B1138">
        <v>512</v>
      </c>
      <c r="C1138" t="s">
        <v>965</v>
      </c>
      <c r="D1138">
        <v>2015</v>
      </c>
      <c r="E1138">
        <v>7751.95</v>
      </c>
      <c r="F1138">
        <v>7751.95</v>
      </c>
      <c r="G1138">
        <v>447</v>
      </c>
      <c r="H1138">
        <v>149</v>
      </c>
      <c r="I1138" t="s">
        <v>209</v>
      </c>
      <c r="J1138" t="str">
        <f>VLOOKUP(B1138,Sheet1!A:B,2,FALSE)</f>
        <v>Forage and Biomass Planting</v>
      </c>
    </row>
    <row r="1139" spans="1:10">
      <c r="A1139">
        <v>48497</v>
      </c>
      <c r="B1139">
        <v>512</v>
      </c>
      <c r="C1139" t="s">
        <v>969</v>
      </c>
      <c r="D1139">
        <v>2011</v>
      </c>
      <c r="E1139">
        <v>481.05</v>
      </c>
      <c r="F1139">
        <v>481.05</v>
      </c>
      <c r="G1139">
        <v>12</v>
      </c>
      <c r="H1139">
        <v>6</v>
      </c>
      <c r="I1139" t="s">
        <v>209</v>
      </c>
      <c r="J1139" t="str">
        <f>VLOOKUP(B1139,Sheet1!A:B,2,FALSE)</f>
        <v>Forage and Biomass Planting</v>
      </c>
    </row>
    <row r="1140" spans="1:10">
      <c r="A1140">
        <v>48497</v>
      </c>
      <c r="B1140">
        <v>512</v>
      </c>
      <c r="C1140" t="s">
        <v>971</v>
      </c>
      <c r="D1140">
        <v>2014</v>
      </c>
      <c r="E1140">
        <v>1569.28</v>
      </c>
      <c r="F1140">
        <v>1569.28</v>
      </c>
      <c r="G1140">
        <v>214</v>
      </c>
      <c r="H1140">
        <v>71</v>
      </c>
      <c r="I1140" t="s">
        <v>209</v>
      </c>
      <c r="J1140" t="str">
        <f>VLOOKUP(B1140,Sheet1!A:B,2,FALSE)</f>
        <v>Forage and Biomass Planting</v>
      </c>
    </row>
    <row r="1141" spans="1:10">
      <c r="A1141">
        <v>48497</v>
      </c>
      <c r="B1141">
        <v>512</v>
      </c>
      <c r="C1141" t="s">
        <v>972</v>
      </c>
      <c r="D1141">
        <v>2014</v>
      </c>
      <c r="E1141">
        <v>2770.76</v>
      </c>
      <c r="F1141">
        <v>2770.76</v>
      </c>
      <c r="G1141">
        <v>32</v>
      </c>
      <c r="H1141">
        <v>32</v>
      </c>
      <c r="I1141" t="s">
        <v>209</v>
      </c>
      <c r="J1141" t="str">
        <f>VLOOKUP(B1141,Sheet1!A:B,2,FALSE)</f>
        <v>Forage and Biomass Planting</v>
      </c>
    </row>
    <row r="1142" spans="1:10">
      <c r="A1142">
        <v>48497</v>
      </c>
      <c r="B1142">
        <v>512</v>
      </c>
      <c r="C1142" t="s">
        <v>981</v>
      </c>
      <c r="D1142">
        <v>2011</v>
      </c>
      <c r="E1142">
        <v>648</v>
      </c>
      <c r="F1142">
        <v>648</v>
      </c>
      <c r="G1142">
        <v>168.6</v>
      </c>
      <c r="H1142">
        <v>46.2</v>
      </c>
      <c r="I1142" t="s">
        <v>209</v>
      </c>
      <c r="J1142" t="str">
        <f>VLOOKUP(B1142,Sheet1!A:B,2,FALSE)</f>
        <v>Forage and Biomass Planting</v>
      </c>
    </row>
    <row r="1143" spans="1:10">
      <c r="A1143">
        <v>48497</v>
      </c>
      <c r="B1143">
        <v>512</v>
      </c>
      <c r="C1143" t="s">
        <v>988</v>
      </c>
      <c r="D1143">
        <v>2008</v>
      </c>
      <c r="E1143">
        <v>450</v>
      </c>
      <c r="F1143">
        <v>450</v>
      </c>
      <c r="G1143">
        <v>463.2</v>
      </c>
      <c r="H1143">
        <v>115.8</v>
      </c>
      <c r="I1143" t="s">
        <v>209</v>
      </c>
      <c r="J1143" t="str">
        <f>VLOOKUP(B1143,Sheet1!A:B,2,FALSE)</f>
        <v>Forage and Biomass Planting</v>
      </c>
    </row>
    <row r="1144" spans="1:10">
      <c r="A1144">
        <v>48497</v>
      </c>
      <c r="B1144">
        <v>512</v>
      </c>
      <c r="C1144" t="s">
        <v>989</v>
      </c>
      <c r="D1144">
        <v>2015</v>
      </c>
      <c r="E1144">
        <v>1373.89</v>
      </c>
      <c r="F1144">
        <v>1373.89</v>
      </c>
      <c r="G1144">
        <v>68</v>
      </c>
      <c r="H1144">
        <v>36</v>
      </c>
      <c r="I1144" t="s">
        <v>209</v>
      </c>
      <c r="J1144" t="str">
        <f>VLOOKUP(B1144,Sheet1!A:B,2,FALSE)</f>
        <v>Forage and Biomass Planting</v>
      </c>
    </row>
    <row r="1145" spans="1:10">
      <c r="A1145">
        <v>48497</v>
      </c>
      <c r="B1145">
        <v>512</v>
      </c>
      <c r="C1145" t="s">
        <v>993</v>
      </c>
      <c r="D1145">
        <v>2013</v>
      </c>
      <c r="E1145">
        <v>2062.4749999999999</v>
      </c>
      <c r="F1145">
        <v>2062.4749999999999</v>
      </c>
      <c r="G1145">
        <v>442.75</v>
      </c>
      <c r="H1145">
        <v>40.25</v>
      </c>
      <c r="I1145" t="s">
        <v>209</v>
      </c>
      <c r="J1145" t="str">
        <f>VLOOKUP(B1145,Sheet1!A:B,2,FALSE)</f>
        <v>Forage and Biomass Planting</v>
      </c>
    </row>
    <row r="1146" spans="1:10">
      <c r="A1146">
        <v>48497</v>
      </c>
      <c r="B1146">
        <v>512</v>
      </c>
      <c r="C1146" t="s">
        <v>993</v>
      </c>
      <c r="D1146">
        <v>2014</v>
      </c>
      <c r="E1146">
        <v>2636.01</v>
      </c>
      <c r="F1146">
        <v>2636.01</v>
      </c>
      <c r="G1146">
        <v>442.75</v>
      </c>
      <c r="H1146">
        <v>40.25</v>
      </c>
      <c r="I1146" t="s">
        <v>209</v>
      </c>
      <c r="J1146" t="str">
        <f>VLOOKUP(B1146,Sheet1!A:B,2,FALSE)</f>
        <v>Forage and Biomass Planting</v>
      </c>
    </row>
    <row r="1147" spans="1:10">
      <c r="A1147">
        <v>48497</v>
      </c>
      <c r="B1147">
        <v>512</v>
      </c>
      <c r="C1147" t="s">
        <v>996</v>
      </c>
      <c r="D1147">
        <v>2016</v>
      </c>
      <c r="E1147">
        <v>4217.4399999999996</v>
      </c>
      <c r="F1147">
        <v>4217.4399999999996</v>
      </c>
      <c r="G1147">
        <v>196</v>
      </c>
      <c r="H1147">
        <v>52</v>
      </c>
      <c r="I1147" t="s">
        <v>209</v>
      </c>
      <c r="J1147" t="str">
        <f>VLOOKUP(B1147,Sheet1!A:B,2,FALSE)</f>
        <v>Forage and Biomass Planting</v>
      </c>
    </row>
    <row r="1148" spans="1:10">
      <c r="A1148">
        <v>48497</v>
      </c>
      <c r="B1148">
        <v>512</v>
      </c>
      <c r="C1148" t="s">
        <v>997</v>
      </c>
      <c r="D1148">
        <v>2013</v>
      </c>
      <c r="E1148">
        <v>8323.1299999999992</v>
      </c>
      <c r="F1148">
        <v>8323.1299999999992</v>
      </c>
      <c r="G1148">
        <v>363.2</v>
      </c>
      <c r="H1148">
        <v>121.7</v>
      </c>
      <c r="I1148" t="s">
        <v>209</v>
      </c>
      <c r="J1148" t="str">
        <f>VLOOKUP(B1148,Sheet1!A:B,2,FALSE)</f>
        <v>Forage and Biomass Planting</v>
      </c>
    </row>
    <row r="1149" spans="1:10">
      <c r="A1149">
        <v>48497</v>
      </c>
      <c r="B1149">
        <v>512</v>
      </c>
      <c r="C1149" t="s">
        <v>1001</v>
      </c>
      <c r="D1149">
        <v>2016</v>
      </c>
      <c r="E1149">
        <v>1290.9000000000001</v>
      </c>
      <c r="F1149">
        <v>1290.9000000000001</v>
      </c>
      <c r="G1149">
        <v>696</v>
      </c>
      <c r="H1149">
        <v>134</v>
      </c>
      <c r="I1149" t="s">
        <v>209</v>
      </c>
      <c r="J1149" t="str">
        <f>VLOOKUP(B1149,Sheet1!A:B,2,FALSE)</f>
        <v>Forage and Biomass Planting</v>
      </c>
    </row>
    <row r="1150" spans="1:10">
      <c r="A1150">
        <v>48497</v>
      </c>
      <c r="B1150">
        <v>512</v>
      </c>
      <c r="C1150" t="s">
        <v>1002</v>
      </c>
      <c r="D1150">
        <v>2015</v>
      </c>
      <c r="E1150">
        <v>1621.81</v>
      </c>
      <c r="F1150">
        <v>1621.81</v>
      </c>
      <c r="G1150">
        <v>223</v>
      </c>
      <c r="H1150">
        <v>67</v>
      </c>
      <c r="I1150" t="s">
        <v>209</v>
      </c>
      <c r="J1150" t="str">
        <f>VLOOKUP(B1150,Sheet1!A:B,2,FALSE)</f>
        <v>Forage and Biomass Planting</v>
      </c>
    </row>
    <row r="1151" spans="1:10">
      <c r="A1151">
        <v>48497</v>
      </c>
      <c r="B1151">
        <v>512</v>
      </c>
      <c r="C1151" t="s">
        <v>1002</v>
      </c>
      <c r="D1151">
        <v>2017</v>
      </c>
      <c r="E1151">
        <v>805.74</v>
      </c>
      <c r="F1151">
        <v>805.74</v>
      </c>
      <c r="G1151">
        <v>223</v>
      </c>
      <c r="H1151">
        <v>67</v>
      </c>
      <c r="I1151" t="s">
        <v>209</v>
      </c>
      <c r="J1151" t="str">
        <f>VLOOKUP(B1151,Sheet1!A:B,2,FALSE)</f>
        <v>Forage and Biomass Planting</v>
      </c>
    </row>
    <row r="1152" spans="1:10">
      <c r="A1152">
        <v>48497</v>
      </c>
      <c r="B1152">
        <v>512</v>
      </c>
      <c r="C1152" t="s">
        <v>1003</v>
      </c>
      <c r="D1152">
        <v>2017</v>
      </c>
      <c r="E1152">
        <v>3678</v>
      </c>
      <c r="F1152">
        <v>3678</v>
      </c>
      <c r="G1152">
        <v>18</v>
      </c>
      <c r="H1152">
        <v>18</v>
      </c>
      <c r="I1152" t="s">
        <v>209</v>
      </c>
      <c r="J1152" t="str">
        <f>VLOOKUP(B1152,Sheet1!A:B,2,FALSE)</f>
        <v>Forage and Biomass Planting</v>
      </c>
    </row>
    <row r="1153" spans="1:10">
      <c r="A1153">
        <v>48497</v>
      </c>
      <c r="B1153">
        <v>512</v>
      </c>
      <c r="C1153" t="s">
        <v>1005</v>
      </c>
      <c r="D1153">
        <v>2017</v>
      </c>
      <c r="E1153">
        <v>3782.74</v>
      </c>
      <c r="F1153">
        <v>3782.74</v>
      </c>
      <c r="G1153">
        <v>102.8</v>
      </c>
      <c r="H1153">
        <v>30.4</v>
      </c>
      <c r="I1153" t="s">
        <v>209</v>
      </c>
      <c r="J1153" t="str">
        <f>VLOOKUP(B1153,Sheet1!A:B,2,FALSE)</f>
        <v>Forage and Biomass Planting</v>
      </c>
    </row>
    <row r="1154" spans="1:10">
      <c r="A1154">
        <v>48497</v>
      </c>
      <c r="B1154">
        <v>512</v>
      </c>
      <c r="C1154" t="s">
        <v>1006</v>
      </c>
      <c r="D1154">
        <v>2014</v>
      </c>
      <c r="E1154">
        <v>6669.44</v>
      </c>
      <c r="F1154">
        <v>6669.44</v>
      </c>
      <c r="G1154">
        <v>28</v>
      </c>
      <c r="H1154">
        <v>28</v>
      </c>
      <c r="I1154" t="s">
        <v>209</v>
      </c>
      <c r="J1154" t="str">
        <f>VLOOKUP(B1154,Sheet1!A:B,2,FALSE)</f>
        <v>Forage and Biomass Planting</v>
      </c>
    </row>
    <row r="1155" spans="1:10">
      <c r="A1155">
        <v>48497</v>
      </c>
      <c r="B1155">
        <v>512</v>
      </c>
      <c r="C1155" t="s">
        <v>1008</v>
      </c>
      <c r="D1155">
        <v>2011</v>
      </c>
      <c r="E1155">
        <v>1320</v>
      </c>
      <c r="F1155">
        <v>1320</v>
      </c>
      <c r="G1155">
        <v>60</v>
      </c>
      <c r="H1155">
        <v>20</v>
      </c>
      <c r="I1155" t="s">
        <v>209</v>
      </c>
      <c r="J1155" t="str">
        <f>VLOOKUP(B1155,Sheet1!A:B,2,FALSE)</f>
        <v>Forage and Biomass Planting</v>
      </c>
    </row>
    <row r="1156" spans="1:10">
      <c r="A1156">
        <v>48497</v>
      </c>
      <c r="B1156">
        <v>512</v>
      </c>
      <c r="C1156" t="s">
        <v>1010</v>
      </c>
      <c r="D1156">
        <v>2014</v>
      </c>
      <c r="E1156">
        <v>6424.24</v>
      </c>
      <c r="F1156">
        <v>6424.24</v>
      </c>
      <c r="G1156">
        <v>31</v>
      </c>
      <c r="H1156">
        <v>31</v>
      </c>
      <c r="I1156" t="s">
        <v>209</v>
      </c>
      <c r="J1156" t="str">
        <f>VLOOKUP(B1156,Sheet1!A:B,2,FALSE)</f>
        <v>Forage and Biomass Planting</v>
      </c>
    </row>
    <row r="1157" spans="1:10">
      <c r="A1157">
        <v>48497</v>
      </c>
      <c r="B1157">
        <v>512</v>
      </c>
      <c r="C1157" t="s">
        <v>1013</v>
      </c>
      <c r="D1157">
        <v>2013</v>
      </c>
      <c r="E1157">
        <v>6590.16</v>
      </c>
      <c r="F1157">
        <v>6590.16</v>
      </c>
      <c r="G1157">
        <v>192</v>
      </c>
      <c r="H1157">
        <v>32</v>
      </c>
      <c r="I1157" t="s">
        <v>209</v>
      </c>
      <c r="J1157" t="str">
        <f>VLOOKUP(B1157,Sheet1!A:B,2,FALSE)</f>
        <v>Forage and Biomass Planting</v>
      </c>
    </row>
    <row r="1158" spans="1:10">
      <c r="A1158">
        <v>48497</v>
      </c>
      <c r="B1158">
        <v>512</v>
      </c>
      <c r="C1158" t="s">
        <v>1016</v>
      </c>
      <c r="D1158">
        <v>2016</v>
      </c>
      <c r="E1158">
        <v>438.4</v>
      </c>
      <c r="F1158">
        <v>438.4</v>
      </c>
      <c r="G1158">
        <v>165</v>
      </c>
      <c r="H1158">
        <v>55</v>
      </c>
      <c r="I1158" t="s">
        <v>209</v>
      </c>
      <c r="J1158" t="str">
        <f>VLOOKUP(B1158,Sheet1!A:B,2,FALSE)</f>
        <v>Forage and Biomass Planting</v>
      </c>
    </row>
    <row r="1159" spans="1:10">
      <c r="A1159">
        <v>48497</v>
      </c>
      <c r="B1159">
        <v>512</v>
      </c>
      <c r="C1159" t="s">
        <v>1017</v>
      </c>
      <c r="D1159">
        <v>2016</v>
      </c>
      <c r="E1159">
        <v>5222.76</v>
      </c>
      <c r="F1159">
        <v>5222.76</v>
      </c>
      <c r="G1159">
        <v>236</v>
      </c>
      <c r="H1159">
        <v>59</v>
      </c>
      <c r="I1159" t="s">
        <v>209</v>
      </c>
      <c r="J1159" t="str">
        <f>VLOOKUP(B1159,Sheet1!A:B,2,FALSE)</f>
        <v>Forage and Biomass Planting</v>
      </c>
    </row>
    <row r="1160" spans="1:10">
      <c r="A1160">
        <v>48497</v>
      </c>
      <c r="B1160">
        <v>512</v>
      </c>
      <c r="C1160" t="s">
        <v>1023</v>
      </c>
      <c r="D1160">
        <v>2010</v>
      </c>
      <c r="E1160">
        <v>1712.48</v>
      </c>
      <c r="F1160">
        <v>1712.48</v>
      </c>
      <c r="G1160">
        <v>460</v>
      </c>
      <c r="H1160">
        <v>48</v>
      </c>
      <c r="I1160" t="s">
        <v>209</v>
      </c>
      <c r="J1160" t="str">
        <f>VLOOKUP(B1160,Sheet1!A:B,2,FALSE)</f>
        <v>Forage and Biomass Planting</v>
      </c>
    </row>
    <row r="1161" spans="1:10">
      <c r="A1161">
        <v>48497</v>
      </c>
      <c r="B1161">
        <v>512</v>
      </c>
      <c r="C1161" t="s">
        <v>1028</v>
      </c>
      <c r="D1161">
        <v>2014</v>
      </c>
      <c r="E1161">
        <v>1552</v>
      </c>
      <c r="F1161">
        <v>1552</v>
      </c>
      <c r="G1161">
        <v>207</v>
      </c>
      <c r="H1161">
        <v>23</v>
      </c>
      <c r="I1161" t="s">
        <v>209</v>
      </c>
      <c r="J1161" t="str">
        <f>VLOOKUP(B1161,Sheet1!A:B,2,FALSE)</f>
        <v>Forage and Biomass Planting</v>
      </c>
    </row>
    <row r="1162" spans="1:10">
      <c r="A1162">
        <v>48497</v>
      </c>
      <c r="B1162">
        <v>512</v>
      </c>
      <c r="C1162" t="s">
        <v>1033</v>
      </c>
      <c r="D1162">
        <v>2016</v>
      </c>
      <c r="E1162">
        <v>3481.84</v>
      </c>
      <c r="F1162">
        <v>3481.84</v>
      </c>
      <c r="G1162">
        <v>159.30000000000001</v>
      </c>
      <c r="H1162">
        <v>109.3</v>
      </c>
      <c r="I1162" t="s">
        <v>209</v>
      </c>
      <c r="J1162" t="str">
        <f>VLOOKUP(B1162,Sheet1!A:B,2,FALSE)</f>
        <v>Forage and Biomass Planting</v>
      </c>
    </row>
    <row r="1163" spans="1:10">
      <c r="A1163">
        <v>48497</v>
      </c>
      <c r="B1163">
        <v>512</v>
      </c>
      <c r="C1163" t="s">
        <v>1045</v>
      </c>
      <c r="D1163">
        <v>2009</v>
      </c>
      <c r="E1163">
        <v>2167.5</v>
      </c>
      <c r="F1163">
        <v>2167.5</v>
      </c>
      <c r="G1163">
        <v>480</v>
      </c>
      <c r="H1163">
        <v>60</v>
      </c>
      <c r="I1163" t="s">
        <v>209</v>
      </c>
      <c r="J1163" t="str">
        <f>VLOOKUP(B1163,Sheet1!A:B,2,FALSE)</f>
        <v>Forage and Biomass Planting</v>
      </c>
    </row>
    <row r="1164" spans="1:10">
      <c r="A1164">
        <v>48497</v>
      </c>
      <c r="B1164">
        <v>512</v>
      </c>
      <c r="C1164" t="s">
        <v>1051</v>
      </c>
      <c r="D1164">
        <v>2016</v>
      </c>
      <c r="E1164">
        <v>7516.26</v>
      </c>
      <c r="F1164">
        <v>7516.26</v>
      </c>
      <c r="G1164">
        <v>5019</v>
      </c>
      <c r="H1164">
        <v>571</v>
      </c>
      <c r="I1164" t="s">
        <v>209</v>
      </c>
      <c r="J1164" t="str">
        <f>VLOOKUP(B1164,Sheet1!A:B,2,FALSE)</f>
        <v>Forage and Biomass Planting</v>
      </c>
    </row>
    <row r="1165" spans="1:10">
      <c r="A1165">
        <v>48497</v>
      </c>
      <c r="B1165">
        <v>512</v>
      </c>
      <c r="C1165" t="s">
        <v>1052</v>
      </c>
      <c r="D1165">
        <v>2017</v>
      </c>
      <c r="E1165">
        <v>2720.94</v>
      </c>
      <c r="F1165">
        <v>2720.94</v>
      </c>
      <c r="G1165">
        <v>32</v>
      </c>
      <c r="H1165">
        <v>32</v>
      </c>
      <c r="I1165" t="s">
        <v>207</v>
      </c>
      <c r="J1165" t="str">
        <f>VLOOKUP(B1165,Sheet1!A:B,2,FALSE)</f>
        <v>Forage and Biomass Planting</v>
      </c>
    </row>
    <row r="1166" spans="1:10">
      <c r="A1166">
        <v>48497</v>
      </c>
      <c r="B1166">
        <v>512</v>
      </c>
      <c r="C1166" t="s">
        <v>1058</v>
      </c>
      <c r="D1166">
        <v>2018</v>
      </c>
      <c r="E1166">
        <v>981</v>
      </c>
      <c r="F1166">
        <v>735.6</v>
      </c>
      <c r="G1166">
        <v>25</v>
      </c>
      <c r="H1166">
        <v>13</v>
      </c>
      <c r="I1166" t="s">
        <v>209</v>
      </c>
      <c r="J1166" t="str">
        <f>VLOOKUP(B1166,Sheet1!A:B,2,FALSE)</f>
        <v>Forage and Biomass Planting</v>
      </c>
    </row>
    <row r="1167" spans="1:10">
      <c r="A1167">
        <v>48497</v>
      </c>
      <c r="B1167">
        <v>512</v>
      </c>
      <c r="C1167" t="s">
        <v>1062</v>
      </c>
      <c r="D1167">
        <v>2011</v>
      </c>
      <c r="E1167">
        <v>383.78</v>
      </c>
      <c r="F1167">
        <v>383.78</v>
      </c>
      <c r="G1167">
        <v>24</v>
      </c>
      <c r="H1167">
        <v>8</v>
      </c>
      <c r="I1167" t="s">
        <v>209</v>
      </c>
      <c r="J1167" t="str">
        <f>VLOOKUP(B1167,Sheet1!A:B,2,FALSE)</f>
        <v>Forage and Biomass Planting</v>
      </c>
    </row>
    <row r="1168" spans="1:10">
      <c r="A1168">
        <v>48497</v>
      </c>
      <c r="B1168">
        <v>512</v>
      </c>
      <c r="C1168" t="s">
        <v>1071</v>
      </c>
      <c r="D1168">
        <v>2013</v>
      </c>
      <c r="E1168">
        <v>2367.58</v>
      </c>
      <c r="F1168">
        <v>2367.58</v>
      </c>
      <c r="G1168">
        <v>39</v>
      </c>
      <c r="H1168">
        <v>13</v>
      </c>
      <c r="I1168" t="s">
        <v>209</v>
      </c>
      <c r="J1168" t="str">
        <f>VLOOKUP(B1168,Sheet1!A:B,2,FALSE)</f>
        <v>Forage and Biomass Planting</v>
      </c>
    </row>
    <row r="1169" spans="1:10">
      <c r="A1169">
        <v>48497</v>
      </c>
      <c r="B1169">
        <v>512</v>
      </c>
      <c r="C1169" t="s">
        <v>1072</v>
      </c>
      <c r="D1169">
        <v>2011</v>
      </c>
      <c r="E1169">
        <v>250.8</v>
      </c>
      <c r="F1169">
        <v>250.8</v>
      </c>
      <c r="G1169">
        <v>115</v>
      </c>
      <c r="H1169">
        <v>23</v>
      </c>
      <c r="I1169" t="s">
        <v>209</v>
      </c>
      <c r="J1169" t="str">
        <f>VLOOKUP(B1169,Sheet1!A:B,2,FALSE)</f>
        <v>Forage and Biomass Planting</v>
      </c>
    </row>
    <row r="1170" spans="1:10">
      <c r="A1170">
        <v>48497</v>
      </c>
      <c r="B1170">
        <v>512</v>
      </c>
      <c r="C1170" t="s">
        <v>1072</v>
      </c>
      <c r="D1170">
        <v>2012</v>
      </c>
      <c r="E1170">
        <v>429</v>
      </c>
      <c r="F1170">
        <v>429</v>
      </c>
      <c r="G1170">
        <v>115</v>
      </c>
      <c r="H1170">
        <v>23</v>
      </c>
      <c r="I1170" t="s">
        <v>209</v>
      </c>
      <c r="J1170" t="str">
        <f>VLOOKUP(B1170,Sheet1!A:B,2,FALSE)</f>
        <v>Forage and Biomass Planting</v>
      </c>
    </row>
    <row r="1171" spans="1:10">
      <c r="A1171">
        <v>48497</v>
      </c>
      <c r="B1171">
        <v>512</v>
      </c>
      <c r="C1171" t="s">
        <v>1078</v>
      </c>
      <c r="D1171">
        <v>2012</v>
      </c>
      <c r="E1171">
        <v>818.36</v>
      </c>
      <c r="F1171">
        <v>818.36</v>
      </c>
      <c r="G1171">
        <v>254</v>
      </c>
      <c r="H1171">
        <v>182</v>
      </c>
      <c r="I1171" t="s">
        <v>209</v>
      </c>
      <c r="J1171" t="str">
        <f>VLOOKUP(B1171,Sheet1!A:B,2,FALSE)</f>
        <v>Forage and Biomass Planting</v>
      </c>
    </row>
    <row r="1172" spans="1:10">
      <c r="A1172">
        <v>48497</v>
      </c>
      <c r="B1172">
        <v>512</v>
      </c>
      <c r="C1172" t="s">
        <v>1083</v>
      </c>
      <c r="D1172">
        <v>2008</v>
      </c>
      <c r="E1172">
        <v>650</v>
      </c>
      <c r="F1172">
        <v>650</v>
      </c>
      <c r="G1172">
        <v>115</v>
      </c>
      <c r="H1172">
        <v>23</v>
      </c>
      <c r="I1172" t="s">
        <v>209</v>
      </c>
      <c r="J1172" t="str">
        <f>VLOOKUP(B1172,Sheet1!A:B,2,FALSE)</f>
        <v>Forage and Biomass Planting</v>
      </c>
    </row>
    <row r="1173" spans="1:10">
      <c r="A1173">
        <v>48497</v>
      </c>
      <c r="B1173">
        <v>512</v>
      </c>
      <c r="C1173" t="s">
        <v>1084</v>
      </c>
      <c r="D1173">
        <v>2012</v>
      </c>
      <c r="E1173">
        <v>844.8</v>
      </c>
      <c r="F1173">
        <v>844.8</v>
      </c>
      <c r="G1173">
        <v>92.8</v>
      </c>
      <c r="H1173">
        <v>25.4</v>
      </c>
      <c r="I1173" t="s">
        <v>209</v>
      </c>
      <c r="J1173" t="str">
        <f>VLOOKUP(B1173,Sheet1!A:B,2,FALSE)</f>
        <v>Forage and Biomass Planting</v>
      </c>
    </row>
    <row r="1174" spans="1:10">
      <c r="A1174">
        <v>48497</v>
      </c>
      <c r="B1174">
        <v>512</v>
      </c>
      <c r="C1174" t="s">
        <v>1095</v>
      </c>
      <c r="D1174">
        <v>2013</v>
      </c>
      <c r="E1174">
        <v>1661.44</v>
      </c>
      <c r="F1174">
        <v>1661.44</v>
      </c>
      <c r="G1174">
        <v>423.2</v>
      </c>
      <c r="H1174">
        <v>120.4</v>
      </c>
      <c r="I1174" t="s">
        <v>209</v>
      </c>
      <c r="J1174" t="str">
        <f>VLOOKUP(B1174,Sheet1!A:B,2,FALSE)</f>
        <v>Forage and Biomass Planting</v>
      </c>
    </row>
    <row r="1175" spans="1:10">
      <c r="A1175">
        <v>48497</v>
      </c>
      <c r="B1175">
        <v>512</v>
      </c>
      <c r="C1175" t="s">
        <v>1097</v>
      </c>
      <c r="D1175">
        <v>2008</v>
      </c>
      <c r="E1175">
        <v>187.5</v>
      </c>
      <c r="F1175">
        <v>187.5</v>
      </c>
      <c r="G1175">
        <v>191.35453720000001</v>
      </c>
      <c r="H1175">
        <v>19.399999999999999</v>
      </c>
      <c r="I1175" t="s">
        <v>209</v>
      </c>
      <c r="J1175" t="str">
        <f>VLOOKUP(B1175,Sheet1!A:B,2,FALSE)</f>
        <v>Forage and Biomass Planting</v>
      </c>
    </row>
    <row r="1176" spans="1:10">
      <c r="A1176">
        <v>48497</v>
      </c>
      <c r="B1176">
        <v>512</v>
      </c>
      <c r="C1176" t="s">
        <v>1102</v>
      </c>
      <c r="D1176">
        <v>2013</v>
      </c>
      <c r="E1176">
        <v>1224</v>
      </c>
      <c r="F1176">
        <v>1224</v>
      </c>
      <c r="G1176">
        <v>537</v>
      </c>
      <c r="H1176">
        <v>97</v>
      </c>
      <c r="I1176" t="s">
        <v>209</v>
      </c>
      <c r="J1176" t="str">
        <f>VLOOKUP(B1176,Sheet1!A:B,2,FALSE)</f>
        <v>Forage and Biomass Planting</v>
      </c>
    </row>
    <row r="1177" spans="1:10">
      <c r="A1177">
        <v>48497</v>
      </c>
      <c r="B1177">
        <v>512</v>
      </c>
      <c r="C1177" t="s">
        <v>1106</v>
      </c>
      <c r="D1177">
        <v>2013</v>
      </c>
      <c r="E1177">
        <v>1272</v>
      </c>
      <c r="F1177">
        <v>1272</v>
      </c>
      <c r="G1177">
        <v>184.6</v>
      </c>
      <c r="H1177">
        <v>92.3</v>
      </c>
      <c r="I1177" t="s">
        <v>209</v>
      </c>
      <c r="J1177" t="str">
        <f>VLOOKUP(B1177,Sheet1!A:B,2,FALSE)</f>
        <v>Forage and Biomass Planting</v>
      </c>
    </row>
    <row r="1178" spans="1:10">
      <c r="A1178">
        <v>48497</v>
      </c>
      <c r="B1178">
        <v>512</v>
      </c>
      <c r="C1178" t="s">
        <v>1109</v>
      </c>
      <c r="D1178">
        <v>2013</v>
      </c>
      <c r="E1178">
        <v>492.62</v>
      </c>
      <c r="F1178">
        <v>492.62</v>
      </c>
      <c r="G1178">
        <v>24</v>
      </c>
      <c r="H1178">
        <v>12</v>
      </c>
      <c r="I1178" t="s">
        <v>209</v>
      </c>
      <c r="J1178" t="str">
        <f>VLOOKUP(B1178,Sheet1!A:B,2,FALSE)</f>
        <v>Forage and Biomass Planting</v>
      </c>
    </row>
    <row r="1179" spans="1:10">
      <c r="A1179">
        <v>48497</v>
      </c>
      <c r="B1179">
        <v>512</v>
      </c>
      <c r="C1179" t="s">
        <v>1111</v>
      </c>
      <c r="D1179">
        <v>2011</v>
      </c>
      <c r="E1179">
        <v>1563.42</v>
      </c>
      <c r="F1179">
        <v>1563.42</v>
      </c>
      <c r="G1179">
        <v>39</v>
      </c>
      <c r="H1179">
        <v>19.5</v>
      </c>
      <c r="I1179" t="s">
        <v>207</v>
      </c>
      <c r="J1179" t="str">
        <f>VLOOKUP(B1179,Sheet1!A:B,2,FALSE)</f>
        <v>Forage and Biomass Planting</v>
      </c>
    </row>
    <row r="1180" spans="1:10">
      <c r="A1180">
        <v>48497</v>
      </c>
      <c r="B1180">
        <v>516</v>
      </c>
      <c r="C1180" t="s">
        <v>224</v>
      </c>
      <c r="D1180">
        <v>2011</v>
      </c>
      <c r="E1180">
        <v>107.68</v>
      </c>
      <c r="F1180">
        <v>107.68</v>
      </c>
      <c r="G1180">
        <v>81</v>
      </c>
      <c r="H1180">
        <v>18</v>
      </c>
      <c r="I1180" t="s">
        <v>213</v>
      </c>
      <c r="J1180" t="str">
        <f>VLOOKUP(B1180,Sheet1!A:B,2,FALSE)</f>
        <v>Livestock Pipeline</v>
      </c>
    </row>
    <row r="1181" spans="1:10">
      <c r="A1181">
        <v>48497</v>
      </c>
      <c r="B1181">
        <v>516</v>
      </c>
      <c r="C1181" t="s">
        <v>625</v>
      </c>
      <c r="D1181">
        <v>2015</v>
      </c>
      <c r="E1181">
        <v>172.8</v>
      </c>
      <c r="F1181">
        <v>172.8</v>
      </c>
      <c r="G1181">
        <v>185</v>
      </c>
      <c r="H1181">
        <v>37</v>
      </c>
      <c r="I1181" t="s">
        <v>213</v>
      </c>
      <c r="J1181" t="str">
        <f>VLOOKUP(B1181,Sheet1!A:B,2,FALSE)</f>
        <v>Livestock Pipeline</v>
      </c>
    </row>
    <row r="1182" spans="1:10">
      <c r="A1182">
        <v>48497</v>
      </c>
      <c r="B1182">
        <v>516</v>
      </c>
      <c r="C1182" t="s">
        <v>746</v>
      </c>
      <c r="D1182">
        <v>2011</v>
      </c>
      <c r="E1182">
        <v>581.64</v>
      </c>
      <c r="F1182">
        <v>581.64</v>
      </c>
      <c r="G1182">
        <v>1156</v>
      </c>
      <c r="H1182">
        <v>139</v>
      </c>
      <c r="I1182" t="s">
        <v>213</v>
      </c>
      <c r="J1182" t="str">
        <f>VLOOKUP(B1182,Sheet1!A:B,2,FALSE)</f>
        <v>Livestock Pipeline</v>
      </c>
    </row>
    <row r="1183" spans="1:10">
      <c r="A1183">
        <v>48497</v>
      </c>
      <c r="B1183">
        <v>516</v>
      </c>
      <c r="C1183" t="s">
        <v>809</v>
      </c>
      <c r="D1183">
        <v>2014</v>
      </c>
      <c r="E1183">
        <v>1310.0999999999999</v>
      </c>
      <c r="F1183">
        <v>1310.0999999999999</v>
      </c>
      <c r="G1183">
        <v>442.75</v>
      </c>
      <c r="H1183">
        <v>40.25</v>
      </c>
      <c r="I1183" t="s">
        <v>213</v>
      </c>
      <c r="J1183" t="str">
        <f>VLOOKUP(B1183,Sheet1!A:B,2,FALSE)</f>
        <v>Livestock Pipeline</v>
      </c>
    </row>
    <row r="1184" spans="1:10">
      <c r="A1184">
        <v>48497</v>
      </c>
      <c r="B1184">
        <v>516</v>
      </c>
      <c r="C1184" t="s">
        <v>820</v>
      </c>
      <c r="D1184">
        <v>2011</v>
      </c>
      <c r="E1184">
        <v>740.71</v>
      </c>
      <c r="F1184">
        <v>740.71</v>
      </c>
      <c r="G1184">
        <v>1624</v>
      </c>
      <c r="H1184">
        <v>220</v>
      </c>
      <c r="I1184" t="s">
        <v>213</v>
      </c>
      <c r="J1184" t="str">
        <f>VLOOKUP(B1184,Sheet1!A:B,2,FALSE)</f>
        <v>Livestock Pipeline</v>
      </c>
    </row>
    <row r="1185" spans="1:10">
      <c r="A1185">
        <v>48497</v>
      </c>
      <c r="B1185">
        <v>516</v>
      </c>
      <c r="C1185" t="s">
        <v>827</v>
      </c>
      <c r="D1185">
        <v>2011</v>
      </c>
      <c r="E1185">
        <v>1095.3900000000001</v>
      </c>
      <c r="F1185">
        <v>1095.3900000000001</v>
      </c>
      <c r="G1185">
        <v>745</v>
      </c>
      <c r="H1185">
        <v>114</v>
      </c>
      <c r="I1185" t="s">
        <v>213</v>
      </c>
      <c r="J1185" t="str">
        <f>VLOOKUP(B1185,Sheet1!A:B,2,FALSE)</f>
        <v>Livestock Pipeline</v>
      </c>
    </row>
    <row r="1186" spans="1:10">
      <c r="A1186">
        <v>48497</v>
      </c>
      <c r="B1186">
        <v>516</v>
      </c>
      <c r="C1186" t="s">
        <v>832</v>
      </c>
      <c r="D1186">
        <v>2011</v>
      </c>
      <c r="E1186">
        <v>339.7</v>
      </c>
      <c r="F1186">
        <v>339.7</v>
      </c>
      <c r="G1186">
        <v>354</v>
      </c>
      <c r="H1186">
        <v>30</v>
      </c>
      <c r="I1186" t="s">
        <v>213</v>
      </c>
      <c r="J1186" t="str">
        <f>VLOOKUP(B1186,Sheet1!A:B,2,FALSE)</f>
        <v>Livestock Pipeline</v>
      </c>
    </row>
    <row r="1187" spans="1:10">
      <c r="A1187">
        <v>48497</v>
      </c>
      <c r="B1187">
        <v>516</v>
      </c>
      <c r="C1187" t="s">
        <v>903</v>
      </c>
      <c r="D1187">
        <v>2010</v>
      </c>
      <c r="E1187">
        <v>1575.01</v>
      </c>
      <c r="F1187">
        <v>1575.01</v>
      </c>
      <c r="G1187">
        <v>720</v>
      </c>
      <c r="H1187">
        <v>65</v>
      </c>
      <c r="I1187" t="s">
        <v>213</v>
      </c>
      <c r="J1187" t="str">
        <f>VLOOKUP(B1187,Sheet1!A:B,2,FALSE)</f>
        <v>Livestock Pipeline</v>
      </c>
    </row>
    <row r="1188" spans="1:10">
      <c r="A1188">
        <v>48497</v>
      </c>
      <c r="B1188">
        <v>516</v>
      </c>
      <c r="C1188" t="s">
        <v>906</v>
      </c>
      <c r="D1188">
        <v>2009</v>
      </c>
      <c r="E1188">
        <v>1572.28</v>
      </c>
      <c r="F1188">
        <v>1572.28</v>
      </c>
      <c r="G1188">
        <v>12</v>
      </c>
      <c r="H1188">
        <v>12</v>
      </c>
      <c r="I1188" t="s">
        <v>213</v>
      </c>
      <c r="J1188" t="str">
        <f>VLOOKUP(B1188,Sheet1!A:B,2,FALSE)</f>
        <v>Livestock Pipeline</v>
      </c>
    </row>
    <row r="1189" spans="1:10">
      <c r="A1189">
        <v>48497</v>
      </c>
      <c r="B1189">
        <v>516</v>
      </c>
      <c r="C1189" t="s">
        <v>931</v>
      </c>
      <c r="D1189">
        <v>2016</v>
      </c>
      <c r="E1189">
        <v>1989</v>
      </c>
      <c r="F1189">
        <v>1989</v>
      </c>
      <c r="G1189">
        <v>76</v>
      </c>
      <c r="H1189">
        <v>38</v>
      </c>
      <c r="I1189" t="s">
        <v>213</v>
      </c>
      <c r="J1189" t="str">
        <f>VLOOKUP(B1189,Sheet1!A:B,2,FALSE)</f>
        <v>Livestock Pipeline</v>
      </c>
    </row>
    <row r="1190" spans="1:10">
      <c r="A1190">
        <v>48497</v>
      </c>
      <c r="B1190">
        <v>516</v>
      </c>
      <c r="C1190" t="s">
        <v>987</v>
      </c>
      <c r="D1190">
        <v>2015</v>
      </c>
      <c r="E1190">
        <v>1678.95</v>
      </c>
      <c r="F1190">
        <v>1678.95</v>
      </c>
      <c r="G1190">
        <v>66</v>
      </c>
      <c r="H1190">
        <v>22</v>
      </c>
      <c r="I1190" t="s">
        <v>213</v>
      </c>
      <c r="J1190" t="str">
        <f>VLOOKUP(B1190,Sheet1!A:B,2,FALSE)</f>
        <v>Livestock Pipeline</v>
      </c>
    </row>
    <row r="1191" spans="1:10">
      <c r="A1191">
        <v>48497</v>
      </c>
      <c r="B1191">
        <v>516</v>
      </c>
      <c r="C1191" t="s">
        <v>1024</v>
      </c>
      <c r="D1191">
        <v>2011</v>
      </c>
      <c r="E1191">
        <v>1235.07</v>
      </c>
      <c r="F1191">
        <v>1235.07</v>
      </c>
      <c r="G1191">
        <v>878</v>
      </c>
      <c r="H1191">
        <v>70</v>
      </c>
      <c r="I1191" t="s">
        <v>213</v>
      </c>
      <c r="J1191" t="str">
        <f>VLOOKUP(B1191,Sheet1!A:B,2,FALSE)</f>
        <v>Livestock Pipeline</v>
      </c>
    </row>
    <row r="1192" spans="1:10">
      <c r="A1192">
        <v>48497</v>
      </c>
      <c r="B1192">
        <v>516</v>
      </c>
      <c r="C1192" t="s">
        <v>1036</v>
      </c>
      <c r="D1192">
        <v>2012</v>
      </c>
      <c r="E1192">
        <v>1825.32</v>
      </c>
      <c r="F1192">
        <v>1825.32</v>
      </c>
      <c r="G1192">
        <v>64</v>
      </c>
      <c r="H1192">
        <v>32</v>
      </c>
      <c r="I1192" t="s">
        <v>213</v>
      </c>
      <c r="J1192" t="str">
        <f>VLOOKUP(B1192,Sheet1!A:B,2,FALSE)</f>
        <v>Livestock Pipeline</v>
      </c>
    </row>
    <row r="1193" spans="1:10">
      <c r="A1193">
        <v>48497</v>
      </c>
      <c r="B1193">
        <v>516</v>
      </c>
      <c r="C1193" t="s">
        <v>1039</v>
      </c>
      <c r="D1193">
        <v>2013</v>
      </c>
      <c r="E1193">
        <v>377.1</v>
      </c>
      <c r="F1193">
        <v>377.1</v>
      </c>
      <c r="G1193">
        <v>721</v>
      </c>
      <c r="H1193">
        <v>139</v>
      </c>
      <c r="I1193" t="s">
        <v>213</v>
      </c>
      <c r="J1193" t="str">
        <f>VLOOKUP(B1193,Sheet1!A:B,2,FALSE)</f>
        <v>Livestock Pipeline</v>
      </c>
    </row>
    <row r="1194" spans="1:10">
      <c r="A1194">
        <v>48497</v>
      </c>
      <c r="B1194">
        <v>516</v>
      </c>
      <c r="C1194" t="s">
        <v>1075</v>
      </c>
      <c r="D1194">
        <v>2009</v>
      </c>
      <c r="E1194">
        <v>715.5</v>
      </c>
      <c r="F1194">
        <v>715.5</v>
      </c>
      <c r="G1194">
        <v>167</v>
      </c>
      <c r="H1194">
        <v>167</v>
      </c>
      <c r="I1194" t="s">
        <v>213</v>
      </c>
      <c r="J1194" t="str">
        <f>VLOOKUP(B1194,Sheet1!A:B,2,FALSE)</f>
        <v>Livestock Pipeline</v>
      </c>
    </row>
    <row r="1195" spans="1:10">
      <c r="A1195">
        <v>48497</v>
      </c>
      <c r="B1195">
        <v>528</v>
      </c>
      <c r="C1195" t="s">
        <v>208</v>
      </c>
      <c r="D1195">
        <v>2017</v>
      </c>
      <c r="E1195">
        <v>123.88</v>
      </c>
      <c r="F1195">
        <v>123.88</v>
      </c>
      <c r="G1195">
        <v>144</v>
      </c>
      <c r="H1195">
        <v>106</v>
      </c>
      <c r="I1195" t="s">
        <v>209</v>
      </c>
      <c r="J1195" t="str">
        <f>VLOOKUP(B1195,Sheet1!A:B,2,FALSE)</f>
        <v>Prescribed Grazing</v>
      </c>
    </row>
    <row r="1196" spans="1:10">
      <c r="A1196">
        <v>48497</v>
      </c>
      <c r="B1196">
        <v>528</v>
      </c>
      <c r="C1196" t="s">
        <v>237</v>
      </c>
      <c r="D1196">
        <v>2016</v>
      </c>
      <c r="E1196">
        <v>73</v>
      </c>
      <c r="F1196">
        <v>73</v>
      </c>
      <c r="G1196">
        <v>128</v>
      </c>
      <c r="H1196">
        <v>32</v>
      </c>
      <c r="I1196" t="s">
        <v>209</v>
      </c>
      <c r="J1196" t="str">
        <f>VLOOKUP(B1196,Sheet1!A:B,2,FALSE)</f>
        <v>Prescribed Grazing</v>
      </c>
    </row>
    <row r="1197" spans="1:10">
      <c r="A1197">
        <v>48497</v>
      </c>
      <c r="B1197">
        <v>528</v>
      </c>
      <c r="C1197" t="s">
        <v>237</v>
      </c>
      <c r="D1197">
        <v>2017</v>
      </c>
      <c r="E1197">
        <v>73</v>
      </c>
      <c r="F1197">
        <v>73</v>
      </c>
      <c r="G1197">
        <v>128</v>
      </c>
      <c r="H1197">
        <v>32</v>
      </c>
      <c r="I1197" t="s">
        <v>209</v>
      </c>
      <c r="J1197" t="str">
        <f>VLOOKUP(B1197,Sheet1!A:B,2,FALSE)</f>
        <v>Prescribed Grazing</v>
      </c>
    </row>
    <row r="1198" spans="1:10">
      <c r="A1198">
        <v>48497</v>
      </c>
      <c r="B1198">
        <v>528</v>
      </c>
      <c r="C1198" t="s">
        <v>265</v>
      </c>
      <c r="D1198">
        <v>2016</v>
      </c>
      <c r="E1198">
        <v>20.440000000000001</v>
      </c>
      <c r="F1198">
        <v>20.440000000000001</v>
      </c>
      <c r="G1198">
        <v>35</v>
      </c>
      <c r="H1198">
        <v>7</v>
      </c>
      <c r="I1198" t="s">
        <v>209</v>
      </c>
      <c r="J1198" t="str">
        <f>VLOOKUP(B1198,Sheet1!A:B,2,FALSE)</f>
        <v>Prescribed Grazing</v>
      </c>
    </row>
    <row r="1199" spans="1:10">
      <c r="A1199">
        <v>48497</v>
      </c>
      <c r="B1199">
        <v>528</v>
      </c>
      <c r="C1199" t="s">
        <v>265</v>
      </c>
      <c r="D1199">
        <v>2017</v>
      </c>
      <c r="E1199">
        <v>20.440000000000001</v>
      </c>
      <c r="F1199">
        <v>20.440000000000001</v>
      </c>
      <c r="G1199">
        <v>35</v>
      </c>
      <c r="H1199">
        <v>7</v>
      </c>
      <c r="I1199" t="s">
        <v>209</v>
      </c>
      <c r="J1199" t="str">
        <f>VLOOKUP(B1199,Sheet1!A:B,2,FALSE)</f>
        <v>Prescribed Grazing</v>
      </c>
    </row>
    <row r="1200" spans="1:10">
      <c r="A1200">
        <v>48497</v>
      </c>
      <c r="B1200">
        <v>528</v>
      </c>
      <c r="C1200" t="s">
        <v>294</v>
      </c>
      <c r="D1200">
        <v>2016</v>
      </c>
      <c r="E1200">
        <v>87.6</v>
      </c>
      <c r="F1200">
        <v>87.6</v>
      </c>
      <c r="G1200">
        <v>30</v>
      </c>
      <c r="H1200">
        <v>30</v>
      </c>
      <c r="I1200" t="s">
        <v>209</v>
      </c>
      <c r="J1200" t="str">
        <f>VLOOKUP(B1200,Sheet1!A:B,2,FALSE)</f>
        <v>Prescribed Grazing</v>
      </c>
    </row>
    <row r="1201" spans="1:10">
      <c r="A1201">
        <v>48497</v>
      </c>
      <c r="B1201">
        <v>528</v>
      </c>
      <c r="C1201" t="s">
        <v>294</v>
      </c>
      <c r="D1201">
        <v>2017</v>
      </c>
      <c r="E1201">
        <v>87.6</v>
      </c>
      <c r="F1201">
        <v>87.6</v>
      </c>
      <c r="G1201">
        <v>30</v>
      </c>
      <c r="H1201">
        <v>30</v>
      </c>
      <c r="I1201" t="s">
        <v>209</v>
      </c>
      <c r="J1201" t="str">
        <f>VLOOKUP(B1201,Sheet1!A:B,2,FALSE)</f>
        <v>Prescribed Grazing</v>
      </c>
    </row>
    <row r="1202" spans="1:10">
      <c r="A1202">
        <v>48497</v>
      </c>
      <c r="B1202">
        <v>528</v>
      </c>
      <c r="C1202" t="s">
        <v>299</v>
      </c>
      <c r="D1202">
        <v>2016</v>
      </c>
      <c r="E1202">
        <v>87.6</v>
      </c>
      <c r="F1202">
        <v>87.6</v>
      </c>
      <c r="G1202">
        <v>232</v>
      </c>
      <c r="H1202">
        <v>116</v>
      </c>
      <c r="I1202" t="s">
        <v>209</v>
      </c>
      <c r="J1202" t="str">
        <f>VLOOKUP(B1202,Sheet1!A:B,2,FALSE)</f>
        <v>Prescribed Grazing</v>
      </c>
    </row>
    <row r="1203" spans="1:10">
      <c r="A1203">
        <v>48497</v>
      </c>
      <c r="B1203">
        <v>528</v>
      </c>
      <c r="C1203" t="s">
        <v>321</v>
      </c>
      <c r="D1203">
        <v>2015</v>
      </c>
      <c r="E1203">
        <v>55.48</v>
      </c>
      <c r="F1203">
        <v>55.48</v>
      </c>
      <c r="G1203">
        <v>784</v>
      </c>
      <c r="H1203">
        <v>112</v>
      </c>
      <c r="I1203" t="s">
        <v>213</v>
      </c>
      <c r="J1203" t="str">
        <f>VLOOKUP(B1203,Sheet1!A:B,2,FALSE)</f>
        <v>Prescribed Grazing</v>
      </c>
    </row>
    <row r="1204" spans="1:10">
      <c r="A1204">
        <v>48497</v>
      </c>
      <c r="B1204">
        <v>528</v>
      </c>
      <c r="C1204" t="s">
        <v>322</v>
      </c>
      <c r="D1204">
        <v>2016</v>
      </c>
      <c r="E1204">
        <v>108.04</v>
      </c>
      <c r="F1204">
        <v>108.04</v>
      </c>
      <c r="G1204">
        <v>148</v>
      </c>
      <c r="H1204">
        <v>37</v>
      </c>
      <c r="I1204" t="s">
        <v>207</v>
      </c>
      <c r="J1204" t="str">
        <f>VLOOKUP(B1204,Sheet1!A:B,2,FALSE)</f>
        <v>Prescribed Grazing</v>
      </c>
    </row>
    <row r="1205" spans="1:10">
      <c r="A1205">
        <v>48497</v>
      </c>
      <c r="B1205">
        <v>528</v>
      </c>
      <c r="C1205" t="s">
        <v>337</v>
      </c>
      <c r="D1205">
        <v>2015</v>
      </c>
      <c r="E1205">
        <v>102.2</v>
      </c>
      <c r="F1205">
        <v>102.2</v>
      </c>
      <c r="G1205">
        <v>406</v>
      </c>
      <c r="H1205">
        <v>58</v>
      </c>
      <c r="I1205" t="s">
        <v>213</v>
      </c>
      <c r="J1205" t="str">
        <f>VLOOKUP(B1205,Sheet1!A:B,2,FALSE)</f>
        <v>Prescribed Grazing</v>
      </c>
    </row>
    <row r="1206" spans="1:10">
      <c r="A1206">
        <v>48497</v>
      </c>
      <c r="B1206">
        <v>528</v>
      </c>
      <c r="C1206" t="s">
        <v>339</v>
      </c>
      <c r="D1206">
        <v>2016</v>
      </c>
      <c r="E1206">
        <v>125.56</v>
      </c>
      <c r="F1206">
        <v>125.56</v>
      </c>
      <c r="G1206">
        <v>288</v>
      </c>
      <c r="H1206">
        <v>72</v>
      </c>
      <c r="I1206" t="s">
        <v>207</v>
      </c>
      <c r="J1206" t="str">
        <f>VLOOKUP(B1206,Sheet1!A:B,2,FALSE)</f>
        <v>Prescribed Grazing</v>
      </c>
    </row>
    <row r="1207" spans="1:10">
      <c r="A1207">
        <v>48497</v>
      </c>
      <c r="B1207">
        <v>528</v>
      </c>
      <c r="C1207" t="s">
        <v>349</v>
      </c>
      <c r="D1207">
        <v>2016</v>
      </c>
      <c r="E1207">
        <v>23.36</v>
      </c>
      <c r="F1207">
        <v>23.36</v>
      </c>
      <c r="G1207">
        <v>16</v>
      </c>
      <c r="H1207">
        <v>8</v>
      </c>
      <c r="I1207" t="s">
        <v>209</v>
      </c>
      <c r="J1207" t="str">
        <f>VLOOKUP(B1207,Sheet1!A:B,2,FALSE)</f>
        <v>Prescribed Grazing</v>
      </c>
    </row>
    <row r="1208" spans="1:10">
      <c r="A1208">
        <v>48497</v>
      </c>
      <c r="B1208">
        <v>528</v>
      </c>
      <c r="C1208" t="s">
        <v>351</v>
      </c>
      <c r="D1208">
        <v>2017</v>
      </c>
      <c r="E1208">
        <v>23.94</v>
      </c>
      <c r="F1208">
        <v>23.94</v>
      </c>
      <c r="G1208">
        <v>267</v>
      </c>
      <c r="H1208">
        <v>89</v>
      </c>
      <c r="I1208" t="s">
        <v>209</v>
      </c>
      <c r="J1208" t="str">
        <f>VLOOKUP(B1208,Sheet1!A:B,2,FALSE)</f>
        <v>Prescribed Grazing</v>
      </c>
    </row>
    <row r="1209" spans="1:10">
      <c r="A1209">
        <v>48497</v>
      </c>
      <c r="B1209">
        <v>528</v>
      </c>
      <c r="C1209" t="s">
        <v>450</v>
      </c>
      <c r="D1209">
        <v>2016</v>
      </c>
      <c r="E1209">
        <v>87.6</v>
      </c>
      <c r="F1209">
        <v>87.6</v>
      </c>
      <c r="G1209">
        <v>240</v>
      </c>
      <c r="H1209">
        <v>80</v>
      </c>
      <c r="I1209" t="s">
        <v>209</v>
      </c>
      <c r="J1209" t="str">
        <f>VLOOKUP(B1209,Sheet1!A:B,2,FALSE)</f>
        <v>Prescribed Grazing</v>
      </c>
    </row>
    <row r="1210" spans="1:10">
      <c r="A1210">
        <v>48497</v>
      </c>
      <c r="B1210">
        <v>528</v>
      </c>
      <c r="C1210" t="s">
        <v>450</v>
      </c>
      <c r="D1210">
        <v>2017</v>
      </c>
      <c r="E1210">
        <v>87.6</v>
      </c>
      <c r="F1210">
        <v>87.6</v>
      </c>
      <c r="G1210">
        <v>240</v>
      </c>
      <c r="H1210">
        <v>80</v>
      </c>
      <c r="I1210" t="s">
        <v>209</v>
      </c>
      <c r="J1210" t="str">
        <f>VLOOKUP(B1210,Sheet1!A:B,2,FALSE)</f>
        <v>Prescribed Grazing</v>
      </c>
    </row>
    <row r="1211" spans="1:10">
      <c r="A1211">
        <v>48497</v>
      </c>
      <c r="B1211">
        <v>528</v>
      </c>
      <c r="C1211" t="s">
        <v>457</v>
      </c>
      <c r="D1211">
        <v>2015</v>
      </c>
      <c r="E1211">
        <v>246.4</v>
      </c>
      <c r="F1211">
        <v>246.4</v>
      </c>
      <c r="G1211">
        <v>315</v>
      </c>
      <c r="H1211">
        <v>105</v>
      </c>
      <c r="I1211" t="s">
        <v>213</v>
      </c>
      <c r="J1211" t="str">
        <f>VLOOKUP(B1211,Sheet1!A:B,2,FALSE)</f>
        <v>Prescribed Grazing</v>
      </c>
    </row>
    <row r="1212" spans="1:10">
      <c r="A1212">
        <v>48497</v>
      </c>
      <c r="B1212">
        <v>528</v>
      </c>
      <c r="C1212" t="s">
        <v>458</v>
      </c>
      <c r="D1212">
        <v>2015</v>
      </c>
      <c r="E1212">
        <v>116.8</v>
      </c>
      <c r="F1212">
        <v>116.8</v>
      </c>
      <c r="G1212">
        <v>290</v>
      </c>
      <c r="H1212">
        <v>58</v>
      </c>
      <c r="I1212" t="s">
        <v>209</v>
      </c>
      <c r="J1212" t="str">
        <f>VLOOKUP(B1212,Sheet1!A:B,2,FALSE)</f>
        <v>Prescribed Grazing</v>
      </c>
    </row>
    <row r="1213" spans="1:10">
      <c r="A1213">
        <v>48497</v>
      </c>
      <c r="B1213">
        <v>528</v>
      </c>
      <c r="C1213" t="s">
        <v>475</v>
      </c>
      <c r="D1213">
        <v>2016</v>
      </c>
      <c r="E1213">
        <v>84.1</v>
      </c>
      <c r="F1213">
        <v>84.1</v>
      </c>
      <c r="G1213">
        <v>222</v>
      </c>
      <c r="H1213">
        <v>74</v>
      </c>
      <c r="I1213" t="s">
        <v>209</v>
      </c>
      <c r="J1213" t="str">
        <f>VLOOKUP(B1213,Sheet1!A:B,2,FALSE)</f>
        <v>Prescribed Grazing</v>
      </c>
    </row>
    <row r="1214" spans="1:10">
      <c r="A1214">
        <v>48497</v>
      </c>
      <c r="B1214">
        <v>528</v>
      </c>
      <c r="C1214" t="s">
        <v>479</v>
      </c>
      <c r="D1214">
        <v>2016</v>
      </c>
      <c r="E1214">
        <v>32.119999999999997</v>
      </c>
      <c r="F1214">
        <v>32.119999999999997</v>
      </c>
      <c r="G1214">
        <v>33</v>
      </c>
      <c r="H1214">
        <v>11</v>
      </c>
      <c r="I1214" t="s">
        <v>209</v>
      </c>
      <c r="J1214" t="str">
        <f>VLOOKUP(B1214,Sheet1!A:B,2,FALSE)</f>
        <v>Prescribed Grazing</v>
      </c>
    </row>
    <row r="1215" spans="1:10">
      <c r="A1215">
        <v>48497</v>
      </c>
      <c r="B1215">
        <v>528</v>
      </c>
      <c r="C1215" t="s">
        <v>479</v>
      </c>
      <c r="D1215">
        <v>2017</v>
      </c>
      <c r="E1215">
        <v>32.119999999999997</v>
      </c>
      <c r="F1215">
        <v>32.119999999999997</v>
      </c>
      <c r="G1215">
        <v>33</v>
      </c>
      <c r="H1215">
        <v>11</v>
      </c>
      <c r="I1215" t="s">
        <v>209</v>
      </c>
      <c r="J1215" t="str">
        <f>VLOOKUP(B1215,Sheet1!A:B,2,FALSE)</f>
        <v>Prescribed Grazing</v>
      </c>
    </row>
    <row r="1216" spans="1:10">
      <c r="A1216">
        <v>48497</v>
      </c>
      <c r="B1216">
        <v>528</v>
      </c>
      <c r="C1216" t="s">
        <v>482</v>
      </c>
      <c r="D1216">
        <v>2015</v>
      </c>
      <c r="E1216">
        <v>166.44</v>
      </c>
      <c r="F1216">
        <v>166.44</v>
      </c>
      <c r="G1216">
        <v>171</v>
      </c>
      <c r="H1216">
        <v>57</v>
      </c>
      <c r="I1216" t="s">
        <v>209</v>
      </c>
      <c r="J1216" t="str">
        <f>VLOOKUP(B1216,Sheet1!A:B,2,FALSE)</f>
        <v>Prescribed Grazing</v>
      </c>
    </row>
    <row r="1217" spans="1:10">
      <c r="A1217">
        <v>48497</v>
      </c>
      <c r="B1217">
        <v>528</v>
      </c>
      <c r="C1217" t="s">
        <v>513</v>
      </c>
      <c r="D1217">
        <v>2015</v>
      </c>
      <c r="E1217">
        <v>131.4</v>
      </c>
      <c r="F1217">
        <v>131.4</v>
      </c>
      <c r="G1217">
        <v>135</v>
      </c>
      <c r="H1217">
        <v>45</v>
      </c>
      <c r="I1217" t="s">
        <v>209</v>
      </c>
      <c r="J1217" t="str">
        <f>VLOOKUP(B1217,Sheet1!A:B,2,FALSE)</f>
        <v>Prescribed Grazing</v>
      </c>
    </row>
    <row r="1218" spans="1:10">
      <c r="A1218">
        <v>48497</v>
      </c>
      <c r="B1218">
        <v>528</v>
      </c>
      <c r="C1218" t="s">
        <v>541</v>
      </c>
      <c r="D1218">
        <v>2016</v>
      </c>
      <c r="E1218">
        <v>102.2</v>
      </c>
      <c r="F1218">
        <v>102.2</v>
      </c>
      <c r="G1218">
        <v>350</v>
      </c>
      <c r="H1218">
        <v>50</v>
      </c>
      <c r="I1218" t="s">
        <v>207</v>
      </c>
      <c r="J1218" t="str">
        <f>VLOOKUP(B1218,Sheet1!A:B,2,FALSE)</f>
        <v>Prescribed Grazing</v>
      </c>
    </row>
    <row r="1219" spans="1:10">
      <c r="A1219">
        <v>48497</v>
      </c>
      <c r="B1219">
        <v>528</v>
      </c>
      <c r="C1219" t="s">
        <v>553</v>
      </c>
      <c r="D1219">
        <v>2016</v>
      </c>
      <c r="E1219">
        <v>49.28</v>
      </c>
      <c r="F1219">
        <v>49.28</v>
      </c>
      <c r="G1219">
        <v>54</v>
      </c>
      <c r="H1219">
        <v>18</v>
      </c>
      <c r="I1219" t="s">
        <v>209</v>
      </c>
      <c r="J1219" t="str">
        <f>VLOOKUP(B1219,Sheet1!A:B,2,FALSE)</f>
        <v>Prescribed Grazing</v>
      </c>
    </row>
    <row r="1220" spans="1:10">
      <c r="A1220">
        <v>48497</v>
      </c>
      <c r="B1220">
        <v>528</v>
      </c>
      <c r="C1220" t="s">
        <v>553</v>
      </c>
      <c r="D1220">
        <v>2017</v>
      </c>
      <c r="E1220">
        <v>49.28</v>
      </c>
      <c r="F1220">
        <v>49.28</v>
      </c>
      <c r="G1220">
        <v>54</v>
      </c>
      <c r="H1220">
        <v>18</v>
      </c>
      <c r="I1220" t="s">
        <v>209</v>
      </c>
      <c r="J1220" t="str">
        <f>VLOOKUP(B1220,Sheet1!A:B,2,FALSE)</f>
        <v>Prescribed Grazing</v>
      </c>
    </row>
    <row r="1221" spans="1:10">
      <c r="A1221">
        <v>48497</v>
      </c>
      <c r="B1221">
        <v>528</v>
      </c>
      <c r="C1221" t="s">
        <v>569</v>
      </c>
      <c r="D1221">
        <v>2016</v>
      </c>
      <c r="E1221">
        <v>189.8</v>
      </c>
      <c r="F1221">
        <v>189.8</v>
      </c>
      <c r="G1221">
        <v>262</v>
      </c>
      <c r="H1221">
        <v>131</v>
      </c>
      <c r="I1221" t="s">
        <v>209</v>
      </c>
      <c r="J1221" t="str">
        <f>VLOOKUP(B1221,Sheet1!A:B,2,FALSE)</f>
        <v>Prescribed Grazing</v>
      </c>
    </row>
    <row r="1222" spans="1:10">
      <c r="A1222">
        <v>48497</v>
      </c>
      <c r="B1222">
        <v>528</v>
      </c>
      <c r="C1222" t="s">
        <v>570</v>
      </c>
      <c r="D1222">
        <v>2016</v>
      </c>
      <c r="E1222">
        <v>47.3</v>
      </c>
      <c r="F1222">
        <v>47.3</v>
      </c>
      <c r="G1222">
        <v>36</v>
      </c>
      <c r="H1222">
        <v>18</v>
      </c>
      <c r="I1222" t="s">
        <v>209</v>
      </c>
      <c r="J1222" t="str">
        <f>VLOOKUP(B1222,Sheet1!A:B,2,FALSE)</f>
        <v>Prescribed Grazing</v>
      </c>
    </row>
    <row r="1223" spans="1:10">
      <c r="A1223">
        <v>48497</v>
      </c>
      <c r="B1223">
        <v>528</v>
      </c>
      <c r="C1223" t="s">
        <v>593</v>
      </c>
      <c r="D1223">
        <v>2017</v>
      </c>
      <c r="E1223">
        <v>48.18</v>
      </c>
      <c r="F1223">
        <v>48.18</v>
      </c>
      <c r="G1223">
        <v>188</v>
      </c>
      <c r="H1223">
        <v>64</v>
      </c>
      <c r="I1223" t="s">
        <v>209</v>
      </c>
      <c r="J1223" t="str">
        <f>VLOOKUP(B1223,Sheet1!A:B,2,FALSE)</f>
        <v>Prescribed Grazing</v>
      </c>
    </row>
    <row r="1224" spans="1:10">
      <c r="A1224">
        <v>48497</v>
      </c>
      <c r="B1224">
        <v>528</v>
      </c>
      <c r="C1224" t="s">
        <v>628</v>
      </c>
      <c r="D1224">
        <v>2016</v>
      </c>
      <c r="E1224">
        <v>40.04</v>
      </c>
      <c r="F1224">
        <v>40.04</v>
      </c>
      <c r="G1224">
        <v>301</v>
      </c>
      <c r="H1224">
        <v>59</v>
      </c>
      <c r="I1224" t="s">
        <v>213</v>
      </c>
      <c r="J1224" t="str">
        <f>VLOOKUP(B1224,Sheet1!A:B,2,FALSE)</f>
        <v>Prescribed Grazing</v>
      </c>
    </row>
    <row r="1225" spans="1:10">
      <c r="A1225">
        <v>48497</v>
      </c>
      <c r="B1225">
        <v>528</v>
      </c>
      <c r="C1225" t="s">
        <v>628</v>
      </c>
      <c r="D1225">
        <v>2017</v>
      </c>
      <c r="E1225">
        <v>89.32</v>
      </c>
      <c r="F1225">
        <v>89.32</v>
      </c>
      <c r="G1225">
        <v>301</v>
      </c>
      <c r="H1225">
        <v>59</v>
      </c>
      <c r="I1225" t="s">
        <v>213</v>
      </c>
      <c r="J1225" t="str">
        <f>VLOOKUP(B1225,Sheet1!A:B,2,FALSE)</f>
        <v>Prescribed Grazing</v>
      </c>
    </row>
    <row r="1226" spans="1:10">
      <c r="A1226">
        <v>48497</v>
      </c>
      <c r="B1226">
        <v>528</v>
      </c>
      <c r="C1226" t="s">
        <v>650</v>
      </c>
      <c r="D1226">
        <v>2017</v>
      </c>
      <c r="E1226">
        <v>403.48</v>
      </c>
      <c r="F1226">
        <v>403.48</v>
      </c>
      <c r="G1226">
        <v>131</v>
      </c>
      <c r="H1226">
        <v>131</v>
      </c>
      <c r="I1226" t="s">
        <v>209</v>
      </c>
      <c r="J1226" t="str">
        <f>VLOOKUP(B1226,Sheet1!A:B,2,FALSE)</f>
        <v>Prescribed Grazing</v>
      </c>
    </row>
    <row r="1227" spans="1:10">
      <c r="A1227">
        <v>48497</v>
      </c>
      <c r="B1227">
        <v>528</v>
      </c>
      <c r="C1227" t="s">
        <v>663</v>
      </c>
      <c r="D1227">
        <v>2017</v>
      </c>
      <c r="E1227">
        <v>91.98</v>
      </c>
      <c r="F1227">
        <v>91.98</v>
      </c>
      <c r="G1227">
        <v>165</v>
      </c>
      <c r="H1227">
        <v>33</v>
      </c>
      <c r="I1227" t="s">
        <v>207</v>
      </c>
      <c r="J1227" t="str">
        <f>VLOOKUP(B1227,Sheet1!A:B,2,FALSE)</f>
        <v>Prescribed Grazing</v>
      </c>
    </row>
    <row r="1228" spans="1:10">
      <c r="A1228">
        <v>48497</v>
      </c>
      <c r="B1228">
        <v>528</v>
      </c>
      <c r="C1228" t="s">
        <v>681</v>
      </c>
      <c r="D1228">
        <v>2017</v>
      </c>
      <c r="E1228">
        <v>160.6</v>
      </c>
      <c r="F1228">
        <v>160.6</v>
      </c>
      <c r="G1228">
        <v>110</v>
      </c>
      <c r="H1228">
        <v>55</v>
      </c>
      <c r="I1228" t="s">
        <v>209</v>
      </c>
      <c r="J1228" t="str">
        <f>VLOOKUP(B1228,Sheet1!A:B,2,FALSE)</f>
        <v>Prescribed Grazing</v>
      </c>
    </row>
    <row r="1229" spans="1:10">
      <c r="A1229">
        <v>48497</v>
      </c>
      <c r="B1229">
        <v>528</v>
      </c>
      <c r="C1229" t="s">
        <v>714</v>
      </c>
      <c r="D1229">
        <v>2016</v>
      </c>
      <c r="E1229">
        <v>20.440000000000001</v>
      </c>
      <c r="F1229">
        <v>20.440000000000001</v>
      </c>
      <c r="G1229">
        <v>119.1</v>
      </c>
      <c r="H1229">
        <v>39.700000000000003</v>
      </c>
      <c r="I1229" t="s">
        <v>209</v>
      </c>
      <c r="J1229" t="str">
        <f>VLOOKUP(B1229,Sheet1!A:B,2,FALSE)</f>
        <v>Prescribed Grazing</v>
      </c>
    </row>
    <row r="1230" spans="1:10">
      <c r="A1230">
        <v>48497</v>
      </c>
      <c r="B1230">
        <v>528</v>
      </c>
      <c r="C1230" t="s">
        <v>724</v>
      </c>
      <c r="D1230">
        <v>2017</v>
      </c>
      <c r="E1230">
        <v>84.97</v>
      </c>
      <c r="F1230">
        <v>84.97</v>
      </c>
      <c r="G1230">
        <v>695</v>
      </c>
      <c r="H1230">
        <v>139</v>
      </c>
      <c r="I1230" t="s">
        <v>213</v>
      </c>
      <c r="J1230" t="str">
        <f>VLOOKUP(B1230,Sheet1!A:B,2,FALSE)</f>
        <v>Prescribed Grazing</v>
      </c>
    </row>
    <row r="1231" spans="1:10">
      <c r="A1231">
        <v>48497</v>
      </c>
      <c r="B1231">
        <v>528</v>
      </c>
      <c r="C1231" t="s">
        <v>739</v>
      </c>
      <c r="D1231">
        <v>2016</v>
      </c>
      <c r="E1231">
        <v>17.52</v>
      </c>
      <c r="F1231">
        <v>17.52</v>
      </c>
      <c r="G1231">
        <v>354</v>
      </c>
      <c r="H1231">
        <v>49</v>
      </c>
      <c r="I1231" t="s">
        <v>213</v>
      </c>
      <c r="J1231" t="str">
        <f>VLOOKUP(B1231,Sheet1!A:B,2,FALSE)</f>
        <v>Prescribed Grazing</v>
      </c>
    </row>
    <row r="1232" spans="1:10">
      <c r="A1232">
        <v>48497</v>
      </c>
      <c r="B1232">
        <v>528</v>
      </c>
      <c r="C1232" t="s">
        <v>786</v>
      </c>
      <c r="D1232">
        <v>2016</v>
      </c>
      <c r="E1232">
        <v>116.8</v>
      </c>
      <c r="F1232">
        <v>116.8</v>
      </c>
      <c r="G1232">
        <v>232</v>
      </c>
      <c r="H1232">
        <v>232</v>
      </c>
      <c r="I1232" t="s">
        <v>209</v>
      </c>
      <c r="J1232" t="str">
        <f>VLOOKUP(B1232,Sheet1!A:B,2,FALSE)</f>
        <v>Prescribed Grazing</v>
      </c>
    </row>
    <row r="1233" spans="1:10">
      <c r="A1233">
        <v>48497</v>
      </c>
      <c r="B1233">
        <v>528</v>
      </c>
      <c r="C1233" t="s">
        <v>786</v>
      </c>
      <c r="D1233">
        <v>2017</v>
      </c>
      <c r="E1233">
        <v>89.35</v>
      </c>
      <c r="F1233">
        <v>89.35</v>
      </c>
      <c r="G1233">
        <v>232</v>
      </c>
      <c r="H1233">
        <v>232</v>
      </c>
      <c r="I1233" t="s">
        <v>209</v>
      </c>
      <c r="J1233" t="str">
        <f>VLOOKUP(B1233,Sheet1!A:B,2,FALSE)</f>
        <v>Prescribed Grazing</v>
      </c>
    </row>
    <row r="1234" spans="1:10">
      <c r="A1234">
        <v>48497</v>
      </c>
      <c r="B1234">
        <v>528</v>
      </c>
      <c r="C1234" t="s">
        <v>804</v>
      </c>
      <c r="D1234">
        <v>2017</v>
      </c>
      <c r="E1234">
        <v>123.2</v>
      </c>
      <c r="F1234">
        <v>123.2</v>
      </c>
      <c r="G1234">
        <v>40</v>
      </c>
      <c r="H1234">
        <v>40</v>
      </c>
      <c r="I1234" t="s">
        <v>209</v>
      </c>
      <c r="J1234" t="str">
        <f>VLOOKUP(B1234,Sheet1!A:B,2,FALSE)</f>
        <v>Prescribed Grazing</v>
      </c>
    </row>
    <row r="1235" spans="1:10">
      <c r="A1235">
        <v>48497</v>
      </c>
      <c r="B1235">
        <v>528</v>
      </c>
      <c r="C1235" t="s">
        <v>819</v>
      </c>
      <c r="D1235">
        <v>2016</v>
      </c>
      <c r="E1235">
        <v>175.2</v>
      </c>
      <c r="F1235">
        <v>175.2</v>
      </c>
      <c r="G1235">
        <v>148</v>
      </c>
      <c r="H1235">
        <v>74</v>
      </c>
      <c r="I1235" t="s">
        <v>209</v>
      </c>
      <c r="J1235" t="str">
        <f>VLOOKUP(B1235,Sheet1!A:B,2,FALSE)</f>
        <v>Prescribed Grazing</v>
      </c>
    </row>
    <row r="1236" spans="1:10">
      <c r="A1236">
        <v>48497</v>
      </c>
      <c r="B1236">
        <v>528</v>
      </c>
      <c r="C1236" t="s">
        <v>834</v>
      </c>
      <c r="D1236">
        <v>2017</v>
      </c>
      <c r="E1236">
        <v>221.92</v>
      </c>
      <c r="F1236">
        <v>221.92</v>
      </c>
      <c r="G1236">
        <v>228</v>
      </c>
      <c r="H1236">
        <v>76</v>
      </c>
      <c r="I1236" t="s">
        <v>209</v>
      </c>
      <c r="J1236" t="str">
        <f>VLOOKUP(B1236,Sheet1!A:B,2,FALSE)</f>
        <v>Prescribed Grazing</v>
      </c>
    </row>
    <row r="1237" spans="1:10">
      <c r="A1237">
        <v>48497</v>
      </c>
      <c r="B1237">
        <v>528</v>
      </c>
      <c r="C1237" t="s">
        <v>852</v>
      </c>
      <c r="D1237">
        <v>2016</v>
      </c>
      <c r="E1237">
        <v>39.71</v>
      </c>
      <c r="F1237">
        <v>39.71</v>
      </c>
      <c r="G1237">
        <v>182</v>
      </c>
      <c r="H1237">
        <v>108</v>
      </c>
      <c r="I1237" t="s">
        <v>209</v>
      </c>
      <c r="J1237" t="str">
        <f>VLOOKUP(B1237,Sheet1!A:B,2,FALSE)</f>
        <v>Prescribed Grazing</v>
      </c>
    </row>
    <row r="1238" spans="1:10">
      <c r="A1238">
        <v>48497</v>
      </c>
      <c r="B1238">
        <v>528</v>
      </c>
      <c r="C1238" t="s">
        <v>869</v>
      </c>
      <c r="D1238">
        <v>2015</v>
      </c>
      <c r="E1238">
        <v>29.2</v>
      </c>
      <c r="F1238">
        <v>29.2</v>
      </c>
      <c r="G1238">
        <v>81</v>
      </c>
      <c r="H1238">
        <v>27</v>
      </c>
      <c r="I1238" t="s">
        <v>209</v>
      </c>
      <c r="J1238" t="str">
        <f>VLOOKUP(B1238,Sheet1!A:B,2,FALSE)</f>
        <v>Prescribed Grazing</v>
      </c>
    </row>
    <row r="1239" spans="1:10">
      <c r="A1239">
        <v>48497</v>
      </c>
      <c r="B1239">
        <v>528</v>
      </c>
      <c r="C1239" t="s">
        <v>898</v>
      </c>
      <c r="D1239">
        <v>2016</v>
      </c>
      <c r="E1239">
        <v>64.239999999999995</v>
      </c>
      <c r="F1239">
        <v>64.239999999999995</v>
      </c>
      <c r="G1239">
        <v>36</v>
      </c>
      <c r="H1239">
        <v>36</v>
      </c>
      <c r="I1239" t="s">
        <v>209</v>
      </c>
      <c r="J1239" t="str">
        <f>VLOOKUP(B1239,Sheet1!A:B,2,FALSE)</f>
        <v>Prescribed Grazing</v>
      </c>
    </row>
    <row r="1240" spans="1:10">
      <c r="A1240">
        <v>48497</v>
      </c>
      <c r="B1240">
        <v>528</v>
      </c>
      <c r="C1240" t="s">
        <v>926</v>
      </c>
      <c r="D1240">
        <v>2015</v>
      </c>
      <c r="E1240">
        <v>186.88</v>
      </c>
      <c r="F1240">
        <v>186.88</v>
      </c>
      <c r="G1240">
        <v>511</v>
      </c>
      <c r="H1240">
        <v>113</v>
      </c>
      <c r="I1240" t="s">
        <v>213</v>
      </c>
      <c r="J1240" t="str">
        <f>VLOOKUP(B1240,Sheet1!A:B,2,FALSE)</f>
        <v>Prescribed Grazing</v>
      </c>
    </row>
    <row r="1241" spans="1:10">
      <c r="A1241">
        <v>48497</v>
      </c>
      <c r="B1241">
        <v>528</v>
      </c>
      <c r="C1241" t="s">
        <v>934</v>
      </c>
      <c r="D1241">
        <v>2016</v>
      </c>
      <c r="E1241">
        <v>32.119999999999997</v>
      </c>
      <c r="F1241">
        <v>32.119999999999997</v>
      </c>
      <c r="G1241">
        <v>155</v>
      </c>
      <c r="H1241">
        <v>43</v>
      </c>
      <c r="I1241" t="s">
        <v>209</v>
      </c>
      <c r="J1241" t="str">
        <f>VLOOKUP(B1241,Sheet1!A:B,2,FALSE)</f>
        <v>Prescribed Grazing</v>
      </c>
    </row>
    <row r="1242" spans="1:10">
      <c r="A1242">
        <v>48497</v>
      </c>
      <c r="B1242">
        <v>528</v>
      </c>
      <c r="C1242" t="s">
        <v>934</v>
      </c>
      <c r="D1242">
        <v>2017</v>
      </c>
      <c r="E1242">
        <v>58.4</v>
      </c>
      <c r="F1242">
        <v>58.4</v>
      </c>
      <c r="G1242">
        <v>155</v>
      </c>
      <c r="H1242">
        <v>43</v>
      </c>
      <c r="I1242" t="s">
        <v>209</v>
      </c>
      <c r="J1242" t="str">
        <f>VLOOKUP(B1242,Sheet1!A:B,2,FALSE)</f>
        <v>Prescribed Grazing</v>
      </c>
    </row>
    <row r="1243" spans="1:10">
      <c r="A1243">
        <v>48497</v>
      </c>
      <c r="B1243">
        <v>528</v>
      </c>
      <c r="C1243" t="s">
        <v>945</v>
      </c>
      <c r="D1243">
        <v>2015</v>
      </c>
      <c r="E1243">
        <v>283.24</v>
      </c>
      <c r="F1243">
        <v>283.24</v>
      </c>
      <c r="G1243">
        <v>490</v>
      </c>
      <c r="H1243">
        <v>98</v>
      </c>
      <c r="I1243" t="s">
        <v>213</v>
      </c>
      <c r="J1243" t="str">
        <f>VLOOKUP(B1243,Sheet1!A:B,2,FALSE)</f>
        <v>Prescribed Grazing</v>
      </c>
    </row>
    <row r="1244" spans="1:10">
      <c r="A1244">
        <v>48497</v>
      </c>
      <c r="B1244">
        <v>528</v>
      </c>
      <c r="C1244" t="s">
        <v>956</v>
      </c>
      <c r="D1244">
        <v>2017</v>
      </c>
      <c r="E1244">
        <v>54.9</v>
      </c>
      <c r="F1244">
        <v>54.9</v>
      </c>
      <c r="G1244">
        <v>20</v>
      </c>
      <c r="H1244">
        <v>20</v>
      </c>
      <c r="I1244" t="s">
        <v>209</v>
      </c>
      <c r="J1244" t="str">
        <f>VLOOKUP(B1244,Sheet1!A:B,2,FALSE)</f>
        <v>Prescribed Grazing</v>
      </c>
    </row>
    <row r="1245" spans="1:10">
      <c r="A1245">
        <v>48497</v>
      </c>
      <c r="B1245">
        <v>528</v>
      </c>
      <c r="C1245" t="s">
        <v>965</v>
      </c>
      <c r="D1245">
        <v>2015</v>
      </c>
      <c r="E1245">
        <v>277.39999999999998</v>
      </c>
      <c r="F1245">
        <v>277.39999999999998</v>
      </c>
      <c r="G1245">
        <v>447</v>
      </c>
      <c r="H1245">
        <v>149</v>
      </c>
      <c r="I1245" t="s">
        <v>213</v>
      </c>
      <c r="J1245" t="str">
        <f>VLOOKUP(B1245,Sheet1!A:B,2,FALSE)</f>
        <v>Prescribed Grazing</v>
      </c>
    </row>
    <row r="1246" spans="1:10">
      <c r="A1246">
        <v>48497</v>
      </c>
      <c r="B1246">
        <v>528</v>
      </c>
      <c r="C1246" t="s">
        <v>989</v>
      </c>
      <c r="D1246">
        <v>2016</v>
      </c>
      <c r="E1246">
        <v>32.65</v>
      </c>
      <c r="F1246">
        <v>32.65</v>
      </c>
      <c r="G1246">
        <v>68</v>
      </c>
      <c r="H1246">
        <v>36</v>
      </c>
      <c r="I1246" t="s">
        <v>209</v>
      </c>
      <c r="J1246" t="str">
        <f>VLOOKUP(B1246,Sheet1!A:B,2,FALSE)</f>
        <v>Prescribed Grazing</v>
      </c>
    </row>
    <row r="1247" spans="1:10">
      <c r="A1247">
        <v>48497</v>
      </c>
      <c r="B1247">
        <v>528</v>
      </c>
      <c r="C1247" t="s">
        <v>1002</v>
      </c>
      <c r="D1247">
        <v>2016</v>
      </c>
      <c r="E1247">
        <v>11.7</v>
      </c>
      <c r="F1247">
        <v>11.7</v>
      </c>
      <c r="G1247">
        <v>223</v>
      </c>
      <c r="H1247">
        <v>67</v>
      </c>
      <c r="I1247" t="s">
        <v>209</v>
      </c>
      <c r="J1247" t="str">
        <f>VLOOKUP(B1247,Sheet1!A:B,2,FALSE)</f>
        <v>Prescribed Grazing</v>
      </c>
    </row>
    <row r="1248" spans="1:10">
      <c r="A1248">
        <v>48497</v>
      </c>
      <c r="B1248">
        <v>528</v>
      </c>
      <c r="C1248" t="s">
        <v>1002</v>
      </c>
      <c r="D1248">
        <v>2017</v>
      </c>
      <c r="E1248">
        <v>24.02</v>
      </c>
      <c r="F1248">
        <v>24.02</v>
      </c>
      <c r="G1248">
        <v>223</v>
      </c>
      <c r="H1248">
        <v>67</v>
      </c>
      <c r="I1248" t="s">
        <v>209</v>
      </c>
      <c r="J1248" t="str">
        <f>VLOOKUP(B1248,Sheet1!A:B,2,FALSE)</f>
        <v>Prescribed Grazing</v>
      </c>
    </row>
    <row r="1249" spans="1:10">
      <c r="A1249">
        <v>48497</v>
      </c>
      <c r="B1249">
        <v>528</v>
      </c>
      <c r="C1249" t="s">
        <v>1016</v>
      </c>
      <c r="D1249">
        <v>2016</v>
      </c>
      <c r="E1249">
        <v>17.52</v>
      </c>
      <c r="F1249">
        <v>17.52</v>
      </c>
      <c r="G1249">
        <v>165</v>
      </c>
      <c r="H1249">
        <v>55</v>
      </c>
      <c r="I1249" t="s">
        <v>209</v>
      </c>
      <c r="J1249" t="str">
        <f>VLOOKUP(B1249,Sheet1!A:B,2,FALSE)</f>
        <v>Prescribed Grazing</v>
      </c>
    </row>
    <row r="1250" spans="1:10">
      <c r="A1250">
        <v>48497</v>
      </c>
      <c r="B1250">
        <v>533</v>
      </c>
      <c r="C1250" t="s">
        <v>225</v>
      </c>
      <c r="D1250">
        <v>2011</v>
      </c>
      <c r="E1250">
        <v>7514.4</v>
      </c>
      <c r="F1250">
        <v>7514.4</v>
      </c>
      <c r="G1250">
        <v>1005</v>
      </c>
      <c r="H1250">
        <v>201</v>
      </c>
      <c r="I1250" t="s">
        <v>213</v>
      </c>
      <c r="J1250" t="str">
        <f>VLOOKUP(B1250,Sheet1!A:B,2,FALSE)</f>
        <v>Pumping Plant</v>
      </c>
    </row>
    <row r="1251" spans="1:10">
      <c r="A1251">
        <v>48497</v>
      </c>
      <c r="B1251">
        <v>533</v>
      </c>
      <c r="C1251" t="s">
        <v>254</v>
      </c>
      <c r="D1251">
        <v>2011</v>
      </c>
      <c r="E1251">
        <v>1020</v>
      </c>
      <c r="F1251">
        <v>1020</v>
      </c>
      <c r="G1251">
        <v>207</v>
      </c>
      <c r="H1251">
        <v>23</v>
      </c>
      <c r="I1251" t="s">
        <v>209</v>
      </c>
      <c r="J1251" t="str">
        <f>VLOOKUP(B1251,Sheet1!A:B,2,FALSE)</f>
        <v>Pumping Plant</v>
      </c>
    </row>
    <row r="1252" spans="1:10">
      <c r="A1252">
        <v>48497</v>
      </c>
      <c r="B1252">
        <v>533</v>
      </c>
      <c r="C1252" t="s">
        <v>257</v>
      </c>
      <c r="D1252">
        <v>2014</v>
      </c>
      <c r="E1252">
        <v>660.32</v>
      </c>
      <c r="F1252">
        <v>660.32</v>
      </c>
      <c r="G1252">
        <v>126</v>
      </c>
      <c r="H1252">
        <v>42</v>
      </c>
      <c r="I1252" t="s">
        <v>209</v>
      </c>
      <c r="J1252" t="str">
        <f>VLOOKUP(B1252,Sheet1!A:B,2,FALSE)</f>
        <v>Pumping Plant</v>
      </c>
    </row>
    <row r="1253" spans="1:10">
      <c r="A1253">
        <v>48497</v>
      </c>
      <c r="B1253">
        <v>533</v>
      </c>
      <c r="C1253" t="s">
        <v>275</v>
      </c>
      <c r="D1253">
        <v>2015</v>
      </c>
      <c r="E1253">
        <v>660.32</v>
      </c>
      <c r="F1253">
        <v>660.32</v>
      </c>
      <c r="G1253">
        <v>114</v>
      </c>
      <c r="H1253">
        <v>56</v>
      </c>
      <c r="I1253" t="s">
        <v>209</v>
      </c>
      <c r="J1253" t="str">
        <f>VLOOKUP(B1253,Sheet1!A:B,2,FALSE)</f>
        <v>Pumping Plant</v>
      </c>
    </row>
    <row r="1254" spans="1:10">
      <c r="A1254">
        <v>48497</v>
      </c>
      <c r="B1254">
        <v>533</v>
      </c>
      <c r="C1254" t="s">
        <v>289</v>
      </c>
      <c r="D1254">
        <v>2013</v>
      </c>
      <c r="E1254">
        <v>1068.29</v>
      </c>
      <c r="F1254">
        <v>1068.29</v>
      </c>
      <c r="G1254">
        <v>1880</v>
      </c>
      <c r="H1254">
        <v>470</v>
      </c>
      <c r="I1254" t="s">
        <v>213</v>
      </c>
      <c r="J1254" t="str">
        <f>VLOOKUP(B1254,Sheet1!A:B,2,FALSE)</f>
        <v>Pumping Plant</v>
      </c>
    </row>
    <row r="1255" spans="1:10">
      <c r="A1255">
        <v>48497</v>
      </c>
      <c r="B1255">
        <v>533</v>
      </c>
      <c r="C1255" t="s">
        <v>314</v>
      </c>
      <c r="D1255">
        <v>2011</v>
      </c>
      <c r="E1255">
        <v>1920</v>
      </c>
      <c r="F1255">
        <v>1920</v>
      </c>
      <c r="G1255">
        <v>14</v>
      </c>
      <c r="H1255">
        <v>7</v>
      </c>
      <c r="I1255" t="s">
        <v>209</v>
      </c>
      <c r="J1255" t="str">
        <f>VLOOKUP(B1255,Sheet1!A:B,2,FALSE)</f>
        <v>Pumping Plant</v>
      </c>
    </row>
    <row r="1256" spans="1:10">
      <c r="A1256">
        <v>48497</v>
      </c>
      <c r="B1256">
        <v>533</v>
      </c>
      <c r="C1256" t="s">
        <v>316</v>
      </c>
      <c r="D1256">
        <v>2013</v>
      </c>
      <c r="E1256">
        <v>2281</v>
      </c>
      <c r="F1256">
        <v>2281</v>
      </c>
      <c r="G1256">
        <v>23</v>
      </c>
      <c r="H1256">
        <v>23</v>
      </c>
      <c r="I1256" t="s">
        <v>209</v>
      </c>
      <c r="J1256" t="str">
        <f>VLOOKUP(B1256,Sheet1!A:B,2,FALSE)</f>
        <v>Pumping Plant</v>
      </c>
    </row>
    <row r="1257" spans="1:10">
      <c r="A1257">
        <v>48497</v>
      </c>
      <c r="B1257">
        <v>533</v>
      </c>
      <c r="C1257" t="s">
        <v>318</v>
      </c>
      <c r="D1257">
        <v>2017</v>
      </c>
      <c r="E1257">
        <v>3609.34</v>
      </c>
      <c r="F1257">
        <v>3609.34</v>
      </c>
      <c r="G1257">
        <v>38</v>
      </c>
      <c r="H1257">
        <v>19</v>
      </c>
      <c r="I1257" t="s">
        <v>209</v>
      </c>
      <c r="J1257" t="str">
        <f>VLOOKUP(B1257,Sheet1!A:B,2,FALSE)</f>
        <v>Pumping Plant</v>
      </c>
    </row>
    <row r="1258" spans="1:10">
      <c r="A1258">
        <v>48497</v>
      </c>
      <c r="B1258">
        <v>533</v>
      </c>
      <c r="C1258" t="s">
        <v>319</v>
      </c>
      <c r="D1258">
        <v>2018</v>
      </c>
      <c r="E1258">
        <v>3582.8</v>
      </c>
      <c r="F1258">
        <v>3582.8</v>
      </c>
      <c r="G1258">
        <v>15</v>
      </c>
      <c r="H1258">
        <v>15</v>
      </c>
      <c r="I1258" t="s">
        <v>209</v>
      </c>
      <c r="J1258" t="str">
        <f>VLOOKUP(B1258,Sheet1!A:B,2,FALSE)</f>
        <v>Pumping Plant</v>
      </c>
    </row>
    <row r="1259" spans="1:10">
      <c r="A1259">
        <v>48497</v>
      </c>
      <c r="B1259">
        <v>533</v>
      </c>
      <c r="C1259" t="s">
        <v>335</v>
      </c>
      <c r="D1259">
        <v>2013</v>
      </c>
      <c r="E1259">
        <v>1068.29</v>
      </c>
      <c r="F1259">
        <v>1068.29</v>
      </c>
      <c r="G1259">
        <v>86</v>
      </c>
      <c r="H1259">
        <v>43</v>
      </c>
      <c r="I1259" t="s">
        <v>209</v>
      </c>
      <c r="J1259" t="str">
        <f>VLOOKUP(B1259,Sheet1!A:B,2,FALSE)</f>
        <v>Pumping Plant</v>
      </c>
    </row>
    <row r="1260" spans="1:10">
      <c r="A1260">
        <v>48497</v>
      </c>
      <c r="B1260">
        <v>533</v>
      </c>
      <c r="C1260" t="s">
        <v>343</v>
      </c>
      <c r="D1260">
        <v>2017</v>
      </c>
      <c r="E1260">
        <v>1055.8800000000001</v>
      </c>
      <c r="F1260">
        <v>1055.8800000000001</v>
      </c>
      <c r="G1260">
        <v>88</v>
      </c>
      <c r="H1260">
        <v>44</v>
      </c>
      <c r="I1260" t="s">
        <v>209</v>
      </c>
      <c r="J1260" t="str">
        <f>VLOOKUP(B1260,Sheet1!A:B,2,FALSE)</f>
        <v>Pumping Plant</v>
      </c>
    </row>
    <row r="1261" spans="1:10">
      <c r="A1261">
        <v>48497</v>
      </c>
      <c r="B1261">
        <v>533</v>
      </c>
      <c r="C1261" t="s">
        <v>347</v>
      </c>
      <c r="D1261">
        <v>2015</v>
      </c>
      <c r="E1261">
        <v>2185.85</v>
      </c>
      <c r="F1261">
        <v>2185.85</v>
      </c>
      <c r="G1261">
        <v>33</v>
      </c>
      <c r="H1261">
        <v>11</v>
      </c>
      <c r="I1261" t="s">
        <v>209</v>
      </c>
      <c r="J1261" t="str">
        <f>VLOOKUP(B1261,Sheet1!A:B,2,FALSE)</f>
        <v>Pumping Plant</v>
      </c>
    </row>
    <row r="1262" spans="1:10">
      <c r="A1262">
        <v>48497</v>
      </c>
      <c r="B1262">
        <v>533</v>
      </c>
      <c r="C1262" t="s">
        <v>350</v>
      </c>
      <c r="D1262">
        <v>2016</v>
      </c>
      <c r="E1262">
        <v>703.92</v>
      </c>
      <c r="F1262">
        <v>703.92</v>
      </c>
      <c r="G1262">
        <v>50</v>
      </c>
      <c r="H1262">
        <v>25</v>
      </c>
      <c r="I1262" t="s">
        <v>209</v>
      </c>
      <c r="J1262" t="str">
        <f>VLOOKUP(B1262,Sheet1!A:B,2,FALSE)</f>
        <v>Pumping Plant</v>
      </c>
    </row>
    <row r="1263" spans="1:10">
      <c r="A1263">
        <v>48497</v>
      </c>
      <c r="B1263">
        <v>533</v>
      </c>
      <c r="C1263" t="s">
        <v>352</v>
      </c>
      <c r="D1263">
        <v>2013</v>
      </c>
      <c r="E1263">
        <v>3193.4</v>
      </c>
      <c r="F1263">
        <v>3193.4</v>
      </c>
      <c r="G1263">
        <v>32</v>
      </c>
      <c r="H1263">
        <v>16</v>
      </c>
      <c r="I1263" t="s">
        <v>209</v>
      </c>
      <c r="J1263" t="str">
        <f>VLOOKUP(B1263,Sheet1!A:B,2,FALSE)</f>
        <v>Pumping Plant</v>
      </c>
    </row>
    <row r="1264" spans="1:10">
      <c r="A1264">
        <v>48497</v>
      </c>
      <c r="B1264">
        <v>533</v>
      </c>
      <c r="C1264" t="s">
        <v>375</v>
      </c>
      <c r="D1264">
        <v>2010</v>
      </c>
      <c r="E1264">
        <v>2449.8000000000002</v>
      </c>
      <c r="F1264">
        <v>2449.8000000000002</v>
      </c>
      <c r="G1264">
        <v>141</v>
      </c>
      <c r="H1264">
        <v>47</v>
      </c>
      <c r="I1264" t="s">
        <v>209</v>
      </c>
      <c r="J1264" t="str">
        <f>VLOOKUP(B1264,Sheet1!A:B,2,FALSE)</f>
        <v>Pumping Plant</v>
      </c>
    </row>
    <row r="1265" spans="1:10">
      <c r="A1265">
        <v>48497</v>
      </c>
      <c r="B1265">
        <v>533</v>
      </c>
      <c r="C1265" t="s">
        <v>379</v>
      </c>
      <c r="D1265">
        <v>2014</v>
      </c>
      <c r="E1265">
        <v>660.32</v>
      </c>
      <c r="F1265">
        <v>660.32</v>
      </c>
      <c r="G1265">
        <v>64</v>
      </c>
      <c r="H1265">
        <v>32</v>
      </c>
      <c r="I1265" t="s">
        <v>209</v>
      </c>
      <c r="J1265" t="str">
        <f>VLOOKUP(B1265,Sheet1!A:B,2,FALSE)</f>
        <v>Pumping Plant</v>
      </c>
    </row>
    <row r="1266" spans="1:10">
      <c r="A1266">
        <v>48497</v>
      </c>
      <c r="B1266">
        <v>533</v>
      </c>
      <c r="C1266" t="s">
        <v>391</v>
      </c>
      <c r="D1266">
        <v>2012</v>
      </c>
      <c r="E1266">
        <v>2281</v>
      </c>
      <c r="F1266">
        <v>2281</v>
      </c>
      <c r="G1266">
        <v>52</v>
      </c>
      <c r="H1266">
        <v>13</v>
      </c>
      <c r="I1266" t="s">
        <v>209</v>
      </c>
      <c r="J1266" t="str">
        <f>VLOOKUP(B1266,Sheet1!A:B,2,FALSE)</f>
        <v>Pumping Plant</v>
      </c>
    </row>
    <row r="1267" spans="1:10">
      <c r="A1267">
        <v>48497</v>
      </c>
      <c r="B1267">
        <v>533</v>
      </c>
      <c r="C1267" t="s">
        <v>413</v>
      </c>
      <c r="D1267">
        <v>2014</v>
      </c>
      <c r="E1267">
        <v>1020</v>
      </c>
      <c r="F1267">
        <v>1020</v>
      </c>
      <c r="G1267">
        <v>48</v>
      </c>
      <c r="H1267">
        <v>36</v>
      </c>
      <c r="I1267" t="s">
        <v>209</v>
      </c>
      <c r="J1267" t="str">
        <f>VLOOKUP(B1267,Sheet1!A:B,2,FALSE)</f>
        <v>Pumping Plant</v>
      </c>
    </row>
    <row r="1268" spans="1:10">
      <c r="A1268">
        <v>48497</v>
      </c>
      <c r="B1268">
        <v>533</v>
      </c>
      <c r="C1268" t="s">
        <v>414</v>
      </c>
      <c r="D1268">
        <v>2014</v>
      </c>
      <c r="E1268">
        <v>1068.29</v>
      </c>
      <c r="F1268">
        <v>1068.29</v>
      </c>
      <c r="G1268">
        <v>176.2</v>
      </c>
      <c r="H1268">
        <v>88.1</v>
      </c>
      <c r="I1268" t="s">
        <v>209</v>
      </c>
      <c r="J1268" t="str">
        <f>VLOOKUP(B1268,Sheet1!A:B,2,FALSE)</f>
        <v>Pumping Plant</v>
      </c>
    </row>
    <row r="1269" spans="1:10">
      <c r="A1269">
        <v>48497</v>
      </c>
      <c r="B1269">
        <v>533</v>
      </c>
      <c r="C1269" t="s">
        <v>419</v>
      </c>
      <c r="D1269">
        <v>2013</v>
      </c>
      <c r="E1269">
        <v>1068.29</v>
      </c>
      <c r="F1269">
        <v>1068.29</v>
      </c>
      <c r="G1269">
        <v>236</v>
      </c>
      <c r="H1269">
        <v>118</v>
      </c>
      <c r="I1269" t="s">
        <v>209</v>
      </c>
      <c r="J1269" t="str">
        <f>VLOOKUP(B1269,Sheet1!A:B,2,FALSE)</f>
        <v>Pumping Plant</v>
      </c>
    </row>
    <row r="1270" spans="1:10">
      <c r="A1270">
        <v>48497</v>
      </c>
      <c r="B1270">
        <v>533</v>
      </c>
      <c r="C1270" t="s">
        <v>420</v>
      </c>
      <c r="D1270">
        <v>2017</v>
      </c>
      <c r="E1270">
        <v>3399.17</v>
      </c>
      <c r="F1270">
        <v>3399.17</v>
      </c>
      <c r="G1270">
        <v>132</v>
      </c>
      <c r="H1270">
        <v>66</v>
      </c>
      <c r="I1270" t="s">
        <v>209</v>
      </c>
      <c r="J1270" t="str">
        <f>VLOOKUP(B1270,Sheet1!A:B,2,FALSE)</f>
        <v>Pumping Plant</v>
      </c>
    </row>
    <row r="1271" spans="1:10">
      <c r="A1271">
        <v>48497</v>
      </c>
      <c r="B1271">
        <v>533</v>
      </c>
      <c r="C1271" t="s">
        <v>425</v>
      </c>
      <c r="D1271">
        <v>2013</v>
      </c>
      <c r="E1271">
        <v>4620</v>
      </c>
      <c r="F1271">
        <v>4620</v>
      </c>
      <c r="G1271">
        <v>607</v>
      </c>
      <c r="H1271">
        <v>203</v>
      </c>
      <c r="I1271" t="s">
        <v>209</v>
      </c>
      <c r="J1271" t="str">
        <f>VLOOKUP(B1271,Sheet1!A:B,2,FALSE)</f>
        <v>Pumping Plant</v>
      </c>
    </row>
    <row r="1272" spans="1:10">
      <c r="A1272">
        <v>48497</v>
      </c>
      <c r="B1272">
        <v>533</v>
      </c>
      <c r="C1272" t="s">
        <v>426</v>
      </c>
      <c r="D1272">
        <v>2012</v>
      </c>
      <c r="E1272">
        <v>1020</v>
      </c>
      <c r="F1272">
        <v>1020</v>
      </c>
      <c r="G1272">
        <v>112</v>
      </c>
      <c r="H1272">
        <v>28</v>
      </c>
      <c r="I1272" t="s">
        <v>209</v>
      </c>
      <c r="J1272" t="str">
        <f>VLOOKUP(B1272,Sheet1!A:B,2,FALSE)</f>
        <v>Pumping Plant</v>
      </c>
    </row>
    <row r="1273" spans="1:10">
      <c r="A1273">
        <v>48497</v>
      </c>
      <c r="B1273">
        <v>533</v>
      </c>
      <c r="C1273" t="s">
        <v>434</v>
      </c>
      <c r="D1273">
        <v>2011</v>
      </c>
      <c r="E1273">
        <v>1171.1099999999999</v>
      </c>
      <c r="F1273">
        <v>1171.1099999999999</v>
      </c>
      <c r="G1273">
        <v>80</v>
      </c>
      <c r="H1273">
        <v>10</v>
      </c>
      <c r="I1273" t="s">
        <v>209</v>
      </c>
      <c r="J1273" t="str">
        <f>VLOOKUP(B1273,Sheet1!A:B,2,FALSE)</f>
        <v>Pumping Plant</v>
      </c>
    </row>
    <row r="1274" spans="1:10">
      <c r="A1274">
        <v>48497</v>
      </c>
      <c r="B1274">
        <v>533</v>
      </c>
      <c r="C1274" t="s">
        <v>435</v>
      </c>
      <c r="D1274">
        <v>2013</v>
      </c>
      <c r="E1274">
        <v>407.92</v>
      </c>
      <c r="F1274">
        <v>407.92</v>
      </c>
      <c r="G1274">
        <v>100</v>
      </c>
      <c r="H1274">
        <v>50</v>
      </c>
      <c r="I1274" t="s">
        <v>209</v>
      </c>
      <c r="J1274" t="str">
        <f>VLOOKUP(B1274,Sheet1!A:B,2,FALSE)</f>
        <v>Pumping Plant</v>
      </c>
    </row>
    <row r="1275" spans="1:10">
      <c r="A1275">
        <v>48497</v>
      </c>
      <c r="B1275">
        <v>533</v>
      </c>
      <c r="C1275" t="s">
        <v>456</v>
      </c>
      <c r="D1275">
        <v>2015</v>
      </c>
      <c r="E1275">
        <v>1014.81</v>
      </c>
      <c r="F1275">
        <v>1014.81</v>
      </c>
      <c r="G1275">
        <v>56</v>
      </c>
      <c r="H1275">
        <v>14</v>
      </c>
      <c r="I1275" t="s">
        <v>209</v>
      </c>
      <c r="J1275" t="str">
        <f>VLOOKUP(B1275,Sheet1!A:B,2,FALSE)</f>
        <v>Pumping Plant</v>
      </c>
    </row>
    <row r="1276" spans="1:10">
      <c r="A1276">
        <v>48497</v>
      </c>
      <c r="B1276">
        <v>533</v>
      </c>
      <c r="C1276" t="s">
        <v>458</v>
      </c>
      <c r="D1276">
        <v>2015</v>
      </c>
      <c r="E1276">
        <v>3399.17</v>
      </c>
      <c r="F1276">
        <v>3399.17</v>
      </c>
      <c r="G1276">
        <v>290</v>
      </c>
      <c r="H1276">
        <v>58</v>
      </c>
      <c r="I1276" t="s">
        <v>209</v>
      </c>
      <c r="J1276" t="str">
        <f>VLOOKUP(B1276,Sheet1!A:B,2,FALSE)</f>
        <v>Pumping Plant</v>
      </c>
    </row>
    <row r="1277" spans="1:10">
      <c r="A1277">
        <v>48497</v>
      </c>
      <c r="B1277">
        <v>533</v>
      </c>
      <c r="C1277" t="s">
        <v>460</v>
      </c>
      <c r="D1277">
        <v>2014</v>
      </c>
      <c r="E1277">
        <v>660.32</v>
      </c>
      <c r="F1277">
        <v>660.32</v>
      </c>
      <c r="G1277">
        <v>33</v>
      </c>
      <c r="H1277">
        <v>11</v>
      </c>
      <c r="I1277" t="s">
        <v>209</v>
      </c>
      <c r="J1277" t="str">
        <f>VLOOKUP(B1277,Sheet1!A:B,2,FALSE)</f>
        <v>Pumping Plant</v>
      </c>
    </row>
    <row r="1278" spans="1:10">
      <c r="A1278">
        <v>48497</v>
      </c>
      <c r="B1278">
        <v>533</v>
      </c>
      <c r="C1278" t="s">
        <v>466</v>
      </c>
      <c r="D1278">
        <v>2011</v>
      </c>
      <c r="E1278">
        <v>1020</v>
      </c>
      <c r="F1278">
        <v>1020</v>
      </c>
      <c r="G1278">
        <v>76</v>
      </c>
      <c r="H1278">
        <v>19</v>
      </c>
      <c r="I1278" t="s">
        <v>209</v>
      </c>
      <c r="J1278" t="str">
        <f>VLOOKUP(B1278,Sheet1!A:B,2,FALSE)</f>
        <v>Pumping Plant</v>
      </c>
    </row>
    <row r="1279" spans="1:10">
      <c r="A1279">
        <v>48497</v>
      </c>
      <c r="B1279">
        <v>533</v>
      </c>
      <c r="C1279" t="s">
        <v>470</v>
      </c>
      <c r="D1279">
        <v>2012</v>
      </c>
      <c r="E1279">
        <v>1068.29</v>
      </c>
      <c r="F1279">
        <v>1068.29</v>
      </c>
      <c r="G1279">
        <v>18</v>
      </c>
      <c r="H1279">
        <v>9</v>
      </c>
      <c r="I1279" t="s">
        <v>209</v>
      </c>
      <c r="J1279" t="str">
        <f>VLOOKUP(B1279,Sheet1!A:B,2,FALSE)</f>
        <v>Pumping Plant</v>
      </c>
    </row>
    <row r="1280" spans="1:10">
      <c r="A1280">
        <v>48497</v>
      </c>
      <c r="B1280">
        <v>533</v>
      </c>
      <c r="C1280" t="s">
        <v>486</v>
      </c>
      <c r="D1280">
        <v>2011</v>
      </c>
      <c r="E1280">
        <v>1171.1099999999999</v>
      </c>
      <c r="F1280">
        <v>1171.1099999999999</v>
      </c>
      <c r="G1280">
        <v>36</v>
      </c>
      <c r="H1280">
        <v>18</v>
      </c>
      <c r="I1280" t="s">
        <v>209</v>
      </c>
      <c r="J1280" t="str">
        <f>VLOOKUP(B1280,Sheet1!A:B,2,FALSE)</f>
        <v>Pumping Plant</v>
      </c>
    </row>
    <row r="1281" spans="1:10">
      <c r="A1281">
        <v>48497</v>
      </c>
      <c r="B1281">
        <v>533</v>
      </c>
      <c r="C1281" t="s">
        <v>488</v>
      </c>
      <c r="D1281">
        <v>2017</v>
      </c>
      <c r="E1281">
        <v>3609.34</v>
      </c>
      <c r="F1281">
        <v>3609.34</v>
      </c>
      <c r="G1281">
        <v>110</v>
      </c>
      <c r="H1281">
        <v>64</v>
      </c>
      <c r="I1281" t="s">
        <v>209</v>
      </c>
      <c r="J1281" t="str">
        <f>VLOOKUP(B1281,Sheet1!A:B,2,FALSE)</f>
        <v>Pumping Plant</v>
      </c>
    </row>
    <row r="1282" spans="1:10">
      <c r="A1282">
        <v>48497</v>
      </c>
      <c r="B1282">
        <v>533</v>
      </c>
      <c r="C1282" t="s">
        <v>491</v>
      </c>
      <c r="D1282">
        <v>2013</v>
      </c>
      <c r="E1282">
        <v>407.92</v>
      </c>
      <c r="F1282">
        <v>407.92</v>
      </c>
      <c r="G1282">
        <v>231</v>
      </c>
      <c r="H1282">
        <v>47.9</v>
      </c>
      <c r="I1282" t="s">
        <v>209</v>
      </c>
      <c r="J1282" t="str">
        <f>VLOOKUP(B1282,Sheet1!A:B,2,FALSE)</f>
        <v>Pumping Plant</v>
      </c>
    </row>
    <row r="1283" spans="1:10">
      <c r="A1283">
        <v>48497</v>
      </c>
      <c r="B1283">
        <v>533</v>
      </c>
      <c r="C1283" t="s">
        <v>495</v>
      </c>
      <c r="D1283">
        <v>2016</v>
      </c>
      <c r="E1283">
        <v>351.96</v>
      </c>
      <c r="F1283">
        <v>351.96</v>
      </c>
      <c r="G1283">
        <v>24</v>
      </c>
      <c r="H1283">
        <v>12</v>
      </c>
      <c r="I1283" t="s">
        <v>209</v>
      </c>
      <c r="J1283" t="str">
        <f>VLOOKUP(B1283,Sheet1!A:B,2,FALSE)</f>
        <v>Pumping Plant</v>
      </c>
    </row>
    <row r="1284" spans="1:10">
      <c r="A1284">
        <v>48497</v>
      </c>
      <c r="B1284">
        <v>533</v>
      </c>
      <c r="C1284" t="s">
        <v>500</v>
      </c>
      <c r="D1284">
        <v>2017</v>
      </c>
      <c r="E1284">
        <v>5364.53</v>
      </c>
      <c r="F1284">
        <v>5364.53</v>
      </c>
      <c r="G1284">
        <v>216</v>
      </c>
      <c r="H1284">
        <v>54</v>
      </c>
      <c r="I1284" t="s">
        <v>209</v>
      </c>
      <c r="J1284" t="str">
        <f>VLOOKUP(B1284,Sheet1!A:B,2,FALSE)</f>
        <v>Pumping Plant</v>
      </c>
    </row>
    <row r="1285" spans="1:10">
      <c r="A1285">
        <v>48497</v>
      </c>
      <c r="B1285">
        <v>533</v>
      </c>
      <c r="C1285" t="s">
        <v>523</v>
      </c>
      <c r="D1285">
        <v>2011</v>
      </c>
      <c r="E1285">
        <v>1020</v>
      </c>
      <c r="F1285">
        <v>1020</v>
      </c>
      <c r="G1285">
        <v>63</v>
      </c>
      <c r="H1285">
        <v>21</v>
      </c>
      <c r="I1285" t="s">
        <v>209</v>
      </c>
      <c r="J1285" t="str">
        <f>VLOOKUP(B1285,Sheet1!A:B,2,FALSE)</f>
        <v>Pumping Plant</v>
      </c>
    </row>
    <row r="1286" spans="1:10">
      <c r="A1286">
        <v>48497</v>
      </c>
      <c r="B1286">
        <v>533</v>
      </c>
      <c r="C1286" t="s">
        <v>543</v>
      </c>
      <c r="D1286">
        <v>2014</v>
      </c>
      <c r="E1286">
        <v>1068.29</v>
      </c>
      <c r="F1286">
        <v>1068.29</v>
      </c>
      <c r="G1286">
        <v>50</v>
      </c>
      <c r="H1286">
        <v>25</v>
      </c>
      <c r="I1286" t="s">
        <v>209</v>
      </c>
      <c r="J1286" t="str">
        <f>VLOOKUP(B1286,Sheet1!A:B,2,FALSE)</f>
        <v>Pumping Plant</v>
      </c>
    </row>
    <row r="1287" spans="1:10">
      <c r="A1287">
        <v>48497</v>
      </c>
      <c r="B1287">
        <v>533</v>
      </c>
      <c r="C1287" t="s">
        <v>547</v>
      </c>
      <c r="D1287">
        <v>2015</v>
      </c>
      <c r="E1287">
        <v>660.32</v>
      </c>
      <c r="F1287">
        <v>660.32</v>
      </c>
      <c r="G1287">
        <v>236</v>
      </c>
      <c r="H1287">
        <v>118</v>
      </c>
      <c r="I1287" t="s">
        <v>209</v>
      </c>
      <c r="J1287" t="str">
        <f>VLOOKUP(B1287,Sheet1!A:B,2,FALSE)</f>
        <v>Pumping Plant</v>
      </c>
    </row>
    <row r="1288" spans="1:10">
      <c r="A1288">
        <v>48497</v>
      </c>
      <c r="B1288">
        <v>533</v>
      </c>
      <c r="C1288" t="s">
        <v>550</v>
      </c>
      <c r="D1288">
        <v>2015</v>
      </c>
      <c r="E1288">
        <v>2439.0500000000002</v>
      </c>
      <c r="F1288">
        <v>2439.0500000000002</v>
      </c>
      <c r="G1288">
        <v>165</v>
      </c>
      <c r="H1288">
        <v>55</v>
      </c>
      <c r="I1288" t="s">
        <v>209</v>
      </c>
      <c r="J1288" t="str">
        <f>VLOOKUP(B1288,Sheet1!A:B,2,FALSE)</f>
        <v>Pumping Plant</v>
      </c>
    </row>
    <row r="1289" spans="1:10">
      <c r="A1289">
        <v>48497</v>
      </c>
      <c r="B1289">
        <v>533</v>
      </c>
      <c r="C1289" t="s">
        <v>553</v>
      </c>
      <c r="D1289">
        <v>2016</v>
      </c>
      <c r="E1289">
        <v>3278.77</v>
      </c>
      <c r="F1289">
        <v>3278.77</v>
      </c>
      <c r="G1289">
        <v>54</v>
      </c>
      <c r="H1289">
        <v>18</v>
      </c>
      <c r="I1289" t="s">
        <v>209</v>
      </c>
      <c r="J1289" t="str">
        <f>VLOOKUP(B1289,Sheet1!A:B,2,FALSE)</f>
        <v>Pumping Plant</v>
      </c>
    </row>
    <row r="1290" spans="1:10">
      <c r="A1290">
        <v>48497</v>
      </c>
      <c r="B1290">
        <v>533</v>
      </c>
      <c r="C1290" t="s">
        <v>557</v>
      </c>
      <c r="D1290">
        <v>2015</v>
      </c>
      <c r="E1290">
        <v>330.16</v>
      </c>
      <c r="F1290">
        <v>330.16</v>
      </c>
      <c r="G1290">
        <v>58</v>
      </c>
      <c r="H1290">
        <v>29</v>
      </c>
      <c r="I1290" t="s">
        <v>209</v>
      </c>
      <c r="J1290" t="str">
        <f>VLOOKUP(B1290,Sheet1!A:B,2,FALSE)</f>
        <v>Pumping Plant</v>
      </c>
    </row>
    <row r="1291" spans="1:10">
      <c r="A1291">
        <v>48497</v>
      </c>
      <c r="B1291">
        <v>533</v>
      </c>
      <c r="C1291" t="s">
        <v>592</v>
      </c>
      <c r="D1291">
        <v>2013</v>
      </c>
      <c r="E1291">
        <v>2155.35</v>
      </c>
      <c r="F1291">
        <v>2155.35</v>
      </c>
      <c r="G1291">
        <v>28</v>
      </c>
      <c r="H1291">
        <v>14</v>
      </c>
      <c r="I1291" t="s">
        <v>209</v>
      </c>
      <c r="J1291" t="str">
        <f>VLOOKUP(B1291,Sheet1!A:B,2,FALSE)</f>
        <v>Pumping Plant</v>
      </c>
    </row>
    <row r="1292" spans="1:10">
      <c r="A1292">
        <v>48497</v>
      </c>
      <c r="B1292">
        <v>533</v>
      </c>
      <c r="C1292" t="s">
        <v>605</v>
      </c>
      <c r="D1292">
        <v>2013</v>
      </c>
      <c r="E1292">
        <v>407.92</v>
      </c>
      <c r="F1292">
        <v>407.92</v>
      </c>
      <c r="G1292">
        <v>42</v>
      </c>
      <c r="H1292">
        <v>21</v>
      </c>
      <c r="I1292" t="s">
        <v>209</v>
      </c>
      <c r="J1292" t="str">
        <f>VLOOKUP(B1292,Sheet1!A:B,2,FALSE)</f>
        <v>Pumping Plant</v>
      </c>
    </row>
    <row r="1293" spans="1:10">
      <c r="A1293">
        <v>48497</v>
      </c>
      <c r="B1293">
        <v>533</v>
      </c>
      <c r="C1293" t="s">
        <v>613</v>
      </c>
      <c r="D1293">
        <v>2013</v>
      </c>
      <c r="E1293">
        <v>2155.35</v>
      </c>
      <c r="F1293">
        <v>2155.35</v>
      </c>
      <c r="G1293">
        <v>118.4</v>
      </c>
      <c r="H1293">
        <v>29.6</v>
      </c>
      <c r="I1293" t="s">
        <v>209</v>
      </c>
      <c r="J1293" t="str">
        <f>VLOOKUP(B1293,Sheet1!A:B,2,FALSE)</f>
        <v>Pumping Plant</v>
      </c>
    </row>
    <row r="1294" spans="1:10">
      <c r="A1294">
        <v>48497</v>
      </c>
      <c r="B1294">
        <v>533</v>
      </c>
      <c r="C1294" t="s">
        <v>623</v>
      </c>
      <c r="D1294">
        <v>2016</v>
      </c>
      <c r="E1294">
        <v>495.24</v>
      </c>
      <c r="F1294">
        <v>495.24</v>
      </c>
      <c r="G1294">
        <v>30</v>
      </c>
      <c r="H1294">
        <v>15</v>
      </c>
      <c r="I1294" t="s">
        <v>209</v>
      </c>
      <c r="J1294" t="str">
        <f>VLOOKUP(B1294,Sheet1!A:B,2,FALSE)</f>
        <v>Pumping Plant</v>
      </c>
    </row>
    <row r="1295" spans="1:10">
      <c r="A1295">
        <v>48497</v>
      </c>
      <c r="B1295">
        <v>533</v>
      </c>
      <c r="C1295" t="s">
        <v>625</v>
      </c>
      <c r="D1295">
        <v>2015</v>
      </c>
      <c r="E1295">
        <v>2737.2</v>
      </c>
      <c r="F1295">
        <v>2737.2</v>
      </c>
      <c r="G1295">
        <v>185</v>
      </c>
      <c r="H1295">
        <v>37</v>
      </c>
      <c r="I1295" t="s">
        <v>209</v>
      </c>
      <c r="J1295" t="str">
        <f>VLOOKUP(B1295,Sheet1!A:B,2,FALSE)</f>
        <v>Pumping Plant</v>
      </c>
    </row>
    <row r="1296" spans="1:10">
      <c r="A1296">
        <v>48497</v>
      </c>
      <c r="B1296">
        <v>533</v>
      </c>
      <c r="C1296" t="s">
        <v>626</v>
      </c>
      <c r="D1296">
        <v>2012</v>
      </c>
      <c r="E1296">
        <v>1020</v>
      </c>
      <c r="F1296">
        <v>1020</v>
      </c>
      <c r="G1296">
        <v>58</v>
      </c>
      <c r="H1296">
        <v>29</v>
      </c>
      <c r="I1296" t="s">
        <v>209</v>
      </c>
      <c r="J1296" t="str">
        <f>VLOOKUP(B1296,Sheet1!A:B,2,FALSE)</f>
        <v>Pumping Plant</v>
      </c>
    </row>
    <row r="1297" spans="1:10">
      <c r="A1297">
        <v>48497</v>
      </c>
      <c r="B1297">
        <v>533</v>
      </c>
      <c r="C1297" t="s">
        <v>649</v>
      </c>
      <c r="D1297">
        <v>2011</v>
      </c>
      <c r="E1297">
        <v>1020</v>
      </c>
      <c r="F1297">
        <v>1020</v>
      </c>
      <c r="G1297">
        <v>110</v>
      </c>
      <c r="H1297">
        <v>22</v>
      </c>
      <c r="I1297" t="s">
        <v>209</v>
      </c>
      <c r="J1297" t="str">
        <f>VLOOKUP(B1297,Sheet1!A:B,2,FALSE)</f>
        <v>Pumping Plant</v>
      </c>
    </row>
    <row r="1298" spans="1:10">
      <c r="A1298">
        <v>48497</v>
      </c>
      <c r="B1298">
        <v>533</v>
      </c>
      <c r="C1298" t="s">
        <v>665</v>
      </c>
      <c r="D1298">
        <v>2011</v>
      </c>
      <c r="E1298">
        <v>1171.1099999999999</v>
      </c>
      <c r="F1298">
        <v>1171.1099999999999</v>
      </c>
      <c r="G1298">
        <v>759</v>
      </c>
      <c r="H1298">
        <v>90</v>
      </c>
      <c r="I1298" t="s">
        <v>209</v>
      </c>
      <c r="J1298" t="str">
        <f>VLOOKUP(B1298,Sheet1!A:B,2,FALSE)</f>
        <v>Pumping Plant</v>
      </c>
    </row>
    <row r="1299" spans="1:10">
      <c r="A1299">
        <v>48497</v>
      </c>
      <c r="B1299">
        <v>533</v>
      </c>
      <c r="C1299" t="s">
        <v>669</v>
      </c>
      <c r="D1299">
        <v>2012</v>
      </c>
      <c r="E1299">
        <v>1068.29</v>
      </c>
      <c r="F1299">
        <v>1068.29</v>
      </c>
      <c r="G1299">
        <v>56</v>
      </c>
      <c r="H1299">
        <v>28</v>
      </c>
      <c r="I1299" t="s">
        <v>209</v>
      </c>
      <c r="J1299" t="str">
        <f>VLOOKUP(B1299,Sheet1!A:B,2,FALSE)</f>
        <v>Pumping Plant</v>
      </c>
    </row>
    <row r="1300" spans="1:10">
      <c r="A1300">
        <v>48497</v>
      </c>
      <c r="B1300">
        <v>533</v>
      </c>
      <c r="C1300" t="s">
        <v>676</v>
      </c>
      <c r="D1300">
        <v>2012</v>
      </c>
      <c r="E1300">
        <v>3193.4</v>
      </c>
      <c r="F1300">
        <v>3193.4</v>
      </c>
      <c r="G1300">
        <v>242</v>
      </c>
      <c r="H1300">
        <v>66</v>
      </c>
      <c r="I1300" t="s">
        <v>209</v>
      </c>
      <c r="J1300" t="str">
        <f>VLOOKUP(B1300,Sheet1!A:B,2,FALSE)</f>
        <v>Pumping Plant</v>
      </c>
    </row>
    <row r="1301" spans="1:10">
      <c r="A1301">
        <v>48497</v>
      </c>
      <c r="B1301">
        <v>533</v>
      </c>
      <c r="C1301" t="s">
        <v>678</v>
      </c>
      <c r="D1301">
        <v>2014</v>
      </c>
      <c r="E1301">
        <v>660.32</v>
      </c>
      <c r="F1301">
        <v>660.32</v>
      </c>
      <c r="G1301">
        <v>39</v>
      </c>
      <c r="H1301">
        <v>13</v>
      </c>
      <c r="I1301" t="s">
        <v>209</v>
      </c>
      <c r="J1301" t="str">
        <f>VLOOKUP(B1301,Sheet1!A:B,2,FALSE)</f>
        <v>Pumping Plant</v>
      </c>
    </row>
    <row r="1302" spans="1:10">
      <c r="A1302">
        <v>48497</v>
      </c>
      <c r="B1302">
        <v>533</v>
      </c>
      <c r="C1302" t="s">
        <v>687</v>
      </c>
      <c r="D1302">
        <v>2012</v>
      </c>
      <c r="E1302">
        <v>1068.29</v>
      </c>
      <c r="F1302">
        <v>1068.29</v>
      </c>
      <c r="G1302">
        <v>7</v>
      </c>
      <c r="H1302">
        <v>3.5</v>
      </c>
      <c r="I1302" t="s">
        <v>209</v>
      </c>
      <c r="J1302" t="str">
        <f>VLOOKUP(B1302,Sheet1!A:B,2,FALSE)</f>
        <v>Pumping Plant</v>
      </c>
    </row>
    <row r="1303" spans="1:10">
      <c r="A1303">
        <v>48497</v>
      </c>
      <c r="B1303">
        <v>533</v>
      </c>
      <c r="C1303" t="s">
        <v>696</v>
      </c>
      <c r="D1303">
        <v>2014</v>
      </c>
      <c r="E1303">
        <v>611.88</v>
      </c>
      <c r="F1303">
        <v>611.88</v>
      </c>
      <c r="G1303">
        <v>98</v>
      </c>
      <c r="H1303">
        <v>49</v>
      </c>
      <c r="I1303" t="s">
        <v>209</v>
      </c>
      <c r="J1303" t="str">
        <f>VLOOKUP(B1303,Sheet1!A:B,2,FALSE)</f>
        <v>Pumping Plant</v>
      </c>
    </row>
    <row r="1304" spans="1:10">
      <c r="A1304">
        <v>48497</v>
      </c>
      <c r="B1304">
        <v>533</v>
      </c>
      <c r="C1304" t="s">
        <v>699</v>
      </c>
      <c r="D1304">
        <v>2012</v>
      </c>
      <c r="E1304">
        <v>2052.9</v>
      </c>
      <c r="F1304">
        <v>2052.9</v>
      </c>
      <c r="G1304">
        <v>105</v>
      </c>
      <c r="H1304">
        <v>35</v>
      </c>
      <c r="I1304" t="s">
        <v>207</v>
      </c>
      <c r="J1304" t="str">
        <f>VLOOKUP(B1304,Sheet1!A:B,2,FALSE)</f>
        <v>Pumping Plant</v>
      </c>
    </row>
    <row r="1305" spans="1:10">
      <c r="A1305">
        <v>48497</v>
      </c>
      <c r="B1305">
        <v>533</v>
      </c>
      <c r="C1305" t="s">
        <v>703</v>
      </c>
      <c r="D1305">
        <v>2017</v>
      </c>
      <c r="E1305">
        <v>351.96</v>
      </c>
      <c r="F1305">
        <v>351.96</v>
      </c>
      <c r="G1305">
        <v>237</v>
      </c>
      <c r="H1305">
        <v>79</v>
      </c>
      <c r="I1305" t="s">
        <v>209</v>
      </c>
      <c r="J1305" t="str">
        <f>VLOOKUP(B1305,Sheet1!A:B,2,FALSE)</f>
        <v>Pumping Plant</v>
      </c>
    </row>
    <row r="1306" spans="1:10">
      <c r="A1306">
        <v>48497</v>
      </c>
      <c r="B1306">
        <v>533</v>
      </c>
      <c r="C1306" t="s">
        <v>709</v>
      </c>
      <c r="D1306">
        <v>2016</v>
      </c>
      <c r="E1306">
        <v>703.92</v>
      </c>
      <c r="F1306">
        <v>703.92</v>
      </c>
      <c r="G1306">
        <v>46</v>
      </c>
      <c r="H1306">
        <v>23</v>
      </c>
      <c r="I1306" t="s">
        <v>209</v>
      </c>
      <c r="J1306" t="str">
        <f>VLOOKUP(B1306,Sheet1!A:B,2,FALSE)</f>
        <v>Pumping Plant</v>
      </c>
    </row>
    <row r="1307" spans="1:10">
      <c r="A1307">
        <v>48497</v>
      </c>
      <c r="B1307">
        <v>533</v>
      </c>
      <c r="C1307" t="s">
        <v>716</v>
      </c>
      <c r="D1307">
        <v>2016</v>
      </c>
      <c r="E1307">
        <v>3399.17</v>
      </c>
      <c r="F1307">
        <v>3399.17</v>
      </c>
      <c r="G1307">
        <v>196</v>
      </c>
      <c r="H1307">
        <v>98</v>
      </c>
      <c r="I1307" t="s">
        <v>209</v>
      </c>
      <c r="J1307" t="str">
        <f>VLOOKUP(B1307,Sheet1!A:B,2,FALSE)</f>
        <v>Pumping Plant</v>
      </c>
    </row>
    <row r="1308" spans="1:10">
      <c r="A1308">
        <v>48497</v>
      </c>
      <c r="B1308">
        <v>533</v>
      </c>
      <c r="C1308" t="s">
        <v>728</v>
      </c>
      <c r="D1308">
        <v>2017</v>
      </c>
      <c r="E1308">
        <v>330.16</v>
      </c>
      <c r="F1308">
        <v>330.16</v>
      </c>
      <c r="G1308">
        <v>56</v>
      </c>
      <c r="H1308">
        <v>28</v>
      </c>
      <c r="I1308" t="s">
        <v>209</v>
      </c>
      <c r="J1308" t="str">
        <f>VLOOKUP(B1308,Sheet1!A:B,2,FALSE)</f>
        <v>Pumping Plant</v>
      </c>
    </row>
    <row r="1309" spans="1:10">
      <c r="A1309">
        <v>48497</v>
      </c>
      <c r="B1309">
        <v>533</v>
      </c>
      <c r="C1309" t="s">
        <v>734</v>
      </c>
      <c r="D1309">
        <v>2013</v>
      </c>
      <c r="E1309">
        <v>1068.29</v>
      </c>
      <c r="F1309">
        <v>1068.29</v>
      </c>
      <c r="G1309">
        <v>1030</v>
      </c>
      <c r="H1309">
        <v>103</v>
      </c>
      <c r="I1309" t="s">
        <v>213</v>
      </c>
      <c r="J1309" t="str">
        <f>VLOOKUP(B1309,Sheet1!A:B,2,FALSE)</f>
        <v>Pumping Plant</v>
      </c>
    </row>
    <row r="1310" spans="1:10">
      <c r="A1310">
        <v>48497</v>
      </c>
      <c r="B1310">
        <v>533</v>
      </c>
      <c r="C1310" t="s">
        <v>747</v>
      </c>
      <c r="D1310">
        <v>2014</v>
      </c>
      <c r="E1310">
        <v>990.47</v>
      </c>
      <c r="F1310">
        <v>990.47</v>
      </c>
      <c r="G1310">
        <v>80.7</v>
      </c>
      <c r="H1310">
        <v>32.1</v>
      </c>
      <c r="I1310" t="s">
        <v>209</v>
      </c>
      <c r="J1310" t="str">
        <f>VLOOKUP(B1310,Sheet1!A:B,2,FALSE)</f>
        <v>Pumping Plant</v>
      </c>
    </row>
    <row r="1311" spans="1:10">
      <c r="A1311">
        <v>48497</v>
      </c>
      <c r="B1311">
        <v>533</v>
      </c>
      <c r="C1311" t="s">
        <v>749</v>
      </c>
      <c r="D1311">
        <v>2015</v>
      </c>
      <c r="E1311">
        <v>660.32</v>
      </c>
      <c r="F1311">
        <v>660.32</v>
      </c>
      <c r="G1311">
        <v>72</v>
      </c>
      <c r="H1311">
        <v>24</v>
      </c>
      <c r="I1311" t="s">
        <v>209</v>
      </c>
      <c r="J1311" t="str">
        <f>VLOOKUP(B1311,Sheet1!A:B,2,FALSE)</f>
        <v>Pumping Plant</v>
      </c>
    </row>
    <row r="1312" spans="1:10">
      <c r="A1312">
        <v>48497</v>
      </c>
      <c r="B1312">
        <v>533</v>
      </c>
      <c r="C1312" t="s">
        <v>756</v>
      </c>
      <c r="D1312">
        <v>2014</v>
      </c>
      <c r="E1312">
        <v>407.92</v>
      </c>
      <c r="F1312">
        <v>407.92</v>
      </c>
      <c r="G1312">
        <v>54</v>
      </c>
      <c r="H1312">
        <v>18</v>
      </c>
      <c r="I1312" t="s">
        <v>209</v>
      </c>
      <c r="J1312" t="str">
        <f>VLOOKUP(B1312,Sheet1!A:B,2,FALSE)</f>
        <v>Pumping Plant</v>
      </c>
    </row>
    <row r="1313" spans="1:10">
      <c r="A1313">
        <v>48497</v>
      </c>
      <c r="B1313">
        <v>533</v>
      </c>
      <c r="C1313" t="s">
        <v>760</v>
      </c>
      <c r="D1313">
        <v>2018</v>
      </c>
      <c r="E1313">
        <v>527.94000000000005</v>
      </c>
      <c r="F1313">
        <v>527.94000000000005</v>
      </c>
      <c r="G1313">
        <v>44</v>
      </c>
      <c r="H1313">
        <v>22</v>
      </c>
      <c r="I1313" t="s">
        <v>209</v>
      </c>
      <c r="J1313" t="str">
        <f>VLOOKUP(B1313,Sheet1!A:B,2,FALSE)</f>
        <v>Pumping Plant</v>
      </c>
    </row>
    <row r="1314" spans="1:10">
      <c r="A1314">
        <v>48497</v>
      </c>
      <c r="B1314">
        <v>533</v>
      </c>
      <c r="C1314" t="s">
        <v>764</v>
      </c>
      <c r="D1314">
        <v>2015</v>
      </c>
      <c r="E1314">
        <v>990.47</v>
      </c>
      <c r="F1314">
        <v>990.47</v>
      </c>
      <c r="G1314">
        <v>34</v>
      </c>
      <c r="H1314">
        <v>17</v>
      </c>
      <c r="I1314" t="s">
        <v>209</v>
      </c>
      <c r="J1314" t="str">
        <f>VLOOKUP(B1314,Sheet1!A:B,2,FALSE)</f>
        <v>Pumping Plant</v>
      </c>
    </row>
    <row r="1315" spans="1:10">
      <c r="A1315">
        <v>48497</v>
      </c>
      <c r="B1315">
        <v>533</v>
      </c>
      <c r="C1315" t="s">
        <v>776</v>
      </c>
      <c r="D1315">
        <v>2014</v>
      </c>
      <c r="E1315">
        <v>660.32</v>
      </c>
      <c r="F1315">
        <v>660.32</v>
      </c>
      <c r="G1315">
        <v>200</v>
      </c>
      <c r="H1315">
        <v>40</v>
      </c>
      <c r="I1315" t="s">
        <v>209</v>
      </c>
      <c r="J1315" t="str">
        <f>VLOOKUP(B1315,Sheet1!A:B,2,FALSE)</f>
        <v>Pumping Plant</v>
      </c>
    </row>
    <row r="1316" spans="1:10">
      <c r="A1316">
        <v>48497</v>
      </c>
      <c r="B1316">
        <v>533</v>
      </c>
      <c r="C1316" t="s">
        <v>795</v>
      </c>
      <c r="D1316">
        <v>2016</v>
      </c>
      <c r="E1316">
        <v>407.92</v>
      </c>
      <c r="F1316">
        <v>407.92</v>
      </c>
      <c r="G1316">
        <v>12</v>
      </c>
      <c r="H1316">
        <v>6</v>
      </c>
      <c r="I1316" t="s">
        <v>209</v>
      </c>
      <c r="J1316" t="str">
        <f>VLOOKUP(B1316,Sheet1!A:B,2,FALSE)</f>
        <v>Pumping Plant</v>
      </c>
    </row>
    <row r="1317" spans="1:10">
      <c r="A1317">
        <v>48497</v>
      </c>
      <c r="B1317">
        <v>533</v>
      </c>
      <c r="C1317" t="s">
        <v>798</v>
      </c>
      <c r="D1317">
        <v>2013</v>
      </c>
      <c r="E1317">
        <v>3488.8</v>
      </c>
      <c r="F1317">
        <v>3488.8</v>
      </c>
      <c r="G1317">
        <v>215.6</v>
      </c>
      <c r="H1317">
        <v>57</v>
      </c>
      <c r="I1317" t="s">
        <v>209</v>
      </c>
      <c r="J1317" t="str">
        <f>VLOOKUP(B1317,Sheet1!A:B,2,FALSE)</f>
        <v>Pumping Plant</v>
      </c>
    </row>
    <row r="1318" spans="1:10">
      <c r="A1318">
        <v>48497</v>
      </c>
      <c r="B1318">
        <v>533</v>
      </c>
      <c r="C1318" t="s">
        <v>801</v>
      </c>
      <c r="D1318">
        <v>2013</v>
      </c>
      <c r="E1318">
        <v>3307.45</v>
      </c>
      <c r="F1318">
        <v>3307.45</v>
      </c>
      <c r="G1318">
        <v>28.4</v>
      </c>
      <c r="H1318">
        <v>14.2</v>
      </c>
      <c r="I1318" t="s">
        <v>209</v>
      </c>
      <c r="J1318" t="str">
        <f>VLOOKUP(B1318,Sheet1!A:B,2,FALSE)</f>
        <v>Pumping Plant</v>
      </c>
    </row>
    <row r="1319" spans="1:10">
      <c r="A1319">
        <v>48497</v>
      </c>
      <c r="B1319">
        <v>533</v>
      </c>
      <c r="C1319" t="s">
        <v>804</v>
      </c>
      <c r="D1319">
        <v>2016</v>
      </c>
      <c r="E1319">
        <v>5099</v>
      </c>
      <c r="F1319">
        <v>5099</v>
      </c>
      <c r="G1319">
        <v>40</v>
      </c>
      <c r="H1319">
        <v>40</v>
      </c>
      <c r="I1319" t="s">
        <v>209</v>
      </c>
      <c r="J1319" t="str">
        <f>VLOOKUP(B1319,Sheet1!A:B,2,FALSE)</f>
        <v>Pumping Plant</v>
      </c>
    </row>
    <row r="1320" spans="1:10">
      <c r="A1320">
        <v>48497</v>
      </c>
      <c r="B1320">
        <v>533</v>
      </c>
      <c r="C1320" t="s">
        <v>805</v>
      </c>
      <c r="D1320">
        <v>2011</v>
      </c>
      <c r="E1320">
        <v>1020</v>
      </c>
      <c r="F1320">
        <v>1020</v>
      </c>
      <c r="G1320">
        <v>36</v>
      </c>
      <c r="H1320">
        <v>18</v>
      </c>
      <c r="I1320" t="s">
        <v>209</v>
      </c>
      <c r="J1320" t="str">
        <f>VLOOKUP(B1320,Sheet1!A:B,2,FALSE)</f>
        <v>Pumping Plant</v>
      </c>
    </row>
    <row r="1321" spans="1:10">
      <c r="A1321">
        <v>48497</v>
      </c>
      <c r="B1321">
        <v>533</v>
      </c>
      <c r="C1321" t="s">
        <v>809</v>
      </c>
      <c r="D1321">
        <v>2013</v>
      </c>
      <c r="E1321">
        <v>305.94</v>
      </c>
      <c r="F1321">
        <v>305.94</v>
      </c>
      <c r="G1321">
        <v>442.75</v>
      </c>
      <c r="H1321">
        <v>40.25</v>
      </c>
      <c r="I1321" t="s">
        <v>209</v>
      </c>
      <c r="J1321" t="str">
        <f>VLOOKUP(B1321,Sheet1!A:B,2,FALSE)</f>
        <v>Pumping Plant</v>
      </c>
    </row>
    <row r="1322" spans="1:10">
      <c r="A1322">
        <v>48497</v>
      </c>
      <c r="B1322">
        <v>533</v>
      </c>
      <c r="C1322" t="s">
        <v>815</v>
      </c>
      <c r="D1322">
        <v>2013</v>
      </c>
      <c r="E1322">
        <v>2155.35</v>
      </c>
      <c r="F1322">
        <v>2155.35</v>
      </c>
      <c r="G1322">
        <v>140</v>
      </c>
      <c r="H1322">
        <v>20</v>
      </c>
      <c r="I1322" t="s">
        <v>209</v>
      </c>
      <c r="J1322" t="str">
        <f>VLOOKUP(B1322,Sheet1!A:B,2,FALSE)</f>
        <v>Pumping Plant</v>
      </c>
    </row>
    <row r="1323" spans="1:10">
      <c r="A1323">
        <v>48497</v>
      </c>
      <c r="B1323">
        <v>533</v>
      </c>
      <c r="C1323" t="s">
        <v>821</v>
      </c>
      <c r="D1323">
        <v>2012</v>
      </c>
      <c r="E1323">
        <v>1068.29</v>
      </c>
      <c r="F1323">
        <v>1068.29</v>
      </c>
      <c r="G1323">
        <v>10</v>
      </c>
      <c r="H1323">
        <v>5</v>
      </c>
      <c r="I1323" t="s">
        <v>209</v>
      </c>
      <c r="J1323" t="str">
        <f>VLOOKUP(B1323,Sheet1!A:B,2,FALSE)</f>
        <v>Pumping Plant</v>
      </c>
    </row>
    <row r="1324" spans="1:10">
      <c r="A1324">
        <v>48497</v>
      </c>
      <c r="B1324">
        <v>533</v>
      </c>
      <c r="C1324" t="s">
        <v>822</v>
      </c>
      <c r="D1324">
        <v>2015</v>
      </c>
      <c r="E1324">
        <v>676.54</v>
      </c>
      <c r="F1324">
        <v>676.54</v>
      </c>
      <c r="G1324">
        <v>44</v>
      </c>
      <c r="H1324">
        <v>22</v>
      </c>
      <c r="I1324" t="s">
        <v>209</v>
      </c>
      <c r="J1324" t="str">
        <f>VLOOKUP(B1324,Sheet1!A:B,2,FALSE)</f>
        <v>Pumping Plant</v>
      </c>
    </row>
    <row r="1325" spans="1:10">
      <c r="A1325">
        <v>48497</v>
      </c>
      <c r="B1325">
        <v>533</v>
      </c>
      <c r="C1325" t="s">
        <v>827</v>
      </c>
      <c r="D1325">
        <v>2011</v>
      </c>
      <c r="E1325">
        <v>1171.1099999999999</v>
      </c>
      <c r="F1325">
        <v>1171.1099999999999</v>
      </c>
      <c r="G1325">
        <v>745</v>
      </c>
      <c r="H1325">
        <v>114</v>
      </c>
      <c r="I1325" t="s">
        <v>209</v>
      </c>
      <c r="J1325" t="str">
        <f>VLOOKUP(B1325,Sheet1!A:B,2,FALSE)</f>
        <v>Pumping Plant</v>
      </c>
    </row>
    <row r="1326" spans="1:10">
      <c r="A1326">
        <v>48497</v>
      </c>
      <c r="B1326">
        <v>533</v>
      </c>
      <c r="C1326" t="s">
        <v>833</v>
      </c>
      <c r="D1326">
        <v>2016</v>
      </c>
      <c r="E1326">
        <v>351.96</v>
      </c>
      <c r="F1326">
        <v>351.96</v>
      </c>
      <c r="G1326">
        <v>112</v>
      </c>
      <c r="H1326">
        <v>56</v>
      </c>
      <c r="I1326" t="s">
        <v>209</v>
      </c>
      <c r="J1326" t="str">
        <f>VLOOKUP(B1326,Sheet1!A:B,2,FALSE)</f>
        <v>Pumping Plant</v>
      </c>
    </row>
    <row r="1327" spans="1:10">
      <c r="A1327">
        <v>48497</v>
      </c>
      <c r="B1327">
        <v>533</v>
      </c>
      <c r="C1327" t="s">
        <v>843</v>
      </c>
      <c r="D1327">
        <v>2014</v>
      </c>
      <c r="E1327">
        <v>1625.98</v>
      </c>
      <c r="F1327">
        <v>1625.98</v>
      </c>
      <c r="G1327">
        <v>126</v>
      </c>
      <c r="H1327">
        <v>63</v>
      </c>
      <c r="I1327" t="s">
        <v>209</v>
      </c>
      <c r="J1327" t="str">
        <f>VLOOKUP(B1327,Sheet1!A:B,2,FALSE)</f>
        <v>Pumping Plant</v>
      </c>
    </row>
    <row r="1328" spans="1:10">
      <c r="A1328">
        <v>48497</v>
      </c>
      <c r="B1328">
        <v>533</v>
      </c>
      <c r="C1328" t="s">
        <v>866</v>
      </c>
      <c r="D1328">
        <v>2013</v>
      </c>
      <c r="E1328">
        <v>1068.29</v>
      </c>
      <c r="F1328">
        <v>1068.29</v>
      </c>
      <c r="G1328">
        <v>258</v>
      </c>
      <c r="H1328">
        <v>86</v>
      </c>
      <c r="I1328" t="s">
        <v>209</v>
      </c>
      <c r="J1328" t="str">
        <f>VLOOKUP(B1328,Sheet1!A:B,2,FALSE)</f>
        <v>Pumping Plant</v>
      </c>
    </row>
    <row r="1329" spans="1:10">
      <c r="A1329">
        <v>48497</v>
      </c>
      <c r="B1329">
        <v>533</v>
      </c>
      <c r="C1329" t="s">
        <v>867</v>
      </c>
      <c r="D1329">
        <v>2016</v>
      </c>
      <c r="E1329">
        <v>2185.85</v>
      </c>
      <c r="F1329">
        <v>2185.85</v>
      </c>
      <c r="G1329">
        <v>455</v>
      </c>
      <c r="H1329">
        <v>35</v>
      </c>
      <c r="I1329" t="s">
        <v>207</v>
      </c>
      <c r="J1329" t="str">
        <f>VLOOKUP(B1329,Sheet1!A:B,2,FALSE)</f>
        <v>Pumping Plant</v>
      </c>
    </row>
    <row r="1330" spans="1:10">
      <c r="A1330">
        <v>48497</v>
      </c>
      <c r="B1330">
        <v>533</v>
      </c>
      <c r="C1330" t="s">
        <v>871</v>
      </c>
      <c r="D1330">
        <v>2015</v>
      </c>
      <c r="E1330">
        <v>660.32</v>
      </c>
      <c r="F1330">
        <v>660.32</v>
      </c>
      <c r="G1330">
        <v>3428</v>
      </c>
      <c r="H1330">
        <v>289</v>
      </c>
      <c r="I1330" t="s">
        <v>213</v>
      </c>
      <c r="J1330" t="str">
        <f>VLOOKUP(B1330,Sheet1!A:B,2,FALSE)</f>
        <v>Pumping Plant</v>
      </c>
    </row>
    <row r="1331" spans="1:10">
      <c r="A1331">
        <v>48497</v>
      </c>
      <c r="B1331">
        <v>533</v>
      </c>
      <c r="C1331" t="s">
        <v>881</v>
      </c>
      <c r="D1331">
        <v>2016</v>
      </c>
      <c r="E1331">
        <v>3609.34</v>
      </c>
      <c r="F1331">
        <v>3609.34</v>
      </c>
      <c r="G1331">
        <v>54</v>
      </c>
      <c r="H1331">
        <v>27</v>
      </c>
      <c r="I1331" t="s">
        <v>209</v>
      </c>
      <c r="J1331" t="str">
        <f>VLOOKUP(B1331,Sheet1!A:B,2,FALSE)</f>
        <v>Pumping Plant</v>
      </c>
    </row>
    <row r="1332" spans="1:10">
      <c r="A1332">
        <v>48497</v>
      </c>
      <c r="B1332">
        <v>533</v>
      </c>
      <c r="C1332" t="s">
        <v>889</v>
      </c>
      <c r="D1332">
        <v>2016</v>
      </c>
      <c r="E1332">
        <v>507.41</v>
      </c>
      <c r="F1332">
        <v>507.41</v>
      </c>
      <c r="G1332">
        <v>198</v>
      </c>
      <c r="H1332">
        <v>66</v>
      </c>
      <c r="I1332" t="s">
        <v>209</v>
      </c>
      <c r="J1332" t="str">
        <f>VLOOKUP(B1332,Sheet1!A:B,2,FALSE)</f>
        <v>Pumping Plant</v>
      </c>
    </row>
    <row r="1333" spans="1:10">
      <c r="A1333">
        <v>48497</v>
      </c>
      <c r="B1333">
        <v>533</v>
      </c>
      <c r="C1333" t="s">
        <v>892</v>
      </c>
      <c r="D1333">
        <v>2014</v>
      </c>
      <c r="E1333">
        <v>660.32</v>
      </c>
      <c r="F1333">
        <v>660.32</v>
      </c>
      <c r="G1333">
        <v>134</v>
      </c>
      <c r="H1333">
        <v>67</v>
      </c>
      <c r="I1333" t="s">
        <v>209</v>
      </c>
      <c r="J1333" t="str">
        <f>VLOOKUP(B1333,Sheet1!A:B,2,FALSE)</f>
        <v>Pumping Plant</v>
      </c>
    </row>
    <row r="1334" spans="1:10">
      <c r="A1334">
        <v>48497</v>
      </c>
      <c r="B1334">
        <v>533</v>
      </c>
      <c r="C1334" t="s">
        <v>895</v>
      </c>
      <c r="D1334">
        <v>2011</v>
      </c>
      <c r="E1334">
        <v>1020</v>
      </c>
      <c r="F1334">
        <v>1020</v>
      </c>
      <c r="G1334">
        <v>224</v>
      </c>
      <c r="H1334">
        <v>56</v>
      </c>
      <c r="I1334" t="s">
        <v>209</v>
      </c>
      <c r="J1334" t="str">
        <f>VLOOKUP(B1334,Sheet1!A:B,2,FALSE)</f>
        <v>Pumping Plant</v>
      </c>
    </row>
    <row r="1335" spans="1:10">
      <c r="A1335">
        <v>48497</v>
      </c>
      <c r="B1335">
        <v>533</v>
      </c>
      <c r="C1335" t="s">
        <v>903</v>
      </c>
      <c r="D1335">
        <v>2010</v>
      </c>
      <c r="E1335">
        <v>8538.6</v>
      </c>
      <c r="F1335">
        <v>8538.6</v>
      </c>
      <c r="G1335">
        <v>720</v>
      </c>
      <c r="H1335">
        <v>65</v>
      </c>
      <c r="I1335" t="s">
        <v>209</v>
      </c>
      <c r="J1335" t="str">
        <f>VLOOKUP(B1335,Sheet1!A:B,2,FALSE)</f>
        <v>Pumping Plant</v>
      </c>
    </row>
    <row r="1336" spans="1:10">
      <c r="A1336">
        <v>48497</v>
      </c>
      <c r="B1336">
        <v>533</v>
      </c>
      <c r="C1336" t="s">
        <v>935</v>
      </c>
      <c r="D1336">
        <v>2013</v>
      </c>
      <c r="E1336">
        <v>1068.29</v>
      </c>
      <c r="F1336">
        <v>1068.29</v>
      </c>
      <c r="G1336">
        <v>138</v>
      </c>
      <c r="H1336">
        <v>23</v>
      </c>
      <c r="I1336" t="s">
        <v>209</v>
      </c>
      <c r="J1336" t="str">
        <f>VLOOKUP(B1336,Sheet1!A:B,2,FALSE)</f>
        <v>Pumping Plant</v>
      </c>
    </row>
    <row r="1337" spans="1:10">
      <c r="A1337">
        <v>48497</v>
      </c>
      <c r="B1337">
        <v>533</v>
      </c>
      <c r="C1337" t="s">
        <v>936</v>
      </c>
      <c r="D1337">
        <v>2013</v>
      </c>
      <c r="E1337">
        <v>1068.29</v>
      </c>
      <c r="F1337">
        <v>1068.29</v>
      </c>
      <c r="G1337">
        <v>475</v>
      </c>
      <c r="H1337">
        <v>95</v>
      </c>
      <c r="I1337" t="s">
        <v>209</v>
      </c>
      <c r="J1337" t="str">
        <f>VLOOKUP(B1337,Sheet1!A:B,2,FALSE)</f>
        <v>Pumping Plant</v>
      </c>
    </row>
    <row r="1338" spans="1:10">
      <c r="A1338">
        <v>48497</v>
      </c>
      <c r="B1338">
        <v>533</v>
      </c>
      <c r="C1338" t="s">
        <v>938</v>
      </c>
      <c r="D1338">
        <v>2011</v>
      </c>
      <c r="E1338">
        <v>1920</v>
      </c>
      <c r="F1338">
        <v>1920</v>
      </c>
      <c r="G1338">
        <v>188</v>
      </c>
      <c r="H1338">
        <v>64</v>
      </c>
      <c r="I1338" t="s">
        <v>209</v>
      </c>
      <c r="J1338" t="str">
        <f>VLOOKUP(B1338,Sheet1!A:B,2,FALSE)</f>
        <v>Pumping Plant</v>
      </c>
    </row>
    <row r="1339" spans="1:10">
      <c r="A1339">
        <v>48497</v>
      </c>
      <c r="B1339">
        <v>533</v>
      </c>
      <c r="C1339" t="s">
        <v>939</v>
      </c>
      <c r="D1339">
        <v>2013</v>
      </c>
      <c r="E1339">
        <v>407.92</v>
      </c>
      <c r="F1339">
        <v>407.92</v>
      </c>
      <c r="G1339">
        <v>105</v>
      </c>
      <c r="H1339">
        <v>15</v>
      </c>
      <c r="I1339" t="s">
        <v>209</v>
      </c>
      <c r="J1339" t="str">
        <f>VLOOKUP(B1339,Sheet1!A:B,2,FALSE)</f>
        <v>Pumping Plant</v>
      </c>
    </row>
    <row r="1340" spans="1:10">
      <c r="A1340">
        <v>48497</v>
      </c>
      <c r="B1340">
        <v>533</v>
      </c>
      <c r="C1340" t="s">
        <v>944</v>
      </c>
      <c r="D1340">
        <v>2015</v>
      </c>
      <c r="E1340">
        <v>2439.0500000000002</v>
      </c>
      <c r="F1340">
        <v>2439.0500000000002</v>
      </c>
      <c r="G1340">
        <v>108</v>
      </c>
      <c r="H1340">
        <v>36</v>
      </c>
      <c r="I1340" t="s">
        <v>209</v>
      </c>
      <c r="J1340" t="str">
        <f>VLOOKUP(B1340,Sheet1!A:B,2,FALSE)</f>
        <v>Pumping Plant</v>
      </c>
    </row>
    <row r="1341" spans="1:10">
      <c r="A1341">
        <v>48497</v>
      </c>
      <c r="B1341">
        <v>533</v>
      </c>
      <c r="C1341" t="s">
        <v>945</v>
      </c>
      <c r="D1341">
        <v>2015</v>
      </c>
      <c r="E1341">
        <v>676.54</v>
      </c>
      <c r="F1341">
        <v>676.54</v>
      </c>
      <c r="G1341">
        <v>490</v>
      </c>
      <c r="H1341">
        <v>98</v>
      </c>
      <c r="I1341" t="s">
        <v>209</v>
      </c>
      <c r="J1341" t="str">
        <f>VLOOKUP(B1341,Sheet1!A:B,2,FALSE)</f>
        <v>Pumping Plant</v>
      </c>
    </row>
    <row r="1342" spans="1:10">
      <c r="A1342">
        <v>48497</v>
      </c>
      <c r="B1342">
        <v>533</v>
      </c>
      <c r="C1342" t="s">
        <v>958</v>
      </c>
      <c r="D1342">
        <v>2014</v>
      </c>
      <c r="E1342">
        <v>2439.0500000000002</v>
      </c>
      <c r="F1342">
        <v>2439.0500000000002</v>
      </c>
      <c r="G1342">
        <v>36</v>
      </c>
      <c r="H1342">
        <v>18</v>
      </c>
      <c r="I1342" t="s">
        <v>209</v>
      </c>
      <c r="J1342" t="str">
        <f>VLOOKUP(B1342,Sheet1!A:B,2,FALSE)</f>
        <v>Pumping Plant</v>
      </c>
    </row>
    <row r="1343" spans="1:10">
      <c r="A1343">
        <v>48497</v>
      </c>
      <c r="B1343">
        <v>533</v>
      </c>
      <c r="C1343" t="s">
        <v>964</v>
      </c>
      <c r="D1343">
        <v>2015</v>
      </c>
      <c r="E1343">
        <v>1605.15</v>
      </c>
      <c r="F1343">
        <v>1605.15</v>
      </c>
      <c r="G1343">
        <v>936</v>
      </c>
      <c r="H1343">
        <v>104</v>
      </c>
      <c r="I1343" t="s">
        <v>209</v>
      </c>
      <c r="J1343" t="str">
        <f>VLOOKUP(B1343,Sheet1!A:B,2,FALSE)</f>
        <v>Pumping Plant</v>
      </c>
    </row>
    <row r="1344" spans="1:10">
      <c r="A1344">
        <v>48497</v>
      </c>
      <c r="B1344">
        <v>533</v>
      </c>
      <c r="C1344" t="s">
        <v>974</v>
      </c>
      <c r="D1344">
        <v>2012</v>
      </c>
      <c r="E1344">
        <v>2820</v>
      </c>
      <c r="F1344">
        <v>2820</v>
      </c>
      <c r="G1344">
        <v>434</v>
      </c>
      <c r="H1344">
        <v>62</v>
      </c>
      <c r="I1344" t="s">
        <v>209</v>
      </c>
      <c r="J1344" t="str">
        <f>VLOOKUP(B1344,Sheet1!A:B,2,FALSE)</f>
        <v>Pumping Plant</v>
      </c>
    </row>
    <row r="1345" spans="1:10">
      <c r="A1345">
        <v>48497</v>
      </c>
      <c r="B1345">
        <v>533</v>
      </c>
      <c r="C1345" t="s">
        <v>975</v>
      </c>
      <c r="D1345">
        <v>2011</v>
      </c>
      <c r="E1345">
        <v>7514.4</v>
      </c>
      <c r="F1345">
        <v>7514.4</v>
      </c>
      <c r="G1345">
        <v>1260</v>
      </c>
      <c r="H1345">
        <v>252</v>
      </c>
      <c r="I1345" t="s">
        <v>213</v>
      </c>
      <c r="J1345" t="str">
        <f>VLOOKUP(B1345,Sheet1!A:B,2,FALSE)</f>
        <v>Pumping Plant</v>
      </c>
    </row>
    <row r="1346" spans="1:10">
      <c r="A1346">
        <v>48497</v>
      </c>
      <c r="B1346">
        <v>533</v>
      </c>
      <c r="C1346" t="s">
        <v>981</v>
      </c>
      <c r="D1346">
        <v>2012</v>
      </c>
      <c r="E1346">
        <v>1020</v>
      </c>
      <c r="F1346">
        <v>1020</v>
      </c>
      <c r="G1346">
        <v>168.6</v>
      </c>
      <c r="H1346">
        <v>46.2</v>
      </c>
      <c r="I1346" t="s">
        <v>209</v>
      </c>
      <c r="J1346" t="str">
        <f>VLOOKUP(B1346,Sheet1!A:B,2,FALSE)</f>
        <v>Pumping Plant</v>
      </c>
    </row>
    <row r="1347" spans="1:10">
      <c r="A1347">
        <v>48497</v>
      </c>
      <c r="B1347">
        <v>533</v>
      </c>
      <c r="C1347" t="s">
        <v>984</v>
      </c>
      <c r="D1347">
        <v>2015</v>
      </c>
      <c r="E1347">
        <v>660.32</v>
      </c>
      <c r="F1347">
        <v>660.32</v>
      </c>
      <c r="G1347">
        <v>429</v>
      </c>
      <c r="H1347">
        <v>39</v>
      </c>
      <c r="I1347" t="s">
        <v>209</v>
      </c>
      <c r="J1347" t="str">
        <f>VLOOKUP(B1347,Sheet1!A:B,2,FALSE)</f>
        <v>Pumping Plant</v>
      </c>
    </row>
    <row r="1348" spans="1:10">
      <c r="A1348">
        <v>48497</v>
      </c>
      <c r="B1348">
        <v>533</v>
      </c>
      <c r="C1348" t="s">
        <v>987</v>
      </c>
      <c r="D1348">
        <v>2014</v>
      </c>
      <c r="E1348">
        <v>660.32</v>
      </c>
      <c r="F1348">
        <v>660.32</v>
      </c>
      <c r="G1348">
        <v>66</v>
      </c>
      <c r="H1348">
        <v>22</v>
      </c>
      <c r="I1348" t="s">
        <v>209</v>
      </c>
      <c r="J1348" t="str">
        <f>VLOOKUP(B1348,Sheet1!A:B,2,FALSE)</f>
        <v>Pumping Plant</v>
      </c>
    </row>
    <row r="1349" spans="1:10">
      <c r="A1349">
        <v>48497</v>
      </c>
      <c r="B1349">
        <v>533</v>
      </c>
      <c r="C1349" t="s">
        <v>992</v>
      </c>
      <c r="D1349">
        <v>2016</v>
      </c>
      <c r="E1349">
        <v>305.94</v>
      </c>
      <c r="F1349">
        <v>305.94</v>
      </c>
      <c r="G1349">
        <v>228</v>
      </c>
      <c r="H1349">
        <v>34</v>
      </c>
      <c r="I1349" t="s">
        <v>209</v>
      </c>
      <c r="J1349" t="str">
        <f>VLOOKUP(B1349,Sheet1!A:B,2,FALSE)</f>
        <v>Pumping Plant</v>
      </c>
    </row>
    <row r="1350" spans="1:10">
      <c r="A1350">
        <v>48497</v>
      </c>
      <c r="B1350">
        <v>533</v>
      </c>
      <c r="C1350" t="s">
        <v>1001</v>
      </c>
      <c r="D1350">
        <v>2016</v>
      </c>
      <c r="E1350">
        <v>703.92</v>
      </c>
      <c r="F1350">
        <v>703.92</v>
      </c>
      <c r="G1350">
        <v>696</v>
      </c>
      <c r="H1350">
        <v>134</v>
      </c>
      <c r="I1350" t="s">
        <v>209</v>
      </c>
      <c r="J1350" t="str">
        <f>VLOOKUP(B1350,Sheet1!A:B,2,FALSE)</f>
        <v>Pumping Plant</v>
      </c>
    </row>
    <row r="1351" spans="1:10">
      <c r="A1351">
        <v>48497</v>
      </c>
      <c r="B1351">
        <v>533</v>
      </c>
      <c r="C1351" t="s">
        <v>1002</v>
      </c>
      <c r="D1351">
        <v>2016</v>
      </c>
      <c r="E1351">
        <v>1014.81</v>
      </c>
      <c r="F1351">
        <v>1014.81</v>
      </c>
      <c r="G1351">
        <v>223</v>
      </c>
      <c r="H1351">
        <v>67</v>
      </c>
      <c r="I1351" t="s">
        <v>209</v>
      </c>
      <c r="J1351" t="str">
        <f>VLOOKUP(B1351,Sheet1!A:B,2,FALSE)</f>
        <v>Pumping Plant</v>
      </c>
    </row>
    <row r="1352" spans="1:10">
      <c r="A1352">
        <v>48497</v>
      </c>
      <c r="B1352">
        <v>533</v>
      </c>
      <c r="C1352" t="s">
        <v>1014</v>
      </c>
      <c r="D1352">
        <v>2014</v>
      </c>
      <c r="E1352">
        <v>660.32</v>
      </c>
      <c r="F1352">
        <v>660.32</v>
      </c>
      <c r="G1352">
        <v>332</v>
      </c>
      <c r="H1352">
        <v>83</v>
      </c>
      <c r="I1352" t="s">
        <v>209</v>
      </c>
      <c r="J1352" t="str">
        <f>VLOOKUP(B1352,Sheet1!A:B,2,FALSE)</f>
        <v>Pumping Plant</v>
      </c>
    </row>
    <row r="1353" spans="1:10">
      <c r="A1353">
        <v>48497</v>
      </c>
      <c r="B1353">
        <v>533</v>
      </c>
      <c r="C1353" t="s">
        <v>1019</v>
      </c>
      <c r="D1353">
        <v>2012</v>
      </c>
      <c r="E1353">
        <v>2737.2</v>
      </c>
      <c r="F1353">
        <v>2737.2</v>
      </c>
      <c r="G1353">
        <v>116.4</v>
      </c>
      <c r="H1353">
        <v>38.799999999999997</v>
      </c>
      <c r="I1353" t="s">
        <v>209</v>
      </c>
      <c r="J1353" t="str">
        <f>VLOOKUP(B1353,Sheet1!A:B,2,FALSE)</f>
        <v>Pumping Plant</v>
      </c>
    </row>
    <row r="1354" spans="1:10">
      <c r="A1354">
        <v>48497</v>
      </c>
      <c r="B1354">
        <v>533</v>
      </c>
      <c r="C1354" t="s">
        <v>1024</v>
      </c>
      <c r="D1354">
        <v>2011</v>
      </c>
      <c r="E1354">
        <v>2523.29</v>
      </c>
      <c r="F1354">
        <v>2523.29</v>
      </c>
      <c r="G1354">
        <v>878</v>
      </c>
      <c r="H1354">
        <v>70</v>
      </c>
      <c r="I1354" t="s">
        <v>209</v>
      </c>
      <c r="J1354" t="str">
        <f>VLOOKUP(B1354,Sheet1!A:B,2,FALSE)</f>
        <v>Pumping Plant</v>
      </c>
    </row>
    <row r="1355" spans="1:10">
      <c r="A1355">
        <v>48497</v>
      </c>
      <c r="B1355">
        <v>533</v>
      </c>
      <c r="C1355" t="s">
        <v>1027</v>
      </c>
      <c r="D1355">
        <v>2014</v>
      </c>
      <c r="E1355">
        <v>7787.52</v>
      </c>
      <c r="F1355">
        <v>7787.52</v>
      </c>
      <c r="G1355">
        <v>2567</v>
      </c>
      <c r="H1355">
        <v>441</v>
      </c>
      <c r="I1355" t="s">
        <v>213</v>
      </c>
      <c r="J1355" t="str">
        <f>VLOOKUP(B1355,Sheet1!A:B,2,FALSE)</f>
        <v>Pumping Plant</v>
      </c>
    </row>
    <row r="1356" spans="1:10">
      <c r="A1356">
        <v>48497</v>
      </c>
      <c r="B1356">
        <v>533</v>
      </c>
      <c r="C1356" t="s">
        <v>1030</v>
      </c>
      <c r="D1356">
        <v>2012</v>
      </c>
      <c r="E1356">
        <v>1068.29</v>
      </c>
      <c r="F1356">
        <v>1068.29</v>
      </c>
      <c r="G1356">
        <v>138</v>
      </c>
      <c r="H1356">
        <v>23</v>
      </c>
      <c r="I1356" t="s">
        <v>209</v>
      </c>
      <c r="J1356" t="str">
        <f>VLOOKUP(B1356,Sheet1!A:B,2,FALSE)</f>
        <v>Pumping Plant</v>
      </c>
    </row>
    <row r="1357" spans="1:10">
      <c r="A1357">
        <v>48497</v>
      </c>
      <c r="B1357">
        <v>533</v>
      </c>
      <c r="C1357" t="s">
        <v>1032</v>
      </c>
      <c r="D1357">
        <v>2013</v>
      </c>
      <c r="E1357">
        <v>1068.29</v>
      </c>
      <c r="F1357">
        <v>1068.29</v>
      </c>
      <c r="G1357">
        <v>382</v>
      </c>
      <c r="H1357">
        <v>53</v>
      </c>
      <c r="I1357" t="s">
        <v>209</v>
      </c>
      <c r="J1357" t="str">
        <f>VLOOKUP(B1357,Sheet1!A:B,2,FALSE)</f>
        <v>Pumping Plant</v>
      </c>
    </row>
    <row r="1358" spans="1:10">
      <c r="A1358">
        <v>48497</v>
      </c>
      <c r="B1358">
        <v>533</v>
      </c>
      <c r="C1358" t="s">
        <v>1039</v>
      </c>
      <c r="D1358">
        <v>2013</v>
      </c>
      <c r="E1358">
        <v>3877.7</v>
      </c>
      <c r="F1358">
        <v>3877.7</v>
      </c>
      <c r="G1358">
        <v>721</v>
      </c>
      <c r="H1358">
        <v>139</v>
      </c>
      <c r="I1358" t="s">
        <v>209</v>
      </c>
      <c r="J1358" t="str">
        <f>VLOOKUP(B1358,Sheet1!A:B,2,FALSE)</f>
        <v>Pumping Plant</v>
      </c>
    </row>
    <row r="1359" spans="1:10">
      <c r="A1359">
        <v>48497</v>
      </c>
      <c r="B1359">
        <v>533</v>
      </c>
      <c r="C1359" t="s">
        <v>1046</v>
      </c>
      <c r="D1359">
        <v>2012</v>
      </c>
      <c r="E1359">
        <v>1068.29</v>
      </c>
      <c r="F1359">
        <v>1068.29</v>
      </c>
      <c r="G1359">
        <v>6</v>
      </c>
      <c r="H1359">
        <v>3</v>
      </c>
      <c r="I1359" t="s">
        <v>209</v>
      </c>
      <c r="J1359" t="str">
        <f>VLOOKUP(B1359,Sheet1!A:B,2,FALSE)</f>
        <v>Pumping Plant</v>
      </c>
    </row>
    <row r="1360" spans="1:10">
      <c r="A1360">
        <v>48497</v>
      </c>
      <c r="B1360">
        <v>533</v>
      </c>
      <c r="C1360" t="s">
        <v>1047</v>
      </c>
      <c r="D1360">
        <v>2014</v>
      </c>
      <c r="E1360">
        <v>407.92</v>
      </c>
      <c r="F1360">
        <v>407.92</v>
      </c>
      <c r="G1360">
        <v>1920</v>
      </c>
      <c r="H1360">
        <v>240</v>
      </c>
      <c r="I1360" t="s">
        <v>213</v>
      </c>
      <c r="J1360" t="str">
        <f>VLOOKUP(B1360,Sheet1!A:B,2,FALSE)</f>
        <v>Pumping Plant</v>
      </c>
    </row>
    <row r="1361" spans="1:10">
      <c r="A1361">
        <v>48497</v>
      </c>
      <c r="B1361">
        <v>533</v>
      </c>
      <c r="C1361" t="s">
        <v>1048</v>
      </c>
      <c r="D1361">
        <v>2012</v>
      </c>
      <c r="E1361">
        <v>1068.29</v>
      </c>
      <c r="F1361">
        <v>1068.29</v>
      </c>
      <c r="G1361">
        <v>41.4</v>
      </c>
      <c r="H1361">
        <v>20.7</v>
      </c>
      <c r="I1361" t="s">
        <v>209</v>
      </c>
      <c r="J1361" t="str">
        <f>VLOOKUP(B1361,Sheet1!A:B,2,FALSE)</f>
        <v>Pumping Plant</v>
      </c>
    </row>
    <row r="1362" spans="1:10">
      <c r="A1362">
        <v>48497</v>
      </c>
      <c r="B1362">
        <v>533</v>
      </c>
      <c r="C1362" t="s">
        <v>1056</v>
      </c>
      <c r="D1362">
        <v>2012</v>
      </c>
      <c r="E1362">
        <v>1137</v>
      </c>
      <c r="F1362">
        <v>1137</v>
      </c>
      <c r="G1362">
        <v>145</v>
      </c>
      <c r="H1362">
        <v>29</v>
      </c>
      <c r="I1362" t="s">
        <v>209</v>
      </c>
      <c r="J1362" t="str">
        <f>VLOOKUP(B1362,Sheet1!A:B,2,FALSE)</f>
        <v>Pumping Plant</v>
      </c>
    </row>
    <row r="1363" spans="1:10">
      <c r="A1363">
        <v>48497</v>
      </c>
      <c r="B1363">
        <v>533</v>
      </c>
      <c r="C1363" t="s">
        <v>1058</v>
      </c>
      <c r="D1363">
        <v>2014</v>
      </c>
      <c r="E1363">
        <v>660.32</v>
      </c>
      <c r="F1363">
        <v>660.32</v>
      </c>
      <c r="G1363">
        <v>25</v>
      </c>
      <c r="H1363">
        <v>13</v>
      </c>
      <c r="I1363" t="s">
        <v>209</v>
      </c>
      <c r="J1363" t="str">
        <f>VLOOKUP(B1363,Sheet1!A:B,2,FALSE)</f>
        <v>Pumping Plant</v>
      </c>
    </row>
    <row r="1364" spans="1:10">
      <c r="A1364">
        <v>48497</v>
      </c>
      <c r="B1364">
        <v>533</v>
      </c>
      <c r="C1364" t="s">
        <v>1060</v>
      </c>
      <c r="D1364">
        <v>2013</v>
      </c>
      <c r="E1364">
        <v>1020</v>
      </c>
      <c r="F1364">
        <v>1020</v>
      </c>
      <c r="G1364">
        <v>4.8</v>
      </c>
      <c r="H1364">
        <v>2.4</v>
      </c>
      <c r="I1364" t="s">
        <v>209</v>
      </c>
      <c r="J1364" t="str">
        <f>VLOOKUP(B1364,Sheet1!A:B,2,FALSE)</f>
        <v>Pumping Plant</v>
      </c>
    </row>
    <row r="1365" spans="1:10">
      <c r="A1365">
        <v>48497</v>
      </c>
      <c r="B1365">
        <v>533</v>
      </c>
      <c r="C1365" t="s">
        <v>1082</v>
      </c>
      <c r="D1365">
        <v>2014</v>
      </c>
      <c r="E1365">
        <v>407.92</v>
      </c>
      <c r="F1365">
        <v>407.92</v>
      </c>
      <c r="G1365">
        <v>297</v>
      </c>
      <c r="H1365">
        <v>94</v>
      </c>
      <c r="I1365" t="s">
        <v>209</v>
      </c>
      <c r="J1365" t="str">
        <f>VLOOKUP(B1365,Sheet1!A:B,2,FALSE)</f>
        <v>Pumping Plant</v>
      </c>
    </row>
    <row r="1366" spans="1:10">
      <c r="A1366">
        <v>48497</v>
      </c>
      <c r="B1366">
        <v>533</v>
      </c>
      <c r="C1366" t="s">
        <v>1090</v>
      </c>
      <c r="D1366">
        <v>2011</v>
      </c>
      <c r="E1366">
        <v>1171.1099999999999</v>
      </c>
      <c r="F1366">
        <v>1171.1099999999999</v>
      </c>
      <c r="G1366">
        <v>127</v>
      </c>
      <c r="H1366">
        <v>127</v>
      </c>
      <c r="I1366" t="s">
        <v>209</v>
      </c>
      <c r="J1366" t="str">
        <f>VLOOKUP(B1366,Sheet1!A:B,2,FALSE)</f>
        <v>Pumping Plant</v>
      </c>
    </row>
    <row r="1367" spans="1:10">
      <c r="A1367">
        <v>48497</v>
      </c>
      <c r="B1367">
        <v>533</v>
      </c>
      <c r="C1367" t="s">
        <v>1099</v>
      </c>
      <c r="D1367">
        <v>2014</v>
      </c>
      <c r="E1367">
        <v>3421.5</v>
      </c>
      <c r="F1367">
        <v>3421.5</v>
      </c>
      <c r="G1367">
        <v>479</v>
      </c>
      <c r="H1367">
        <v>170</v>
      </c>
      <c r="I1367" t="s">
        <v>209</v>
      </c>
      <c r="J1367" t="str">
        <f>VLOOKUP(B1367,Sheet1!A:B,2,FALSE)</f>
        <v>Pumping Plant</v>
      </c>
    </row>
    <row r="1368" spans="1:10">
      <c r="A1368">
        <v>48497</v>
      </c>
      <c r="B1368">
        <v>533</v>
      </c>
      <c r="C1368" t="s">
        <v>1103</v>
      </c>
      <c r="D1368">
        <v>2014</v>
      </c>
      <c r="E1368">
        <v>407.92</v>
      </c>
      <c r="F1368">
        <v>407.92</v>
      </c>
      <c r="G1368">
        <v>144</v>
      </c>
      <c r="H1368">
        <v>36</v>
      </c>
      <c r="I1368" t="s">
        <v>209</v>
      </c>
      <c r="J1368" t="str">
        <f>VLOOKUP(B1368,Sheet1!A:B,2,FALSE)</f>
        <v>Pumping Plant</v>
      </c>
    </row>
    <row r="1369" spans="1:10">
      <c r="A1369">
        <v>48497</v>
      </c>
      <c r="B1369">
        <v>533</v>
      </c>
      <c r="C1369" t="s">
        <v>1104</v>
      </c>
      <c r="D1369">
        <v>2014</v>
      </c>
      <c r="E1369">
        <v>660.32</v>
      </c>
      <c r="F1369">
        <v>660.32</v>
      </c>
      <c r="G1369">
        <v>271.2</v>
      </c>
      <c r="H1369">
        <v>135.6</v>
      </c>
      <c r="I1369" t="s">
        <v>209</v>
      </c>
      <c r="J1369" t="str">
        <f>VLOOKUP(B1369,Sheet1!A:B,2,FALSE)</f>
        <v>Pumping Plant</v>
      </c>
    </row>
    <row r="1370" spans="1:10">
      <c r="A1370">
        <v>48497</v>
      </c>
      <c r="B1370">
        <v>533</v>
      </c>
      <c r="C1370" t="s">
        <v>1105</v>
      </c>
      <c r="D1370">
        <v>2015</v>
      </c>
      <c r="E1370">
        <v>3399.17</v>
      </c>
      <c r="F1370">
        <v>3399.17</v>
      </c>
      <c r="G1370">
        <v>258</v>
      </c>
      <c r="H1370">
        <v>86</v>
      </c>
      <c r="I1370" t="s">
        <v>209</v>
      </c>
      <c r="J1370" t="str">
        <f>VLOOKUP(B1370,Sheet1!A:B,2,FALSE)</f>
        <v>Pumping Plant</v>
      </c>
    </row>
    <row r="1371" spans="1:10">
      <c r="A1371">
        <v>48497</v>
      </c>
      <c r="B1371">
        <v>550</v>
      </c>
      <c r="C1371" t="s">
        <v>264</v>
      </c>
      <c r="D1371">
        <v>2013</v>
      </c>
      <c r="E1371">
        <v>2167.5100000000002</v>
      </c>
      <c r="F1371">
        <v>2167.5100000000002</v>
      </c>
      <c r="G1371">
        <v>4547</v>
      </c>
      <c r="H1371">
        <v>423</v>
      </c>
      <c r="I1371" t="s">
        <v>213</v>
      </c>
      <c r="J1371" t="str">
        <f>VLOOKUP(B1371,Sheet1!A:B,2,FALSE)</f>
        <v>Range Planting</v>
      </c>
    </row>
    <row r="1372" spans="1:10">
      <c r="A1372">
        <v>48497</v>
      </c>
      <c r="B1372">
        <v>550</v>
      </c>
      <c r="C1372" t="s">
        <v>264</v>
      </c>
      <c r="D1372">
        <v>2014</v>
      </c>
      <c r="E1372">
        <v>625.09</v>
      </c>
      <c r="F1372">
        <v>625.09</v>
      </c>
      <c r="G1372">
        <v>4547</v>
      </c>
      <c r="H1372">
        <v>423</v>
      </c>
      <c r="I1372" t="s">
        <v>213</v>
      </c>
      <c r="J1372" t="str">
        <f>VLOOKUP(B1372,Sheet1!A:B,2,FALSE)</f>
        <v>Range Planting</v>
      </c>
    </row>
    <row r="1373" spans="1:10">
      <c r="A1373">
        <v>48497</v>
      </c>
      <c r="B1373">
        <v>550</v>
      </c>
      <c r="C1373" t="s">
        <v>264</v>
      </c>
      <c r="D1373">
        <v>2017</v>
      </c>
      <c r="E1373">
        <v>925.45</v>
      </c>
      <c r="F1373">
        <v>925.45</v>
      </c>
      <c r="G1373">
        <v>4547</v>
      </c>
      <c r="H1373">
        <v>423</v>
      </c>
      <c r="I1373" t="s">
        <v>213</v>
      </c>
      <c r="J1373" t="str">
        <f>VLOOKUP(B1373,Sheet1!A:B,2,FALSE)</f>
        <v>Range Planting</v>
      </c>
    </row>
    <row r="1374" spans="1:10">
      <c r="A1374">
        <v>48497</v>
      </c>
      <c r="B1374">
        <v>550</v>
      </c>
      <c r="C1374" t="s">
        <v>276</v>
      </c>
      <c r="D1374">
        <v>2013</v>
      </c>
      <c r="E1374">
        <v>788.5</v>
      </c>
      <c r="F1374">
        <v>788.5</v>
      </c>
      <c r="G1374">
        <v>486</v>
      </c>
      <c r="H1374">
        <v>243</v>
      </c>
      <c r="I1374" t="s">
        <v>213</v>
      </c>
      <c r="J1374" t="str">
        <f>VLOOKUP(B1374,Sheet1!A:B,2,FALSE)</f>
        <v>Range Planting</v>
      </c>
    </row>
    <row r="1375" spans="1:10">
      <c r="A1375">
        <v>48497</v>
      </c>
      <c r="B1375">
        <v>550</v>
      </c>
      <c r="C1375" t="s">
        <v>286</v>
      </c>
      <c r="D1375">
        <v>2014</v>
      </c>
      <c r="E1375">
        <v>559.95000000000005</v>
      </c>
      <c r="F1375">
        <v>559.95000000000005</v>
      </c>
      <c r="G1375">
        <v>56</v>
      </c>
      <c r="H1375">
        <v>28</v>
      </c>
      <c r="I1375" t="s">
        <v>213</v>
      </c>
      <c r="J1375" t="str">
        <f>VLOOKUP(B1375,Sheet1!A:B,2,FALSE)</f>
        <v>Range Planting</v>
      </c>
    </row>
    <row r="1376" spans="1:10">
      <c r="A1376">
        <v>48497</v>
      </c>
      <c r="B1376">
        <v>550</v>
      </c>
      <c r="C1376" t="s">
        <v>291</v>
      </c>
      <c r="D1376">
        <v>2013</v>
      </c>
      <c r="E1376">
        <v>1344.6</v>
      </c>
      <c r="F1376">
        <v>1344.6</v>
      </c>
      <c r="G1376">
        <v>108.9</v>
      </c>
      <c r="H1376">
        <v>36.299999999999997</v>
      </c>
      <c r="I1376" t="s">
        <v>213</v>
      </c>
      <c r="J1376" t="str">
        <f>VLOOKUP(B1376,Sheet1!A:B,2,FALSE)</f>
        <v>Range Planting</v>
      </c>
    </row>
    <row r="1377" spans="1:10">
      <c r="A1377">
        <v>48497</v>
      </c>
      <c r="B1377">
        <v>550</v>
      </c>
      <c r="C1377" t="s">
        <v>317</v>
      </c>
      <c r="D1377">
        <v>2010</v>
      </c>
      <c r="E1377">
        <v>3104.64</v>
      </c>
      <c r="F1377">
        <v>3104.64</v>
      </c>
      <c r="G1377">
        <v>2346</v>
      </c>
      <c r="H1377">
        <v>391</v>
      </c>
      <c r="I1377" t="s">
        <v>213</v>
      </c>
      <c r="J1377" t="str">
        <f>VLOOKUP(B1377,Sheet1!A:B,2,FALSE)</f>
        <v>Range Planting</v>
      </c>
    </row>
    <row r="1378" spans="1:10">
      <c r="A1378">
        <v>48497</v>
      </c>
      <c r="B1378">
        <v>550</v>
      </c>
      <c r="C1378" t="s">
        <v>358</v>
      </c>
      <c r="D1378">
        <v>2009</v>
      </c>
      <c r="E1378">
        <v>1580</v>
      </c>
      <c r="F1378">
        <v>1580</v>
      </c>
      <c r="G1378">
        <v>238</v>
      </c>
      <c r="H1378">
        <v>67</v>
      </c>
      <c r="I1378" t="s">
        <v>213</v>
      </c>
      <c r="J1378" t="str">
        <f>VLOOKUP(B1378,Sheet1!A:B,2,FALSE)</f>
        <v>Range Planting</v>
      </c>
    </row>
    <row r="1379" spans="1:10">
      <c r="A1379">
        <v>48497</v>
      </c>
      <c r="B1379">
        <v>550</v>
      </c>
      <c r="C1379" t="s">
        <v>361</v>
      </c>
      <c r="D1379">
        <v>2013</v>
      </c>
      <c r="E1379">
        <v>516.67999999999995</v>
      </c>
      <c r="F1379">
        <v>516.67999999999995</v>
      </c>
      <c r="G1379">
        <v>35.4</v>
      </c>
      <c r="H1379">
        <v>17.7</v>
      </c>
      <c r="I1379" t="s">
        <v>213</v>
      </c>
      <c r="J1379" t="str">
        <f>VLOOKUP(B1379,Sheet1!A:B,2,FALSE)</f>
        <v>Range Planting</v>
      </c>
    </row>
    <row r="1380" spans="1:10">
      <c r="A1380">
        <v>48497</v>
      </c>
      <c r="B1380">
        <v>550</v>
      </c>
      <c r="C1380" t="s">
        <v>374</v>
      </c>
      <c r="D1380">
        <v>2008</v>
      </c>
      <c r="E1380">
        <v>500</v>
      </c>
      <c r="F1380">
        <v>500</v>
      </c>
      <c r="G1380">
        <v>56</v>
      </c>
      <c r="H1380">
        <v>14</v>
      </c>
      <c r="I1380" t="s">
        <v>213</v>
      </c>
      <c r="J1380" t="str">
        <f>VLOOKUP(B1380,Sheet1!A:B,2,FALSE)</f>
        <v>Range Planting</v>
      </c>
    </row>
    <row r="1381" spans="1:10">
      <c r="A1381">
        <v>48497</v>
      </c>
      <c r="B1381">
        <v>550</v>
      </c>
      <c r="C1381" t="s">
        <v>405</v>
      </c>
      <c r="D1381">
        <v>2009</v>
      </c>
      <c r="E1381">
        <v>600</v>
      </c>
      <c r="F1381">
        <v>600</v>
      </c>
      <c r="G1381">
        <v>785.86884339999995</v>
      </c>
      <c r="H1381">
        <v>55</v>
      </c>
      <c r="I1381" t="s">
        <v>213</v>
      </c>
      <c r="J1381" t="str">
        <f>VLOOKUP(B1381,Sheet1!A:B,2,FALSE)</f>
        <v>Range Planting</v>
      </c>
    </row>
    <row r="1382" spans="1:10">
      <c r="A1382">
        <v>48497</v>
      </c>
      <c r="B1382">
        <v>550</v>
      </c>
      <c r="C1382" t="s">
        <v>412</v>
      </c>
      <c r="D1382">
        <v>2008</v>
      </c>
      <c r="E1382">
        <v>200</v>
      </c>
      <c r="F1382">
        <v>200</v>
      </c>
      <c r="G1382">
        <v>98</v>
      </c>
      <c r="H1382">
        <v>14</v>
      </c>
      <c r="I1382" t="s">
        <v>213</v>
      </c>
      <c r="J1382" t="str">
        <f>VLOOKUP(B1382,Sheet1!A:B,2,FALSE)</f>
        <v>Range Planting</v>
      </c>
    </row>
    <row r="1383" spans="1:10">
      <c r="A1383">
        <v>48497</v>
      </c>
      <c r="B1383">
        <v>550</v>
      </c>
      <c r="C1383" t="s">
        <v>423</v>
      </c>
      <c r="D1383">
        <v>2018</v>
      </c>
      <c r="E1383">
        <v>3535.14</v>
      </c>
      <c r="F1383">
        <v>3535.14</v>
      </c>
      <c r="G1383">
        <v>30</v>
      </c>
      <c r="H1383">
        <v>30</v>
      </c>
      <c r="I1383" t="s">
        <v>213</v>
      </c>
      <c r="J1383" t="str">
        <f>VLOOKUP(B1383,Sheet1!A:B,2,FALSE)</f>
        <v>Range Planting</v>
      </c>
    </row>
    <row r="1384" spans="1:10">
      <c r="A1384">
        <v>48497</v>
      </c>
      <c r="B1384">
        <v>550</v>
      </c>
      <c r="C1384" t="s">
        <v>439</v>
      </c>
      <c r="D1384">
        <v>2013</v>
      </c>
      <c r="E1384">
        <v>1041.6500000000001</v>
      </c>
      <c r="F1384">
        <v>1041.6500000000001</v>
      </c>
      <c r="G1384">
        <v>231</v>
      </c>
      <c r="H1384">
        <v>77</v>
      </c>
      <c r="I1384" t="s">
        <v>213</v>
      </c>
      <c r="J1384" t="str">
        <f>VLOOKUP(B1384,Sheet1!A:B,2,FALSE)</f>
        <v>Range Planting</v>
      </c>
    </row>
    <row r="1385" spans="1:10">
      <c r="A1385">
        <v>48497</v>
      </c>
      <c r="B1385">
        <v>550</v>
      </c>
      <c r="C1385" t="s">
        <v>454</v>
      </c>
      <c r="D1385">
        <v>2013</v>
      </c>
      <c r="E1385">
        <v>415</v>
      </c>
      <c r="F1385">
        <v>415</v>
      </c>
      <c r="G1385">
        <v>2488</v>
      </c>
      <c r="H1385">
        <v>808</v>
      </c>
      <c r="I1385" t="s">
        <v>213</v>
      </c>
      <c r="J1385" t="str">
        <f>VLOOKUP(B1385,Sheet1!A:B,2,FALSE)</f>
        <v>Range Planting</v>
      </c>
    </row>
    <row r="1386" spans="1:10">
      <c r="A1386">
        <v>48497</v>
      </c>
      <c r="B1386">
        <v>550</v>
      </c>
      <c r="C1386" t="s">
        <v>462</v>
      </c>
      <c r="D1386">
        <v>2010</v>
      </c>
      <c r="E1386">
        <v>2972.75</v>
      </c>
      <c r="F1386">
        <v>2972.75</v>
      </c>
      <c r="G1386">
        <v>597</v>
      </c>
      <c r="H1386">
        <v>69</v>
      </c>
      <c r="I1386" t="s">
        <v>213</v>
      </c>
      <c r="J1386" t="str">
        <f>VLOOKUP(B1386,Sheet1!A:B,2,FALSE)</f>
        <v>Range Planting</v>
      </c>
    </row>
    <row r="1387" spans="1:10">
      <c r="A1387">
        <v>48497</v>
      </c>
      <c r="B1387">
        <v>550</v>
      </c>
      <c r="C1387" t="s">
        <v>468</v>
      </c>
      <c r="D1387">
        <v>2008</v>
      </c>
      <c r="E1387">
        <v>850</v>
      </c>
      <c r="F1387">
        <v>850</v>
      </c>
      <c r="G1387">
        <v>2152</v>
      </c>
      <c r="H1387">
        <v>538</v>
      </c>
      <c r="I1387" t="s">
        <v>213</v>
      </c>
      <c r="J1387" t="str">
        <f>VLOOKUP(B1387,Sheet1!A:B,2,FALSE)</f>
        <v>Range Planting</v>
      </c>
    </row>
    <row r="1388" spans="1:10">
      <c r="A1388">
        <v>48497</v>
      </c>
      <c r="B1388">
        <v>550</v>
      </c>
      <c r="C1388" t="s">
        <v>471</v>
      </c>
      <c r="D1388">
        <v>2013</v>
      </c>
      <c r="E1388">
        <v>504</v>
      </c>
      <c r="F1388">
        <v>504</v>
      </c>
      <c r="G1388">
        <v>49</v>
      </c>
      <c r="H1388">
        <v>13</v>
      </c>
      <c r="I1388" t="s">
        <v>213</v>
      </c>
      <c r="J1388" t="str">
        <f>VLOOKUP(B1388,Sheet1!A:B,2,FALSE)</f>
        <v>Range Planting</v>
      </c>
    </row>
    <row r="1389" spans="1:10">
      <c r="A1389">
        <v>48497</v>
      </c>
      <c r="B1389">
        <v>550</v>
      </c>
      <c r="C1389" t="s">
        <v>480</v>
      </c>
      <c r="D1389">
        <v>2010</v>
      </c>
      <c r="E1389">
        <v>966</v>
      </c>
      <c r="F1389">
        <v>966</v>
      </c>
      <c r="G1389">
        <v>246.5</v>
      </c>
      <c r="H1389">
        <v>25</v>
      </c>
      <c r="I1389" t="s">
        <v>213</v>
      </c>
      <c r="J1389" t="str">
        <f>VLOOKUP(B1389,Sheet1!A:B,2,FALSE)</f>
        <v>Range Planting</v>
      </c>
    </row>
    <row r="1390" spans="1:10">
      <c r="A1390">
        <v>48497</v>
      </c>
      <c r="B1390">
        <v>550</v>
      </c>
      <c r="C1390" t="s">
        <v>501</v>
      </c>
      <c r="D1390">
        <v>2016</v>
      </c>
      <c r="E1390">
        <v>3961.24</v>
      </c>
      <c r="F1390">
        <v>3961.24</v>
      </c>
      <c r="G1390">
        <v>82</v>
      </c>
      <c r="H1390">
        <v>41</v>
      </c>
      <c r="I1390" t="s">
        <v>213</v>
      </c>
      <c r="J1390" t="str">
        <f>VLOOKUP(B1390,Sheet1!A:B,2,FALSE)</f>
        <v>Range Planting</v>
      </c>
    </row>
    <row r="1391" spans="1:10">
      <c r="A1391">
        <v>48497</v>
      </c>
      <c r="B1391">
        <v>550</v>
      </c>
      <c r="C1391" t="s">
        <v>503</v>
      </c>
      <c r="D1391">
        <v>2013</v>
      </c>
      <c r="E1391">
        <v>33.200000000000003</v>
      </c>
      <c r="F1391">
        <v>33.200000000000003</v>
      </c>
      <c r="G1391">
        <v>167</v>
      </c>
      <c r="H1391">
        <v>93</v>
      </c>
      <c r="I1391" t="s">
        <v>213</v>
      </c>
      <c r="J1391" t="str">
        <f>VLOOKUP(B1391,Sheet1!A:B,2,FALSE)</f>
        <v>Range Planting</v>
      </c>
    </row>
    <row r="1392" spans="1:10">
      <c r="A1392">
        <v>48497</v>
      </c>
      <c r="B1392">
        <v>550</v>
      </c>
      <c r="C1392" t="s">
        <v>522</v>
      </c>
      <c r="D1392">
        <v>2011</v>
      </c>
      <c r="E1392">
        <v>303.77999999999997</v>
      </c>
      <c r="F1392">
        <v>303.77999999999997</v>
      </c>
      <c r="G1392">
        <v>49</v>
      </c>
      <c r="H1392">
        <v>49</v>
      </c>
      <c r="I1392" t="s">
        <v>213</v>
      </c>
      <c r="J1392" t="str">
        <f>VLOOKUP(B1392,Sheet1!A:B,2,FALSE)</f>
        <v>Range Planting</v>
      </c>
    </row>
    <row r="1393" spans="1:10">
      <c r="A1393">
        <v>48497</v>
      </c>
      <c r="B1393">
        <v>550</v>
      </c>
      <c r="C1393" t="s">
        <v>560</v>
      </c>
      <c r="D1393">
        <v>2009</v>
      </c>
      <c r="E1393">
        <v>1730</v>
      </c>
      <c r="F1393">
        <v>1730</v>
      </c>
      <c r="G1393">
        <v>265</v>
      </c>
      <c r="H1393">
        <v>53</v>
      </c>
      <c r="I1393" t="s">
        <v>213</v>
      </c>
      <c r="J1393" t="str">
        <f>VLOOKUP(B1393,Sheet1!A:B,2,FALSE)</f>
        <v>Range Planting</v>
      </c>
    </row>
    <row r="1394" spans="1:10">
      <c r="A1394">
        <v>48497</v>
      </c>
      <c r="B1394">
        <v>550</v>
      </c>
      <c r="C1394" t="s">
        <v>582</v>
      </c>
      <c r="D1394">
        <v>2008</v>
      </c>
      <c r="E1394">
        <v>1150</v>
      </c>
      <c r="F1394">
        <v>1150</v>
      </c>
      <c r="G1394">
        <v>960</v>
      </c>
      <c r="H1394">
        <v>240</v>
      </c>
      <c r="I1394" t="s">
        <v>213</v>
      </c>
      <c r="J1394" t="str">
        <f>VLOOKUP(B1394,Sheet1!A:B,2,FALSE)</f>
        <v>Range Planting</v>
      </c>
    </row>
    <row r="1395" spans="1:10">
      <c r="A1395">
        <v>48497</v>
      </c>
      <c r="B1395">
        <v>550</v>
      </c>
      <c r="C1395" t="s">
        <v>584</v>
      </c>
      <c r="D1395">
        <v>2009</v>
      </c>
      <c r="E1395">
        <v>445</v>
      </c>
      <c r="F1395">
        <v>445</v>
      </c>
      <c r="G1395">
        <v>1156</v>
      </c>
      <c r="H1395">
        <v>116</v>
      </c>
      <c r="I1395" t="s">
        <v>213</v>
      </c>
      <c r="J1395" t="str">
        <f>VLOOKUP(B1395,Sheet1!A:B,2,FALSE)</f>
        <v>Range Planting</v>
      </c>
    </row>
    <row r="1396" spans="1:10">
      <c r="A1396">
        <v>48497</v>
      </c>
      <c r="B1396">
        <v>550</v>
      </c>
      <c r="C1396" t="s">
        <v>601</v>
      </c>
      <c r="D1396">
        <v>2009</v>
      </c>
      <c r="E1396">
        <v>755</v>
      </c>
      <c r="F1396">
        <v>755</v>
      </c>
      <c r="G1396">
        <v>759</v>
      </c>
      <c r="H1396">
        <v>90</v>
      </c>
      <c r="I1396" t="s">
        <v>213</v>
      </c>
      <c r="J1396" t="str">
        <f>VLOOKUP(B1396,Sheet1!A:B,2,FALSE)</f>
        <v>Range Planting</v>
      </c>
    </row>
    <row r="1397" spans="1:10">
      <c r="A1397">
        <v>48497</v>
      </c>
      <c r="B1397">
        <v>550</v>
      </c>
      <c r="C1397" t="s">
        <v>658</v>
      </c>
      <c r="D1397">
        <v>2012</v>
      </c>
      <c r="E1397">
        <v>116.2</v>
      </c>
      <c r="F1397">
        <v>116.2</v>
      </c>
      <c r="G1397">
        <v>184.8</v>
      </c>
      <c r="H1397">
        <v>26.4</v>
      </c>
      <c r="I1397" t="s">
        <v>213</v>
      </c>
      <c r="J1397" t="str">
        <f>VLOOKUP(B1397,Sheet1!A:B,2,FALSE)</f>
        <v>Range Planting</v>
      </c>
    </row>
    <row r="1398" spans="1:10">
      <c r="A1398">
        <v>48497</v>
      </c>
      <c r="B1398">
        <v>550</v>
      </c>
      <c r="C1398" t="s">
        <v>694</v>
      </c>
      <c r="D1398">
        <v>2010</v>
      </c>
      <c r="E1398">
        <v>2730</v>
      </c>
      <c r="F1398">
        <v>2730</v>
      </c>
      <c r="G1398">
        <v>174</v>
      </c>
      <c r="H1398">
        <v>58</v>
      </c>
      <c r="I1398" t="s">
        <v>213</v>
      </c>
      <c r="J1398" t="str">
        <f>VLOOKUP(B1398,Sheet1!A:B,2,FALSE)</f>
        <v>Range Planting</v>
      </c>
    </row>
    <row r="1399" spans="1:10">
      <c r="A1399">
        <v>48497</v>
      </c>
      <c r="B1399">
        <v>550</v>
      </c>
      <c r="C1399" t="s">
        <v>697</v>
      </c>
      <c r="D1399">
        <v>2013</v>
      </c>
      <c r="E1399">
        <v>1381.95</v>
      </c>
      <c r="F1399">
        <v>1381.95</v>
      </c>
      <c r="G1399">
        <v>792</v>
      </c>
      <c r="H1399">
        <v>198</v>
      </c>
      <c r="I1399" t="s">
        <v>213</v>
      </c>
      <c r="J1399" t="str">
        <f>VLOOKUP(B1399,Sheet1!A:B,2,FALSE)</f>
        <v>Range Planting</v>
      </c>
    </row>
    <row r="1400" spans="1:10">
      <c r="A1400">
        <v>48497</v>
      </c>
      <c r="B1400">
        <v>550</v>
      </c>
      <c r="C1400" t="s">
        <v>697</v>
      </c>
      <c r="D1400">
        <v>2016</v>
      </c>
      <c r="E1400">
        <v>1058.25</v>
      </c>
      <c r="F1400">
        <v>1058.25</v>
      </c>
      <c r="G1400">
        <v>792</v>
      </c>
      <c r="H1400">
        <v>198</v>
      </c>
      <c r="I1400" t="s">
        <v>213</v>
      </c>
      <c r="J1400" t="str">
        <f>VLOOKUP(B1400,Sheet1!A:B,2,FALSE)</f>
        <v>Range Planting</v>
      </c>
    </row>
    <row r="1401" spans="1:10">
      <c r="A1401">
        <v>48497</v>
      </c>
      <c r="B1401">
        <v>550</v>
      </c>
      <c r="C1401" t="s">
        <v>719</v>
      </c>
      <c r="D1401">
        <v>2013</v>
      </c>
      <c r="E1401">
        <v>672.3</v>
      </c>
      <c r="F1401">
        <v>672.3</v>
      </c>
      <c r="G1401">
        <v>81</v>
      </c>
      <c r="H1401">
        <v>48.8</v>
      </c>
      <c r="I1401" t="s">
        <v>213</v>
      </c>
      <c r="J1401" t="str">
        <f>VLOOKUP(B1401,Sheet1!A:B,2,FALSE)</f>
        <v>Range Planting</v>
      </c>
    </row>
    <row r="1402" spans="1:10">
      <c r="A1402">
        <v>48497</v>
      </c>
      <c r="B1402">
        <v>550</v>
      </c>
      <c r="C1402" t="s">
        <v>775</v>
      </c>
      <c r="D1402">
        <v>2010</v>
      </c>
      <c r="E1402">
        <v>781.2</v>
      </c>
      <c r="F1402">
        <v>781.2</v>
      </c>
      <c r="G1402">
        <v>1476.1</v>
      </c>
      <c r="H1402">
        <v>237.5</v>
      </c>
      <c r="I1402" t="s">
        <v>213</v>
      </c>
      <c r="J1402" t="str">
        <f>VLOOKUP(B1402,Sheet1!A:B,2,FALSE)</f>
        <v>Range Planting</v>
      </c>
    </row>
    <row r="1403" spans="1:10">
      <c r="A1403">
        <v>48497</v>
      </c>
      <c r="B1403">
        <v>550</v>
      </c>
      <c r="C1403" t="s">
        <v>782</v>
      </c>
      <c r="D1403">
        <v>2011</v>
      </c>
      <c r="E1403">
        <v>564.23</v>
      </c>
      <c r="F1403">
        <v>564.23</v>
      </c>
      <c r="G1403">
        <v>20</v>
      </c>
      <c r="H1403">
        <v>20</v>
      </c>
      <c r="I1403" t="s">
        <v>213</v>
      </c>
      <c r="J1403" t="str">
        <f>VLOOKUP(B1403,Sheet1!A:B,2,FALSE)</f>
        <v>Range Planting</v>
      </c>
    </row>
    <row r="1404" spans="1:10">
      <c r="A1404">
        <v>48497</v>
      </c>
      <c r="B1404">
        <v>550</v>
      </c>
      <c r="C1404" t="s">
        <v>787</v>
      </c>
      <c r="D1404">
        <v>2016</v>
      </c>
      <c r="E1404">
        <v>10011.48</v>
      </c>
      <c r="F1404">
        <v>10011.48</v>
      </c>
      <c r="G1404">
        <v>900</v>
      </c>
      <c r="H1404">
        <v>100</v>
      </c>
      <c r="I1404" t="s">
        <v>213</v>
      </c>
      <c r="J1404" t="str">
        <f>VLOOKUP(B1404,Sheet1!A:B,2,FALSE)</f>
        <v>Range Planting</v>
      </c>
    </row>
    <row r="1405" spans="1:10">
      <c r="A1405">
        <v>48497</v>
      </c>
      <c r="B1405">
        <v>550</v>
      </c>
      <c r="C1405" t="s">
        <v>793</v>
      </c>
      <c r="D1405">
        <v>2012</v>
      </c>
      <c r="E1405">
        <v>249</v>
      </c>
      <c r="F1405">
        <v>249</v>
      </c>
      <c r="G1405">
        <v>696</v>
      </c>
      <c r="H1405">
        <v>87</v>
      </c>
      <c r="I1405" t="s">
        <v>213</v>
      </c>
      <c r="J1405" t="str">
        <f>VLOOKUP(B1405,Sheet1!A:B,2,FALSE)</f>
        <v>Range Planting</v>
      </c>
    </row>
    <row r="1406" spans="1:10">
      <c r="A1406">
        <v>48497</v>
      </c>
      <c r="B1406">
        <v>550</v>
      </c>
      <c r="C1406" t="s">
        <v>808</v>
      </c>
      <c r="D1406">
        <v>2012</v>
      </c>
      <c r="E1406">
        <v>1477.4</v>
      </c>
      <c r="F1406">
        <v>1477.4</v>
      </c>
      <c r="G1406">
        <v>2779</v>
      </c>
      <c r="H1406">
        <v>229</v>
      </c>
      <c r="I1406" t="s">
        <v>213</v>
      </c>
      <c r="J1406" t="str">
        <f>VLOOKUP(B1406,Sheet1!A:B,2,FALSE)</f>
        <v>Range Planting</v>
      </c>
    </row>
    <row r="1407" spans="1:10">
      <c r="A1407">
        <v>48497</v>
      </c>
      <c r="B1407">
        <v>550</v>
      </c>
      <c r="C1407" t="s">
        <v>825</v>
      </c>
      <c r="D1407">
        <v>2011</v>
      </c>
      <c r="E1407">
        <v>529.20000000000005</v>
      </c>
      <c r="F1407">
        <v>529.20000000000005</v>
      </c>
      <c r="G1407">
        <v>259</v>
      </c>
      <c r="H1407">
        <v>72</v>
      </c>
      <c r="I1407" t="s">
        <v>213</v>
      </c>
      <c r="J1407" t="str">
        <f>VLOOKUP(B1407,Sheet1!A:B,2,FALSE)</f>
        <v>Range Planting</v>
      </c>
    </row>
    <row r="1408" spans="1:10">
      <c r="A1408">
        <v>48497</v>
      </c>
      <c r="B1408">
        <v>550</v>
      </c>
      <c r="C1408" t="s">
        <v>855</v>
      </c>
      <c r="D1408">
        <v>2017</v>
      </c>
      <c r="E1408">
        <v>400.52</v>
      </c>
      <c r="F1408">
        <v>400.52</v>
      </c>
      <c r="G1408">
        <v>784</v>
      </c>
      <c r="H1408">
        <v>112</v>
      </c>
      <c r="I1408" t="s">
        <v>213</v>
      </c>
      <c r="J1408" t="str">
        <f>VLOOKUP(B1408,Sheet1!A:B,2,FALSE)</f>
        <v>Range Planting</v>
      </c>
    </row>
    <row r="1409" spans="1:10">
      <c r="A1409">
        <v>48497</v>
      </c>
      <c r="B1409">
        <v>550</v>
      </c>
      <c r="C1409" t="s">
        <v>864</v>
      </c>
      <c r="D1409">
        <v>2012</v>
      </c>
      <c r="E1409">
        <v>268.92</v>
      </c>
      <c r="F1409">
        <v>268.92</v>
      </c>
      <c r="G1409">
        <v>365</v>
      </c>
      <c r="H1409">
        <v>136.5</v>
      </c>
      <c r="I1409" t="s">
        <v>213</v>
      </c>
      <c r="J1409" t="str">
        <f>VLOOKUP(B1409,Sheet1!A:B,2,FALSE)</f>
        <v>Range Planting</v>
      </c>
    </row>
    <row r="1410" spans="1:10">
      <c r="A1410">
        <v>48497</v>
      </c>
      <c r="B1410">
        <v>550</v>
      </c>
      <c r="C1410" t="s">
        <v>891</v>
      </c>
      <c r="D1410">
        <v>2011</v>
      </c>
      <c r="E1410">
        <v>369.32</v>
      </c>
      <c r="F1410">
        <v>369.32</v>
      </c>
      <c r="G1410">
        <v>664</v>
      </c>
      <c r="H1410">
        <v>166</v>
      </c>
      <c r="I1410" t="s">
        <v>213</v>
      </c>
      <c r="J1410" t="str">
        <f>VLOOKUP(B1410,Sheet1!A:B,2,FALSE)</f>
        <v>Range Planting</v>
      </c>
    </row>
    <row r="1411" spans="1:10">
      <c r="A1411">
        <v>48497</v>
      </c>
      <c r="B1411">
        <v>550</v>
      </c>
      <c r="C1411" t="s">
        <v>891</v>
      </c>
      <c r="D1411">
        <v>2012</v>
      </c>
      <c r="E1411">
        <v>293.82</v>
      </c>
      <c r="F1411">
        <v>293.82</v>
      </c>
      <c r="G1411">
        <v>664</v>
      </c>
      <c r="H1411">
        <v>166</v>
      </c>
      <c r="I1411" t="s">
        <v>213</v>
      </c>
      <c r="J1411" t="str">
        <f>VLOOKUP(B1411,Sheet1!A:B,2,FALSE)</f>
        <v>Range Planting</v>
      </c>
    </row>
    <row r="1412" spans="1:10">
      <c r="A1412">
        <v>48497</v>
      </c>
      <c r="B1412">
        <v>550</v>
      </c>
      <c r="C1412" t="s">
        <v>905</v>
      </c>
      <c r="D1412">
        <v>2009</v>
      </c>
      <c r="E1412">
        <v>1385</v>
      </c>
      <c r="F1412">
        <v>1385</v>
      </c>
      <c r="G1412">
        <v>508</v>
      </c>
      <c r="H1412">
        <v>73</v>
      </c>
      <c r="I1412" t="s">
        <v>213</v>
      </c>
      <c r="J1412" t="str">
        <f>VLOOKUP(B1412,Sheet1!A:B,2,FALSE)</f>
        <v>Range Planting</v>
      </c>
    </row>
    <row r="1413" spans="1:10">
      <c r="A1413">
        <v>48497</v>
      </c>
      <c r="B1413">
        <v>550</v>
      </c>
      <c r="C1413" t="s">
        <v>913</v>
      </c>
      <c r="D1413">
        <v>2014</v>
      </c>
      <c r="E1413">
        <v>3109.36</v>
      </c>
      <c r="F1413">
        <v>3109.36</v>
      </c>
      <c r="G1413">
        <v>24</v>
      </c>
      <c r="H1413">
        <v>24</v>
      </c>
      <c r="I1413" t="s">
        <v>213</v>
      </c>
      <c r="J1413" t="str">
        <f>VLOOKUP(B1413,Sheet1!A:B,2,FALSE)</f>
        <v>Range Planting</v>
      </c>
    </row>
    <row r="1414" spans="1:10">
      <c r="A1414">
        <v>48497</v>
      </c>
      <c r="B1414">
        <v>550</v>
      </c>
      <c r="C1414" t="s">
        <v>947</v>
      </c>
      <c r="D1414">
        <v>2017</v>
      </c>
      <c r="E1414">
        <v>907.87</v>
      </c>
      <c r="F1414">
        <v>907.87</v>
      </c>
      <c r="G1414">
        <v>56</v>
      </c>
      <c r="H1414">
        <v>28</v>
      </c>
      <c r="I1414" t="s">
        <v>213</v>
      </c>
      <c r="J1414" t="str">
        <f>VLOOKUP(B1414,Sheet1!A:B,2,FALSE)</f>
        <v>Range Planting</v>
      </c>
    </row>
    <row r="1415" spans="1:10">
      <c r="A1415">
        <v>48497</v>
      </c>
      <c r="B1415">
        <v>550</v>
      </c>
      <c r="C1415" t="s">
        <v>991</v>
      </c>
      <c r="D1415">
        <v>2017</v>
      </c>
      <c r="E1415">
        <v>4272.32</v>
      </c>
      <c r="F1415">
        <v>4272.32</v>
      </c>
      <c r="G1415">
        <v>124</v>
      </c>
      <c r="H1415">
        <v>62</v>
      </c>
      <c r="I1415" t="s">
        <v>213</v>
      </c>
      <c r="J1415" t="str">
        <f>VLOOKUP(B1415,Sheet1!A:B,2,FALSE)</f>
        <v>Range Planting</v>
      </c>
    </row>
    <row r="1416" spans="1:10">
      <c r="A1416">
        <v>48497</v>
      </c>
      <c r="B1416">
        <v>550</v>
      </c>
      <c r="C1416" t="s">
        <v>993</v>
      </c>
      <c r="D1416">
        <v>2014</v>
      </c>
      <c r="E1416">
        <v>1244.4000000000001</v>
      </c>
      <c r="F1416">
        <v>1244.4000000000001</v>
      </c>
      <c r="G1416">
        <v>442.75</v>
      </c>
      <c r="H1416">
        <v>40.25</v>
      </c>
      <c r="I1416" t="s">
        <v>213</v>
      </c>
      <c r="J1416" t="str">
        <f>VLOOKUP(B1416,Sheet1!A:B,2,FALSE)</f>
        <v>Range Planting</v>
      </c>
    </row>
    <row r="1417" spans="1:10">
      <c r="A1417">
        <v>48497</v>
      </c>
      <c r="B1417">
        <v>550</v>
      </c>
      <c r="C1417" t="s">
        <v>1026</v>
      </c>
      <c r="D1417">
        <v>2014</v>
      </c>
      <c r="E1417">
        <v>616.97</v>
      </c>
      <c r="F1417">
        <v>616.97</v>
      </c>
      <c r="G1417">
        <v>95.6</v>
      </c>
      <c r="H1417">
        <v>23.9</v>
      </c>
      <c r="I1417" t="s">
        <v>213</v>
      </c>
      <c r="J1417" t="str">
        <f>VLOOKUP(B1417,Sheet1!A:B,2,FALSE)</f>
        <v>Range Planting</v>
      </c>
    </row>
    <row r="1418" spans="1:10">
      <c r="A1418">
        <v>48497</v>
      </c>
      <c r="B1418">
        <v>550</v>
      </c>
      <c r="C1418" t="s">
        <v>1034</v>
      </c>
      <c r="D1418">
        <v>2016</v>
      </c>
      <c r="E1418">
        <v>1141.6600000000001</v>
      </c>
      <c r="F1418">
        <v>1141.6600000000001</v>
      </c>
      <c r="G1418">
        <v>113</v>
      </c>
      <c r="H1418">
        <v>17</v>
      </c>
      <c r="I1418" t="s">
        <v>213</v>
      </c>
      <c r="J1418" t="str">
        <f>VLOOKUP(B1418,Sheet1!A:B,2,FALSE)</f>
        <v>Range Planting</v>
      </c>
    </row>
    <row r="1419" spans="1:10">
      <c r="A1419">
        <v>48497</v>
      </c>
      <c r="B1419">
        <v>550</v>
      </c>
      <c r="C1419" t="s">
        <v>1044</v>
      </c>
      <c r="D1419">
        <v>2013</v>
      </c>
      <c r="E1419">
        <v>776.05</v>
      </c>
      <c r="F1419">
        <v>776.05</v>
      </c>
      <c r="G1419">
        <v>4771</v>
      </c>
      <c r="H1419">
        <v>395</v>
      </c>
      <c r="I1419" t="s">
        <v>213</v>
      </c>
      <c r="J1419" t="str">
        <f>VLOOKUP(B1419,Sheet1!A:B,2,FALSE)</f>
        <v>Range Planting</v>
      </c>
    </row>
    <row r="1420" spans="1:10">
      <c r="A1420">
        <v>48497</v>
      </c>
      <c r="B1420">
        <v>550</v>
      </c>
      <c r="C1420" t="s">
        <v>1070</v>
      </c>
      <c r="D1420">
        <v>2013</v>
      </c>
      <c r="E1420">
        <v>1030</v>
      </c>
      <c r="F1420">
        <v>1030</v>
      </c>
      <c r="G1420">
        <v>900</v>
      </c>
      <c r="H1420">
        <v>100</v>
      </c>
      <c r="I1420" t="s">
        <v>213</v>
      </c>
      <c r="J1420" t="str">
        <f>VLOOKUP(B1420,Sheet1!A:B,2,FALSE)</f>
        <v>Range Planting</v>
      </c>
    </row>
    <row r="1421" spans="1:10">
      <c r="A1421">
        <v>48497</v>
      </c>
      <c r="B1421">
        <v>550</v>
      </c>
      <c r="C1421" t="s">
        <v>1092</v>
      </c>
      <c r="D1421">
        <v>2010</v>
      </c>
      <c r="E1421">
        <v>572.70000000000005</v>
      </c>
      <c r="F1421">
        <v>572.70000000000005</v>
      </c>
      <c r="G1421">
        <v>506</v>
      </c>
      <c r="H1421">
        <v>253</v>
      </c>
      <c r="I1421" t="s">
        <v>213</v>
      </c>
      <c r="J1421" t="str">
        <f>VLOOKUP(B1421,Sheet1!A:B,2,FALSE)</f>
        <v>Range Planting</v>
      </c>
    </row>
    <row r="1422" spans="1:10">
      <c r="A1422">
        <v>48497</v>
      </c>
      <c r="B1422">
        <v>550</v>
      </c>
      <c r="C1422" t="s">
        <v>1092</v>
      </c>
      <c r="D1422">
        <v>2011</v>
      </c>
      <c r="E1422">
        <v>512.94000000000005</v>
      </c>
      <c r="F1422">
        <v>512.94000000000005</v>
      </c>
      <c r="G1422">
        <v>506</v>
      </c>
      <c r="H1422">
        <v>253</v>
      </c>
      <c r="I1422" t="s">
        <v>213</v>
      </c>
      <c r="J1422" t="str">
        <f>VLOOKUP(B1422,Sheet1!A:B,2,FALSE)</f>
        <v>Range Planting</v>
      </c>
    </row>
    <row r="1423" spans="1:10">
      <c r="A1423">
        <v>48497</v>
      </c>
      <c r="B1423">
        <v>550</v>
      </c>
      <c r="C1423" t="s">
        <v>1112</v>
      </c>
      <c r="D1423">
        <v>2014</v>
      </c>
      <c r="E1423">
        <v>3019.9</v>
      </c>
      <c r="F1423">
        <v>3019.9</v>
      </c>
      <c r="G1423">
        <v>533</v>
      </c>
      <c r="H1423">
        <v>106.6</v>
      </c>
      <c r="I1423" t="s">
        <v>213</v>
      </c>
      <c r="J1423" t="str">
        <f>VLOOKUP(B1423,Sheet1!A:B,2,FALSE)</f>
        <v>Range Planting</v>
      </c>
    </row>
    <row r="1424" spans="1:10">
      <c r="A1424">
        <v>48497</v>
      </c>
      <c r="B1424">
        <v>590</v>
      </c>
      <c r="C1424" t="s">
        <v>215</v>
      </c>
      <c r="D1424">
        <v>2011</v>
      </c>
      <c r="E1424">
        <v>954.66</v>
      </c>
      <c r="F1424">
        <v>954.66</v>
      </c>
      <c r="G1424">
        <v>32</v>
      </c>
      <c r="H1424">
        <v>16</v>
      </c>
      <c r="I1424" t="s">
        <v>207</v>
      </c>
      <c r="J1424" t="str">
        <f>VLOOKUP(B1424,Sheet1!A:B,2,FALSE)</f>
        <v>Nutrient Management</v>
      </c>
    </row>
    <row r="1425" spans="1:10">
      <c r="A1425">
        <v>48497</v>
      </c>
      <c r="B1425">
        <v>590</v>
      </c>
      <c r="C1425" t="s">
        <v>228</v>
      </c>
      <c r="D1425">
        <v>2010</v>
      </c>
      <c r="E1425">
        <v>996.03</v>
      </c>
      <c r="F1425">
        <v>996.03</v>
      </c>
      <c r="G1425">
        <v>49.5</v>
      </c>
      <c r="H1425">
        <v>16.5</v>
      </c>
      <c r="I1425" t="s">
        <v>209</v>
      </c>
      <c r="J1425" t="str">
        <f>VLOOKUP(B1425,Sheet1!A:B,2,FALSE)</f>
        <v>Nutrient Management</v>
      </c>
    </row>
    <row r="1426" spans="1:10">
      <c r="A1426">
        <v>48497</v>
      </c>
      <c r="B1426">
        <v>590</v>
      </c>
      <c r="C1426" t="s">
        <v>247</v>
      </c>
      <c r="D1426">
        <v>2009</v>
      </c>
      <c r="E1426">
        <v>154</v>
      </c>
      <c r="F1426">
        <v>154</v>
      </c>
      <c r="G1426">
        <v>1410.7</v>
      </c>
      <c r="H1426">
        <v>161.80000000000001</v>
      </c>
      <c r="I1426" t="s">
        <v>209</v>
      </c>
      <c r="J1426" t="str">
        <f>VLOOKUP(B1426,Sheet1!A:B,2,FALSE)</f>
        <v>Nutrient Management</v>
      </c>
    </row>
    <row r="1427" spans="1:10">
      <c r="A1427">
        <v>48497</v>
      </c>
      <c r="B1427">
        <v>590</v>
      </c>
      <c r="C1427" t="s">
        <v>247</v>
      </c>
      <c r="D1427">
        <v>2011</v>
      </c>
      <c r="E1427">
        <v>935.76</v>
      </c>
      <c r="F1427">
        <v>935.76</v>
      </c>
      <c r="G1427">
        <v>1410.7</v>
      </c>
      <c r="H1427">
        <v>161.80000000000001</v>
      </c>
      <c r="I1427" t="s">
        <v>209</v>
      </c>
      <c r="J1427" t="str">
        <f>VLOOKUP(B1427,Sheet1!A:B,2,FALSE)</f>
        <v>Nutrient Management</v>
      </c>
    </row>
    <row r="1428" spans="1:10">
      <c r="A1428">
        <v>48497</v>
      </c>
      <c r="B1428">
        <v>590</v>
      </c>
      <c r="C1428" t="s">
        <v>255</v>
      </c>
      <c r="D1428">
        <v>2010</v>
      </c>
      <c r="E1428">
        <v>621.24</v>
      </c>
      <c r="F1428">
        <v>621.24</v>
      </c>
      <c r="G1428">
        <v>102</v>
      </c>
      <c r="H1428">
        <v>17</v>
      </c>
      <c r="I1428" t="s">
        <v>209</v>
      </c>
      <c r="J1428" t="str">
        <f>VLOOKUP(B1428,Sheet1!A:B,2,FALSE)</f>
        <v>Nutrient Management</v>
      </c>
    </row>
    <row r="1429" spans="1:10">
      <c r="A1429">
        <v>48497</v>
      </c>
      <c r="B1429">
        <v>590</v>
      </c>
      <c r="C1429" t="s">
        <v>287</v>
      </c>
      <c r="D1429">
        <v>2010</v>
      </c>
      <c r="E1429">
        <v>670.53</v>
      </c>
      <c r="F1429">
        <v>670.53</v>
      </c>
      <c r="G1429">
        <v>246</v>
      </c>
      <c r="H1429">
        <v>41</v>
      </c>
      <c r="I1429" t="s">
        <v>209</v>
      </c>
      <c r="J1429" t="str">
        <f>VLOOKUP(B1429,Sheet1!A:B,2,FALSE)</f>
        <v>Nutrient Management</v>
      </c>
    </row>
    <row r="1430" spans="1:10">
      <c r="A1430">
        <v>48497</v>
      </c>
      <c r="B1430">
        <v>590</v>
      </c>
      <c r="C1430" t="s">
        <v>292</v>
      </c>
      <c r="D1430">
        <v>2011</v>
      </c>
      <c r="E1430">
        <v>1508.76</v>
      </c>
      <c r="F1430">
        <v>1508.76</v>
      </c>
      <c r="G1430">
        <v>99</v>
      </c>
      <c r="H1430">
        <v>33</v>
      </c>
      <c r="I1430" t="s">
        <v>209</v>
      </c>
      <c r="J1430" t="str">
        <f>VLOOKUP(B1430,Sheet1!A:B,2,FALSE)</f>
        <v>Nutrient Management</v>
      </c>
    </row>
    <row r="1431" spans="1:10">
      <c r="A1431">
        <v>48497</v>
      </c>
      <c r="B1431">
        <v>590</v>
      </c>
      <c r="C1431" t="s">
        <v>295</v>
      </c>
      <c r="D1431">
        <v>2010</v>
      </c>
      <c r="E1431">
        <v>306</v>
      </c>
      <c r="F1431">
        <v>306</v>
      </c>
      <c r="G1431">
        <v>105</v>
      </c>
      <c r="H1431">
        <v>21</v>
      </c>
      <c r="I1431" t="s">
        <v>209</v>
      </c>
      <c r="J1431" t="str">
        <f>VLOOKUP(B1431,Sheet1!A:B,2,FALSE)</f>
        <v>Nutrient Management</v>
      </c>
    </row>
    <row r="1432" spans="1:10">
      <c r="A1432">
        <v>48497</v>
      </c>
      <c r="B1432">
        <v>590</v>
      </c>
      <c r="C1432" t="s">
        <v>301</v>
      </c>
      <c r="D1432">
        <v>2009</v>
      </c>
      <c r="E1432">
        <v>100</v>
      </c>
      <c r="F1432">
        <v>100</v>
      </c>
      <c r="G1432">
        <v>102</v>
      </c>
      <c r="H1432">
        <v>24</v>
      </c>
      <c r="I1432" t="s">
        <v>209</v>
      </c>
      <c r="J1432" t="str">
        <f>VLOOKUP(B1432,Sheet1!A:B,2,FALSE)</f>
        <v>Nutrient Management</v>
      </c>
    </row>
    <row r="1433" spans="1:10">
      <c r="A1433">
        <v>48497</v>
      </c>
      <c r="B1433">
        <v>590</v>
      </c>
      <c r="C1433" t="s">
        <v>309</v>
      </c>
      <c r="D1433">
        <v>2009</v>
      </c>
      <c r="E1433">
        <v>400</v>
      </c>
      <c r="F1433">
        <v>400</v>
      </c>
      <c r="G1433">
        <v>186</v>
      </c>
      <c r="H1433">
        <v>62</v>
      </c>
      <c r="I1433" t="s">
        <v>209</v>
      </c>
      <c r="J1433" t="str">
        <f>VLOOKUP(B1433,Sheet1!A:B,2,FALSE)</f>
        <v>Nutrient Management</v>
      </c>
    </row>
    <row r="1434" spans="1:10">
      <c r="A1434">
        <v>48497</v>
      </c>
      <c r="B1434">
        <v>590</v>
      </c>
      <c r="C1434" t="s">
        <v>313</v>
      </c>
      <c r="D1434">
        <v>2008</v>
      </c>
      <c r="E1434">
        <v>780</v>
      </c>
      <c r="F1434">
        <v>780</v>
      </c>
      <c r="G1434">
        <v>970</v>
      </c>
      <c r="H1434">
        <v>97</v>
      </c>
      <c r="I1434" t="s">
        <v>209</v>
      </c>
      <c r="J1434" t="str">
        <f>VLOOKUP(B1434,Sheet1!A:B,2,FALSE)</f>
        <v>Nutrient Management</v>
      </c>
    </row>
    <row r="1435" spans="1:10">
      <c r="A1435">
        <v>48497</v>
      </c>
      <c r="B1435">
        <v>590</v>
      </c>
      <c r="C1435" t="s">
        <v>359</v>
      </c>
      <c r="D1435">
        <v>2009</v>
      </c>
      <c r="E1435">
        <v>520</v>
      </c>
      <c r="F1435">
        <v>520</v>
      </c>
      <c r="G1435">
        <v>677</v>
      </c>
      <c r="H1435">
        <v>102</v>
      </c>
      <c r="I1435" t="s">
        <v>209</v>
      </c>
      <c r="J1435" t="str">
        <f>VLOOKUP(B1435,Sheet1!A:B,2,FALSE)</f>
        <v>Nutrient Management</v>
      </c>
    </row>
    <row r="1436" spans="1:10">
      <c r="A1436">
        <v>48497</v>
      </c>
      <c r="B1436">
        <v>590</v>
      </c>
      <c r="C1436" t="s">
        <v>364</v>
      </c>
      <c r="D1436">
        <v>2011</v>
      </c>
      <c r="E1436">
        <v>309.62</v>
      </c>
      <c r="F1436">
        <v>309.62</v>
      </c>
      <c r="G1436">
        <v>112</v>
      </c>
      <c r="H1436">
        <v>28</v>
      </c>
      <c r="I1436" t="s">
        <v>209</v>
      </c>
      <c r="J1436" t="str">
        <f>VLOOKUP(B1436,Sheet1!A:B,2,FALSE)</f>
        <v>Nutrient Management</v>
      </c>
    </row>
    <row r="1437" spans="1:10">
      <c r="A1437">
        <v>48497</v>
      </c>
      <c r="B1437">
        <v>590</v>
      </c>
      <c r="C1437" t="s">
        <v>387</v>
      </c>
      <c r="D1437">
        <v>2009</v>
      </c>
      <c r="E1437">
        <v>1210.8599999999999</v>
      </c>
      <c r="F1437">
        <v>1210.8599999999999</v>
      </c>
      <c r="G1437">
        <v>211</v>
      </c>
      <c r="H1437">
        <v>52</v>
      </c>
      <c r="I1437" t="s">
        <v>209</v>
      </c>
      <c r="J1437" t="str">
        <f>VLOOKUP(B1437,Sheet1!A:B,2,FALSE)</f>
        <v>Nutrient Management</v>
      </c>
    </row>
    <row r="1438" spans="1:10">
      <c r="A1438">
        <v>48497</v>
      </c>
      <c r="B1438">
        <v>590</v>
      </c>
      <c r="C1438" t="s">
        <v>395</v>
      </c>
      <c r="D1438">
        <v>2008</v>
      </c>
      <c r="E1438">
        <v>180</v>
      </c>
      <c r="F1438">
        <v>180</v>
      </c>
      <c r="G1438">
        <v>165</v>
      </c>
      <c r="H1438">
        <v>30</v>
      </c>
      <c r="I1438" t="s">
        <v>209</v>
      </c>
      <c r="J1438" t="str">
        <f>VLOOKUP(B1438,Sheet1!A:B,2,FALSE)</f>
        <v>Nutrient Management</v>
      </c>
    </row>
    <row r="1439" spans="1:10">
      <c r="A1439">
        <v>48497</v>
      </c>
      <c r="B1439">
        <v>590</v>
      </c>
      <c r="C1439" t="s">
        <v>395</v>
      </c>
      <c r="D1439">
        <v>2009</v>
      </c>
      <c r="E1439">
        <v>154</v>
      </c>
      <c r="F1439">
        <v>154</v>
      </c>
      <c r="G1439">
        <v>165</v>
      </c>
      <c r="H1439">
        <v>30</v>
      </c>
      <c r="I1439" t="s">
        <v>209</v>
      </c>
      <c r="J1439" t="str">
        <f>VLOOKUP(B1439,Sheet1!A:B,2,FALSE)</f>
        <v>Nutrient Management</v>
      </c>
    </row>
    <row r="1440" spans="1:10">
      <c r="A1440">
        <v>48497</v>
      </c>
      <c r="B1440">
        <v>590</v>
      </c>
      <c r="C1440" t="s">
        <v>399</v>
      </c>
      <c r="D1440">
        <v>2008</v>
      </c>
      <c r="E1440">
        <v>60</v>
      </c>
      <c r="F1440">
        <v>60</v>
      </c>
      <c r="G1440">
        <v>348</v>
      </c>
      <c r="H1440">
        <v>76</v>
      </c>
      <c r="I1440" t="s">
        <v>209</v>
      </c>
      <c r="J1440" t="str">
        <f>VLOOKUP(B1440,Sheet1!A:B,2,FALSE)</f>
        <v>Nutrient Management</v>
      </c>
    </row>
    <row r="1441" spans="1:10">
      <c r="A1441">
        <v>48497</v>
      </c>
      <c r="B1441">
        <v>590</v>
      </c>
      <c r="C1441" t="s">
        <v>400</v>
      </c>
      <c r="D1441">
        <v>2010</v>
      </c>
      <c r="E1441">
        <v>926.85</v>
      </c>
      <c r="F1441">
        <v>926.85</v>
      </c>
      <c r="G1441">
        <v>40</v>
      </c>
      <c r="H1441">
        <v>20</v>
      </c>
      <c r="I1441" t="s">
        <v>209</v>
      </c>
      <c r="J1441" t="str">
        <f>VLOOKUP(B1441,Sheet1!A:B,2,FALSE)</f>
        <v>Nutrient Management</v>
      </c>
    </row>
    <row r="1442" spans="1:10">
      <c r="A1442">
        <v>48497</v>
      </c>
      <c r="B1442">
        <v>590</v>
      </c>
      <c r="C1442" t="s">
        <v>401</v>
      </c>
      <c r="D1442">
        <v>2008</v>
      </c>
      <c r="E1442">
        <v>308</v>
      </c>
      <c r="F1442">
        <v>308</v>
      </c>
      <c r="G1442">
        <v>54</v>
      </c>
      <c r="H1442">
        <v>18</v>
      </c>
      <c r="I1442" t="s">
        <v>209</v>
      </c>
      <c r="J1442" t="str">
        <f>VLOOKUP(B1442,Sheet1!A:B,2,FALSE)</f>
        <v>Nutrient Management</v>
      </c>
    </row>
    <row r="1443" spans="1:10">
      <c r="A1443">
        <v>48497</v>
      </c>
      <c r="B1443">
        <v>590</v>
      </c>
      <c r="C1443" t="s">
        <v>407</v>
      </c>
      <c r="D1443">
        <v>2011</v>
      </c>
      <c r="E1443">
        <v>129.01</v>
      </c>
      <c r="F1443">
        <v>129.01</v>
      </c>
      <c r="G1443">
        <v>86</v>
      </c>
      <c r="H1443">
        <v>43</v>
      </c>
      <c r="I1443" t="s">
        <v>209</v>
      </c>
      <c r="J1443" t="str">
        <f>VLOOKUP(B1443,Sheet1!A:B,2,FALSE)</f>
        <v>Nutrient Management</v>
      </c>
    </row>
    <row r="1444" spans="1:10">
      <c r="A1444">
        <v>48497</v>
      </c>
      <c r="B1444">
        <v>590</v>
      </c>
      <c r="C1444" t="s">
        <v>412</v>
      </c>
      <c r="D1444">
        <v>2008</v>
      </c>
      <c r="E1444">
        <v>120</v>
      </c>
      <c r="F1444">
        <v>120</v>
      </c>
      <c r="G1444">
        <v>98</v>
      </c>
      <c r="H1444">
        <v>14</v>
      </c>
      <c r="I1444" t="s">
        <v>209</v>
      </c>
      <c r="J1444" t="str">
        <f>VLOOKUP(B1444,Sheet1!A:B,2,FALSE)</f>
        <v>Nutrient Management</v>
      </c>
    </row>
    <row r="1445" spans="1:10">
      <c r="A1445">
        <v>48497</v>
      </c>
      <c r="B1445">
        <v>590</v>
      </c>
      <c r="C1445" t="s">
        <v>418</v>
      </c>
      <c r="D1445">
        <v>2010</v>
      </c>
      <c r="E1445">
        <v>3807.6</v>
      </c>
      <c r="F1445">
        <v>3807.6</v>
      </c>
      <c r="G1445">
        <v>720</v>
      </c>
      <c r="H1445">
        <v>80</v>
      </c>
      <c r="I1445" t="s">
        <v>209</v>
      </c>
      <c r="J1445" t="str">
        <f>VLOOKUP(B1445,Sheet1!A:B,2,FALSE)</f>
        <v>Nutrient Management</v>
      </c>
    </row>
    <row r="1446" spans="1:10">
      <c r="A1446">
        <v>48497</v>
      </c>
      <c r="B1446">
        <v>590</v>
      </c>
      <c r="C1446" t="s">
        <v>430</v>
      </c>
      <c r="D1446">
        <v>2008</v>
      </c>
      <c r="E1446">
        <v>200</v>
      </c>
      <c r="F1446">
        <v>200</v>
      </c>
      <c r="G1446">
        <v>144</v>
      </c>
      <c r="H1446">
        <v>48</v>
      </c>
      <c r="I1446" t="s">
        <v>209</v>
      </c>
      <c r="J1446" t="str">
        <f>VLOOKUP(B1446,Sheet1!A:B,2,FALSE)</f>
        <v>Nutrient Management</v>
      </c>
    </row>
    <row r="1447" spans="1:10">
      <c r="A1447">
        <v>48497</v>
      </c>
      <c r="B1447">
        <v>590</v>
      </c>
      <c r="C1447" t="s">
        <v>433</v>
      </c>
      <c r="D1447">
        <v>2011</v>
      </c>
      <c r="E1447">
        <v>619.24</v>
      </c>
      <c r="F1447">
        <v>619.24</v>
      </c>
      <c r="G1447">
        <v>189</v>
      </c>
      <c r="H1447">
        <v>39</v>
      </c>
      <c r="I1447" t="s">
        <v>209</v>
      </c>
      <c r="J1447" t="str">
        <f>VLOOKUP(B1447,Sheet1!A:B,2,FALSE)</f>
        <v>Nutrient Management</v>
      </c>
    </row>
    <row r="1448" spans="1:10">
      <c r="A1448">
        <v>48497</v>
      </c>
      <c r="B1448">
        <v>590</v>
      </c>
      <c r="C1448" t="s">
        <v>440</v>
      </c>
      <c r="D1448">
        <v>2013</v>
      </c>
      <c r="E1448">
        <v>452.63</v>
      </c>
      <c r="F1448">
        <v>452.63</v>
      </c>
      <c r="G1448">
        <v>1920</v>
      </c>
      <c r="H1448">
        <v>240</v>
      </c>
      <c r="I1448" t="s">
        <v>209</v>
      </c>
      <c r="J1448" t="str">
        <f>VLOOKUP(B1448,Sheet1!A:B,2,FALSE)</f>
        <v>Nutrient Management</v>
      </c>
    </row>
    <row r="1449" spans="1:10">
      <c r="A1449">
        <v>48497</v>
      </c>
      <c r="B1449">
        <v>590</v>
      </c>
      <c r="C1449" t="s">
        <v>442</v>
      </c>
      <c r="D1449">
        <v>2012</v>
      </c>
      <c r="E1449">
        <v>1216.1500000000001</v>
      </c>
      <c r="F1449">
        <v>1216.1500000000001</v>
      </c>
      <c r="G1449">
        <v>260</v>
      </c>
      <c r="H1449">
        <v>52</v>
      </c>
      <c r="I1449" t="s">
        <v>209</v>
      </c>
      <c r="J1449" t="str">
        <f>VLOOKUP(B1449,Sheet1!A:B,2,FALSE)</f>
        <v>Nutrient Management</v>
      </c>
    </row>
    <row r="1450" spans="1:10">
      <c r="A1450">
        <v>48497</v>
      </c>
      <c r="B1450">
        <v>590</v>
      </c>
      <c r="C1450" t="s">
        <v>443</v>
      </c>
      <c r="D1450">
        <v>2011</v>
      </c>
      <c r="E1450">
        <v>448.95</v>
      </c>
      <c r="F1450">
        <v>448.95</v>
      </c>
      <c r="G1450">
        <v>77</v>
      </c>
      <c r="H1450">
        <v>29</v>
      </c>
      <c r="I1450" t="s">
        <v>209</v>
      </c>
      <c r="J1450" t="str">
        <f>VLOOKUP(B1450,Sheet1!A:B,2,FALSE)</f>
        <v>Nutrient Management</v>
      </c>
    </row>
    <row r="1451" spans="1:10">
      <c r="A1451">
        <v>48497</v>
      </c>
      <c r="B1451">
        <v>590</v>
      </c>
      <c r="C1451" t="s">
        <v>468</v>
      </c>
      <c r="D1451">
        <v>2009</v>
      </c>
      <c r="E1451">
        <v>220</v>
      </c>
      <c r="F1451">
        <v>220</v>
      </c>
      <c r="G1451">
        <v>2152</v>
      </c>
      <c r="H1451">
        <v>538</v>
      </c>
      <c r="I1451" t="s">
        <v>209</v>
      </c>
      <c r="J1451" t="str">
        <f>VLOOKUP(B1451,Sheet1!A:B,2,FALSE)</f>
        <v>Nutrient Management</v>
      </c>
    </row>
    <row r="1452" spans="1:10">
      <c r="A1452">
        <v>48497</v>
      </c>
      <c r="B1452">
        <v>590</v>
      </c>
      <c r="C1452" t="s">
        <v>487</v>
      </c>
      <c r="D1452">
        <v>2011</v>
      </c>
      <c r="E1452">
        <v>1156.72</v>
      </c>
      <c r="F1452">
        <v>1156.72</v>
      </c>
      <c r="G1452">
        <v>116</v>
      </c>
      <c r="H1452">
        <v>29</v>
      </c>
      <c r="I1452" t="s">
        <v>209</v>
      </c>
      <c r="J1452" t="str">
        <f>VLOOKUP(B1452,Sheet1!A:B,2,FALSE)</f>
        <v>Nutrient Management</v>
      </c>
    </row>
    <row r="1453" spans="1:10">
      <c r="A1453">
        <v>48497</v>
      </c>
      <c r="B1453">
        <v>590</v>
      </c>
      <c r="C1453" t="s">
        <v>489</v>
      </c>
      <c r="D1453">
        <v>2010</v>
      </c>
      <c r="E1453">
        <v>572.88</v>
      </c>
      <c r="F1453">
        <v>572.88</v>
      </c>
      <c r="G1453">
        <v>57</v>
      </c>
      <c r="H1453">
        <v>19</v>
      </c>
      <c r="I1453" t="s">
        <v>209</v>
      </c>
      <c r="J1453" t="str">
        <f>VLOOKUP(B1453,Sheet1!A:B,2,FALSE)</f>
        <v>Nutrient Management</v>
      </c>
    </row>
    <row r="1454" spans="1:10">
      <c r="A1454">
        <v>48497</v>
      </c>
      <c r="B1454">
        <v>590</v>
      </c>
      <c r="C1454" t="s">
        <v>497</v>
      </c>
      <c r="D1454">
        <v>2011</v>
      </c>
      <c r="E1454">
        <v>704.09</v>
      </c>
      <c r="F1454">
        <v>704.09</v>
      </c>
      <c r="G1454">
        <v>35.4</v>
      </c>
      <c r="H1454">
        <v>17.7</v>
      </c>
      <c r="I1454" t="s">
        <v>209</v>
      </c>
      <c r="J1454" t="str">
        <f>VLOOKUP(B1454,Sheet1!A:B,2,FALSE)</f>
        <v>Nutrient Management</v>
      </c>
    </row>
    <row r="1455" spans="1:10">
      <c r="A1455">
        <v>48497</v>
      </c>
      <c r="B1455">
        <v>590</v>
      </c>
      <c r="C1455" t="s">
        <v>508</v>
      </c>
      <c r="D1455">
        <v>2011</v>
      </c>
      <c r="E1455">
        <v>1435.61</v>
      </c>
      <c r="F1455">
        <v>1435.61</v>
      </c>
      <c r="G1455">
        <v>146.80000000000001</v>
      </c>
      <c r="H1455">
        <v>59.4</v>
      </c>
      <c r="I1455" t="s">
        <v>209</v>
      </c>
      <c r="J1455" t="str">
        <f>VLOOKUP(B1455,Sheet1!A:B,2,FALSE)</f>
        <v>Nutrient Management</v>
      </c>
    </row>
    <row r="1456" spans="1:10">
      <c r="A1456">
        <v>48497</v>
      </c>
      <c r="B1456">
        <v>590</v>
      </c>
      <c r="C1456" t="s">
        <v>512</v>
      </c>
      <c r="D1456">
        <v>2010</v>
      </c>
      <c r="E1456">
        <v>776.55</v>
      </c>
      <c r="F1456">
        <v>776.55</v>
      </c>
      <c r="G1456">
        <v>80</v>
      </c>
      <c r="H1456">
        <v>20</v>
      </c>
      <c r="I1456" t="s">
        <v>209</v>
      </c>
      <c r="J1456" t="str">
        <f>VLOOKUP(B1456,Sheet1!A:B,2,FALSE)</f>
        <v>Nutrient Management</v>
      </c>
    </row>
    <row r="1457" spans="1:10">
      <c r="A1457">
        <v>48497</v>
      </c>
      <c r="B1457">
        <v>590</v>
      </c>
      <c r="C1457" t="s">
        <v>533</v>
      </c>
      <c r="D1457">
        <v>2011</v>
      </c>
      <c r="E1457">
        <v>263.18</v>
      </c>
      <c r="F1457">
        <v>263.18</v>
      </c>
      <c r="G1457">
        <v>79</v>
      </c>
      <c r="H1457">
        <v>21</v>
      </c>
      <c r="I1457" t="s">
        <v>209</v>
      </c>
      <c r="J1457" t="str">
        <f>VLOOKUP(B1457,Sheet1!A:B,2,FALSE)</f>
        <v>Nutrient Management</v>
      </c>
    </row>
    <row r="1458" spans="1:10">
      <c r="A1458">
        <v>48497</v>
      </c>
      <c r="B1458">
        <v>590</v>
      </c>
      <c r="C1458" t="s">
        <v>548</v>
      </c>
      <c r="D1458">
        <v>2009</v>
      </c>
      <c r="E1458">
        <v>572</v>
      </c>
      <c r="F1458">
        <v>572</v>
      </c>
      <c r="G1458">
        <v>608</v>
      </c>
      <c r="H1458">
        <v>152</v>
      </c>
      <c r="I1458" t="s">
        <v>209</v>
      </c>
      <c r="J1458" t="str">
        <f>VLOOKUP(B1458,Sheet1!A:B,2,FALSE)</f>
        <v>Nutrient Management</v>
      </c>
    </row>
    <row r="1459" spans="1:10">
      <c r="A1459">
        <v>48497</v>
      </c>
      <c r="B1459">
        <v>590</v>
      </c>
      <c r="C1459" t="s">
        <v>558</v>
      </c>
      <c r="D1459">
        <v>2009</v>
      </c>
      <c r="E1459">
        <v>24</v>
      </c>
      <c r="F1459">
        <v>24</v>
      </c>
      <c r="G1459">
        <v>113</v>
      </c>
      <c r="H1459">
        <v>49</v>
      </c>
      <c r="I1459" t="s">
        <v>209</v>
      </c>
      <c r="J1459" t="str">
        <f>VLOOKUP(B1459,Sheet1!A:B,2,FALSE)</f>
        <v>Nutrient Management</v>
      </c>
    </row>
    <row r="1460" spans="1:10">
      <c r="A1460">
        <v>48497</v>
      </c>
      <c r="B1460">
        <v>590</v>
      </c>
      <c r="C1460" t="s">
        <v>558</v>
      </c>
      <c r="D1460">
        <v>2010</v>
      </c>
      <c r="E1460">
        <v>50</v>
      </c>
      <c r="F1460">
        <v>50</v>
      </c>
      <c r="G1460">
        <v>113</v>
      </c>
      <c r="H1460">
        <v>49</v>
      </c>
      <c r="I1460" t="s">
        <v>209</v>
      </c>
      <c r="J1460" t="str">
        <f>VLOOKUP(B1460,Sheet1!A:B,2,FALSE)</f>
        <v>Nutrient Management</v>
      </c>
    </row>
    <row r="1461" spans="1:10">
      <c r="A1461">
        <v>48497</v>
      </c>
      <c r="B1461">
        <v>590</v>
      </c>
      <c r="C1461" t="s">
        <v>568</v>
      </c>
      <c r="D1461">
        <v>2012</v>
      </c>
      <c r="E1461">
        <v>644.65</v>
      </c>
      <c r="F1461">
        <v>644.65</v>
      </c>
      <c r="G1461">
        <v>76</v>
      </c>
      <c r="H1461">
        <v>44</v>
      </c>
      <c r="I1461" t="s">
        <v>209</v>
      </c>
      <c r="J1461" t="str">
        <f>VLOOKUP(B1461,Sheet1!A:B,2,FALSE)</f>
        <v>Nutrient Management</v>
      </c>
    </row>
    <row r="1462" spans="1:10">
      <c r="A1462">
        <v>48497</v>
      </c>
      <c r="B1462">
        <v>590</v>
      </c>
      <c r="C1462" t="s">
        <v>572</v>
      </c>
      <c r="D1462">
        <v>2008</v>
      </c>
      <c r="E1462">
        <v>300</v>
      </c>
      <c r="F1462">
        <v>300</v>
      </c>
      <c r="G1462">
        <v>825</v>
      </c>
      <c r="H1462">
        <v>165</v>
      </c>
      <c r="I1462" t="s">
        <v>209</v>
      </c>
      <c r="J1462" t="str">
        <f>VLOOKUP(B1462,Sheet1!A:B,2,FALSE)</f>
        <v>Nutrient Management</v>
      </c>
    </row>
    <row r="1463" spans="1:10">
      <c r="A1463">
        <v>48497</v>
      </c>
      <c r="B1463">
        <v>590</v>
      </c>
      <c r="C1463" t="s">
        <v>581</v>
      </c>
      <c r="D1463">
        <v>2008</v>
      </c>
      <c r="E1463">
        <v>86</v>
      </c>
      <c r="F1463">
        <v>86</v>
      </c>
      <c r="G1463">
        <v>240</v>
      </c>
      <c r="H1463">
        <v>77</v>
      </c>
      <c r="I1463" t="s">
        <v>209</v>
      </c>
      <c r="J1463" t="str">
        <f>VLOOKUP(B1463,Sheet1!A:B,2,FALSE)</f>
        <v>Nutrient Management</v>
      </c>
    </row>
    <row r="1464" spans="1:10">
      <c r="A1464">
        <v>48497</v>
      </c>
      <c r="B1464">
        <v>590</v>
      </c>
      <c r="C1464" t="s">
        <v>591</v>
      </c>
      <c r="D1464">
        <v>2008</v>
      </c>
      <c r="E1464">
        <v>920</v>
      </c>
      <c r="F1464">
        <v>920</v>
      </c>
      <c r="G1464">
        <v>184</v>
      </c>
      <c r="H1464">
        <v>46</v>
      </c>
      <c r="I1464" t="s">
        <v>209</v>
      </c>
      <c r="J1464" t="str">
        <f>VLOOKUP(B1464,Sheet1!A:B,2,FALSE)</f>
        <v>Nutrient Management</v>
      </c>
    </row>
    <row r="1465" spans="1:10">
      <c r="A1465">
        <v>48497</v>
      </c>
      <c r="B1465">
        <v>590</v>
      </c>
      <c r="C1465" t="s">
        <v>602</v>
      </c>
      <c r="D1465">
        <v>2011</v>
      </c>
      <c r="E1465">
        <v>1302</v>
      </c>
      <c r="F1465">
        <v>1302</v>
      </c>
      <c r="G1465">
        <v>180</v>
      </c>
      <c r="H1465">
        <v>60</v>
      </c>
      <c r="I1465" t="s">
        <v>209</v>
      </c>
      <c r="J1465" t="str">
        <f>VLOOKUP(B1465,Sheet1!A:B,2,FALSE)</f>
        <v>Nutrient Management</v>
      </c>
    </row>
    <row r="1466" spans="1:10">
      <c r="A1466">
        <v>48497</v>
      </c>
      <c r="B1466">
        <v>590</v>
      </c>
      <c r="C1466" t="s">
        <v>603</v>
      </c>
      <c r="D1466">
        <v>2012</v>
      </c>
      <c r="E1466">
        <v>4352.54</v>
      </c>
      <c r="F1466">
        <v>4352.54</v>
      </c>
      <c r="G1466">
        <v>475</v>
      </c>
      <c r="H1466">
        <v>95</v>
      </c>
      <c r="I1466" t="s">
        <v>207</v>
      </c>
      <c r="J1466" t="str">
        <f>VLOOKUP(B1466,Sheet1!A:B,2,FALSE)</f>
        <v>Nutrient Management</v>
      </c>
    </row>
    <row r="1467" spans="1:10">
      <c r="A1467">
        <v>48497</v>
      </c>
      <c r="B1467">
        <v>590</v>
      </c>
      <c r="C1467" t="s">
        <v>614</v>
      </c>
      <c r="D1467">
        <v>2010</v>
      </c>
      <c r="E1467">
        <v>1458.24</v>
      </c>
      <c r="F1467">
        <v>1458.24</v>
      </c>
      <c r="G1467">
        <v>1358</v>
      </c>
      <c r="H1467">
        <v>266</v>
      </c>
      <c r="I1467" t="s">
        <v>209</v>
      </c>
      <c r="J1467" t="str">
        <f>VLOOKUP(B1467,Sheet1!A:B,2,FALSE)</f>
        <v>Nutrient Management</v>
      </c>
    </row>
    <row r="1468" spans="1:10">
      <c r="A1468">
        <v>48497</v>
      </c>
      <c r="B1468">
        <v>590</v>
      </c>
      <c r="C1468" t="s">
        <v>616</v>
      </c>
      <c r="D1468">
        <v>2011</v>
      </c>
      <c r="E1468">
        <v>676.66</v>
      </c>
      <c r="F1468">
        <v>676.66</v>
      </c>
      <c r="G1468">
        <v>94</v>
      </c>
      <c r="H1468">
        <v>47</v>
      </c>
      <c r="I1468" t="s">
        <v>209</v>
      </c>
      <c r="J1468" t="str">
        <f>VLOOKUP(B1468,Sheet1!A:B,2,FALSE)</f>
        <v>Nutrient Management</v>
      </c>
    </row>
    <row r="1469" spans="1:10">
      <c r="A1469">
        <v>48497</v>
      </c>
      <c r="B1469">
        <v>590</v>
      </c>
      <c r="C1469" t="s">
        <v>618</v>
      </c>
      <c r="D1469">
        <v>2008</v>
      </c>
      <c r="E1469">
        <v>100</v>
      </c>
      <c r="F1469">
        <v>100</v>
      </c>
      <c r="G1469">
        <v>111</v>
      </c>
      <c r="H1469">
        <v>31</v>
      </c>
      <c r="I1469" t="s">
        <v>209</v>
      </c>
      <c r="J1469" t="str">
        <f>VLOOKUP(B1469,Sheet1!A:B,2,FALSE)</f>
        <v>Nutrient Management</v>
      </c>
    </row>
    <row r="1470" spans="1:10">
      <c r="A1470">
        <v>48497</v>
      </c>
      <c r="B1470">
        <v>590</v>
      </c>
      <c r="C1470" t="s">
        <v>627</v>
      </c>
      <c r="D1470">
        <v>2010</v>
      </c>
      <c r="E1470">
        <v>322.14</v>
      </c>
      <c r="F1470">
        <v>322.14</v>
      </c>
      <c r="G1470">
        <v>150</v>
      </c>
      <c r="H1470">
        <v>44</v>
      </c>
      <c r="I1470" t="s">
        <v>209</v>
      </c>
      <c r="J1470" t="str">
        <f>VLOOKUP(B1470,Sheet1!A:B,2,FALSE)</f>
        <v>Nutrient Management</v>
      </c>
    </row>
    <row r="1471" spans="1:10">
      <c r="A1471">
        <v>48497</v>
      </c>
      <c r="B1471">
        <v>590</v>
      </c>
      <c r="C1471" t="s">
        <v>632</v>
      </c>
      <c r="D1471">
        <v>2013</v>
      </c>
      <c r="E1471">
        <v>511.02</v>
      </c>
      <c r="F1471">
        <v>511.02</v>
      </c>
      <c r="G1471">
        <v>58</v>
      </c>
      <c r="H1471">
        <v>24</v>
      </c>
      <c r="I1471" t="s">
        <v>209</v>
      </c>
      <c r="J1471" t="str">
        <f>VLOOKUP(B1471,Sheet1!A:B,2,FALSE)</f>
        <v>Nutrient Management</v>
      </c>
    </row>
    <row r="1472" spans="1:10">
      <c r="A1472">
        <v>48497</v>
      </c>
      <c r="B1472">
        <v>590</v>
      </c>
      <c r="C1472" t="s">
        <v>639</v>
      </c>
      <c r="D1472">
        <v>2009</v>
      </c>
      <c r="E1472">
        <v>86</v>
      </c>
      <c r="F1472">
        <v>86</v>
      </c>
      <c r="G1472">
        <v>146</v>
      </c>
      <c r="H1472">
        <v>46</v>
      </c>
      <c r="I1472" t="s">
        <v>209</v>
      </c>
      <c r="J1472" t="str">
        <f>VLOOKUP(B1472,Sheet1!A:B,2,FALSE)</f>
        <v>Nutrient Management</v>
      </c>
    </row>
    <row r="1473" spans="1:10">
      <c r="A1473">
        <v>48497</v>
      </c>
      <c r="B1473">
        <v>590</v>
      </c>
      <c r="C1473" t="s">
        <v>646</v>
      </c>
      <c r="D1473">
        <v>2010</v>
      </c>
      <c r="E1473">
        <v>1249.92</v>
      </c>
      <c r="F1473">
        <v>1249.92</v>
      </c>
      <c r="G1473">
        <v>80</v>
      </c>
      <c r="H1473">
        <v>20</v>
      </c>
      <c r="I1473" t="s">
        <v>209</v>
      </c>
      <c r="J1473" t="str">
        <f>VLOOKUP(B1473,Sheet1!A:B,2,FALSE)</f>
        <v>Nutrient Management</v>
      </c>
    </row>
    <row r="1474" spans="1:10">
      <c r="A1474">
        <v>48497</v>
      </c>
      <c r="B1474">
        <v>590</v>
      </c>
      <c r="C1474" t="s">
        <v>679</v>
      </c>
      <c r="D1474">
        <v>2012</v>
      </c>
      <c r="E1474">
        <v>557.78</v>
      </c>
      <c r="F1474">
        <v>557.78</v>
      </c>
      <c r="G1474">
        <v>144</v>
      </c>
      <c r="H1474">
        <v>18</v>
      </c>
      <c r="I1474" t="s">
        <v>207</v>
      </c>
      <c r="J1474" t="str">
        <f>VLOOKUP(B1474,Sheet1!A:B,2,FALSE)</f>
        <v>Nutrient Management</v>
      </c>
    </row>
    <row r="1475" spans="1:10">
      <c r="A1475">
        <v>48497</v>
      </c>
      <c r="B1475">
        <v>590</v>
      </c>
      <c r="C1475" t="s">
        <v>689</v>
      </c>
      <c r="D1475">
        <v>2011</v>
      </c>
      <c r="E1475">
        <v>258.02</v>
      </c>
      <c r="F1475">
        <v>258.02</v>
      </c>
      <c r="G1475">
        <v>784</v>
      </c>
      <c r="H1475">
        <v>112</v>
      </c>
      <c r="I1475" t="s">
        <v>209</v>
      </c>
      <c r="J1475" t="str">
        <f>VLOOKUP(B1475,Sheet1!A:B,2,FALSE)</f>
        <v>Nutrient Management</v>
      </c>
    </row>
    <row r="1476" spans="1:10">
      <c r="A1476">
        <v>48497</v>
      </c>
      <c r="B1476">
        <v>590</v>
      </c>
      <c r="C1476" t="s">
        <v>711</v>
      </c>
      <c r="D1476">
        <v>2010</v>
      </c>
      <c r="E1476">
        <v>1252.5</v>
      </c>
      <c r="F1476">
        <v>1252.5</v>
      </c>
      <c r="G1476">
        <v>266</v>
      </c>
      <c r="H1476">
        <v>38</v>
      </c>
      <c r="I1476" t="s">
        <v>207</v>
      </c>
      <c r="J1476" t="str">
        <f>VLOOKUP(B1476,Sheet1!A:B,2,FALSE)</f>
        <v>Nutrient Management</v>
      </c>
    </row>
    <row r="1477" spans="1:10">
      <c r="A1477">
        <v>48497</v>
      </c>
      <c r="B1477">
        <v>590</v>
      </c>
      <c r="C1477" t="s">
        <v>715</v>
      </c>
      <c r="D1477">
        <v>2010</v>
      </c>
      <c r="E1477">
        <v>1647.03</v>
      </c>
      <c r="F1477">
        <v>1647.03</v>
      </c>
      <c r="G1477">
        <v>54</v>
      </c>
      <c r="H1477">
        <v>18</v>
      </c>
      <c r="I1477" t="s">
        <v>209</v>
      </c>
      <c r="J1477" t="str">
        <f>VLOOKUP(B1477,Sheet1!A:B,2,FALSE)</f>
        <v>Nutrient Management</v>
      </c>
    </row>
    <row r="1478" spans="1:10">
      <c r="A1478">
        <v>48497</v>
      </c>
      <c r="B1478">
        <v>590</v>
      </c>
      <c r="C1478" t="s">
        <v>726</v>
      </c>
      <c r="D1478">
        <v>2011</v>
      </c>
      <c r="E1478">
        <v>1325.88</v>
      </c>
      <c r="F1478">
        <v>1325.88</v>
      </c>
      <c r="G1478">
        <v>228.4</v>
      </c>
      <c r="H1478">
        <v>65.8</v>
      </c>
      <c r="I1478" t="s">
        <v>209</v>
      </c>
      <c r="J1478" t="str">
        <f>VLOOKUP(B1478,Sheet1!A:B,2,FALSE)</f>
        <v>Nutrient Management</v>
      </c>
    </row>
    <row r="1479" spans="1:10">
      <c r="A1479">
        <v>48497</v>
      </c>
      <c r="B1479">
        <v>590</v>
      </c>
      <c r="C1479" t="s">
        <v>731</v>
      </c>
      <c r="D1479">
        <v>2009</v>
      </c>
      <c r="E1479">
        <v>202</v>
      </c>
      <c r="F1479">
        <v>202</v>
      </c>
      <c r="G1479">
        <v>210</v>
      </c>
      <c r="H1479">
        <v>62</v>
      </c>
      <c r="I1479" t="s">
        <v>209</v>
      </c>
      <c r="J1479" t="str">
        <f>VLOOKUP(B1479,Sheet1!A:B,2,FALSE)</f>
        <v>Nutrient Management</v>
      </c>
    </row>
    <row r="1480" spans="1:10">
      <c r="A1480">
        <v>48497</v>
      </c>
      <c r="B1480">
        <v>590</v>
      </c>
      <c r="C1480" t="s">
        <v>732</v>
      </c>
      <c r="D1480">
        <v>2009</v>
      </c>
      <c r="E1480">
        <v>364</v>
      </c>
      <c r="F1480">
        <v>364</v>
      </c>
      <c r="G1480">
        <v>325</v>
      </c>
      <c r="H1480">
        <v>65</v>
      </c>
      <c r="I1480" t="s">
        <v>209</v>
      </c>
      <c r="J1480" t="str">
        <f>VLOOKUP(B1480,Sheet1!A:B,2,FALSE)</f>
        <v>Nutrient Management</v>
      </c>
    </row>
    <row r="1481" spans="1:10">
      <c r="A1481">
        <v>48497</v>
      </c>
      <c r="B1481">
        <v>590</v>
      </c>
      <c r="C1481" t="s">
        <v>733</v>
      </c>
      <c r="D1481">
        <v>2011</v>
      </c>
      <c r="E1481">
        <v>708.66</v>
      </c>
      <c r="F1481">
        <v>708.66</v>
      </c>
      <c r="G1481">
        <v>64</v>
      </c>
      <c r="H1481">
        <v>16</v>
      </c>
      <c r="I1481" t="s">
        <v>209</v>
      </c>
      <c r="J1481" t="str">
        <f>VLOOKUP(B1481,Sheet1!A:B,2,FALSE)</f>
        <v>Nutrient Management</v>
      </c>
    </row>
    <row r="1482" spans="1:10">
      <c r="A1482">
        <v>48497</v>
      </c>
      <c r="B1482">
        <v>590</v>
      </c>
      <c r="C1482" t="s">
        <v>741</v>
      </c>
      <c r="D1482">
        <v>2011</v>
      </c>
      <c r="E1482">
        <v>1371.6</v>
      </c>
      <c r="F1482">
        <v>1371.6</v>
      </c>
      <c r="G1482">
        <v>87</v>
      </c>
      <c r="H1482">
        <v>56</v>
      </c>
      <c r="I1482" t="s">
        <v>209</v>
      </c>
      <c r="J1482" t="str">
        <f>VLOOKUP(B1482,Sheet1!A:B,2,FALSE)</f>
        <v>Nutrient Management</v>
      </c>
    </row>
    <row r="1483" spans="1:10">
      <c r="A1483">
        <v>48497</v>
      </c>
      <c r="B1483">
        <v>590</v>
      </c>
      <c r="C1483" t="s">
        <v>748</v>
      </c>
      <c r="D1483">
        <v>2009</v>
      </c>
      <c r="E1483">
        <v>612</v>
      </c>
      <c r="F1483">
        <v>612</v>
      </c>
      <c r="G1483">
        <v>172.7</v>
      </c>
      <c r="H1483">
        <v>35</v>
      </c>
      <c r="I1483" t="s">
        <v>209</v>
      </c>
      <c r="J1483" t="str">
        <f>VLOOKUP(B1483,Sheet1!A:B,2,FALSE)</f>
        <v>Nutrient Management</v>
      </c>
    </row>
    <row r="1484" spans="1:10">
      <c r="A1484">
        <v>48497</v>
      </c>
      <c r="B1484">
        <v>590</v>
      </c>
      <c r="C1484" t="s">
        <v>758</v>
      </c>
      <c r="D1484">
        <v>2012</v>
      </c>
      <c r="E1484">
        <v>813.82</v>
      </c>
      <c r="F1484">
        <v>813.82</v>
      </c>
      <c r="G1484">
        <v>108</v>
      </c>
      <c r="H1484">
        <v>18</v>
      </c>
      <c r="I1484" t="s">
        <v>207</v>
      </c>
      <c r="J1484" t="str">
        <f>VLOOKUP(B1484,Sheet1!A:B,2,FALSE)</f>
        <v>Nutrient Management</v>
      </c>
    </row>
    <row r="1485" spans="1:10">
      <c r="A1485">
        <v>48497</v>
      </c>
      <c r="B1485">
        <v>590</v>
      </c>
      <c r="C1485" t="s">
        <v>771</v>
      </c>
      <c r="D1485">
        <v>2012</v>
      </c>
      <c r="E1485">
        <v>2011.68</v>
      </c>
      <c r="F1485">
        <v>2011.68</v>
      </c>
      <c r="G1485">
        <v>106</v>
      </c>
      <c r="H1485">
        <v>53</v>
      </c>
      <c r="I1485" t="s">
        <v>209</v>
      </c>
      <c r="J1485" t="str">
        <f>VLOOKUP(B1485,Sheet1!A:B,2,FALSE)</f>
        <v>Nutrient Management</v>
      </c>
    </row>
    <row r="1486" spans="1:10">
      <c r="A1486">
        <v>48497</v>
      </c>
      <c r="B1486">
        <v>590</v>
      </c>
      <c r="C1486" t="s">
        <v>775</v>
      </c>
      <c r="D1486">
        <v>2010</v>
      </c>
      <c r="E1486">
        <v>1653.3</v>
      </c>
      <c r="F1486">
        <v>1653.3</v>
      </c>
      <c r="G1486">
        <v>1476.1</v>
      </c>
      <c r="H1486">
        <v>237.5</v>
      </c>
      <c r="I1486" t="s">
        <v>209</v>
      </c>
      <c r="J1486" t="str">
        <f>VLOOKUP(B1486,Sheet1!A:B,2,FALSE)</f>
        <v>Nutrient Management</v>
      </c>
    </row>
    <row r="1487" spans="1:10">
      <c r="A1487">
        <v>48497</v>
      </c>
      <c r="B1487">
        <v>590</v>
      </c>
      <c r="C1487" t="s">
        <v>791</v>
      </c>
      <c r="D1487">
        <v>2011</v>
      </c>
      <c r="E1487">
        <v>960.12</v>
      </c>
      <c r="F1487">
        <v>960.12</v>
      </c>
      <c r="G1487">
        <v>858</v>
      </c>
      <c r="H1487">
        <v>129</v>
      </c>
      <c r="I1487" t="s">
        <v>207</v>
      </c>
      <c r="J1487" t="str">
        <f>VLOOKUP(B1487,Sheet1!A:B,2,FALSE)</f>
        <v>Nutrient Management</v>
      </c>
    </row>
    <row r="1488" spans="1:10">
      <c r="A1488">
        <v>48497</v>
      </c>
      <c r="B1488">
        <v>590</v>
      </c>
      <c r="C1488" t="s">
        <v>797</v>
      </c>
      <c r="D1488">
        <v>2011</v>
      </c>
      <c r="E1488">
        <v>530.35</v>
      </c>
      <c r="F1488">
        <v>530.35</v>
      </c>
      <c r="G1488">
        <v>10</v>
      </c>
      <c r="H1488">
        <v>5</v>
      </c>
      <c r="I1488" t="s">
        <v>209</v>
      </c>
      <c r="J1488" t="str">
        <f>VLOOKUP(B1488,Sheet1!A:B,2,FALSE)</f>
        <v>Nutrient Management</v>
      </c>
    </row>
    <row r="1489" spans="1:10">
      <c r="A1489">
        <v>48497</v>
      </c>
      <c r="B1489">
        <v>590</v>
      </c>
      <c r="C1489" t="s">
        <v>818</v>
      </c>
      <c r="D1489">
        <v>2011</v>
      </c>
      <c r="E1489">
        <v>242.32</v>
      </c>
      <c r="F1489">
        <v>242.32</v>
      </c>
      <c r="G1489">
        <v>80.3</v>
      </c>
      <c r="H1489">
        <v>46.3</v>
      </c>
      <c r="I1489" t="s">
        <v>209</v>
      </c>
      <c r="J1489" t="str">
        <f>VLOOKUP(B1489,Sheet1!A:B,2,FALSE)</f>
        <v>Nutrient Management</v>
      </c>
    </row>
    <row r="1490" spans="1:10">
      <c r="A1490">
        <v>48497</v>
      </c>
      <c r="B1490">
        <v>590</v>
      </c>
      <c r="C1490" t="s">
        <v>825</v>
      </c>
      <c r="D1490">
        <v>2010</v>
      </c>
      <c r="E1490">
        <v>468.72</v>
      </c>
      <c r="F1490">
        <v>468.72</v>
      </c>
      <c r="G1490">
        <v>259</v>
      </c>
      <c r="H1490">
        <v>72</v>
      </c>
      <c r="I1490" t="s">
        <v>209</v>
      </c>
      <c r="J1490" t="str">
        <f>VLOOKUP(B1490,Sheet1!A:B,2,FALSE)</f>
        <v>Nutrient Management</v>
      </c>
    </row>
    <row r="1491" spans="1:10">
      <c r="A1491">
        <v>48497</v>
      </c>
      <c r="B1491">
        <v>590</v>
      </c>
      <c r="C1491" t="s">
        <v>839</v>
      </c>
      <c r="D1491">
        <v>2011</v>
      </c>
      <c r="E1491">
        <v>516.03</v>
      </c>
      <c r="F1491">
        <v>516.03</v>
      </c>
      <c r="G1491">
        <v>132.1</v>
      </c>
      <c r="H1491">
        <v>24.1</v>
      </c>
      <c r="I1491" t="s">
        <v>209</v>
      </c>
      <c r="J1491" t="str">
        <f>VLOOKUP(B1491,Sheet1!A:B,2,FALSE)</f>
        <v>Nutrient Management</v>
      </c>
    </row>
    <row r="1492" spans="1:10">
      <c r="A1492">
        <v>48497</v>
      </c>
      <c r="B1492">
        <v>590</v>
      </c>
      <c r="C1492" t="s">
        <v>856</v>
      </c>
      <c r="D1492">
        <v>2008</v>
      </c>
      <c r="E1492">
        <v>480</v>
      </c>
      <c r="F1492">
        <v>480</v>
      </c>
      <c r="G1492">
        <v>592</v>
      </c>
      <c r="H1492">
        <v>148</v>
      </c>
      <c r="I1492" t="s">
        <v>209</v>
      </c>
      <c r="J1492" t="str">
        <f>VLOOKUP(B1492,Sheet1!A:B,2,FALSE)</f>
        <v>Nutrient Management</v>
      </c>
    </row>
    <row r="1493" spans="1:10">
      <c r="A1493">
        <v>48497</v>
      </c>
      <c r="B1493">
        <v>590</v>
      </c>
      <c r="C1493" t="s">
        <v>862</v>
      </c>
      <c r="D1493">
        <v>2011</v>
      </c>
      <c r="E1493">
        <v>1472.18</v>
      </c>
      <c r="F1493">
        <v>1472.18</v>
      </c>
      <c r="G1493">
        <v>129</v>
      </c>
      <c r="H1493">
        <v>43</v>
      </c>
      <c r="I1493" t="s">
        <v>209</v>
      </c>
      <c r="J1493" t="str">
        <f>VLOOKUP(B1493,Sheet1!A:B,2,FALSE)</f>
        <v>Nutrient Management</v>
      </c>
    </row>
    <row r="1494" spans="1:10">
      <c r="A1494">
        <v>48497</v>
      </c>
      <c r="B1494">
        <v>590</v>
      </c>
      <c r="C1494" t="s">
        <v>864</v>
      </c>
      <c r="D1494">
        <v>2012</v>
      </c>
      <c r="E1494">
        <v>640.08000000000004</v>
      </c>
      <c r="F1494">
        <v>640.08000000000004</v>
      </c>
      <c r="G1494">
        <v>365</v>
      </c>
      <c r="H1494">
        <v>136.5</v>
      </c>
      <c r="I1494" t="s">
        <v>209</v>
      </c>
      <c r="J1494" t="str">
        <f>VLOOKUP(B1494,Sheet1!A:B,2,FALSE)</f>
        <v>Nutrient Management</v>
      </c>
    </row>
    <row r="1495" spans="1:10">
      <c r="A1495">
        <v>48497</v>
      </c>
      <c r="B1495">
        <v>590</v>
      </c>
      <c r="C1495" t="s">
        <v>883</v>
      </c>
      <c r="D1495">
        <v>2011</v>
      </c>
      <c r="E1495">
        <v>2217.42</v>
      </c>
      <c r="F1495">
        <v>2217.42</v>
      </c>
      <c r="G1495">
        <v>272</v>
      </c>
      <c r="H1495">
        <v>68</v>
      </c>
      <c r="I1495" t="s">
        <v>209</v>
      </c>
      <c r="J1495" t="str">
        <f>VLOOKUP(B1495,Sheet1!A:B,2,FALSE)</f>
        <v>Nutrient Management</v>
      </c>
    </row>
    <row r="1496" spans="1:10">
      <c r="A1496">
        <v>48497</v>
      </c>
      <c r="B1496">
        <v>590</v>
      </c>
      <c r="C1496" t="s">
        <v>885</v>
      </c>
      <c r="D1496">
        <v>2011</v>
      </c>
      <c r="E1496">
        <v>516.03</v>
      </c>
      <c r="F1496">
        <v>516.03</v>
      </c>
      <c r="G1496">
        <v>39</v>
      </c>
      <c r="H1496">
        <v>13</v>
      </c>
      <c r="I1496" t="s">
        <v>207</v>
      </c>
      <c r="J1496" t="str">
        <f>VLOOKUP(B1496,Sheet1!A:B,2,FALSE)</f>
        <v>Nutrient Management</v>
      </c>
    </row>
    <row r="1497" spans="1:10">
      <c r="A1497">
        <v>48497</v>
      </c>
      <c r="B1497">
        <v>590</v>
      </c>
      <c r="C1497" t="s">
        <v>896</v>
      </c>
      <c r="D1497">
        <v>2008</v>
      </c>
      <c r="E1497">
        <v>300</v>
      </c>
      <c r="F1497">
        <v>300</v>
      </c>
      <c r="G1497">
        <v>923</v>
      </c>
      <c r="H1497">
        <v>183</v>
      </c>
      <c r="I1497" t="s">
        <v>209</v>
      </c>
      <c r="J1497" t="str">
        <f>VLOOKUP(B1497,Sheet1!A:B,2,FALSE)</f>
        <v>Nutrient Management</v>
      </c>
    </row>
    <row r="1498" spans="1:10">
      <c r="A1498">
        <v>48497</v>
      </c>
      <c r="B1498">
        <v>590</v>
      </c>
      <c r="C1498" t="s">
        <v>896</v>
      </c>
      <c r="D1498">
        <v>2011</v>
      </c>
      <c r="E1498">
        <v>302</v>
      </c>
      <c r="F1498">
        <v>302</v>
      </c>
      <c r="G1498">
        <v>923</v>
      </c>
      <c r="H1498">
        <v>183</v>
      </c>
      <c r="I1498" t="s">
        <v>209</v>
      </c>
      <c r="J1498" t="str">
        <f>VLOOKUP(B1498,Sheet1!A:B,2,FALSE)</f>
        <v>Nutrient Management</v>
      </c>
    </row>
    <row r="1499" spans="1:10">
      <c r="A1499">
        <v>48497</v>
      </c>
      <c r="B1499">
        <v>590</v>
      </c>
      <c r="C1499" t="s">
        <v>915</v>
      </c>
      <c r="D1499">
        <v>2011</v>
      </c>
      <c r="E1499">
        <v>256.02999999999997</v>
      </c>
      <c r="F1499">
        <v>256.02999999999997</v>
      </c>
      <c r="G1499">
        <v>320</v>
      </c>
      <c r="H1499">
        <v>64</v>
      </c>
      <c r="I1499" t="s">
        <v>209</v>
      </c>
      <c r="J1499" t="str">
        <f>VLOOKUP(B1499,Sheet1!A:B,2,FALSE)</f>
        <v>Nutrient Management</v>
      </c>
    </row>
    <row r="1500" spans="1:10">
      <c r="A1500">
        <v>48497</v>
      </c>
      <c r="B1500">
        <v>590</v>
      </c>
      <c r="C1500" t="s">
        <v>916</v>
      </c>
      <c r="D1500">
        <v>2009</v>
      </c>
      <c r="E1500">
        <v>84</v>
      </c>
      <c r="F1500">
        <v>84</v>
      </c>
      <c r="G1500">
        <v>24</v>
      </c>
      <c r="H1500">
        <v>6</v>
      </c>
      <c r="I1500" t="s">
        <v>209</v>
      </c>
      <c r="J1500" t="str">
        <f>VLOOKUP(B1500,Sheet1!A:B,2,FALSE)</f>
        <v>Nutrient Management</v>
      </c>
    </row>
    <row r="1501" spans="1:10">
      <c r="A1501">
        <v>48497</v>
      </c>
      <c r="B1501">
        <v>590</v>
      </c>
      <c r="C1501" t="s">
        <v>917</v>
      </c>
      <c r="D1501">
        <v>2011</v>
      </c>
      <c r="E1501">
        <v>1677.1</v>
      </c>
      <c r="F1501">
        <v>1677.1</v>
      </c>
      <c r="G1501">
        <v>159</v>
      </c>
      <c r="H1501">
        <v>30</v>
      </c>
      <c r="I1501" t="s">
        <v>209</v>
      </c>
      <c r="J1501" t="str">
        <f>VLOOKUP(B1501,Sheet1!A:B,2,FALSE)</f>
        <v>Nutrient Management</v>
      </c>
    </row>
    <row r="1502" spans="1:10">
      <c r="A1502">
        <v>48497</v>
      </c>
      <c r="B1502">
        <v>590</v>
      </c>
      <c r="C1502" t="s">
        <v>918</v>
      </c>
      <c r="D1502">
        <v>2010</v>
      </c>
      <c r="E1502">
        <v>989.52</v>
      </c>
      <c r="F1502">
        <v>989.52</v>
      </c>
      <c r="G1502">
        <v>78</v>
      </c>
      <c r="H1502">
        <v>13</v>
      </c>
      <c r="I1502" t="s">
        <v>209</v>
      </c>
      <c r="J1502" t="str">
        <f>VLOOKUP(B1502,Sheet1!A:B,2,FALSE)</f>
        <v>Nutrient Management</v>
      </c>
    </row>
    <row r="1503" spans="1:10">
      <c r="A1503">
        <v>48497</v>
      </c>
      <c r="B1503">
        <v>590</v>
      </c>
      <c r="C1503" t="s">
        <v>927</v>
      </c>
      <c r="D1503">
        <v>2011</v>
      </c>
      <c r="E1503">
        <v>521.21</v>
      </c>
      <c r="F1503">
        <v>521.21</v>
      </c>
      <c r="G1503">
        <v>109</v>
      </c>
      <c r="H1503">
        <v>31</v>
      </c>
      <c r="I1503" t="s">
        <v>209</v>
      </c>
      <c r="J1503" t="str">
        <f>VLOOKUP(B1503,Sheet1!A:B,2,FALSE)</f>
        <v>Nutrient Management</v>
      </c>
    </row>
    <row r="1504" spans="1:10">
      <c r="A1504">
        <v>48497</v>
      </c>
      <c r="B1504">
        <v>590</v>
      </c>
      <c r="C1504" t="s">
        <v>943</v>
      </c>
      <c r="D1504">
        <v>2011</v>
      </c>
      <c r="E1504">
        <v>72.239999999999995</v>
      </c>
      <c r="F1504">
        <v>72.239999999999995</v>
      </c>
      <c r="G1504">
        <v>240</v>
      </c>
      <c r="H1504">
        <v>63</v>
      </c>
      <c r="I1504" t="s">
        <v>209</v>
      </c>
      <c r="J1504" t="str">
        <f>VLOOKUP(B1504,Sheet1!A:B,2,FALSE)</f>
        <v>Nutrient Management</v>
      </c>
    </row>
    <row r="1505" spans="1:10">
      <c r="A1505">
        <v>48497</v>
      </c>
      <c r="B1505">
        <v>590</v>
      </c>
      <c r="C1505" t="s">
        <v>954</v>
      </c>
      <c r="D1505">
        <v>2010</v>
      </c>
      <c r="E1505">
        <v>1496</v>
      </c>
      <c r="F1505">
        <v>1496</v>
      </c>
      <c r="G1505">
        <v>456</v>
      </c>
      <c r="H1505">
        <v>76</v>
      </c>
      <c r="I1505" t="s">
        <v>209</v>
      </c>
      <c r="J1505" t="str">
        <f>VLOOKUP(B1505,Sheet1!A:B,2,FALSE)</f>
        <v>Nutrient Management</v>
      </c>
    </row>
    <row r="1506" spans="1:10">
      <c r="A1506">
        <v>48497</v>
      </c>
      <c r="B1506">
        <v>590</v>
      </c>
      <c r="C1506" t="s">
        <v>969</v>
      </c>
      <c r="D1506">
        <v>2011</v>
      </c>
      <c r="E1506">
        <v>309.62</v>
      </c>
      <c r="F1506">
        <v>309.62</v>
      </c>
      <c r="G1506">
        <v>12</v>
      </c>
      <c r="H1506">
        <v>6</v>
      </c>
      <c r="I1506" t="s">
        <v>209</v>
      </c>
      <c r="J1506" t="str">
        <f>VLOOKUP(B1506,Sheet1!A:B,2,FALSE)</f>
        <v>Nutrient Management</v>
      </c>
    </row>
    <row r="1507" spans="1:10">
      <c r="A1507">
        <v>48497</v>
      </c>
      <c r="B1507">
        <v>590</v>
      </c>
      <c r="C1507" t="s">
        <v>981</v>
      </c>
      <c r="D1507">
        <v>2011</v>
      </c>
      <c r="E1507">
        <v>548.64</v>
      </c>
      <c r="F1507">
        <v>548.64</v>
      </c>
      <c r="G1507">
        <v>168.6</v>
      </c>
      <c r="H1507">
        <v>46.2</v>
      </c>
      <c r="I1507" t="s">
        <v>209</v>
      </c>
      <c r="J1507" t="str">
        <f>VLOOKUP(B1507,Sheet1!A:B,2,FALSE)</f>
        <v>Nutrient Management</v>
      </c>
    </row>
    <row r="1508" spans="1:10">
      <c r="A1508">
        <v>48497</v>
      </c>
      <c r="B1508">
        <v>590</v>
      </c>
      <c r="C1508" t="s">
        <v>988</v>
      </c>
      <c r="D1508">
        <v>2008</v>
      </c>
      <c r="E1508">
        <v>240</v>
      </c>
      <c r="F1508">
        <v>240</v>
      </c>
      <c r="G1508">
        <v>463.2</v>
      </c>
      <c r="H1508">
        <v>115.8</v>
      </c>
      <c r="I1508" t="s">
        <v>209</v>
      </c>
      <c r="J1508" t="str">
        <f>VLOOKUP(B1508,Sheet1!A:B,2,FALSE)</f>
        <v>Nutrient Management</v>
      </c>
    </row>
    <row r="1509" spans="1:10">
      <c r="A1509">
        <v>48497</v>
      </c>
      <c r="B1509">
        <v>590</v>
      </c>
      <c r="C1509" t="s">
        <v>1008</v>
      </c>
      <c r="D1509">
        <v>2011</v>
      </c>
      <c r="E1509">
        <v>914.4</v>
      </c>
      <c r="F1509">
        <v>914.4</v>
      </c>
      <c r="G1509">
        <v>60</v>
      </c>
      <c r="H1509">
        <v>20</v>
      </c>
      <c r="I1509" t="s">
        <v>209</v>
      </c>
      <c r="J1509" t="str">
        <f>VLOOKUP(B1509,Sheet1!A:B,2,FALSE)</f>
        <v>Nutrient Management</v>
      </c>
    </row>
    <row r="1510" spans="1:10">
      <c r="A1510">
        <v>48497</v>
      </c>
      <c r="B1510">
        <v>590</v>
      </c>
      <c r="C1510" t="s">
        <v>1023</v>
      </c>
      <c r="D1510">
        <v>2010</v>
      </c>
      <c r="E1510">
        <v>901.8</v>
      </c>
      <c r="F1510">
        <v>901.8</v>
      </c>
      <c r="G1510">
        <v>460</v>
      </c>
      <c r="H1510">
        <v>48</v>
      </c>
      <c r="I1510" t="s">
        <v>209</v>
      </c>
      <c r="J1510" t="str">
        <f>VLOOKUP(B1510,Sheet1!A:B,2,FALSE)</f>
        <v>Nutrient Management</v>
      </c>
    </row>
    <row r="1511" spans="1:10">
      <c r="A1511">
        <v>48497</v>
      </c>
      <c r="B1511">
        <v>590</v>
      </c>
      <c r="C1511" t="s">
        <v>1062</v>
      </c>
      <c r="D1511">
        <v>2011</v>
      </c>
      <c r="E1511">
        <v>356.06</v>
      </c>
      <c r="F1511">
        <v>356.06</v>
      </c>
      <c r="G1511">
        <v>24</v>
      </c>
      <c r="H1511">
        <v>8</v>
      </c>
      <c r="I1511" t="s">
        <v>209</v>
      </c>
      <c r="J1511" t="str">
        <f>VLOOKUP(B1511,Sheet1!A:B,2,FALSE)</f>
        <v>Nutrient Management</v>
      </c>
    </row>
    <row r="1512" spans="1:10">
      <c r="A1512">
        <v>48497</v>
      </c>
      <c r="B1512">
        <v>590</v>
      </c>
      <c r="C1512" t="s">
        <v>1072</v>
      </c>
      <c r="D1512">
        <v>2011</v>
      </c>
      <c r="E1512">
        <v>45.72</v>
      </c>
      <c r="F1512">
        <v>45.72</v>
      </c>
      <c r="G1512">
        <v>115</v>
      </c>
      <c r="H1512">
        <v>23</v>
      </c>
      <c r="I1512" t="s">
        <v>209</v>
      </c>
      <c r="J1512" t="str">
        <f>VLOOKUP(B1512,Sheet1!A:B,2,FALSE)</f>
        <v>Nutrient Management</v>
      </c>
    </row>
    <row r="1513" spans="1:10">
      <c r="A1513">
        <v>48497</v>
      </c>
      <c r="B1513">
        <v>590</v>
      </c>
      <c r="C1513" t="s">
        <v>1072</v>
      </c>
      <c r="D1513">
        <v>2012</v>
      </c>
      <c r="E1513">
        <v>297.18</v>
      </c>
      <c r="F1513">
        <v>297.18</v>
      </c>
      <c r="G1513">
        <v>115</v>
      </c>
      <c r="H1513">
        <v>23</v>
      </c>
      <c r="I1513" t="s">
        <v>209</v>
      </c>
      <c r="J1513" t="str">
        <f>VLOOKUP(B1513,Sheet1!A:B,2,FALSE)</f>
        <v>Nutrient Management</v>
      </c>
    </row>
    <row r="1514" spans="1:10">
      <c r="A1514">
        <v>48497</v>
      </c>
      <c r="B1514">
        <v>590</v>
      </c>
      <c r="C1514" t="s">
        <v>1083</v>
      </c>
      <c r="D1514">
        <v>2008</v>
      </c>
      <c r="E1514">
        <v>260</v>
      </c>
      <c r="F1514">
        <v>260</v>
      </c>
      <c r="G1514">
        <v>115</v>
      </c>
      <c r="H1514">
        <v>23</v>
      </c>
      <c r="I1514" t="s">
        <v>209</v>
      </c>
      <c r="J1514" t="str">
        <f>VLOOKUP(B1514,Sheet1!A:B,2,FALSE)</f>
        <v>Nutrient Management</v>
      </c>
    </row>
    <row r="1515" spans="1:10">
      <c r="A1515">
        <v>48497</v>
      </c>
      <c r="B1515">
        <v>590</v>
      </c>
      <c r="C1515" t="s">
        <v>1111</v>
      </c>
      <c r="D1515">
        <v>2011</v>
      </c>
      <c r="E1515">
        <v>1006.26</v>
      </c>
      <c r="F1515">
        <v>1006.26</v>
      </c>
      <c r="G1515">
        <v>39</v>
      </c>
      <c r="H1515">
        <v>19.5</v>
      </c>
      <c r="I1515" t="s">
        <v>207</v>
      </c>
      <c r="J1515" t="str">
        <f>VLOOKUP(B1515,Sheet1!A:B,2,FALSE)</f>
        <v>Nutrient Management</v>
      </c>
    </row>
    <row r="1516" spans="1:10">
      <c r="A1516">
        <v>48497</v>
      </c>
      <c r="B1516">
        <v>595</v>
      </c>
      <c r="C1516" t="s">
        <v>243</v>
      </c>
      <c r="D1516">
        <v>2009</v>
      </c>
      <c r="E1516">
        <v>442.5</v>
      </c>
      <c r="F1516">
        <v>442.5</v>
      </c>
      <c r="G1516">
        <v>177</v>
      </c>
      <c r="H1516">
        <v>59</v>
      </c>
      <c r="I1516" t="s">
        <v>209</v>
      </c>
      <c r="J1516" t="str">
        <f>VLOOKUP(B1516,Sheet1!A:B,2,FALSE)</f>
        <v>Integrated Pest Management</v>
      </c>
    </row>
    <row r="1517" spans="1:10">
      <c r="A1517">
        <v>48497</v>
      </c>
      <c r="B1517">
        <v>595</v>
      </c>
      <c r="C1517" t="s">
        <v>247</v>
      </c>
      <c r="D1517">
        <v>2009</v>
      </c>
      <c r="E1517">
        <v>57.75</v>
      </c>
      <c r="F1517">
        <v>57.75</v>
      </c>
      <c r="G1517">
        <v>1410.7</v>
      </c>
      <c r="H1517">
        <v>161.80000000000001</v>
      </c>
      <c r="I1517" t="s">
        <v>209</v>
      </c>
      <c r="J1517" t="str">
        <f>VLOOKUP(B1517,Sheet1!A:B,2,FALSE)</f>
        <v>Integrated Pest Management</v>
      </c>
    </row>
    <row r="1518" spans="1:10">
      <c r="A1518">
        <v>48497</v>
      </c>
      <c r="B1518">
        <v>595</v>
      </c>
      <c r="C1518" t="s">
        <v>247</v>
      </c>
      <c r="D1518">
        <v>2010</v>
      </c>
      <c r="E1518">
        <v>243.23</v>
      </c>
      <c r="F1518">
        <v>243.23</v>
      </c>
      <c r="G1518">
        <v>1410.7</v>
      </c>
      <c r="H1518">
        <v>161.80000000000001</v>
      </c>
      <c r="I1518" t="s">
        <v>209</v>
      </c>
      <c r="J1518" t="str">
        <f>VLOOKUP(B1518,Sheet1!A:B,2,FALSE)</f>
        <v>Integrated Pest Management</v>
      </c>
    </row>
    <row r="1519" spans="1:10">
      <c r="A1519">
        <v>48497</v>
      </c>
      <c r="B1519">
        <v>595</v>
      </c>
      <c r="C1519" t="s">
        <v>247</v>
      </c>
      <c r="D1519">
        <v>2011</v>
      </c>
      <c r="E1519">
        <v>350.91</v>
      </c>
      <c r="F1519">
        <v>350.91</v>
      </c>
      <c r="G1519">
        <v>1410.7</v>
      </c>
      <c r="H1519">
        <v>161.80000000000001</v>
      </c>
      <c r="I1519" t="s">
        <v>209</v>
      </c>
      <c r="J1519" t="str">
        <f>VLOOKUP(B1519,Sheet1!A:B,2,FALSE)</f>
        <v>Integrated Pest Management</v>
      </c>
    </row>
    <row r="1520" spans="1:10">
      <c r="A1520">
        <v>48497</v>
      </c>
      <c r="B1520">
        <v>595</v>
      </c>
      <c r="C1520" t="s">
        <v>249</v>
      </c>
      <c r="D1520">
        <v>2009</v>
      </c>
      <c r="E1520">
        <v>183.75</v>
      </c>
      <c r="F1520">
        <v>183.75</v>
      </c>
      <c r="G1520">
        <v>75</v>
      </c>
      <c r="H1520">
        <v>25</v>
      </c>
      <c r="I1520" t="s">
        <v>209</v>
      </c>
      <c r="J1520" t="str">
        <f>VLOOKUP(B1520,Sheet1!A:B,2,FALSE)</f>
        <v>Integrated Pest Management</v>
      </c>
    </row>
    <row r="1521" spans="1:10">
      <c r="A1521">
        <v>48497</v>
      </c>
      <c r="B1521">
        <v>595</v>
      </c>
      <c r="C1521" t="s">
        <v>295</v>
      </c>
      <c r="D1521">
        <v>2010</v>
      </c>
      <c r="E1521">
        <v>114.75</v>
      </c>
      <c r="F1521">
        <v>114.75</v>
      </c>
      <c r="G1521">
        <v>105</v>
      </c>
      <c r="H1521">
        <v>21</v>
      </c>
      <c r="I1521" t="s">
        <v>209</v>
      </c>
      <c r="J1521" t="str">
        <f>VLOOKUP(B1521,Sheet1!A:B,2,FALSE)</f>
        <v>Integrated Pest Management</v>
      </c>
    </row>
    <row r="1522" spans="1:10">
      <c r="A1522">
        <v>48497</v>
      </c>
      <c r="B1522">
        <v>595</v>
      </c>
      <c r="C1522" t="s">
        <v>296</v>
      </c>
      <c r="D1522">
        <v>2008</v>
      </c>
      <c r="E1522">
        <v>37.5</v>
      </c>
      <c r="F1522">
        <v>37.5</v>
      </c>
      <c r="G1522">
        <v>21</v>
      </c>
      <c r="H1522">
        <v>7</v>
      </c>
      <c r="I1522" t="s">
        <v>209</v>
      </c>
      <c r="J1522" t="str">
        <f>VLOOKUP(B1522,Sheet1!A:B,2,FALSE)</f>
        <v>Integrated Pest Management</v>
      </c>
    </row>
    <row r="1523" spans="1:10">
      <c r="A1523">
        <v>48497</v>
      </c>
      <c r="B1523">
        <v>595</v>
      </c>
      <c r="C1523" t="s">
        <v>297</v>
      </c>
      <c r="D1523">
        <v>2010</v>
      </c>
      <c r="E1523">
        <v>39.75</v>
      </c>
      <c r="F1523">
        <v>39.75</v>
      </c>
      <c r="G1523">
        <v>168</v>
      </c>
      <c r="H1523">
        <v>42</v>
      </c>
      <c r="I1523" t="s">
        <v>209</v>
      </c>
      <c r="J1523" t="str">
        <f>VLOOKUP(B1523,Sheet1!A:B,2,FALSE)</f>
        <v>Integrated Pest Management</v>
      </c>
    </row>
    <row r="1524" spans="1:10">
      <c r="A1524">
        <v>48497</v>
      </c>
      <c r="B1524">
        <v>595</v>
      </c>
      <c r="C1524" t="s">
        <v>301</v>
      </c>
      <c r="D1524">
        <v>2009</v>
      </c>
      <c r="E1524">
        <v>37.5</v>
      </c>
      <c r="F1524">
        <v>37.5</v>
      </c>
      <c r="G1524">
        <v>102</v>
      </c>
      <c r="H1524">
        <v>24</v>
      </c>
      <c r="I1524" t="s">
        <v>209</v>
      </c>
      <c r="J1524" t="str">
        <f>VLOOKUP(B1524,Sheet1!A:B,2,FALSE)</f>
        <v>Integrated Pest Management</v>
      </c>
    </row>
    <row r="1525" spans="1:10">
      <c r="A1525">
        <v>48497</v>
      </c>
      <c r="B1525">
        <v>595</v>
      </c>
      <c r="C1525" t="s">
        <v>309</v>
      </c>
      <c r="D1525">
        <v>2009</v>
      </c>
      <c r="E1525">
        <v>150</v>
      </c>
      <c r="F1525">
        <v>150</v>
      </c>
      <c r="G1525">
        <v>186</v>
      </c>
      <c r="H1525">
        <v>62</v>
      </c>
      <c r="I1525" t="s">
        <v>209</v>
      </c>
      <c r="J1525" t="str">
        <f>VLOOKUP(B1525,Sheet1!A:B,2,FALSE)</f>
        <v>Integrated Pest Management</v>
      </c>
    </row>
    <row r="1526" spans="1:10">
      <c r="A1526">
        <v>48497</v>
      </c>
      <c r="B1526">
        <v>595</v>
      </c>
      <c r="C1526" t="s">
        <v>313</v>
      </c>
      <c r="D1526">
        <v>2008</v>
      </c>
      <c r="E1526">
        <v>225</v>
      </c>
      <c r="F1526">
        <v>225</v>
      </c>
      <c r="G1526">
        <v>970</v>
      </c>
      <c r="H1526">
        <v>97</v>
      </c>
      <c r="I1526" t="s">
        <v>209</v>
      </c>
      <c r="J1526" t="str">
        <f>VLOOKUP(B1526,Sheet1!A:B,2,FALSE)</f>
        <v>Integrated Pest Management</v>
      </c>
    </row>
    <row r="1527" spans="1:10">
      <c r="A1527">
        <v>48497</v>
      </c>
      <c r="B1527">
        <v>595</v>
      </c>
      <c r="C1527" t="s">
        <v>313</v>
      </c>
      <c r="D1527">
        <v>2009</v>
      </c>
      <c r="E1527">
        <v>74.25</v>
      </c>
      <c r="F1527">
        <v>74.25</v>
      </c>
      <c r="G1527">
        <v>970</v>
      </c>
      <c r="H1527">
        <v>97</v>
      </c>
      <c r="I1527" t="s">
        <v>209</v>
      </c>
      <c r="J1527" t="str">
        <f>VLOOKUP(B1527,Sheet1!A:B,2,FALSE)</f>
        <v>Integrated Pest Management</v>
      </c>
    </row>
    <row r="1528" spans="1:10">
      <c r="A1528">
        <v>48497</v>
      </c>
      <c r="B1528">
        <v>595</v>
      </c>
      <c r="C1528" t="s">
        <v>359</v>
      </c>
      <c r="D1528">
        <v>2009</v>
      </c>
      <c r="E1528">
        <v>262.5</v>
      </c>
      <c r="F1528">
        <v>262.5</v>
      </c>
      <c r="G1528">
        <v>677</v>
      </c>
      <c r="H1528">
        <v>102</v>
      </c>
      <c r="I1528" t="s">
        <v>209</v>
      </c>
      <c r="J1528" t="str">
        <f>VLOOKUP(B1528,Sheet1!A:B,2,FALSE)</f>
        <v>Integrated Pest Management</v>
      </c>
    </row>
    <row r="1529" spans="1:10">
      <c r="A1529">
        <v>48497</v>
      </c>
      <c r="B1529">
        <v>595</v>
      </c>
      <c r="C1529" t="s">
        <v>374</v>
      </c>
      <c r="D1529">
        <v>2008</v>
      </c>
      <c r="E1529">
        <v>75</v>
      </c>
      <c r="F1529">
        <v>75</v>
      </c>
      <c r="G1529">
        <v>56</v>
      </c>
      <c r="H1529">
        <v>14</v>
      </c>
      <c r="I1529" t="s">
        <v>209</v>
      </c>
      <c r="J1529" t="str">
        <f>VLOOKUP(B1529,Sheet1!A:B,2,FALSE)</f>
        <v>Integrated Pest Management</v>
      </c>
    </row>
    <row r="1530" spans="1:10">
      <c r="A1530">
        <v>48497</v>
      </c>
      <c r="B1530">
        <v>595</v>
      </c>
      <c r="C1530" t="s">
        <v>384</v>
      </c>
      <c r="D1530">
        <v>2008</v>
      </c>
      <c r="E1530">
        <v>15</v>
      </c>
      <c r="F1530">
        <v>15</v>
      </c>
      <c r="G1530">
        <v>220</v>
      </c>
      <c r="H1530">
        <v>57</v>
      </c>
      <c r="I1530" t="s">
        <v>209</v>
      </c>
      <c r="J1530" t="str">
        <f>VLOOKUP(B1530,Sheet1!A:B,2,FALSE)</f>
        <v>Integrated Pest Management</v>
      </c>
    </row>
    <row r="1531" spans="1:10">
      <c r="A1531">
        <v>48497</v>
      </c>
      <c r="B1531">
        <v>595</v>
      </c>
      <c r="C1531" t="s">
        <v>385</v>
      </c>
      <c r="D1531">
        <v>2008</v>
      </c>
      <c r="E1531">
        <v>150</v>
      </c>
      <c r="F1531">
        <v>150</v>
      </c>
      <c r="G1531">
        <v>203</v>
      </c>
      <c r="H1531">
        <v>47</v>
      </c>
      <c r="I1531" t="s">
        <v>209</v>
      </c>
      <c r="J1531" t="str">
        <f>VLOOKUP(B1531,Sheet1!A:B,2,FALSE)</f>
        <v>Integrated Pest Management</v>
      </c>
    </row>
    <row r="1532" spans="1:10">
      <c r="A1532">
        <v>48497</v>
      </c>
      <c r="B1532">
        <v>595</v>
      </c>
      <c r="C1532" t="s">
        <v>395</v>
      </c>
      <c r="D1532">
        <v>2008</v>
      </c>
      <c r="E1532">
        <v>67.5</v>
      </c>
      <c r="F1532">
        <v>67.5</v>
      </c>
      <c r="G1532">
        <v>165</v>
      </c>
      <c r="H1532">
        <v>30</v>
      </c>
      <c r="I1532" t="s">
        <v>209</v>
      </c>
      <c r="J1532" t="str">
        <f>VLOOKUP(B1532,Sheet1!A:B,2,FALSE)</f>
        <v>Integrated Pest Management</v>
      </c>
    </row>
    <row r="1533" spans="1:10">
      <c r="A1533">
        <v>48497</v>
      </c>
      <c r="B1533">
        <v>595</v>
      </c>
      <c r="C1533" t="s">
        <v>395</v>
      </c>
      <c r="D1533">
        <v>2009</v>
      </c>
      <c r="E1533">
        <v>57.75</v>
      </c>
      <c r="F1533">
        <v>57.75</v>
      </c>
      <c r="G1533">
        <v>165</v>
      </c>
      <c r="H1533">
        <v>30</v>
      </c>
      <c r="I1533" t="s">
        <v>209</v>
      </c>
      <c r="J1533" t="str">
        <f>VLOOKUP(B1533,Sheet1!A:B,2,FALSE)</f>
        <v>Integrated Pest Management</v>
      </c>
    </row>
    <row r="1534" spans="1:10">
      <c r="A1534">
        <v>48497</v>
      </c>
      <c r="B1534">
        <v>595</v>
      </c>
      <c r="C1534" t="s">
        <v>399</v>
      </c>
      <c r="D1534">
        <v>2008</v>
      </c>
      <c r="E1534">
        <v>22.5</v>
      </c>
      <c r="F1534">
        <v>22.5</v>
      </c>
      <c r="G1534">
        <v>348</v>
      </c>
      <c r="H1534">
        <v>76</v>
      </c>
      <c r="I1534" t="s">
        <v>209</v>
      </c>
      <c r="J1534" t="str">
        <f>VLOOKUP(B1534,Sheet1!A:B,2,FALSE)</f>
        <v>Integrated Pest Management</v>
      </c>
    </row>
    <row r="1535" spans="1:10">
      <c r="A1535">
        <v>48497</v>
      </c>
      <c r="B1535">
        <v>595</v>
      </c>
      <c r="C1535" t="s">
        <v>401</v>
      </c>
      <c r="D1535">
        <v>2008</v>
      </c>
      <c r="E1535">
        <v>115.5</v>
      </c>
      <c r="F1535">
        <v>115.5</v>
      </c>
      <c r="G1535">
        <v>54</v>
      </c>
      <c r="H1535">
        <v>18</v>
      </c>
      <c r="I1535" t="s">
        <v>209</v>
      </c>
      <c r="J1535" t="str">
        <f>VLOOKUP(B1535,Sheet1!A:B,2,FALSE)</f>
        <v>Integrated Pest Management</v>
      </c>
    </row>
    <row r="1536" spans="1:10">
      <c r="A1536">
        <v>48497</v>
      </c>
      <c r="B1536">
        <v>595</v>
      </c>
      <c r="C1536" t="s">
        <v>405</v>
      </c>
      <c r="D1536">
        <v>2010</v>
      </c>
      <c r="E1536">
        <v>90</v>
      </c>
      <c r="F1536">
        <v>90</v>
      </c>
      <c r="G1536">
        <v>785.86884339999995</v>
      </c>
      <c r="H1536">
        <v>55</v>
      </c>
      <c r="I1536" t="s">
        <v>209</v>
      </c>
      <c r="J1536" t="str">
        <f>VLOOKUP(B1536,Sheet1!A:B,2,FALSE)</f>
        <v>Integrated Pest Management</v>
      </c>
    </row>
    <row r="1537" spans="1:10">
      <c r="A1537">
        <v>48497</v>
      </c>
      <c r="B1537">
        <v>595</v>
      </c>
      <c r="C1537" t="s">
        <v>430</v>
      </c>
      <c r="D1537">
        <v>2008</v>
      </c>
      <c r="E1537">
        <v>75</v>
      </c>
      <c r="F1537">
        <v>75</v>
      </c>
      <c r="G1537">
        <v>144</v>
      </c>
      <c r="H1537">
        <v>48</v>
      </c>
      <c r="I1537" t="s">
        <v>209</v>
      </c>
      <c r="J1537" t="str">
        <f>VLOOKUP(B1537,Sheet1!A:B,2,FALSE)</f>
        <v>Integrated Pest Management</v>
      </c>
    </row>
    <row r="1538" spans="1:10">
      <c r="A1538">
        <v>48497</v>
      </c>
      <c r="B1538">
        <v>595</v>
      </c>
      <c r="C1538" t="s">
        <v>462</v>
      </c>
      <c r="D1538">
        <v>2009</v>
      </c>
      <c r="E1538">
        <v>64.5</v>
      </c>
      <c r="F1538">
        <v>64.5</v>
      </c>
      <c r="G1538">
        <v>597</v>
      </c>
      <c r="H1538">
        <v>69</v>
      </c>
      <c r="I1538" t="s">
        <v>209</v>
      </c>
      <c r="J1538" t="str">
        <f>VLOOKUP(B1538,Sheet1!A:B,2,FALSE)</f>
        <v>Integrated Pest Management</v>
      </c>
    </row>
    <row r="1539" spans="1:10">
      <c r="A1539">
        <v>48497</v>
      </c>
      <c r="B1539">
        <v>595</v>
      </c>
      <c r="C1539" t="s">
        <v>462</v>
      </c>
      <c r="D1539">
        <v>2010</v>
      </c>
      <c r="E1539">
        <v>445.91</v>
      </c>
      <c r="F1539">
        <v>445.91</v>
      </c>
      <c r="G1539">
        <v>597</v>
      </c>
      <c r="H1539">
        <v>69</v>
      </c>
      <c r="I1539" t="s">
        <v>209</v>
      </c>
      <c r="J1539" t="str">
        <f>VLOOKUP(B1539,Sheet1!A:B,2,FALSE)</f>
        <v>Integrated Pest Management</v>
      </c>
    </row>
    <row r="1540" spans="1:10">
      <c r="A1540">
        <v>48497</v>
      </c>
      <c r="B1540">
        <v>595</v>
      </c>
      <c r="C1540" t="s">
        <v>468</v>
      </c>
      <c r="D1540">
        <v>2009</v>
      </c>
      <c r="E1540">
        <v>82.5</v>
      </c>
      <c r="F1540">
        <v>82.5</v>
      </c>
      <c r="G1540">
        <v>2152</v>
      </c>
      <c r="H1540">
        <v>538</v>
      </c>
      <c r="I1540" t="s">
        <v>209</v>
      </c>
      <c r="J1540" t="str">
        <f>VLOOKUP(B1540,Sheet1!A:B,2,FALSE)</f>
        <v>Integrated Pest Management</v>
      </c>
    </row>
    <row r="1541" spans="1:10">
      <c r="A1541">
        <v>48497</v>
      </c>
      <c r="B1541">
        <v>595</v>
      </c>
      <c r="C1541" t="s">
        <v>548</v>
      </c>
      <c r="D1541">
        <v>2009</v>
      </c>
      <c r="E1541">
        <v>214.5</v>
      </c>
      <c r="F1541">
        <v>214.5</v>
      </c>
      <c r="G1541">
        <v>608</v>
      </c>
      <c r="H1541">
        <v>152</v>
      </c>
      <c r="I1541" t="s">
        <v>209</v>
      </c>
      <c r="J1541" t="str">
        <f>VLOOKUP(B1541,Sheet1!A:B,2,FALSE)</f>
        <v>Integrated Pest Management</v>
      </c>
    </row>
    <row r="1542" spans="1:10">
      <c r="A1542">
        <v>48497</v>
      </c>
      <c r="B1542">
        <v>595</v>
      </c>
      <c r="C1542" t="s">
        <v>558</v>
      </c>
      <c r="D1542">
        <v>2009</v>
      </c>
      <c r="E1542">
        <v>9</v>
      </c>
      <c r="F1542">
        <v>9</v>
      </c>
      <c r="G1542">
        <v>113</v>
      </c>
      <c r="H1542">
        <v>49</v>
      </c>
      <c r="I1542" t="s">
        <v>209</v>
      </c>
      <c r="J1542" t="str">
        <f>VLOOKUP(B1542,Sheet1!A:B,2,FALSE)</f>
        <v>Integrated Pest Management</v>
      </c>
    </row>
    <row r="1543" spans="1:10">
      <c r="A1543">
        <v>48497</v>
      </c>
      <c r="B1543">
        <v>595</v>
      </c>
      <c r="C1543" t="s">
        <v>558</v>
      </c>
      <c r="D1543">
        <v>2011</v>
      </c>
      <c r="E1543">
        <v>30</v>
      </c>
      <c r="F1543">
        <v>30</v>
      </c>
      <c r="G1543">
        <v>113</v>
      </c>
      <c r="H1543">
        <v>49</v>
      </c>
      <c r="I1543" t="s">
        <v>209</v>
      </c>
      <c r="J1543" t="str">
        <f>VLOOKUP(B1543,Sheet1!A:B,2,FALSE)</f>
        <v>Integrated Pest Management</v>
      </c>
    </row>
    <row r="1544" spans="1:10">
      <c r="A1544">
        <v>48497</v>
      </c>
      <c r="B1544">
        <v>595</v>
      </c>
      <c r="C1544" t="s">
        <v>560</v>
      </c>
      <c r="D1544">
        <v>2009</v>
      </c>
      <c r="E1544">
        <v>259.5</v>
      </c>
      <c r="F1544">
        <v>259.5</v>
      </c>
      <c r="G1544">
        <v>265</v>
      </c>
      <c r="H1544">
        <v>53</v>
      </c>
      <c r="I1544" t="s">
        <v>209</v>
      </c>
      <c r="J1544" t="str">
        <f>VLOOKUP(B1544,Sheet1!A:B,2,FALSE)</f>
        <v>Integrated Pest Management</v>
      </c>
    </row>
    <row r="1545" spans="1:10">
      <c r="A1545">
        <v>48497</v>
      </c>
      <c r="B1545">
        <v>595</v>
      </c>
      <c r="C1545" t="s">
        <v>572</v>
      </c>
      <c r="D1545">
        <v>2008</v>
      </c>
      <c r="E1545">
        <v>112.5</v>
      </c>
      <c r="F1545">
        <v>112.5</v>
      </c>
      <c r="G1545">
        <v>825</v>
      </c>
      <c r="H1545">
        <v>165</v>
      </c>
      <c r="I1545" t="s">
        <v>209</v>
      </c>
      <c r="J1545" t="str">
        <f>VLOOKUP(B1545,Sheet1!A:B,2,FALSE)</f>
        <v>Integrated Pest Management</v>
      </c>
    </row>
    <row r="1546" spans="1:10">
      <c r="A1546">
        <v>48497</v>
      </c>
      <c r="B1546">
        <v>595</v>
      </c>
      <c r="C1546" t="s">
        <v>581</v>
      </c>
      <c r="D1546">
        <v>2008</v>
      </c>
      <c r="E1546">
        <v>32.25</v>
      </c>
      <c r="F1546">
        <v>32.25</v>
      </c>
      <c r="G1546">
        <v>240</v>
      </c>
      <c r="H1546">
        <v>77</v>
      </c>
      <c r="I1546" t="s">
        <v>209</v>
      </c>
      <c r="J1546" t="str">
        <f>VLOOKUP(B1546,Sheet1!A:B,2,FALSE)</f>
        <v>Integrated Pest Management</v>
      </c>
    </row>
    <row r="1547" spans="1:10">
      <c r="A1547">
        <v>48497</v>
      </c>
      <c r="B1547">
        <v>595</v>
      </c>
      <c r="C1547" t="s">
        <v>582</v>
      </c>
      <c r="D1547">
        <v>2008</v>
      </c>
      <c r="E1547">
        <v>172.5</v>
      </c>
      <c r="F1547">
        <v>172.5</v>
      </c>
      <c r="G1547">
        <v>960</v>
      </c>
      <c r="H1547">
        <v>240</v>
      </c>
      <c r="I1547" t="s">
        <v>209</v>
      </c>
      <c r="J1547" t="str">
        <f>VLOOKUP(B1547,Sheet1!A:B,2,FALSE)</f>
        <v>Integrated Pest Management</v>
      </c>
    </row>
    <row r="1548" spans="1:10">
      <c r="A1548">
        <v>48497</v>
      </c>
      <c r="B1548">
        <v>595</v>
      </c>
      <c r="C1548" t="s">
        <v>584</v>
      </c>
      <c r="D1548">
        <v>2009</v>
      </c>
      <c r="E1548">
        <v>66.75</v>
      </c>
      <c r="F1548">
        <v>66.75</v>
      </c>
      <c r="G1548">
        <v>1156</v>
      </c>
      <c r="H1548">
        <v>116</v>
      </c>
      <c r="I1548" t="s">
        <v>209</v>
      </c>
      <c r="J1548" t="str">
        <f>VLOOKUP(B1548,Sheet1!A:B,2,FALSE)</f>
        <v>Integrated Pest Management</v>
      </c>
    </row>
    <row r="1549" spans="1:10">
      <c r="A1549">
        <v>48497</v>
      </c>
      <c r="B1549">
        <v>595</v>
      </c>
      <c r="C1549" t="s">
        <v>591</v>
      </c>
      <c r="D1549">
        <v>2009</v>
      </c>
      <c r="E1549">
        <v>345</v>
      </c>
      <c r="F1549">
        <v>345</v>
      </c>
      <c r="G1549">
        <v>184</v>
      </c>
      <c r="H1549">
        <v>46</v>
      </c>
      <c r="I1549" t="s">
        <v>209</v>
      </c>
      <c r="J1549" t="str">
        <f>VLOOKUP(B1549,Sheet1!A:B,2,FALSE)</f>
        <v>Integrated Pest Management</v>
      </c>
    </row>
    <row r="1550" spans="1:10">
      <c r="A1550">
        <v>48497</v>
      </c>
      <c r="B1550">
        <v>595</v>
      </c>
      <c r="C1550" t="s">
        <v>601</v>
      </c>
      <c r="D1550">
        <v>2009</v>
      </c>
      <c r="E1550">
        <v>113.25</v>
      </c>
      <c r="F1550">
        <v>113.25</v>
      </c>
      <c r="G1550">
        <v>759</v>
      </c>
      <c r="H1550">
        <v>90</v>
      </c>
      <c r="I1550" t="s">
        <v>209</v>
      </c>
      <c r="J1550" t="str">
        <f>VLOOKUP(B1550,Sheet1!A:B,2,FALSE)</f>
        <v>Integrated Pest Management</v>
      </c>
    </row>
    <row r="1551" spans="1:10">
      <c r="A1551">
        <v>48497</v>
      </c>
      <c r="B1551">
        <v>595</v>
      </c>
      <c r="C1551" t="s">
        <v>618</v>
      </c>
      <c r="D1551">
        <v>2008</v>
      </c>
      <c r="E1551">
        <v>90</v>
      </c>
      <c r="F1551">
        <v>90</v>
      </c>
      <c r="G1551">
        <v>111</v>
      </c>
      <c r="H1551">
        <v>31</v>
      </c>
      <c r="I1551" t="s">
        <v>209</v>
      </c>
      <c r="J1551" t="str">
        <f>VLOOKUP(B1551,Sheet1!A:B,2,FALSE)</f>
        <v>Integrated Pest Management</v>
      </c>
    </row>
    <row r="1552" spans="1:10">
      <c r="A1552">
        <v>48497</v>
      </c>
      <c r="B1552">
        <v>595</v>
      </c>
      <c r="C1552" t="s">
        <v>618</v>
      </c>
      <c r="D1552">
        <v>2010</v>
      </c>
      <c r="E1552">
        <v>86.25</v>
      </c>
      <c r="F1552">
        <v>86.25</v>
      </c>
      <c r="G1552">
        <v>111</v>
      </c>
      <c r="H1552">
        <v>31</v>
      </c>
      <c r="I1552" t="s">
        <v>209</v>
      </c>
      <c r="J1552" t="str">
        <f>VLOOKUP(B1552,Sheet1!A:B,2,FALSE)</f>
        <v>Integrated Pest Management</v>
      </c>
    </row>
    <row r="1553" spans="1:10">
      <c r="A1553">
        <v>48497</v>
      </c>
      <c r="B1553">
        <v>595</v>
      </c>
      <c r="C1553" t="s">
        <v>627</v>
      </c>
      <c r="D1553">
        <v>2010</v>
      </c>
      <c r="E1553">
        <v>120.8</v>
      </c>
      <c r="F1553">
        <v>120.8</v>
      </c>
      <c r="G1553">
        <v>150</v>
      </c>
      <c r="H1553">
        <v>44</v>
      </c>
      <c r="I1553" t="s">
        <v>209</v>
      </c>
      <c r="J1553" t="str">
        <f>VLOOKUP(B1553,Sheet1!A:B,2,FALSE)</f>
        <v>Integrated Pest Management</v>
      </c>
    </row>
    <row r="1554" spans="1:10">
      <c r="A1554">
        <v>48497</v>
      </c>
      <c r="B1554">
        <v>595</v>
      </c>
      <c r="C1554" t="s">
        <v>636</v>
      </c>
      <c r="D1554">
        <v>2008</v>
      </c>
      <c r="E1554">
        <v>78</v>
      </c>
      <c r="F1554">
        <v>78</v>
      </c>
      <c r="G1554">
        <v>342</v>
      </c>
      <c r="H1554">
        <v>114</v>
      </c>
      <c r="I1554" t="s">
        <v>209</v>
      </c>
      <c r="J1554" t="str">
        <f>VLOOKUP(B1554,Sheet1!A:B,2,FALSE)</f>
        <v>Integrated Pest Management</v>
      </c>
    </row>
    <row r="1555" spans="1:10">
      <c r="A1555">
        <v>48497</v>
      </c>
      <c r="B1555">
        <v>595</v>
      </c>
      <c r="C1555" t="s">
        <v>639</v>
      </c>
      <c r="D1555">
        <v>2009</v>
      </c>
      <c r="E1555">
        <v>45.75</v>
      </c>
      <c r="F1555">
        <v>45.75</v>
      </c>
      <c r="G1555">
        <v>146</v>
      </c>
      <c r="H1555">
        <v>46</v>
      </c>
      <c r="I1555" t="s">
        <v>209</v>
      </c>
      <c r="J1555" t="str">
        <f>VLOOKUP(B1555,Sheet1!A:B,2,FALSE)</f>
        <v>Integrated Pest Management</v>
      </c>
    </row>
    <row r="1556" spans="1:10">
      <c r="A1556">
        <v>48497</v>
      </c>
      <c r="B1556">
        <v>595</v>
      </c>
      <c r="C1556" t="s">
        <v>731</v>
      </c>
      <c r="D1556">
        <v>2009</v>
      </c>
      <c r="E1556">
        <v>74.25</v>
      </c>
      <c r="F1556">
        <v>74.25</v>
      </c>
      <c r="G1556">
        <v>210</v>
      </c>
      <c r="H1556">
        <v>62</v>
      </c>
      <c r="I1556" t="s">
        <v>209</v>
      </c>
      <c r="J1556" t="str">
        <f>VLOOKUP(B1556,Sheet1!A:B,2,FALSE)</f>
        <v>Integrated Pest Management</v>
      </c>
    </row>
    <row r="1557" spans="1:10">
      <c r="A1557">
        <v>48497</v>
      </c>
      <c r="B1557">
        <v>595</v>
      </c>
      <c r="C1557" t="s">
        <v>732</v>
      </c>
      <c r="D1557">
        <v>2009</v>
      </c>
      <c r="E1557">
        <v>136.5</v>
      </c>
      <c r="F1557">
        <v>136.5</v>
      </c>
      <c r="G1557">
        <v>325</v>
      </c>
      <c r="H1557">
        <v>65</v>
      </c>
      <c r="I1557" t="s">
        <v>209</v>
      </c>
      <c r="J1557" t="str">
        <f>VLOOKUP(B1557,Sheet1!A:B,2,FALSE)</f>
        <v>Integrated Pest Management</v>
      </c>
    </row>
    <row r="1558" spans="1:10">
      <c r="A1558">
        <v>48497</v>
      </c>
      <c r="B1558">
        <v>595</v>
      </c>
      <c r="C1558" t="s">
        <v>748</v>
      </c>
      <c r="D1558">
        <v>2009</v>
      </c>
      <c r="E1558">
        <v>229.5</v>
      </c>
      <c r="F1558">
        <v>229.5</v>
      </c>
      <c r="G1558">
        <v>172.7</v>
      </c>
      <c r="H1558">
        <v>35</v>
      </c>
      <c r="I1558" t="s">
        <v>209</v>
      </c>
      <c r="J1558" t="str">
        <f>VLOOKUP(B1558,Sheet1!A:B,2,FALSE)</f>
        <v>Integrated Pest Management</v>
      </c>
    </row>
    <row r="1559" spans="1:10">
      <c r="A1559">
        <v>48497</v>
      </c>
      <c r="B1559">
        <v>595</v>
      </c>
      <c r="C1559" t="s">
        <v>759</v>
      </c>
      <c r="D1559">
        <v>2008</v>
      </c>
      <c r="E1559">
        <v>30</v>
      </c>
      <c r="F1559">
        <v>30</v>
      </c>
      <c r="G1559">
        <v>163</v>
      </c>
      <c r="H1559">
        <v>42</v>
      </c>
      <c r="I1559" t="s">
        <v>209</v>
      </c>
      <c r="J1559" t="str">
        <f>VLOOKUP(B1559,Sheet1!A:B,2,FALSE)</f>
        <v>Integrated Pest Management</v>
      </c>
    </row>
    <row r="1560" spans="1:10">
      <c r="A1560">
        <v>48497</v>
      </c>
      <c r="B1560">
        <v>595</v>
      </c>
      <c r="C1560" t="s">
        <v>774</v>
      </c>
      <c r="D1560">
        <v>2008</v>
      </c>
      <c r="E1560">
        <v>52.5</v>
      </c>
      <c r="F1560">
        <v>52.5</v>
      </c>
      <c r="G1560">
        <v>976</v>
      </c>
      <c r="H1560">
        <v>244</v>
      </c>
      <c r="I1560" t="s">
        <v>209</v>
      </c>
      <c r="J1560" t="str">
        <f>VLOOKUP(B1560,Sheet1!A:B,2,FALSE)</f>
        <v>Integrated Pest Management</v>
      </c>
    </row>
    <row r="1561" spans="1:10">
      <c r="A1561">
        <v>48497</v>
      </c>
      <c r="B1561">
        <v>595</v>
      </c>
      <c r="C1561" t="s">
        <v>856</v>
      </c>
      <c r="D1561">
        <v>2008</v>
      </c>
      <c r="E1561">
        <v>180</v>
      </c>
      <c r="F1561">
        <v>180</v>
      </c>
      <c r="G1561">
        <v>592</v>
      </c>
      <c r="H1561">
        <v>148</v>
      </c>
      <c r="I1561" t="s">
        <v>209</v>
      </c>
      <c r="J1561" t="str">
        <f>VLOOKUP(B1561,Sheet1!A:B,2,FALSE)</f>
        <v>Integrated Pest Management</v>
      </c>
    </row>
    <row r="1562" spans="1:10">
      <c r="A1562">
        <v>48497</v>
      </c>
      <c r="B1562">
        <v>595</v>
      </c>
      <c r="C1562" t="s">
        <v>896</v>
      </c>
      <c r="D1562">
        <v>2008</v>
      </c>
      <c r="E1562">
        <v>112.5</v>
      </c>
      <c r="F1562">
        <v>112.5</v>
      </c>
      <c r="G1562">
        <v>923</v>
      </c>
      <c r="H1562">
        <v>183</v>
      </c>
      <c r="I1562" t="s">
        <v>209</v>
      </c>
      <c r="J1562" t="str">
        <f>VLOOKUP(B1562,Sheet1!A:B,2,FALSE)</f>
        <v>Integrated Pest Management</v>
      </c>
    </row>
    <row r="1563" spans="1:10">
      <c r="A1563">
        <v>48497</v>
      </c>
      <c r="B1563">
        <v>595</v>
      </c>
      <c r="C1563" t="s">
        <v>896</v>
      </c>
      <c r="D1563">
        <v>2011</v>
      </c>
      <c r="E1563">
        <v>113.25</v>
      </c>
      <c r="F1563">
        <v>113.25</v>
      </c>
      <c r="G1563">
        <v>923</v>
      </c>
      <c r="H1563">
        <v>183</v>
      </c>
      <c r="I1563" t="s">
        <v>209</v>
      </c>
      <c r="J1563" t="str">
        <f>VLOOKUP(B1563,Sheet1!A:B,2,FALSE)</f>
        <v>Integrated Pest Management</v>
      </c>
    </row>
    <row r="1564" spans="1:10">
      <c r="A1564">
        <v>48497</v>
      </c>
      <c r="B1564">
        <v>595</v>
      </c>
      <c r="C1564" t="s">
        <v>905</v>
      </c>
      <c r="D1564">
        <v>2009</v>
      </c>
      <c r="E1564">
        <v>207.75</v>
      </c>
      <c r="F1564">
        <v>207.75</v>
      </c>
      <c r="G1564">
        <v>508</v>
      </c>
      <c r="H1564">
        <v>73</v>
      </c>
      <c r="I1564" t="s">
        <v>209</v>
      </c>
      <c r="J1564" t="str">
        <f>VLOOKUP(B1564,Sheet1!A:B,2,FALSE)</f>
        <v>Integrated Pest Management</v>
      </c>
    </row>
    <row r="1565" spans="1:10">
      <c r="A1565">
        <v>48497</v>
      </c>
      <c r="B1565">
        <v>595</v>
      </c>
      <c r="C1565" t="s">
        <v>916</v>
      </c>
      <c r="D1565">
        <v>2009</v>
      </c>
      <c r="E1565">
        <v>31.5</v>
      </c>
      <c r="F1565">
        <v>31.5</v>
      </c>
      <c r="G1565">
        <v>24</v>
      </c>
      <c r="H1565">
        <v>6</v>
      </c>
      <c r="I1565" t="s">
        <v>209</v>
      </c>
      <c r="J1565" t="str">
        <f>VLOOKUP(B1565,Sheet1!A:B,2,FALSE)</f>
        <v>Integrated Pest Management</v>
      </c>
    </row>
    <row r="1566" spans="1:10">
      <c r="A1566">
        <v>48497</v>
      </c>
      <c r="B1566">
        <v>595</v>
      </c>
      <c r="C1566" t="s">
        <v>954</v>
      </c>
      <c r="D1566">
        <v>2010</v>
      </c>
      <c r="E1566">
        <v>561</v>
      </c>
      <c r="F1566">
        <v>561</v>
      </c>
      <c r="G1566">
        <v>456</v>
      </c>
      <c r="H1566">
        <v>76</v>
      </c>
      <c r="I1566" t="s">
        <v>209</v>
      </c>
      <c r="J1566" t="str">
        <f>VLOOKUP(B1566,Sheet1!A:B,2,FALSE)</f>
        <v>Integrated Pest Management</v>
      </c>
    </row>
    <row r="1567" spans="1:10">
      <c r="A1567">
        <v>48497</v>
      </c>
      <c r="B1567">
        <v>595</v>
      </c>
      <c r="C1567" t="s">
        <v>988</v>
      </c>
      <c r="D1567">
        <v>2008</v>
      </c>
      <c r="E1567">
        <v>90</v>
      </c>
      <c r="F1567">
        <v>90</v>
      </c>
      <c r="G1567">
        <v>463.2</v>
      </c>
      <c r="H1567">
        <v>115.8</v>
      </c>
      <c r="I1567" t="s">
        <v>209</v>
      </c>
      <c r="J1567" t="str">
        <f>VLOOKUP(B1567,Sheet1!A:B,2,FALSE)</f>
        <v>Integrated Pest Management</v>
      </c>
    </row>
    <row r="1568" spans="1:10">
      <c r="A1568">
        <v>48497</v>
      </c>
      <c r="B1568">
        <v>595</v>
      </c>
      <c r="C1568" t="s">
        <v>1045</v>
      </c>
      <c r="D1568">
        <v>2009</v>
      </c>
      <c r="E1568">
        <v>433.5</v>
      </c>
      <c r="F1568">
        <v>433.5</v>
      </c>
      <c r="G1568">
        <v>480</v>
      </c>
      <c r="H1568">
        <v>60</v>
      </c>
      <c r="I1568" t="s">
        <v>209</v>
      </c>
      <c r="J1568" t="str">
        <f>VLOOKUP(B1568,Sheet1!A:B,2,FALSE)</f>
        <v>Integrated Pest Management</v>
      </c>
    </row>
    <row r="1569" spans="1:10">
      <c r="A1569">
        <v>48497</v>
      </c>
      <c r="B1569">
        <v>595</v>
      </c>
      <c r="C1569" t="s">
        <v>1083</v>
      </c>
      <c r="D1569">
        <v>2008</v>
      </c>
      <c r="E1569">
        <v>97.5</v>
      </c>
      <c r="F1569">
        <v>97.5</v>
      </c>
      <c r="G1569">
        <v>115</v>
      </c>
      <c r="H1569">
        <v>23</v>
      </c>
      <c r="I1569" t="s">
        <v>209</v>
      </c>
      <c r="J1569" t="str">
        <f>VLOOKUP(B1569,Sheet1!A:B,2,FALSE)</f>
        <v>Integrated Pest Management</v>
      </c>
    </row>
    <row r="1570" spans="1:10">
      <c r="A1570">
        <v>48497</v>
      </c>
      <c r="B1570">
        <v>595</v>
      </c>
      <c r="C1570" t="s">
        <v>1097</v>
      </c>
      <c r="D1570">
        <v>2008</v>
      </c>
      <c r="E1570">
        <v>37.5</v>
      </c>
      <c r="F1570">
        <v>37.5</v>
      </c>
      <c r="G1570">
        <v>191.35453720000001</v>
      </c>
      <c r="H1570">
        <v>19.399999999999999</v>
      </c>
      <c r="I1570" t="s">
        <v>209</v>
      </c>
      <c r="J1570" t="str">
        <f>VLOOKUP(B1570,Sheet1!A:B,2,FALSE)</f>
        <v>Integrated Pest Management</v>
      </c>
    </row>
    <row r="1571" spans="1:10">
      <c r="A1571">
        <v>48497</v>
      </c>
      <c r="B1571">
        <v>614</v>
      </c>
      <c r="C1571" t="s">
        <v>225</v>
      </c>
      <c r="D1571">
        <v>2011</v>
      </c>
      <c r="E1571">
        <v>2214</v>
      </c>
      <c r="F1571">
        <v>2214</v>
      </c>
      <c r="G1571">
        <v>1005</v>
      </c>
      <c r="H1571">
        <v>201</v>
      </c>
      <c r="I1571" t="s">
        <v>213</v>
      </c>
      <c r="J1571" t="str">
        <f>VLOOKUP(B1571,Sheet1!A:B,2,FALSE)</f>
        <v>Watering Facility</v>
      </c>
    </row>
    <row r="1572" spans="1:10">
      <c r="A1572">
        <v>48497</v>
      </c>
      <c r="B1572">
        <v>614</v>
      </c>
      <c r="C1572" t="s">
        <v>254</v>
      </c>
      <c r="D1572">
        <v>2011</v>
      </c>
      <c r="E1572">
        <v>948</v>
      </c>
      <c r="F1572">
        <v>948</v>
      </c>
      <c r="G1572">
        <v>207</v>
      </c>
      <c r="H1572">
        <v>23</v>
      </c>
      <c r="I1572" t="s">
        <v>209</v>
      </c>
      <c r="J1572" t="str">
        <f>VLOOKUP(B1572,Sheet1!A:B,2,FALSE)</f>
        <v>Watering Facility</v>
      </c>
    </row>
    <row r="1573" spans="1:10">
      <c r="A1573">
        <v>48497</v>
      </c>
      <c r="B1573">
        <v>614</v>
      </c>
      <c r="C1573" t="s">
        <v>488</v>
      </c>
      <c r="D1573">
        <v>2017</v>
      </c>
      <c r="E1573">
        <v>1410</v>
      </c>
      <c r="F1573">
        <v>1410</v>
      </c>
      <c r="G1573">
        <v>110</v>
      </c>
      <c r="H1573">
        <v>64</v>
      </c>
      <c r="I1573" t="s">
        <v>209</v>
      </c>
      <c r="J1573" t="str">
        <f>VLOOKUP(B1573,Sheet1!A:B,2,FALSE)</f>
        <v>Watering Facility</v>
      </c>
    </row>
    <row r="1574" spans="1:10">
      <c r="A1574">
        <v>48497</v>
      </c>
      <c r="B1574">
        <v>614</v>
      </c>
      <c r="C1574" t="s">
        <v>549</v>
      </c>
      <c r="D1574">
        <v>2012</v>
      </c>
      <c r="E1574">
        <v>2880</v>
      </c>
      <c r="F1574">
        <v>2880</v>
      </c>
      <c r="G1574">
        <v>1053</v>
      </c>
      <c r="H1574">
        <v>81</v>
      </c>
      <c r="I1574" t="s">
        <v>213</v>
      </c>
      <c r="J1574" t="str">
        <f>VLOOKUP(B1574,Sheet1!A:B,2,FALSE)</f>
        <v>Watering Facility</v>
      </c>
    </row>
    <row r="1575" spans="1:10">
      <c r="A1575">
        <v>48497</v>
      </c>
      <c r="B1575">
        <v>614</v>
      </c>
      <c r="C1575" t="s">
        <v>625</v>
      </c>
      <c r="D1575">
        <v>2015</v>
      </c>
      <c r="E1575">
        <v>1176</v>
      </c>
      <c r="F1575">
        <v>1176</v>
      </c>
      <c r="G1575">
        <v>185</v>
      </c>
      <c r="H1575">
        <v>37</v>
      </c>
      <c r="I1575" t="s">
        <v>209</v>
      </c>
      <c r="J1575" t="str">
        <f>VLOOKUP(B1575,Sheet1!A:B,2,FALSE)</f>
        <v>Watering Facility</v>
      </c>
    </row>
    <row r="1576" spans="1:10">
      <c r="A1576">
        <v>48497</v>
      </c>
      <c r="B1576">
        <v>614</v>
      </c>
      <c r="C1576" t="s">
        <v>665</v>
      </c>
      <c r="D1576">
        <v>2011</v>
      </c>
      <c r="E1576">
        <v>741.6</v>
      </c>
      <c r="F1576">
        <v>741.6</v>
      </c>
      <c r="G1576">
        <v>759</v>
      </c>
      <c r="H1576">
        <v>90</v>
      </c>
      <c r="I1576" t="s">
        <v>209</v>
      </c>
      <c r="J1576" t="str">
        <f>VLOOKUP(B1576,Sheet1!A:B,2,FALSE)</f>
        <v>Watering Facility</v>
      </c>
    </row>
    <row r="1577" spans="1:10">
      <c r="A1577">
        <v>48497</v>
      </c>
      <c r="B1577">
        <v>614</v>
      </c>
      <c r="C1577" t="s">
        <v>746</v>
      </c>
      <c r="D1577">
        <v>2011</v>
      </c>
      <c r="E1577">
        <v>741.6</v>
      </c>
      <c r="F1577">
        <v>741.6</v>
      </c>
      <c r="G1577">
        <v>1156</v>
      </c>
      <c r="H1577">
        <v>139</v>
      </c>
      <c r="I1577" t="s">
        <v>213</v>
      </c>
      <c r="J1577" t="str">
        <f>VLOOKUP(B1577,Sheet1!A:B,2,FALSE)</f>
        <v>Watering Facility</v>
      </c>
    </row>
    <row r="1578" spans="1:10">
      <c r="A1578">
        <v>48497</v>
      </c>
      <c r="B1578">
        <v>614</v>
      </c>
      <c r="C1578" t="s">
        <v>809</v>
      </c>
      <c r="D1578">
        <v>2014</v>
      </c>
      <c r="E1578">
        <v>696.6</v>
      </c>
      <c r="F1578">
        <v>696.6</v>
      </c>
      <c r="G1578">
        <v>442.75</v>
      </c>
      <c r="H1578">
        <v>40.25</v>
      </c>
      <c r="I1578" t="s">
        <v>209</v>
      </c>
      <c r="J1578" t="str">
        <f>VLOOKUP(B1578,Sheet1!A:B,2,FALSE)</f>
        <v>Watering Facility</v>
      </c>
    </row>
    <row r="1579" spans="1:10">
      <c r="A1579">
        <v>48497</v>
      </c>
      <c r="B1579">
        <v>614</v>
      </c>
      <c r="C1579" t="s">
        <v>820</v>
      </c>
      <c r="D1579">
        <v>2011</v>
      </c>
      <c r="E1579">
        <v>741.6</v>
      </c>
      <c r="F1579">
        <v>741.6</v>
      </c>
      <c r="G1579">
        <v>1624</v>
      </c>
      <c r="H1579">
        <v>220</v>
      </c>
      <c r="I1579" t="s">
        <v>213</v>
      </c>
      <c r="J1579" t="str">
        <f>VLOOKUP(B1579,Sheet1!A:B,2,FALSE)</f>
        <v>Watering Facility</v>
      </c>
    </row>
    <row r="1580" spans="1:10">
      <c r="A1580">
        <v>48497</v>
      </c>
      <c r="B1580">
        <v>614</v>
      </c>
      <c r="C1580" t="s">
        <v>832</v>
      </c>
      <c r="D1580">
        <v>2011</v>
      </c>
      <c r="E1580">
        <v>1080</v>
      </c>
      <c r="F1580">
        <v>1080</v>
      </c>
      <c r="G1580">
        <v>354</v>
      </c>
      <c r="H1580">
        <v>30</v>
      </c>
      <c r="I1580" t="s">
        <v>209</v>
      </c>
      <c r="J1580" t="str">
        <f>VLOOKUP(B1580,Sheet1!A:B,2,FALSE)</f>
        <v>Watering Facility</v>
      </c>
    </row>
    <row r="1581" spans="1:10">
      <c r="A1581">
        <v>48497</v>
      </c>
      <c r="B1581">
        <v>614</v>
      </c>
      <c r="C1581" t="s">
        <v>867</v>
      </c>
      <c r="D1581">
        <v>2016</v>
      </c>
      <c r="E1581">
        <v>1740</v>
      </c>
      <c r="F1581">
        <v>1740</v>
      </c>
      <c r="G1581">
        <v>455</v>
      </c>
      <c r="H1581">
        <v>35</v>
      </c>
      <c r="I1581" t="s">
        <v>207</v>
      </c>
      <c r="J1581" t="str">
        <f>VLOOKUP(B1581,Sheet1!A:B,2,FALSE)</f>
        <v>Watering Facility</v>
      </c>
    </row>
    <row r="1582" spans="1:10">
      <c r="A1582">
        <v>48497</v>
      </c>
      <c r="B1582">
        <v>614</v>
      </c>
      <c r="C1582" t="s">
        <v>903</v>
      </c>
      <c r="D1582">
        <v>2010</v>
      </c>
      <c r="E1582">
        <v>1970.5</v>
      </c>
      <c r="F1582">
        <v>1970.5</v>
      </c>
      <c r="G1582">
        <v>720</v>
      </c>
      <c r="H1582">
        <v>65</v>
      </c>
      <c r="I1582" t="s">
        <v>209</v>
      </c>
      <c r="J1582" t="str">
        <f>VLOOKUP(B1582,Sheet1!A:B,2,FALSE)</f>
        <v>Watering Facility</v>
      </c>
    </row>
    <row r="1583" spans="1:10">
      <c r="A1583">
        <v>48497</v>
      </c>
      <c r="B1583">
        <v>614</v>
      </c>
      <c r="C1583" t="s">
        <v>974</v>
      </c>
      <c r="D1583">
        <v>2012</v>
      </c>
      <c r="E1583">
        <v>1620</v>
      </c>
      <c r="F1583">
        <v>1620</v>
      </c>
      <c r="G1583">
        <v>434</v>
      </c>
      <c r="H1583">
        <v>62</v>
      </c>
      <c r="I1583" t="s">
        <v>209</v>
      </c>
      <c r="J1583" t="str">
        <f>VLOOKUP(B1583,Sheet1!A:B,2,FALSE)</f>
        <v>Watering Facility</v>
      </c>
    </row>
    <row r="1584" spans="1:10">
      <c r="A1584">
        <v>48497</v>
      </c>
      <c r="B1584">
        <v>614</v>
      </c>
      <c r="C1584" t="s">
        <v>975</v>
      </c>
      <c r="D1584">
        <v>2011</v>
      </c>
      <c r="E1584">
        <v>2214</v>
      </c>
      <c r="F1584">
        <v>2214</v>
      </c>
      <c r="G1584">
        <v>1260</v>
      </c>
      <c r="H1584">
        <v>252</v>
      </c>
      <c r="I1584" t="s">
        <v>213</v>
      </c>
      <c r="J1584" t="str">
        <f>VLOOKUP(B1584,Sheet1!A:B,2,FALSE)</f>
        <v>Watering Facility</v>
      </c>
    </row>
    <row r="1585" spans="1:10">
      <c r="A1585">
        <v>48497</v>
      </c>
      <c r="B1585">
        <v>614</v>
      </c>
      <c r="C1585" t="s">
        <v>984</v>
      </c>
      <c r="D1585">
        <v>2015</v>
      </c>
      <c r="E1585">
        <v>1050</v>
      </c>
      <c r="F1585">
        <v>1050</v>
      </c>
      <c r="G1585">
        <v>429</v>
      </c>
      <c r="H1585">
        <v>39</v>
      </c>
      <c r="I1585" t="s">
        <v>209</v>
      </c>
      <c r="J1585" t="str">
        <f>VLOOKUP(B1585,Sheet1!A:B,2,FALSE)</f>
        <v>Watering Facility</v>
      </c>
    </row>
    <row r="1586" spans="1:10">
      <c r="A1586">
        <v>48497</v>
      </c>
      <c r="B1586">
        <v>614</v>
      </c>
      <c r="C1586" t="s">
        <v>1024</v>
      </c>
      <c r="D1586">
        <v>2011</v>
      </c>
      <c r="E1586">
        <v>741.6</v>
      </c>
      <c r="F1586">
        <v>741.6</v>
      </c>
      <c r="G1586">
        <v>878</v>
      </c>
      <c r="H1586">
        <v>70</v>
      </c>
      <c r="I1586" t="s">
        <v>209</v>
      </c>
      <c r="J1586" t="str">
        <f>VLOOKUP(B1586,Sheet1!A:B,2,FALSE)</f>
        <v>Watering Facility</v>
      </c>
    </row>
    <row r="1587" spans="1:10">
      <c r="A1587">
        <v>48497</v>
      </c>
      <c r="B1587">
        <v>614</v>
      </c>
      <c r="C1587" t="s">
        <v>1039</v>
      </c>
      <c r="D1587">
        <v>2013</v>
      </c>
      <c r="E1587">
        <v>1200</v>
      </c>
      <c r="F1587">
        <v>1200</v>
      </c>
      <c r="G1587">
        <v>721</v>
      </c>
      <c r="H1587">
        <v>139</v>
      </c>
      <c r="I1587" t="s">
        <v>209</v>
      </c>
      <c r="J1587" t="str">
        <f>VLOOKUP(B1587,Sheet1!A:B,2,FALSE)</f>
        <v>Watering Facility</v>
      </c>
    </row>
    <row r="1588" spans="1:10">
      <c r="A1588">
        <v>48497</v>
      </c>
      <c r="B1588">
        <v>642</v>
      </c>
      <c r="C1588" t="s">
        <v>225</v>
      </c>
      <c r="D1588">
        <v>2011</v>
      </c>
      <c r="E1588">
        <v>2356</v>
      </c>
      <c r="F1588">
        <v>2356</v>
      </c>
      <c r="G1588">
        <v>1005</v>
      </c>
      <c r="H1588">
        <v>201</v>
      </c>
      <c r="I1588" t="s">
        <v>213</v>
      </c>
      <c r="J1588" t="str">
        <f>VLOOKUP(B1588,Sheet1!A:B,2,FALSE)</f>
        <v>Water Well</v>
      </c>
    </row>
    <row r="1589" spans="1:10">
      <c r="A1589">
        <v>48497</v>
      </c>
      <c r="B1589">
        <v>642</v>
      </c>
      <c r="C1589" t="s">
        <v>247</v>
      </c>
      <c r="D1589">
        <v>2011</v>
      </c>
      <c r="E1589">
        <v>2643</v>
      </c>
      <c r="F1589">
        <v>2643</v>
      </c>
      <c r="G1589">
        <v>1410.7</v>
      </c>
      <c r="H1589">
        <v>161.80000000000001</v>
      </c>
      <c r="I1589" t="s">
        <v>213</v>
      </c>
      <c r="J1589" t="str">
        <f>VLOOKUP(B1589,Sheet1!A:B,2,FALSE)</f>
        <v>Water Well</v>
      </c>
    </row>
    <row r="1590" spans="1:10">
      <c r="A1590">
        <v>48497</v>
      </c>
      <c r="B1590">
        <v>642</v>
      </c>
      <c r="C1590" t="s">
        <v>254</v>
      </c>
      <c r="D1590">
        <v>2011</v>
      </c>
      <c r="E1590">
        <v>2532.6999999999998</v>
      </c>
      <c r="F1590">
        <v>2532.6999999999998</v>
      </c>
      <c r="G1590">
        <v>207</v>
      </c>
      <c r="H1590">
        <v>23</v>
      </c>
      <c r="I1590" t="s">
        <v>209</v>
      </c>
      <c r="J1590" t="str">
        <f>VLOOKUP(B1590,Sheet1!A:B,2,FALSE)</f>
        <v>Water Well</v>
      </c>
    </row>
    <row r="1591" spans="1:10">
      <c r="A1591">
        <v>48497</v>
      </c>
      <c r="B1591">
        <v>642</v>
      </c>
      <c r="C1591" t="s">
        <v>257</v>
      </c>
      <c r="D1591">
        <v>2014</v>
      </c>
      <c r="E1591">
        <v>3135</v>
      </c>
      <c r="F1591">
        <v>3135</v>
      </c>
      <c r="G1591">
        <v>126</v>
      </c>
      <c r="H1591">
        <v>42</v>
      </c>
      <c r="I1591" t="s">
        <v>209</v>
      </c>
      <c r="J1591" t="str">
        <f>VLOOKUP(B1591,Sheet1!A:B,2,FALSE)</f>
        <v>Water Well</v>
      </c>
    </row>
    <row r="1592" spans="1:10">
      <c r="A1592">
        <v>48497</v>
      </c>
      <c r="B1592">
        <v>642</v>
      </c>
      <c r="C1592" t="s">
        <v>275</v>
      </c>
      <c r="D1592">
        <v>2015</v>
      </c>
      <c r="E1592">
        <v>1672</v>
      </c>
      <c r="F1592">
        <v>1672</v>
      </c>
      <c r="G1592">
        <v>114</v>
      </c>
      <c r="H1592">
        <v>56</v>
      </c>
      <c r="I1592" t="s">
        <v>209</v>
      </c>
      <c r="J1592" t="str">
        <f>VLOOKUP(B1592,Sheet1!A:B,2,FALSE)</f>
        <v>Water Well</v>
      </c>
    </row>
    <row r="1593" spans="1:10">
      <c r="A1593">
        <v>48497</v>
      </c>
      <c r="B1593">
        <v>642</v>
      </c>
      <c r="C1593" t="s">
        <v>289</v>
      </c>
      <c r="D1593">
        <v>2013</v>
      </c>
      <c r="E1593">
        <v>3486.1</v>
      </c>
      <c r="F1593">
        <v>3486.1</v>
      </c>
      <c r="G1593">
        <v>1880</v>
      </c>
      <c r="H1593">
        <v>470</v>
      </c>
      <c r="I1593" t="s">
        <v>213</v>
      </c>
      <c r="J1593" t="str">
        <f>VLOOKUP(B1593,Sheet1!A:B,2,FALSE)</f>
        <v>Water Well</v>
      </c>
    </row>
    <row r="1594" spans="1:10">
      <c r="A1594">
        <v>48497</v>
      </c>
      <c r="B1594">
        <v>642</v>
      </c>
      <c r="C1594" t="s">
        <v>314</v>
      </c>
      <c r="D1594">
        <v>2011</v>
      </c>
      <c r="E1594">
        <v>5183.2</v>
      </c>
      <c r="F1594">
        <v>5183.2</v>
      </c>
      <c r="G1594">
        <v>14</v>
      </c>
      <c r="H1594">
        <v>7</v>
      </c>
      <c r="I1594" t="s">
        <v>209</v>
      </c>
      <c r="J1594" t="str">
        <f>VLOOKUP(B1594,Sheet1!A:B,2,FALSE)</f>
        <v>Water Well</v>
      </c>
    </row>
    <row r="1595" spans="1:10">
      <c r="A1595">
        <v>48497</v>
      </c>
      <c r="B1595">
        <v>642</v>
      </c>
      <c r="C1595" t="s">
        <v>318</v>
      </c>
      <c r="D1595">
        <v>2017</v>
      </c>
      <c r="E1595">
        <v>4700</v>
      </c>
      <c r="F1595">
        <v>4700</v>
      </c>
      <c r="G1595">
        <v>38</v>
      </c>
      <c r="H1595">
        <v>19</v>
      </c>
      <c r="I1595" t="s">
        <v>209</v>
      </c>
      <c r="J1595" t="str">
        <f>VLOOKUP(B1595,Sheet1!A:B,2,FALSE)</f>
        <v>Water Well</v>
      </c>
    </row>
    <row r="1596" spans="1:10">
      <c r="A1596">
        <v>48497</v>
      </c>
      <c r="B1596">
        <v>642</v>
      </c>
      <c r="C1596" t="s">
        <v>319</v>
      </c>
      <c r="D1596">
        <v>2018</v>
      </c>
      <c r="E1596">
        <v>4180</v>
      </c>
      <c r="F1596">
        <v>4180</v>
      </c>
      <c r="G1596">
        <v>15</v>
      </c>
      <c r="H1596">
        <v>15</v>
      </c>
      <c r="I1596" t="s">
        <v>209</v>
      </c>
      <c r="J1596" t="str">
        <f>VLOOKUP(B1596,Sheet1!A:B,2,FALSE)</f>
        <v>Water Well</v>
      </c>
    </row>
    <row r="1597" spans="1:10">
      <c r="A1597">
        <v>48497</v>
      </c>
      <c r="B1597">
        <v>642</v>
      </c>
      <c r="C1597" t="s">
        <v>335</v>
      </c>
      <c r="D1597">
        <v>2013</v>
      </c>
      <c r="E1597">
        <v>2111.3000000000002</v>
      </c>
      <c r="F1597">
        <v>2111.3000000000002</v>
      </c>
      <c r="G1597">
        <v>86</v>
      </c>
      <c r="H1597">
        <v>43</v>
      </c>
      <c r="I1597" t="s">
        <v>209</v>
      </c>
      <c r="J1597" t="str">
        <f>VLOOKUP(B1597,Sheet1!A:B,2,FALSE)</f>
        <v>Water Well</v>
      </c>
    </row>
    <row r="1598" spans="1:10">
      <c r="A1598">
        <v>48497</v>
      </c>
      <c r="B1598">
        <v>642</v>
      </c>
      <c r="C1598" t="s">
        <v>343</v>
      </c>
      <c r="D1598">
        <v>2017</v>
      </c>
      <c r="E1598">
        <v>15510</v>
      </c>
      <c r="F1598">
        <v>15510</v>
      </c>
      <c r="G1598">
        <v>88</v>
      </c>
      <c r="H1598">
        <v>44</v>
      </c>
      <c r="I1598" t="s">
        <v>209</v>
      </c>
      <c r="J1598" t="str">
        <f>VLOOKUP(B1598,Sheet1!A:B,2,FALSE)</f>
        <v>Water Well</v>
      </c>
    </row>
    <row r="1599" spans="1:10">
      <c r="A1599">
        <v>48497</v>
      </c>
      <c r="B1599">
        <v>642</v>
      </c>
      <c r="C1599" t="s">
        <v>347</v>
      </c>
      <c r="D1599">
        <v>2015</v>
      </c>
      <c r="E1599">
        <v>2345</v>
      </c>
      <c r="F1599">
        <v>2345</v>
      </c>
      <c r="G1599">
        <v>33</v>
      </c>
      <c r="H1599">
        <v>11</v>
      </c>
      <c r="I1599" t="s">
        <v>209</v>
      </c>
      <c r="J1599" t="str">
        <f>VLOOKUP(B1599,Sheet1!A:B,2,FALSE)</f>
        <v>Water Well</v>
      </c>
    </row>
    <row r="1600" spans="1:10">
      <c r="A1600">
        <v>48497</v>
      </c>
      <c r="B1600">
        <v>642</v>
      </c>
      <c r="C1600" t="s">
        <v>350</v>
      </c>
      <c r="D1600">
        <v>2016</v>
      </c>
      <c r="E1600">
        <v>9870</v>
      </c>
      <c r="F1600">
        <v>9870</v>
      </c>
      <c r="G1600">
        <v>50</v>
      </c>
      <c r="H1600">
        <v>25</v>
      </c>
      <c r="I1600" t="s">
        <v>209</v>
      </c>
      <c r="J1600" t="str">
        <f>VLOOKUP(B1600,Sheet1!A:B,2,FALSE)</f>
        <v>Water Well</v>
      </c>
    </row>
    <row r="1601" spans="1:10">
      <c r="A1601">
        <v>48497</v>
      </c>
      <c r="B1601">
        <v>642</v>
      </c>
      <c r="C1601" t="s">
        <v>352</v>
      </c>
      <c r="D1601">
        <v>2013</v>
      </c>
      <c r="E1601">
        <v>1473</v>
      </c>
      <c r="F1601">
        <v>1473</v>
      </c>
      <c r="G1601">
        <v>32</v>
      </c>
      <c r="H1601">
        <v>16</v>
      </c>
      <c r="I1601" t="s">
        <v>209</v>
      </c>
      <c r="J1601" t="str">
        <f>VLOOKUP(B1601,Sheet1!A:B,2,FALSE)</f>
        <v>Water Well</v>
      </c>
    </row>
    <row r="1602" spans="1:10">
      <c r="A1602">
        <v>48497</v>
      </c>
      <c r="B1602">
        <v>642</v>
      </c>
      <c r="C1602" t="s">
        <v>358</v>
      </c>
      <c r="D1602">
        <v>2008</v>
      </c>
      <c r="E1602">
        <v>1762</v>
      </c>
      <c r="F1602">
        <v>1762</v>
      </c>
      <c r="G1602">
        <v>238</v>
      </c>
      <c r="H1602">
        <v>67</v>
      </c>
      <c r="I1602" t="s">
        <v>209</v>
      </c>
      <c r="J1602" t="str">
        <f>VLOOKUP(B1602,Sheet1!A:B,2,FALSE)</f>
        <v>Water Well</v>
      </c>
    </row>
    <row r="1603" spans="1:10">
      <c r="A1603">
        <v>48497</v>
      </c>
      <c r="B1603">
        <v>642</v>
      </c>
      <c r="C1603" t="s">
        <v>375</v>
      </c>
      <c r="D1603">
        <v>2010</v>
      </c>
      <c r="E1603">
        <v>4240.08</v>
      </c>
      <c r="F1603">
        <v>4240.08</v>
      </c>
      <c r="G1603">
        <v>141</v>
      </c>
      <c r="H1603">
        <v>47</v>
      </c>
      <c r="I1603" t="s">
        <v>209</v>
      </c>
      <c r="J1603" t="str">
        <f>VLOOKUP(B1603,Sheet1!A:B,2,FALSE)</f>
        <v>Water Well</v>
      </c>
    </row>
    <row r="1604" spans="1:10">
      <c r="A1604">
        <v>48497</v>
      </c>
      <c r="B1604">
        <v>642</v>
      </c>
      <c r="C1604" t="s">
        <v>379</v>
      </c>
      <c r="D1604">
        <v>2015</v>
      </c>
      <c r="E1604">
        <v>1149.5</v>
      </c>
      <c r="F1604">
        <v>1149.5</v>
      </c>
      <c r="G1604">
        <v>64</v>
      </c>
      <c r="H1604">
        <v>32</v>
      </c>
      <c r="I1604" t="s">
        <v>209</v>
      </c>
      <c r="J1604" t="str">
        <f>VLOOKUP(B1604,Sheet1!A:B,2,FALSE)</f>
        <v>Water Well</v>
      </c>
    </row>
    <row r="1605" spans="1:10">
      <c r="A1605">
        <v>48497</v>
      </c>
      <c r="B1605">
        <v>642</v>
      </c>
      <c r="C1605" t="s">
        <v>391</v>
      </c>
      <c r="D1605">
        <v>2012</v>
      </c>
      <c r="E1605">
        <v>1473</v>
      </c>
      <c r="F1605">
        <v>1473</v>
      </c>
      <c r="G1605">
        <v>52</v>
      </c>
      <c r="H1605">
        <v>13</v>
      </c>
      <c r="I1605" t="s">
        <v>209</v>
      </c>
      <c r="J1605" t="str">
        <f>VLOOKUP(B1605,Sheet1!A:B,2,FALSE)</f>
        <v>Water Well</v>
      </c>
    </row>
    <row r="1606" spans="1:10">
      <c r="A1606">
        <v>48497</v>
      </c>
      <c r="B1606">
        <v>642</v>
      </c>
      <c r="C1606" t="s">
        <v>399</v>
      </c>
      <c r="D1606">
        <v>2010</v>
      </c>
      <c r="E1606">
        <v>2355.44</v>
      </c>
      <c r="F1606">
        <v>2355.44</v>
      </c>
      <c r="G1606">
        <v>348</v>
      </c>
      <c r="H1606">
        <v>76</v>
      </c>
      <c r="I1606" t="s">
        <v>209</v>
      </c>
      <c r="J1606" t="str">
        <f>VLOOKUP(B1606,Sheet1!A:B,2,FALSE)</f>
        <v>Water Well</v>
      </c>
    </row>
    <row r="1607" spans="1:10">
      <c r="A1607">
        <v>48497</v>
      </c>
      <c r="B1607">
        <v>642</v>
      </c>
      <c r="C1607" t="s">
        <v>413</v>
      </c>
      <c r="D1607">
        <v>2014</v>
      </c>
      <c r="E1607">
        <v>1884.8</v>
      </c>
      <c r="F1607">
        <v>1884.8</v>
      </c>
      <c r="G1607">
        <v>48</v>
      </c>
      <c r="H1607">
        <v>36</v>
      </c>
      <c r="I1607" t="s">
        <v>209</v>
      </c>
      <c r="J1607" t="str">
        <f>VLOOKUP(B1607,Sheet1!A:B,2,FALSE)</f>
        <v>Water Well</v>
      </c>
    </row>
    <row r="1608" spans="1:10">
      <c r="A1608">
        <v>48497</v>
      </c>
      <c r="B1608">
        <v>642</v>
      </c>
      <c r="C1608" t="s">
        <v>414</v>
      </c>
      <c r="D1608">
        <v>2014</v>
      </c>
      <c r="E1608">
        <v>1669.4</v>
      </c>
      <c r="F1608">
        <v>1669.4</v>
      </c>
      <c r="G1608">
        <v>176.2</v>
      </c>
      <c r="H1608">
        <v>88.1</v>
      </c>
      <c r="I1608" t="s">
        <v>209</v>
      </c>
      <c r="J1608" t="str">
        <f>VLOOKUP(B1608,Sheet1!A:B,2,FALSE)</f>
        <v>Water Well</v>
      </c>
    </row>
    <row r="1609" spans="1:10">
      <c r="A1609">
        <v>48497</v>
      </c>
      <c r="B1609">
        <v>642</v>
      </c>
      <c r="C1609" t="s">
        <v>419</v>
      </c>
      <c r="D1609">
        <v>2013</v>
      </c>
      <c r="E1609">
        <v>2946</v>
      </c>
      <c r="F1609">
        <v>2946</v>
      </c>
      <c r="G1609">
        <v>236</v>
      </c>
      <c r="H1609">
        <v>118</v>
      </c>
      <c r="I1609" t="s">
        <v>209</v>
      </c>
      <c r="J1609" t="str">
        <f>VLOOKUP(B1609,Sheet1!A:B,2,FALSE)</f>
        <v>Water Well</v>
      </c>
    </row>
    <row r="1610" spans="1:10">
      <c r="A1610">
        <v>48497</v>
      </c>
      <c r="B1610">
        <v>642</v>
      </c>
      <c r="C1610" t="s">
        <v>420</v>
      </c>
      <c r="D1610">
        <v>2017</v>
      </c>
      <c r="E1610">
        <v>4355</v>
      </c>
      <c r="F1610">
        <v>4355</v>
      </c>
      <c r="G1610">
        <v>132</v>
      </c>
      <c r="H1610">
        <v>66</v>
      </c>
      <c r="I1610" t="s">
        <v>209</v>
      </c>
      <c r="J1610" t="str">
        <f>VLOOKUP(B1610,Sheet1!A:B,2,FALSE)</f>
        <v>Water Well</v>
      </c>
    </row>
    <row r="1611" spans="1:10">
      <c r="A1611">
        <v>48497</v>
      </c>
      <c r="B1611">
        <v>642</v>
      </c>
      <c r="C1611" t="s">
        <v>426</v>
      </c>
      <c r="D1611">
        <v>2012</v>
      </c>
      <c r="E1611">
        <v>4476.3999999999996</v>
      </c>
      <c r="F1611">
        <v>4476.3999999999996</v>
      </c>
      <c r="G1611">
        <v>112</v>
      </c>
      <c r="H1611">
        <v>28</v>
      </c>
      <c r="I1611" t="s">
        <v>209</v>
      </c>
      <c r="J1611" t="str">
        <f>VLOOKUP(B1611,Sheet1!A:B,2,FALSE)</f>
        <v>Water Well</v>
      </c>
    </row>
    <row r="1612" spans="1:10">
      <c r="A1612">
        <v>48497</v>
      </c>
      <c r="B1612">
        <v>642</v>
      </c>
      <c r="C1612" t="s">
        <v>434</v>
      </c>
      <c r="D1612">
        <v>2011</v>
      </c>
      <c r="E1612">
        <v>2365.61</v>
      </c>
      <c r="F1612">
        <v>2365.61</v>
      </c>
      <c r="G1612">
        <v>80</v>
      </c>
      <c r="H1612">
        <v>10</v>
      </c>
      <c r="I1612" t="s">
        <v>209</v>
      </c>
      <c r="J1612" t="str">
        <f>VLOOKUP(B1612,Sheet1!A:B,2,FALSE)</f>
        <v>Water Well</v>
      </c>
    </row>
    <row r="1613" spans="1:10">
      <c r="A1613">
        <v>48497</v>
      </c>
      <c r="B1613">
        <v>642</v>
      </c>
      <c r="C1613" t="s">
        <v>435</v>
      </c>
      <c r="D1613">
        <v>2013</v>
      </c>
      <c r="E1613">
        <v>4246.3999999999996</v>
      </c>
      <c r="F1613">
        <v>4246.3999999999996</v>
      </c>
      <c r="G1613">
        <v>100</v>
      </c>
      <c r="H1613">
        <v>50</v>
      </c>
      <c r="I1613" t="s">
        <v>209</v>
      </c>
      <c r="J1613" t="str">
        <f>VLOOKUP(B1613,Sheet1!A:B,2,FALSE)</f>
        <v>Water Well</v>
      </c>
    </row>
    <row r="1614" spans="1:10">
      <c r="A1614">
        <v>48497</v>
      </c>
      <c r="B1614">
        <v>642</v>
      </c>
      <c r="C1614" t="s">
        <v>448</v>
      </c>
      <c r="D1614">
        <v>2017</v>
      </c>
      <c r="E1614">
        <v>3407.5</v>
      </c>
      <c r="F1614">
        <v>3407.5</v>
      </c>
      <c r="G1614">
        <v>121</v>
      </c>
      <c r="H1614">
        <v>11</v>
      </c>
      <c r="I1614" t="s">
        <v>209</v>
      </c>
      <c r="J1614" t="str">
        <f>VLOOKUP(B1614,Sheet1!A:B,2,FALSE)</f>
        <v>Water Well</v>
      </c>
    </row>
    <row r="1615" spans="1:10">
      <c r="A1615">
        <v>48497</v>
      </c>
      <c r="B1615">
        <v>642</v>
      </c>
      <c r="C1615" t="s">
        <v>456</v>
      </c>
      <c r="D1615">
        <v>2015</v>
      </c>
      <c r="E1615">
        <v>6031.2</v>
      </c>
      <c r="F1615">
        <v>6031.2</v>
      </c>
      <c r="G1615">
        <v>56</v>
      </c>
      <c r="H1615">
        <v>14</v>
      </c>
      <c r="I1615" t="s">
        <v>209</v>
      </c>
      <c r="J1615" t="str">
        <f>VLOOKUP(B1615,Sheet1!A:B,2,FALSE)</f>
        <v>Water Well</v>
      </c>
    </row>
    <row r="1616" spans="1:10">
      <c r="A1616">
        <v>48497</v>
      </c>
      <c r="B1616">
        <v>642</v>
      </c>
      <c r="C1616" t="s">
        <v>458</v>
      </c>
      <c r="D1616">
        <v>2015</v>
      </c>
      <c r="E1616">
        <v>3433.75</v>
      </c>
      <c r="F1616">
        <v>3433.75</v>
      </c>
      <c r="G1616">
        <v>290</v>
      </c>
      <c r="H1616">
        <v>58</v>
      </c>
      <c r="I1616" t="s">
        <v>209</v>
      </c>
      <c r="J1616" t="str">
        <f>VLOOKUP(B1616,Sheet1!A:B,2,FALSE)</f>
        <v>Water Well</v>
      </c>
    </row>
    <row r="1617" spans="1:10">
      <c r="A1617">
        <v>48497</v>
      </c>
      <c r="B1617">
        <v>642</v>
      </c>
      <c r="C1617" t="s">
        <v>460</v>
      </c>
      <c r="D1617">
        <v>2014</v>
      </c>
      <c r="E1617">
        <v>3135</v>
      </c>
      <c r="F1617">
        <v>3135</v>
      </c>
      <c r="G1617">
        <v>33</v>
      </c>
      <c r="H1617">
        <v>11</v>
      </c>
      <c r="I1617" t="s">
        <v>209</v>
      </c>
      <c r="J1617" t="str">
        <f>VLOOKUP(B1617,Sheet1!A:B,2,FALSE)</f>
        <v>Water Well</v>
      </c>
    </row>
    <row r="1618" spans="1:10">
      <c r="A1618">
        <v>48497</v>
      </c>
      <c r="B1618">
        <v>642</v>
      </c>
      <c r="C1618" t="s">
        <v>466</v>
      </c>
      <c r="D1618">
        <v>2011</v>
      </c>
      <c r="E1618">
        <v>2238.1999999999998</v>
      </c>
      <c r="F1618">
        <v>2238.1999999999998</v>
      </c>
      <c r="G1618">
        <v>76</v>
      </c>
      <c r="H1618">
        <v>19</v>
      </c>
      <c r="I1618" t="s">
        <v>209</v>
      </c>
      <c r="J1618" t="str">
        <f>VLOOKUP(B1618,Sheet1!A:B,2,FALSE)</f>
        <v>Water Well</v>
      </c>
    </row>
    <row r="1619" spans="1:10">
      <c r="A1619">
        <v>48497</v>
      </c>
      <c r="B1619">
        <v>642</v>
      </c>
      <c r="C1619" t="s">
        <v>470</v>
      </c>
      <c r="D1619">
        <v>2012</v>
      </c>
      <c r="E1619">
        <v>3387.9</v>
      </c>
      <c r="F1619">
        <v>3387.9</v>
      </c>
      <c r="G1619">
        <v>18</v>
      </c>
      <c r="H1619">
        <v>9</v>
      </c>
      <c r="I1619" t="s">
        <v>209</v>
      </c>
      <c r="J1619" t="str">
        <f>VLOOKUP(B1619,Sheet1!A:B,2,FALSE)</f>
        <v>Water Well</v>
      </c>
    </row>
    <row r="1620" spans="1:10">
      <c r="A1620">
        <v>48497</v>
      </c>
      <c r="B1620">
        <v>642</v>
      </c>
      <c r="C1620" t="s">
        <v>486</v>
      </c>
      <c r="D1620">
        <v>2011</v>
      </c>
      <c r="E1620">
        <v>2668.89</v>
      </c>
      <c r="F1620">
        <v>2668.89</v>
      </c>
      <c r="G1620">
        <v>36</v>
      </c>
      <c r="H1620">
        <v>18</v>
      </c>
      <c r="I1620" t="s">
        <v>209</v>
      </c>
      <c r="J1620" t="str">
        <f>VLOOKUP(B1620,Sheet1!A:B,2,FALSE)</f>
        <v>Water Well</v>
      </c>
    </row>
    <row r="1621" spans="1:10">
      <c r="A1621">
        <v>48497</v>
      </c>
      <c r="B1621">
        <v>642</v>
      </c>
      <c r="C1621" t="s">
        <v>488</v>
      </c>
      <c r="D1621">
        <v>2017</v>
      </c>
      <c r="E1621">
        <v>6580</v>
      </c>
      <c r="F1621">
        <v>6580</v>
      </c>
      <c r="G1621">
        <v>110</v>
      </c>
      <c r="H1621">
        <v>64</v>
      </c>
      <c r="I1621" t="s">
        <v>209</v>
      </c>
      <c r="J1621" t="str">
        <f>VLOOKUP(B1621,Sheet1!A:B,2,FALSE)</f>
        <v>Water Well</v>
      </c>
    </row>
    <row r="1622" spans="1:10">
      <c r="A1622">
        <v>48497</v>
      </c>
      <c r="B1622">
        <v>642</v>
      </c>
      <c r="C1622" t="s">
        <v>491</v>
      </c>
      <c r="D1622">
        <v>2013</v>
      </c>
      <c r="E1622">
        <v>4909.8999999999996</v>
      </c>
      <c r="F1622">
        <v>4909.8999999999996</v>
      </c>
      <c r="G1622">
        <v>231</v>
      </c>
      <c r="H1622">
        <v>47.9</v>
      </c>
      <c r="I1622" t="s">
        <v>209</v>
      </c>
      <c r="J1622" t="str">
        <f>VLOOKUP(B1622,Sheet1!A:B,2,FALSE)</f>
        <v>Water Well</v>
      </c>
    </row>
    <row r="1623" spans="1:10">
      <c r="A1623">
        <v>48497</v>
      </c>
      <c r="B1623">
        <v>642</v>
      </c>
      <c r="C1623" t="s">
        <v>495</v>
      </c>
      <c r="D1623">
        <v>2016</v>
      </c>
      <c r="E1623">
        <v>3290</v>
      </c>
      <c r="F1623">
        <v>3290</v>
      </c>
      <c r="G1623">
        <v>24</v>
      </c>
      <c r="H1623">
        <v>12</v>
      </c>
      <c r="I1623" t="s">
        <v>209</v>
      </c>
      <c r="J1623" t="str">
        <f>VLOOKUP(B1623,Sheet1!A:B,2,FALSE)</f>
        <v>Water Well</v>
      </c>
    </row>
    <row r="1624" spans="1:10">
      <c r="A1624">
        <v>48497</v>
      </c>
      <c r="B1624">
        <v>642</v>
      </c>
      <c r="C1624" t="s">
        <v>499</v>
      </c>
      <c r="D1624">
        <v>2009</v>
      </c>
      <c r="E1624">
        <v>3171.6</v>
      </c>
      <c r="F1624">
        <v>3171.6</v>
      </c>
      <c r="G1624">
        <v>645</v>
      </c>
      <c r="H1624">
        <v>43</v>
      </c>
      <c r="I1624" t="s">
        <v>209</v>
      </c>
      <c r="J1624" t="str">
        <f>VLOOKUP(B1624,Sheet1!A:B,2,FALSE)</f>
        <v>Water Well</v>
      </c>
    </row>
    <row r="1625" spans="1:10">
      <c r="A1625">
        <v>48497</v>
      </c>
      <c r="B1625">
        <v>642</v>
      </c>
      <c r="C1625" t="s">
        <v>500</v>
      </c>
      <c r="D1625">
        <v>2017</v>
      </c>
      <c r="E1625">
        <v>7167.5</v>
      </c>
      <c r="F1625">
        <v>7167.5</v>
      </c>
      <c r="G1625">
        <v>216</v>
      </c>
      <c r="H1625">
        <v>54</v>
      </c>
      <c r="I1625" t="s">
        <v>209</v>
      </c>
      <c r="J1625" t="str">
        <f>VLOOKUP(B1625,Sheet1!A:B,2,FALSE)</f>
        <v>Water Well</v>
      </c>
    </row>
    <row r="1626" spans="1:10">
      <c r="A1626">
        <v>48497</v>
      </c>
      <c r="B1626">
        <v>642</v>
      </c>
      <c r="C1626" t="s">
        <v>523</v>
      </c>
      <c r="D1626">
        <v>2011</v>
      </c>
      <c r="E1626">
        <v>3769.6</v>
      </c>
      <c r="F1626">
        <v>3769.6</v>
      </c>
      <c r="G1626">
        <v>63</v>
      </c>
      <c r="H1626">
        <v>21</v>
      </c>
      <c r="I1626" t="s">
        <v>209</v>
      </c>
      <c r="J1626" t="str">
        <f>VLOOKUP(B1626,Sheet1!A:B,2,FALSE)</f>
        <v>Water Well</v>
      </c>
    </row>
    <row r="1627" spans="1:10">
      <c r="A1627">
        <v>48497</v>
      </c>
      <c r="B1627">
        <v>642</v>
      </c>
      <c r="C1627" t="s">
        <v>540</v>
      </c>
      <c r="D1627">
        <v>2008</v>
      </c>
      <c r="E1627">
        <v>3259.7</v>
      </c>
      <c r="F1627">
        <v>3259.7</v>
      </c>
      <c r="G1627">
        <v>264</v>
      </c>
      <c r="H1627">
        <v>132</v>
      </c>
      <c r="I1627" t="s">
        <v>209</v>
      </c>
      <c r="J1627" t="str">
        <f>VLOOKUP(B1627,Sheet1!A:B,2,FALSE)</f>
        <v>Water Well</v>
      </c>
    </row>
    <row r="1628" spans="1:10">
      <c r="A1628">
        <v>48497</v>
      </c>
      <c r="B1628">
        <v>642</v>
      </c>
      <c r="C1628" t="s">
        <v>543</v>
      </c>
      <c r="D1628">
        <v>2014</v>
      </c>
      <c r="E1628">
        <v>2356.8000000000002</v>
      </c>
      <c r="F1628">
        <v>2356.8000000000002</v>
      </c>
      <c r="G1628">
        <v>50</v>
      </c>
      <c r="H1628">
        <v>25</v>
      </c>
      <c r="I1628" t="s">
        <v>209</v>
      </c>
      <c r="J1628" t="str">
        <f>VLOOKUP(B1628,Sheet1!A:B,2,FALSE)</f>
        <v>Water Well</v>
      </c>
    </row>
    <row r="1629" spans="1:10">
      <c r="A1629">
        <v>48497</v>
      </c>
      <c r="B1629">
        <v>642</v>
      </c>
      <c r="C1629" t="s">
        <v>547</v>
      </c>
      <c r="D1629">
        <v>2015</v>
      </c>
      <c r="E1629">
        <v>2508</v>
      </c>
      <c r="F1629">
        <v>2508</v>
      </c>
      <c r="G1629">
        <v>236</v>
      </c>
      <c r="H1629">
        <v>118</v>
      </c>
      <c r="I1629" t="s">
        <v>209</v>
      </c>
      <c r="J1629" t="str">
        <f>VLOOKUP(B1629,Sheet1!A:B,2,FALSE)</f>
        <v>Water Well</v>
      </c>
    </row>
    <row r="1630" spans="1:10">
      <c r="A1630">
        <v>48497</v>
      </c>
      <c r="B1630">
        <v>642</v>
      </c>
      <c r="C1630" t="s">
        <v>550</v>
      </c>
      <c r="D1630">
        <v>2015</v>
      </c>
      <c r="E1630">
        <v>2194.5</v>
      </c>
      <c r="F1630">
        <v>2194.5</v>
      </c>
      <c r="G1630">
        <v>165</v>
      </c>
      <c r="H1630">
        <v>55</v>
      </c>
      <c r="I1630" t="s">
        <v>209</v>
      </c>
      <c r="J1630" t="str">
        <f>VLOOKUP(B1630,Sheet1!A:B,2,FALSE)</f>
        <v>Water Well</v>
      </c>
    </row>
    <row r="1631" spans="1:10">
      <c r="A1631">
        <v>48497</v>
      </c>
      <c r="B1631">
        <v>642</v>
      </c>
      <c r="C1631" t="s">
        <v>553</v>
      </c>
      <c r="D1631">
        <v>2016</v>
      </c>
      <c r="E1631">
        <v>4523.3999999999996</v>
      </c>
      <c r="F1631">
        <v>4523.3999999999996</v>
      </c>
      <c r="G1631">
        <v>54</v>
      </c>
      <c r="H1631">
        <v>18</v>
      </c>
      <c r="I1631" t="s">
        <v>209</v>
      </c>
      <c r="J1631" t="str">
        <f>VLOOKUP(B1631,Sheet1!A:B,2,FALSE)</f>
        <v>Water Well</v>
      </c>
    </row>
    <row r="1632" spans="1:10">
      <c r="A1632">
        <v>48497</v>
      </c>
      <c r="B1632">
        <v>642</v>
      </c>
      <c r="C1632" t="s">
        <v>557</v>
      </c>
      <c r="D1632">
        <v>2015</v>
      </c>
      <c r="E1632">
        <v>1881</v>
      </c>
      <c r="F1632">
        <v>1881</v>
      </c>
      <c r="G1632">
        <v>58</v>
      </c>
      <c r="H1632">
        <v>29</v>
      </c>
      <c r="I1632" t="s">
        <v>209</v>
      </c>
      <c r="J1632" t="str">
        <f>VLOOKUP(B1632,Sheet1!A:B,2,FALSE)</f>
        <v>Water Well</v>
      </c>
    </row>
    <row r="1633" spans="1:10">
      <c r="A1633">
        <v>48497</v>
      </c>
      <c r="B1633">
        <v>642</v>
      </c>
      <c r="C1633" t="s">
        <v>574</v>
      </c>
      <c r="D1633">
        <v>2010</v>
      </c>
      <c r="E1633">
        <v>2114.4</v>
      </c>
      <c r="F1633">
        <v>2114.4</v>
      </c>
      <c r="G1633">
        <v>1548</v>
      </c>
      <c r="H1633">
        <v>344</v>
      </c>
      <c r="I1633" t="s">
        <v>213</v>
      </c>
      <c r="J1633" t="str">
        <f>VLOOKUP(B1633,Sheet1!A:B,2,FALSE)</f>
        <v>Water Well</v>
      </c>
    </row>
    <row r="1634" spans="1:10">
      <c r="A1634">
        <v>48497</v>
      </c>
      <c r="B1634">
        <v>642</v>
      </c>
      <c r="C1634" t="s">
        <v>592</v>
      </c>
      <c r="D1634">
        <v>2013</v>
      </c>
      <c r="E1634">
        <v>2189.5500000000002</v>
      </c>
      <c r="F1634">
        <v>2189.5500000000002</v>
      </c>
      <c r="G1634">
        <v>28</v>
      </c>
      <c r="H1634">
        <v>14</v>
      </c>
      <c r="I1634" t="s">
        <v>209</v>
      </c>
      <c r="J1634" t="str">
        <f>VLOOKUP(B1634,Sheet1!A:B,2,FALSE)</f>
        <v>Water Well</v>
      </c>
    </row>
    <row r="1635" spans="1:10">
      <c r="A1635">
        <v>48497</v>
      </c>
      <c r="B1635">
        <v>642</v>
      </c>
      <c r="C1635" t="s">
        <v>605</v>
      </c>
      <c r="D1635">
        <v>2013</v>
      </c>
      <c r="E1635">
        <v>1725.1</v>
      </c>
      <c r="F1635">
        <v>1725.1</v>
      </c>
      <c r="G1635">
        <v>42</v>
      </c>
      <c r="H1635">
        <v>21</v>
      </c>
      <c r="I1635" t="s">
        <v>209</v>
      </c>
      <c r="J1635" t="str">
        <f>VLOOKUP(B1635,Sheet1!A:B,2,FALSE)</f>
        <v>Water Well</v>
      </c>
    </row>
    <row r="1636" spans="1:10">
      <c r="A1636">
        <v>48497</v>
      </c>
      <c r="B1636">
        <v>642</v>
      </c>
      <c r="C1636" t="s">
        <v>608</v>
      </c>
      <c r="D1636">
        <v>2008</v>
      </c>
      <c r="E1636">
        <v>3171.6</v>
      </c>
      <c r="F1636">
        <v>3171.6</v>
      </c>
      <c r="G1636">
        <v>34</v>
      </c>
      <c r="H1636">
        <v>17</v>
      </c>
      <c r="I1636" t="s">
        <v>209</v>
      </c>
      <c r="J1636" t="str">
        <f>VLOOKUP(B1636,Sheet1!A:B,2,FALSE)</f>
        <v>Water Well</v>
      </c>
    </row>
    <row r="1637" spans="1:10">
      <c r="A1637">
        <v>48497</v>
      </c>
      <c r="B1637">
        <v>642</v>
      </c>
      <c r="C1637" t="s">
        <v>613</v>
      </c>
      <c r="D1637">
        <v>2013</v>
      </c>
      <c r="E1637">
        <v>2388.6</v>
      </c>
      <c r="F1637">
        <v>2388.6</v>
      </c>
      <c r="G1637">
        <v>118.4</v>
      </c>
      <c r="H1637">
        <v>29.6</v>
      </c>
      <c r="I1637" t="s">
        <v>209</v>
      </c>
      <c r="J1637" t="str">
        <f>VLOOKUP(B1637,Sheet1!A:B,2,FALSE)</f>
        <v>Water Well</v>
      </c>
    </row>
    <row r="1638" spans="1:10">
      <c r="A1638">
        <v>48497</v>
      </c>
      <c r="B1638">
        <v>642</v>
      </c>
      <c r="C1638" t="s">
        <v>623</v>
      </c>
      <c r="D1638">
        <v>2016</v>
      </c>
      <c r="E1638">
        <v>2090</v>
      </c>
      <c r="F1638">
        <v>2090</v>
      </c>
      <c r="G1638">
        <v>30</v>
      </c>
      <c r="H1638">
        <v>15</v>
      </c>
      <c r="I1638" t="s">
        <v>209</v>
      </c>
      <c r="J1638" t="str">
        <f>VLOOKUP(B1638,Sheet1!A:B,2,FALSE)</f>
        <v>Water Well</v>
      </c>
    </row>
    <row r="1639" spans="1:10">
      <c r="A1639">
        <v>48497</v>
      </c>
      <c r="B1639">
        <v>642</v>
      </c>
      <c r="C1639" t="s">
        <v>626</v>
      </c>
      <c r="D1639">
        <v>2012</v>
      </c>
      <c r="E1639">
        <v>4712</v>
      </c>
      <c r="F1639">
        <v>4712</v>
      </c>
      <c r="G1639">
        <v>58</v>
      </c>
      <c r="H1639">
        <v>29</v>
      </c>
      <c r="I1639" t="s">
        <v>209</v>
      </c>
      <c r="J1639" t="str">
        <f>VLOOKUP(B1639,Sheet1!A:B,2,FALSE)</f>
        <v>Water Well</v>
      </c>
    </row>
    <row r="1640" spans="1:10">
      <c r="A1640">
        <v>48497</v>
      </c>
      <c r="B1640">
        <v>642</v>
      </c>
      <c r="C1640" t="s">
        <v>649</v>
      </c>
      <c r="D1640">
        <v>2011</v>
      </c>
      <c r="E1640">
        <v>2532.6999999999998</v>
      </c>
      <c r="F1640">
        <v>2532.6999999999998</v>
      </c>
      <c r="G1640">
        <v>110</v>
      </c>
      <c r="H1640">
        <v>22</v>
      </c>
      <c r="I1640" t="s">
        <v>209</v>
      </c>
      <c r="J1640" t="str">
        <f>VLOOKUP(B1640,Sheet1!A:B,2,FALSE)</f>
        <v>Water Well</v>
      </c>
    </row>
    <row r="1641" spans="1:10">
      <c r="A1641">
        <v>48497</v>
      </c>
      <c r="B1641">
        <v>642</v>
      </c>
      <c r="C1641" t="s">
        <v>660</v>
      </c>
      <c r="D1641">
        <v>2008</v>
      </c>
      <c r="E1641">
        <v>1233.4000000000001</v>
      </c>
      <c r="F1641">
        <v>1233.4000000000001</v>
      </c>
      <c r="G1641">
        <v>35</v>
      </c>
      <c r="H1641">
        <v>35</v>
      </c>
      <c r="I1641" t="s">
        <v>209</v>
      </c>
      <c r="J1641" t="str">
        <f>VLOOKUP(B1641,Sheet1!A:B,2,FALSE)</f>
        <v>Water Well</v>
      </c>
    </row>
    <row r="1642" spans="1:10">
      <c r="A1642">
        <v>48497</v>
      </c>
      <c r="B1642">
        <v>642</v>
      </c>
      <c r="C1642" t="s">
        <v>665</v>
      </c>
      <c r="D1642">
        <v>2011</v>
      </c>
      <c r="E1642">
        <v>485.25</v>
      </c>
      <c r="F1642">
        <v>485.25</v>
      </c>
      <c r="G1642">
        <v>759</v>
      </c>
      <c r="H1642">
        <v>90</v>
      </c>
      <c r="I1642" t="s">
        <v>209</v>
      </c>
      <c r="J1642" t="str">
        <f>VLOOKUP(B1642,Sheet1!A:B,2,FALSE)</f>
        <v>Water Well</v>
      </c>
    </row>
    <row r="1643" spans="1:10">
      <c r="A1643">
        <v>48497</v>
      </c>
      <c r="B1643">
        <v>642</v>
      </c>
      <c r="C1643" t="s">
        <v>668</v>
      </c>
      <c r="D1643">
        <v>2008</v>
      </c>
      <c r="E1643">
        <v>3347.8</v>
      </c>
      <c r="F1643">
        <v>3347.8</v>
      </c>
      <c r="G1643">
        <v>146</v>
      </c>
      <c r="H1643">
        <v>73</v>
      </c>
      <c r="I1643" t="s">
        <v>209</v>
      </c>
      <c r="J1643" t="str">
        <f>VLOOKUP(B1643,Sheet1!A:B,2,FALSE)</f>
        <v>Water Well</v>
      </c>
    </row>
    <row r="1644" spans="1:10">
      <c r="A1644">
        <v>48497</v>
      </c>
      <c r="B1644">
        <v>642</v>
      </c>
      <c r="C1644" t="s">
        <v>669</v>
      </c>
      <c r="D1644">
        <v>2012</v>
      </c>
      <c r="E1644">
        <v>3928</v>
      </c>
      <c r="F1644">
        <v>3928</v>
      </c>
      <c r="G1644">
        <v>56</v>
      </c>
      <c r="H1644">
        <v>28</v>
      </c>
      <c r="I1644" t="s">
        <v>209</v>
      </c>
      <c r="J1644" t="str">
        <f>VLOOKUP(B1644,Sheet1!A:B,2,FALSE)</f>
        <v>Water Well</v>
      </c>
    </row>
    <row r="1645" spans="1:10">
      <c r="A1645">
        <v>48497</v>
      </c>
      <c r="B1645">
        <v>642</v>
      </c>
      <c r="C1645" t="s">
        <v>676</v>
      </c>
      <c r="D1645">
        <v>2012</v>
      </c>
      <c r="E1645">
        <v>1571.2</v>
      </c>
      <c r="F1645">
        <v>1571.2</v>
      </c>
      <c r="G1645">
        <v>242</v>
      </c>
      <c r="H1645">
        <v>66</v>
      </c>
      <c r="I1645" t="s">
        <v>209</v>
      </c>
      <c r="J1645" t="str">
        <f>VLOOKUP(B1645,Sheet1!A:B,2,FALSE)</f>
        <v>Water Well</v>
      </c>
    </row>
    <row r="1646" spans="1:10">
      <c r="A1646">
        <v>48497</v>
      </c>
      <c r="B1646">
        <v>642</v>
      </c>
      <c r="C1646" t="s">
        <v>678</v>
      </c>
      <c r="D1646">
        <v>2014</v>
      </c>
      <c r="E1646">
        <v>2037.75</v>
      </c>
      <c r="F1646">
        <v>2037.75</v>
      </c>
      <c r="G1646">
        <v>39</v>
      </c>
      <c r="H1646">
        <v>13</v>
      </c>
      <c r="I1646" t="s">
        <v>209</v>
      </c>
      <c r="J1646" t="str">
        <f>VLOOKUP(B1646,Sheet1!A:B,2,FALSE)</f>
        <v>Water Well</v>
      </c>
    </row>
    <row r="1647" spans="1:10">
      <c r="A1647">
        <v>48497</v>
      </c>
      <c r="B1647">
        <v>642</v>
      </c>
      <c r="C1647" t="s">
        <v>685</v>
      </c>
      <c r="D1647">
        <v>2009</v>
      </c>
      <c r="E1647">
        <v>1585.8</v>
      </c>
      <c r="F1647">
        <v>1585.8</v>
      </c>
      <c r="G1647">
        <v>21</v>
      </c>
      <c r="H1647">
        <v>21</v>
      </c>
      <c r="I1647" t="s">
        <v>209</v>
      </c>
      <c r="J1647" t="str">
        <f>VLOOKUP(B1647,Sheet1!A:B,2,FALSE)</f>
        <v>Water Well</v>
      </c>
    </row>
    <row r="1648" spans="1:10">
      <c r="A1648">
        <v>48497</v>
      </c>
      <c r="B1648">
        <v>642</v>
      </c>
      <c r="C1648" t="s">
        <v>687</v>
      </c>
      <c r="D1648">
        <v>2012</v>
      </c>
      <c r="E1648">
        <v>3731.6</v>
      </c>
      <c r="F1648">
        <v>3731.6</v>
      </c>
      <c r="G1648">
        <v>7</v>
      </c>
      <c r="H1648">
        <v>3.5</v>
      </c>
      <c r="I1648" t="s">
        <v>209</v>
      </c>
      <c r="J1648" t="str">
        <f>VLOOKUP(B1648,Sheet1!A:B,2,FALSE)</f>
        <v>Water Well</v>
      </c>
    </row>
    <row r="1649" spans="1:10">
      <c r="A1649">
        <v>48497</v>
      </c>
      <c r="B1649">
        <v>642</v>
      </c>
      <c r="C1649" t="s">
        <v>696</v>
      </c>
      <c r="D1649">
        <v>2014</v>
      </c>
      <c r="E1649">
        <v>7164</v>
      </c>
      <c r="F1649">
        <v>7164</v>
      </c>
      <c r="G1649">
        <v>98</v>
      </c>
      <c r="H1649">
        <v>49</v>
      </c>
      <c r="I1649" t="s">
        <v>209</v>
      </c>
      <c r="J1649" t="str">
        <f>VLOOKUP(B1649,Sheet1!A:B,2,FALSE)</f>
        <v>Water Well</v>
      </c>
    </row>
    <row r="1650" spans="1:10">
      <c r="A1650">
        <v>48497</v>
      </c>
      <c r="B1650">
        <v>642</v>
      </c>
      <c r="C1650" t="s">
        <v>699</v>
      </c>
      <c r="D1650">
        <v>2012</v>
      </c>
      <c r="E1650">
        <v>1620.3</v>
      </c>
      <c r="F1650">
        <v>1620.3</v>
      </c>
      <c r="G1650">
        <v>105</v>
      </c>
      <c r="H1650">
        <v>35</v>
      </c>
      <c r="I1650" t="s">
        <v>207</v>
      </c>
      <c r="J1650" t="str">
        <f>VLOOKUP(B1650,Sheet1!A:B,2,FALSE)</f>
        <v>Water Well</v>
      </c>
    </row>
    <row r="1651" spans="1:10">
      <c r="A1651">
        <v>48497</v>
      </c>
      <c r="B1651">
        <v>642</v>
      </c>
      <c r="C1651" t="s">
        <v>703</v>
      </c>
      <c r="D1651">
        <v>2017</v>
      </c>
      <c r="E1651">
        <v>2354.88</v>
      </c>
      <c r="F1651">
        <v>2354.88</v>
      </c>
      <c r="G1651">
        <v>237</v>
      </c>
      <c r="H1651">
        <v>79</v>
      </c>
      <c r="I1651" t="s">
        <v>209</v>
      </c>
      <c r="J1651" t="str">
        <f>VLOOKUP(B1651,Sheet1!A:B,2,FALSE)</f>
        <v>Water Well</v>
      </c>
    </row>
    <row r="1652" spans="1:10">
      <c r="A1652">
        <v>48497</v>
      </c>
      <c r="B1652">
        <v>642</v>
      </c>
      <c r="C1652" t="s">
        <v>709</v>
      </c>
      <c r="D1652">
        <v>2016</v>
      </c>
      <c r="E1652">
        <v>7402.5</v>
      </c>
      <c r="F1652">
        <v>7402.5</v>
      </c>
      <c r="G1652">
        <v>46</v>
      </c>
      <c r="H1652">
        <v>23</v>
      </c>
      <c r="I1652" t="s">
        <v>209</v>
      </c>
      <c r="J1652" t="str">
        <f>VLOOKUP(B1652,Sheet1!A:B,2,FALSE)</f>
        <v>Water Well</v>
      </c>
    </row>
    <row r="1653" spans="1:10">
      <c r="A1653">
        <v>48497</v>
      </c>
      <c r="B1653">
        <v>642</v>
      </c>
      <c r="C1653" t="s">
        <v>716</v>
      </c>
      <c r="D1653">
        <v>2016</v>
      </c>
      <c r="E1653">
        <v>2931.25</v>
      </c>
      <c r="F1653">
        <v>2931.25</v>
      </c>
      <c r="G1653">
        <v>196</v>
      </c>
      <c r="H1653">
        <v>98</v>
      </c>
      <c r="I1653" t="s">
        <v>209</v>
      </c>
      <c r="J1653" t="str">
        <f>VLOOKUP(B1653,Sheet1!A:B,2,FALSE)</f>
        <v>Water Well</v>
      </c>
    </row>
    <row r="1654" spans="1:10">
      <c r="A1654">
        <v>48497</v>
      </c>
      <c r="B1654">
        <v>642</v>
      </c>
      <c r="C1654" t="s">
        <v>728</v>
      </c>
      <c r="D1654">
        <v>2017</v>
      </c>
      <c r="E1654">
        <v>1254</v>
      </c>
      <c r="F1654">
        <v>1254</v>
      </c>
      <c r="G1654">
        <v>56</v>
      </c>
      <c r="H1654">
        <v>28</v>
      </c>
      <c r="I1654" t="s">
        <v>209</v>
      </c>
      <c r="J1654" t="str">
        <f>VLOOKUP(B1654,Sheet1!A:B,2,FALSE)</f>
        <v>Water Well</v>
      </c>
    </row>
    <row r="1655" spans="1:10">
      <c r="A1655">
        <v>48497</v>
      </c>
      <c r="B1655">
        <v>642</v>
      </c>
      <c r="C1655" t="s">
        <v>734</v>
      </c>
      <c r="D1655">
        <v>2013</v>
      </c>
      <c r="E1655">
        <v>1227.5</v>
      </c>
      <c r="F1655">
        <v>1227.5</v>
      </c>
      <c r="G1655">
        <v>1030</v>
      </c>
      <c r="H1655">
        <v>103</v>
      </c>
      <c r="I1655" t="s">
        <v>213</v>
      </c>
      <c r="J1655" t="str">
        <f>VLOOKUP(B1655,Sheet1!A:B,2,FALSE)</f>
        <v>Water Well</v>
      </c>
    </row>
    <row r="1656" spans="1:10">
      <c r="A1656">
        <v>48497</v>
      </c>
      <c r="B1656">
        <v>642</v>
      </c>
      <c r="C1656" t="s">
        <v>743</v>
      </c>
      <c r="D1656">
        <v>2008</v>
      </c>
      <c r="E1656">
        <v>1497.7</v>
      </c>
      <c r="F1656">
        <v>1497.7</v>
      </c>
      <c r="G1656">
        <v>138</v>
      </c>
      <c r="H1656">
        <v>69</v>
      </c>
      <c r="I1656" t="s">
        <v>209</v>
      </c>
      <c r="J1656" t="str">
        <f>VLOOKUP(B1656,Sheet1!A:B,2,FALSE)</f>
        <v>Water Well</v>
      </c>
    </row>
    <row r="1657" spans="1:10">
      <c r="A1657">
        <v>48497</v>
      </c>
      <c r="B1657">
        <v>642</v>
      </c>
      <c r="C1657" t="s">
        <v>747</v>
      </c>
      <c r="D1657">
        <v>2014</v>
      </c>
      <c r="E1657">
        <v>3447.4</v>
      </c>
      <c r="F1657">
        <v>3447.4</v>
      </c>
      <c r="G1657">
        <v>80.7</v>
      </c>
      <c r="H1657">
        <v>32.1</v>
      </c>
      <c r="I1657" t="s">
        <v>209</v>
      </c>
      <c r="J1657" t="str">
        <f>VLOOKUP(B1657,Sheet1!A:B,2,FALSE)</f>
        <v>Water Well</v>
      </c>
    </row>
    <row r="1658" spans="1:10">
      <c r="A1658">
        <v>48497</v>
      </c>
      <c r="B1658">
        <v>642</v>
      </c>
      <c r="C1658" t="s">
        <v>749</v>
      </c>
      <c r="D1658">
        <v>2015</v>
      </c>
      <c r="E1658">
        <v>1092</v>
      </c>
      <c r="F1658">
        <v>1092</v>
      </c>
      <c r="G1658">
        <v>72</v>
      </c>
      <c r="H1658">
        <v>24</v>
      </c>
      <c r="I1658" t="s">
        <v>209</v>
      </c>
      <c r="J1658" t="str">
        <f>VLOOKUP(B1658,Sheet1!A:B,2,FALSE)</f>
        <v>Water Well</v>
      </c>
    </row>
    <row r="1659" spans="1:10">
      <c r="A1659">
        <v>48497</v>
      </c>
      <c r="B1659">
        <v>642</v>
      </c>
      <c r="C1659" t="s">
        <v>756</v>
      </c>
      <c r="D1659">
        <v>2014</v>
      </c>
      <c r="E1659">
        <v>1025.75</v>
      </c>
      <c r="F1659">
        <v>1025.75</v>
      </c>
      <c r="G1659">
        <v>54</v>
      </c>
      <c r="H1659">
        <v>18</v>
      </c>
      <c r="I1659" t="s">
        <v>209</v>
      </c>
      <c r="J1659" t="str">
        <f>VLOOKUP(B1659,Sheet1!A:B,2,FALSE)</f>
        <v>Water Well</v>
      </c>
    </row>
    <row r="1660" spans="1:10">
      <c r="A1660">
        <v>48497</v>
      </c>
      <c r="B1660">
        <v>642</v>
      </c>
      <c r="C1660" t="s">
        <v>757</v>
      </c>
      <c r="D1660">
        <v>2009</v>
      </c>
      <c r="E1660">
        <v>1233.4000000000001</v>
      </c>
      <c r="F1660">
        <v>1233.4000000000001</v>
      </c>
      <c r="G1660">
        <v>50</v>
      </c>
      <c r="H1660">
        <v>25</v>
      </c>
      <c r="I1660" t="s">
        <v>209</v>
      </c>
      <c r="J1660" t="str">
        <f>VLOOKUP(B1660,Sheet1!A:B,2,FALSE)</f>
        <v>Water Well</v>
      </c>
    </row>
    <row r="1661" spans="1:10">
      <c r="A1661">
        <v>48497</v>
      </c>
      <c r="B1661">
        <v>642</v>
      </c>
      <c r="C1661" t="s">
        <v>760</v>
      </c>
      <c r="D1661">
        <v>2018</v>
      </c>
      <c r="E1661">
        <v>7402.5</v>
      </c>
      <c r="F1661">
        <v>7402.5</v>
      </c>
      <c r="G1661">
        <v>44</v>
      </c>
      <c r="H1661">
        <v>22</v>
      </c>
      <c r="I1661" t="s">
        <v>209</v>
      </c>
      <c r="J1661" t="str">
        <f>VLOOKUP(B1661,Sheet1!A:B,2,FALSE)</f>
        <v>Water Well</v>
      </c>
    </row>
    <row r="1662" spans="1:10">
      <c r="A1662">
        <v>48497</v>
      </c>
      <c r="B1662">
        <v>642</v>
      </c>
      <c r="C1662" t="s">
        <v>764</v>
      </c>
      <c r="D1662">
        <v>2015</v>
      </c>
      <c r="E1662">
        <v>4387.6000000000004</v>
      </c>
      <c r="F1662">
        <v>4387.6000000000004</v>
      </c>
      <c r="G1662">
        <v>34</v>
      </c>
      <c r="H1662">
        <v>17</v>
      </c>
      <c r="I1662" t="s">
        <v>209</v>
      </c>
      <c r="J1662" t="str">
        <f>VLOOKUP(B1662,Sheet1!A:B,2,FALSE)</f>
        <v>Water Well</v>
      </c>
    </row>
    <row r="1663" spans="1:10">
      <c r="A1663">
        <v>48497</v>
      </c>
      <c r="B1663">
        <v>642</v>
      </c>
      <c r="C1663" t="s">
        <v>776</v>
      </c>
      <c r="D1663">
        <v>2014</v>
      </c>
      <c r="E1663">
        <v>3135</v>
      </c>
      <c r="F1663">
        <v>3135</v>
      </c>
      <c r="G1663">
        <v>200</v>
      </c>
      <c r="H1663">
        <v>40</v>
      </c>
      <c r="I1663" t="s">
        <v>209</v>
      </c>
      <c r="J1663" t="str">
        <f>VLOOKUP(B1663,Sheet1!A:B,2,FALSE)</f>
        <v>Water Well</v>
      </c>
    </row>
    <row r="1664" spans="1:10">
      <c r="A1664">
        <v>48497</v>
      </c>
      <c r="B1664">
        <v>642</v>
      </c>
      <c r="C1664" t="s">
        <v>795</v>
      </c>
      <c r="D1664">
        <v>2016</v>
      </c>
      <c r="E1664">
        <v>2919.4</v>
      </c>
      <c r="F1664">
        <v>2919.4</v>
      </c>
      <c r="G1664">
        <v>12</v>
      </c>
      <c r="H1664">
        <v>6</v>
      </c>
      <c r="I1664" t="s">
        <v>209</v>
      </c>
      <c r="J1664" t="str">
        <f>VLOOKUP(B1664,Sheet1!A:B,2,FALSE)</f>
        <v>Water Well</v>
      </c>
    </row>
    <row r="1665" spans="1:10">
      <c r="A1665">
        <v>48497</v>
      </c>
      <c r="B1665">
        <v>642</v>
      </c>
      <c r="C1665" t="s">
        <v>798</v>
      </c>
      <c r="D1665">
        <v>2013</v>
      </c>
      <c r="E1665">
        <v>3535.2</v>
      </c>
      <c r="F1665">
        <v>3535.2</v>
      </c>
      <c r="G1665">
        <v>215.6</v>
      </c>
      <c r="H1665">
        <v>57</v>
      </c>
      <c r="I1665" t="s">
        <v>209</v>
      </c>
      <c r="J1665" t="str">
        <f>VLOOKUP(B1665,Sheet1!A:B,2,FALSE)</f>
        <v>Water Well</v>
      </c>
    </row>
    <row r="1666" spans="1:10">
      <c r="A1666">
        <v>48497</v>
      </c>
      <c r="B1666">
        <v>642</v>
      </c>
      <c r="C1666" t="s">
        <v>801</v>
      </c>
      <c r="D1666">
        <v>2013</v>
      </c>
      <c r="E1666">
        <v>1522.1</v>
      </c>
      <c r="F1666">
        <v>1522.1</v>
      </c>
      <c r="G1666">
        <v>28.4</v>
      </c>
      <c r="H1666">
        <v>14.2</v>
      </c>
      <c r="I1666" t="s">
        <v>209</v>
      </c>
      <c r="J1666" t="str">
        <f>VLOOKUP(B1666,Sheet1!A:B,2,FALSE)</f>
        <v>Water Well</v>
      </c>
    </row>
    <row r="1667" spans="1:10">
      <c r="A1667">
        <v>48497</v>
      </c>
      <c r="B1667">
        <v>642</v>
      </c>
      <c r="C1667" t="s">
        <v>804</v>
      </c>
      <c r="D1667">
        <v>2016</v>
      </c>
      <c r="E1667">
        <v>4474</v>
      </c>
      <c r="F1667">
        <v>4474</v>
      </c>
      <c r="G1667">
        <v>40</v>
      </c>
      <c r="H1667">
        <v>40</v>
      </c>
      <c r="I1667" t="s">
        <v>209</v>
      </c>
      <c r="J1667" t="str">
        <f>VLOOKUP(B1667,Sheet1!A:B,2,FALSE)</f>
        <v>Water Well</v>
      </c>
    </row>
    <row r="1668" spans="1:10">
      <c r="A1668">
        <v>48497</v>
      </c>
      <c r="B1668">
        <v>642</v>
      </c>
      <c r="C1668" t="s">
        <v>805</v>
      </c>
      <c r="D1668">
        <v>2011</v>
      </c>
      <c r="E1668">
        <v>2179.3000000000002</v>
      </c>
      <c r="F1668">
        <v>2179.3000000000002</v>
      </c>
      <c r="G1668">
        <v>36</v>
      </c>
      <c r="H1668">
        <v>18</v>
      </c>
      <c r="I1668" t="s">
        <v>209</v>
      </c>
      <c r="J1668" t="str">
        <f>VLOOKUP(B1668,Sheet1!A:B,2,FALSE)</f>
        <v>Water Well</v>
      </c>
    </row>
    <row r="1669" spans="1:10">
      <c r="A1669">
        <v>48497</v>
      </c>
      <c r="B1669">
        <v>642</v>
      </c>
      <c r="C1669" t="s">
        <v>809</v>
      </c>
      <c r="D1669">
        <v>2013</v>
      </c>
      <c r="E1669">
        <v>2388</v>
      </c>
      <c r="F1669">
        <v>2388</v>
      </c>
      <c r="G1669">
        <v>442.75</v>
      </c>
      <c r="H1669">
        <v>40.25</v>
      </c>
      <c r="I1669" t="s">
        <v>209</v>
      </c>
      <c r="J1669" t="str">
        <f>VLOOKUP(B1669,Sheet1!A:B,2,FALSE)</f>
        <v>Water Well</v>
      </c>
    </row>
    <row r="1670" spans="1:10">
      <c r="A1670">
        <v>48497</v>
      </c>
      <c r="B1670">
        <v>642</v>
      </c>
      <c r="C1670" t="s">
        <v>811</v>
      </c>
      <c r="D1670">
        <v>2010</v>
      </c>
      <c r="E1670">
        <v>3488.76</v>
      </c>
      <c r="F1670">
        <v>3488.76</v>
      </c>
      <c r="G1670">
        <v>517.5</v>
      </c>
      <c r="H1670">
        <v>63</v>
      </c>
      <c r="I1670" t="s">
        <v>209</v>
      </c>
      <c r="J1670" t="str">
        <f>VLOOKUP(B1670,Sheet1!A:B,2,FALSE)</f>
        <v>Water Well</v>
      </c>
    </row>
    <row r="1671" spans="1:10">
      <c r="A1671">
        <v>48497</v>
      </c>
      <c r="B1671">
        <v>642</v>
      </c>
      <c r="C1671" t="s">
        <v>815</v>
      </c>
      <c r="D1671">
        <v>2013</v>
      </c>
      <c r="E1671">
        <v>3184.8</v>
      </c>
      <c r="F1671">
        <v>3184.8</v>
      </c>
      <c r="G1671">
        <v>140</v>
      </c>
      <c r="H1671">
        <v>20</v>
      </c>
      <c r="I1671" t="s">
        <v>209</v>
      </c>
      <c r="J1671" t="str">
        <f>VLOOKUP(B1671,Sheet1!A:B,2,FALSE)</f>
        <v>Water Well</v>
      </c>
    </row>
    <row r="1672" spans="1:10">
      <c r="A1672">
        <v>48497</v>
      </c>
      <c r="B1672">
        <v>642</v>
      </c>
      <c r="C1672" t="s">
        <v>821</v>
      </c>
      <c r="D1672">
        <v>2012</v>
      </c>
      <c r="E1672">
        <v>1816.7</v>
      </c>
      <c r="F1672">
        <v>1816.7</v>
      </c>
      <c r="G1672">
        <v>10</v>
      </c>
      <c r="H1672">
        <v>5</v>
      </c>
      <c r="I1672" t="s">
        <v>209</v>
      </c>
      <c r="J1672" t="str">
        <f>VLOOKUP(B1672,Sheet1!A:B,2,FALSE)</f>
        <v>Water Well</v>
      </c>
    </row>
    <row r="1673" spans="1:10">
      <c r="A1673">
        <v>48497</v>
      </c>
      <c r="B1673">
        <v>642</v>
      </c>
      <c r="C1673" t="s">
        <v>822</v>
      </c>
      <c r="D1673">
        <v>2015</v>
      </c>
      <c r="E1673">
        <v>4690</v>
      </c>
      <c r="F1673">
        <v>4690</v>
      </c>
      <c r="G1673">
        <v>44</v>
      </c>
      <c r="H1673">
        <v>22</v>
      </c>
      <c r="I1673" t="s">
        <v>209</v>
      </c>
      <c r="J1673" t="str">
        <f>VLOOKUP(B1673,Sheet1!A:B,2,FALSE)</f>
        <v>Water Well</v>
      </c>
    </row>
    <row r="1674" spans="1:10">
      <c r="A1674">
        <v>48497</v>
      </c>
      <c r="B1674">
        <v>642</v>
      </c>
      <c r="C1674" t="s">
        <v>826</v>
      </c>
      <c r="D1674">
        <v>2016</v>
      </c>
      <c r="E1674">
        <v>7520</v>
      </c>
      <c r="F1674">
        <v>7520</v>
      </c>
      <c r="G1674">
        <v>248</v>
      </c>
      <c r="H1674">
        <v>62</v>
      </c>
      <c r="I1674" t="s">
        <v>207</v>
      </c>
      <c r="J1674" t="str">
        <f>VLOOKUP(B1674,Sheet1!A:B,2,FALSE)</f>
        <v>Water Well</v>
      </c>
    </row>
    <row r="1675" spans="1:10">
      <c r="A1675">
        <v>48497</v>
      </c>
      <c r="B1675">
        <v>642</v>
      </c>
      <c r="C1675" t="s">
        <v>827</v>
      </c>
      <c r="D1675">
        <v>2011</v>
      </c>
      <c r="E1675">
        <v>1819.7</v>
      </c>
      <c r="F1675">
        <v>1819.7</v>
      </c>
      <c r="G1675">
        <v>745</v>
      </c>
      <c r="H1675">
        <v>114</v>
      </c>
      <c r="I1675" t="s">
        <v>209</v>
      </c>
      <c r="J1675" t="str">
        <f>VLOOKUP(B1675,Sheet1!A:B,2,FALSE)</f>
        <v>Water Well</v>
      </c>
    </row>
    <row r="1676" spans="1:10">
      <c r="A1676">
        <v>48497</v>
      </c>
      <c r="B1676">
        <v>642</v>
      </c>
      <c r="C1676" t="s">
        <v>833</v>
      </c>
      <c r="D1676">
        <v>2016</v>
      </c>
      <c r="E1676">
        <v>6580</v>
      </c>
      <c r="F1676">
        <v>6580</v>
      </c>
      <c r="G1676">
        <v>112</v>
      </c>
      <c r="H1676">
        <v>56</v>
      </c>
      <c r="I1676" t="s">
        <v>209</v>
      </c>
      <c r="J1676" t="str">
        <f>VLOOKUP(B1676,Sheet1!A:B,2,FALSE)</f>
        <v>Water Well</v>
      </c>
    </row>
    <row r="1677" spans="1:10">
      <c r="A1677">
        <v>48497</v>
      </c>
      <c r="B1677">
        <v>642</v>
      </c>
      <c r="C1677" t="s">
        <v>843</v>
      </c>
      <c r="D1677">
        <v>2014</v>
      </c>
      <c r="E1677">
        <v>1327</v>
      </c>
      <c r="F1677">
        <v>1327</v>
      </c>
      <c r="G1677">
        <v>126</v>
      </c>
      <c r="H1677">
        <v>63</v>
      </c>
      <c r="I1677" t="s">
        <v>209</v>
      </c>
      <c r="J1677" t="str">
        <f>VLOOKUP(B1677,Sheet1!A:B,2,FALSE)</f>
        <v>Water Well</v>
      </c>
    </row>
    <row r="1678" spans="1:10">
      <c r="A1678">
        <v>48497</v>
      </c>
      <c r="B1678">
        <v>642</v>
      </c>
      <c r="C1678" t="s">
        <v>866</v>
      </c>
      <c r="D1678">
        <v>2013</v>
      </c>
      <c r="E1678">
        <v>2847.8</v>
      </c>
      <c r="F1678">
        <v>2847.8</v>
      </c>
      <c r="G1678">
        <v>258</v>
      </c>
      <c r="H1678">
        <v>86</v>
      </c>
      <c r="I1678" t="s">
        <v>209</v>
      </c>
      <c r="J1678" t="str">
        <f>VLOOKUP(B1678,Sheet1!A:B,2,FALSE)</f>
        <v>Water Well</v>
      </c>
    </row>
    <row r="1679" spans="1:10">
      <c r="A1679">
        <v>48497</v>
      </c>
      <c r="B1679">
        <v>642</v>
      </c>
      <c r="C1679" t="s">
        <v>867</v>
      </c>
      <c r="D1679">
        <v>2016</v>
      </c>
      <c r="E1679">
        <v>1748.03</v>
      </c>
      <c r="F1679">
        <v>1748.03</v>
      </c>
      <c r="G1679">
        <v>455</v>
      </c>
      <c r="H1679">
        <v>35</v>
      </c>
      <c r="I1679" t="s">
        <v>207</v>
      </c>
      <c r="J1679" t="str">
        <f>VLOOKUP(B1679,Sheet1!A:B,2,FALSE)</f>
        <v>Water Well</v>
      </c>
    </row>
    <row r="1680" spans="1:10">
      <c r="A1680">
        <v>48497</v>
      </c>
      <c r="B1680">
        <v>642</v>
      </c>
      <c r="C1680" t="s">
        <v>871</v>
      </c>
      <c r="D1680">
        <v>2015</v>
      </c>
      <c r="E1680">
        <v>1254</v>
      </c>
      <c r="F1680">
        <v>1254</v>
      </c>
      <c r="G1680">
        <v>3428</v>
      </c>
      <c r="H1680">
        <v>289</v>
      </c>
      <c r="I1680" t="s">
        <v>213</v>
      </c>
      <c r="J1680" t="str">
        <f>VLOOKUP(B1680,Sheet1!A:B,2,FALSE)</f>
        <v>Water Well</v>
      </c>
    </row>
    <row r="1681" spans="1:10">
      <c r="A1681">
        <v>48497</v>
      </c>
      <c r="B1681">
        <v>642</v>
      </c>
      <c r="C1681" t="s">
        <v>881</v>
      </c>
      <c r="D1681">
        <v>2016</v>
      </c>
      <c r="E1681">
        <v>5311</v>
      </c>
      <c r="F1681">
        <v>5311</v>
      </c>
      <c r="G1681">
        <v>54</v>
      </c>
      <c r="H1681">
        <v>27</v>
      </c>
      <c r="I1681" t="s">
        <v>209</v>
      </c>
      <c r="J1681" t="str">
        <f>VLOOKUP(B1681,Sheet1!A:B,2,FALSE)</f>
        <v>Water Well</v>
      </c>
    </row>
    <row r="1682" spans="1:10">
      <c r="A1682">
        <v>48497</v>
      </c>
      <c r="B1682">
        <v>642</v>
      </c>
      <c r="C1682" t="s">
        <v>889</v>
      </c>
      <c r="D1682">
        <v>2016</v>
      </c>
      <c r="E1682">
        <v>2010</v>
      </c>
      <c r="F1682">
        <v>2010</v>
      </c>
      <c r="G1682">
        <v>198</v>
      </c>
      <c r="H1682">
        <v>66</v>
      </c>
      <c r="I1682" t="s">
        <v>209</v>
      </c>
      <c r="J1682" t="str">
        <f>VLOOKUP(B1682,Sheet1!A:B,2,FALSE)</f>
        <v>Water Well</v>
      </c>
    </row>
    <row r="1683" spans="1:10">
      <c r="A1683">
        <v>48497</v>
      </c>
      <c r="B1683">
        <v>642</v>
      </c>
      <c r="C1683" t="s">
        <v>892</v>
      </c>
      <c r="D1683">
        <v>2014</v>
      </c>
      <c r="E1683">
        <v>1463</v>
      </c>
      <c r="F1683">
        <v>1463</v>
      </c>
      <c r="G1683">
        <v>134</v>
      </c>
      <c r="H1683">
        <v>67</v>
      </c>
      <c r="I1683" t="s">
        <v>209</v>
      </c>
      <c r="J1683" t="str">
        <f>VLOOKUP(B1683,Sheet1!A:B,2,FALSE)</f>
        <v>Water Well</v>
      </c>
    </row>
    <row r="1684" spans="1:10">
      <c r="A1684">
        <v>48497</v>
      </c>
      <c r="B1684">
        <v>642</v>
      </c>
      <c r="C1684" t="s">
        <v>895</v>
      </c>
      <c r="D1684">
        <v>2011</v>
      </c>
      <c r="E1684">
        <v>2356</v>
      </c>
      <c r="F1684">
        <v>2356</v>
      </c>
      <c r="G1684">
        <v>224</v>
      </c>
      <c r="H1684">
        <v>56</v>
      </c>
      <c r="I1684" t="s">
        <v>209</v>
      </c>
      <c r="J1684" t="str">
        <f>VLOOKUP(B1684,Sheet1!A:B,2,FALSE)</f>
        <v>Water Well</v>
      </c>
    </row>
    <row r="1685" spans="1:10">
      <c r="A1685">
        <v>48497</v>
      </c>
      <c r="B1685">
        <v>642</v>
      </c>
      <c r="C1685" t="s">
        <v>903</v>
      </c>
      <c r="D1685">
        <v>2010</v>
      </c>
      <c r="E1685">
        <v>4740.3</v>
      </c>
      <c r="F1685">
        <v>4740.3</v>
      </c>
      <c r="G1685">
        <v>720</v>
      </c>
      <c r="H1685">
        <v>65</v>
      </c>
      <c r="I1685" t="s">
        <v>209</v>
      </c>
      <c r="J1685" t="str">
        <f>VLOOKUP(B1685,Sheet1!A:B,2,FALSE)</f>
        <v>Water Well</v>
      </c>
    </row>
    <row r="1686" spans="1:10">
      <c r="A1686">
        <v>48497</v>
      </c>
      <c r="B1686">
        <v>642</v>
      </c>
      <c r="C1686" t="s">
        <v>906</v>
      </c>
      <c r="D1686">
        <v>2009</v>
      </c>
      <c r="E1686">
        <v>2198.4</v>
      </c>
      <c r="F1686">
        <v>2198.4</v>
      </c>
      <c r="G1686">
        <v>12</v>
      </c>
      <c r="H1686">
        <v>12</v>
      </c>
      <c r="I1686" t="s">
        <v>209</v>
      </c>
      <c r="J1686" t="str">
        <f>VLOOKUP(B1686,Sheet1!A:B,2,FALSE)</f>
        <v>Water Well</v>
      </c>
    </row>
    <row r="1687" spans="1:10">
      <c r="A1687">
        <v>48497</v>
      </c>
      <c r="B1687">
        <v>642</v>
      </c>
      <c r="C1687" t="s">
        <v>910</v>
      </c>
      <c r="D1687">
        <v>2009</v>
      </c>
      <c r="E1687">
        <v>1735.57</v>
      </c>
      <c r="F1687">
        <v>1735.57</v>
      </c>
      <c r="G1687">
        <v>88</v>
      </c>
      <c r="H1687">
        <v>22</v>
      </c>
      <c r="I1687" t="s">
        <v>209</v>
      </c>
      <c r="J1687" t="str">
        <f>VLOOKUP(B1687,Sheet1!A:B,2,FALSE)</f>
        <v>Water Well</v>
      </c>
    </row>
    <row r="1688" spans="1:10">
      <c r="A1688">
        <v>48497</v>
      </c>
      <c r="B1688">
        <v>642</v>
      </c>
      <c r="C1688" t="s">
        <v>935</v>
      </c>
      <c r="D1688">
        <v>2013</v>
      </c>
      <c r="E1688">
        <v>3142.4</v>
      </c>
      <c r="F1688">
        <v>3142.4</v>
      </c>
      <c r="G1688">
        <v>138</v>
      </c>
      <c r="H1688">
        <v>23</v>
      </c>
      <c r="I1688" t="s">
        <v>209</v>
      </c>
      <c r="J1688" t="str">
        <f>VLOOKUP(B1688,Sheet1!A:B,2,FALSE)</f>
        <v>Water Well</v>
      </c>
    </row>
    <row r="1689" spans="1:10">
      <c r="A1689">
        <v>48497</v>
      </c>
      <c r="B1689">
        <v>642</v>
      </c>
      <c r="C1689" t="s">
        <v>936</v>
      </c>
      <c r="D1689">
        <v>2013</v>
      </c>
      <c r="E1689">
        <v>1964</v>
      </c>
      <c r="F1689">
        <v>1964</v>
      </c>
      <c r="G1689">
        <v>475</v>
      </c>
      <c r="H1689">
        <v>95</v>
      </c>
      <c r="I1689" t="s">
        <v>209</v>
      </c>
      <c r="J1689" t="str">
        <f>VLOOKUP(B1689,Sheet1!A:B,2,FALSE)</f>
        <v>Water Well</v>
      </c>
    </row>
    <row r="1690" spans="1:10">
      <c r="A1690">
        <v>48497</v>
      </c>
      <c r="B1690">
        <v>642</v>
      </c>
      <c r="C1690" t="s">
        <v>938</v>
      </c>
      <c r="D1690">
        <v>2011</v>
      </c>
      <c r="E1690">
        <v>4429.28</v>
      </c>
      <c r="F1690">
        <v>4429.28</v>
      </c>
      <c r="G1690">
        <v>188</v>
      </c>
      <c r="H1690">
        <v>64</v>
      </c>
      <c r="I1690" t="s">
        <v>209</v>
      </c>
      <c r="J1690" t="str">
        <f>VLOOKUP(B1690,Sheet1!A:B,2,FALSE)</f>
        <v>Water Well</v>
      </c>
    </row>
    <row r="1691" spans="1:10">
      <c r="A1691">
        <v>48497</v>
      </c>
      <c r="B1691">
        <v>642</v>
      </c>
      <c r="C1691" t="s">
        <v>939</v>
      </c>
      <c r="D1691">
        <v>2013</v>
      </c>
      <c r="E1691">
        <v>2123.1999999999998</v>
      </c>
      <c r="F1691">
        <v>2123.1999999999998</v>
      </c>
      <c r="G1691">
        <v>105</v>
      </c>
      <c r="H1691">
        <v>15</v>
      </c>
      <c r="I1691" t="s">
        <v>209</v>
      </c>
      <c r="J1691" t="str">
        <f>VLOOKUP(B1691,Sheet1!A:B,2,FALSE)</f>
        <v>Water Well</v>
      </c>
    </row>
    <row r="1692" spans="1:10">
      <c r="A1692">
        <v>48497</v>
      </c>
      <c r="B1692">
        <v>642</v>
      </c>
      <c r="C1692" t="s">
        <v>944</v>
      </c>
      <c r="D1692">
        <v>2015</v>
      </c>
      <c r="E1692">
        <v>2508</v>
      </c>
      <c r="F1692">
        <v>2508</v>
      </c>
      <c r="G1692">
        <v>108</v>
      </c>
      <c r="H1692">
        <v>36</v>
      </c>
      <c r="I1692" t="s">
        <v>209</v>
      </c>
      <c r="J1692" t="str">
        <f>VLOOKUP(B1692,Sheet1!A:B,2,FALSE)</f>
        <v>Water Well</v>
      </c>
    </row>
    <row r="1693" spans="1:10">
      <c r="A1693">
        <v>48497</v>
      </c>
      <c r="B1693">
        <v>642</v>
      </c>
      <c r="C1693" t="s">
        <v>945</v>
      </c>
      <c r="D1693">
        <v>2015</v>
      </c>
      <c r="E1693">
        <v>5025</v>
      </c>
      <c r="F1693">
        <v>5025</v>
      </c>
      <c r="G1693">
        <v>490</v>
      </c>
      <c r="H1693">
        <v>98</v>
      </c>
      <c r="I1693" t="s">
        <v>209</v>
      </c>
      <c r="J1693" t="str">
        <f>VLOOKUP(B1693,Sheet1!A:B,2,FALSE)</f>
        <v>Water Well</v>
      </c>
    </row>
    <row r="1694" spans="1:10">
      <c r="A1694">
        <v>48497</v>
      </c>
      <c r="B1694">
        <v>642</v>
      </c>
      <c r="C1694" t="s">
        <v>958</v>
      </c>
      <c r="D1694">
        <v>2014</v>
      </c>
      <c r="E1694">
        <v>2664.75</v>
      </c>
      <c r="F1694">
        <v>2664.75</v>
      </c>
      <c r="G1694">
        <v>36</v>
      </c>
      <c r="H1694">
        <v>18</v>
      </c>
      <c r="I1694" t="s">
        <v>209</v>
      </c>
      <c r="J1694" t="str">
        <f>VLOOKUP(B1694,Sheet1!A:B,2,FALSE)</f>
        <v>Water Well</v>
      </c>
    </row>
    <row r="1695" spans="1:10">
      <c r="A1695">
        <v>48497</v>
      </c>
      <c r="B1695">
        <v>642</v>
      </c>
      <c r="C1695" t="s">
        <v>964</v>
      </c>
      <c r="D1695">
        <v>2015</v>
      </c>
      <c r="E1695">
        <v>1463</v>
      </c>
      <c r="F1695">
        <v>1463</v>
      </c>
      <c r="G1695">
        <v>936</v>
      </c>
      <c r="H1695">
        <v>104</v>
      </c>
      <c r="I1695" t="s">
        <v>209</v>
      </c>
      <c r="J1695" t="str">
        <f>VLOOKUP(B1695,Sheet1!A:B,2,FALSE)</f>
        <v>Water Well</v>
      </c>
    </row>
    <row r="1696" spans="1:10">
      <c r="A1696">
        <v>48497</v>
      </c>
      <c r="B1696">
        <v>642</v>
      </c>
      <c r="C1696" t="s">
        <v>975</v>
      </c>
      <c r="D1696">
        <v>2011</v>
      </c>
      <c r="E1696">
        <v>2709.4</v>
      </c>
      <c r="F1696">
        <v>2709.4</v>
      </c>
      <c r="G1696">
        <v>1260</v>
      </c>
      <c r="H1696">
        <v>252</v>
      </c>
      <c r="I1696" t="s">
        <v>213</v>
      </c>
      <c r="J1696" t="str">
        <f>VLOOKUP(B1696,Sheet1!A:B,2,FALSE)</f>
        <v>Water Well</v>
      </c>
    </row>
    <row r="1697" spans="1:10">
      <c r="A1697">
        <v>48497</v>
      </c>
      <c r="B1697">
        <v>642</v>
      </c>
      <c r="C1697" t="s">
        <v>980</v>
      </c>
      <c r="D1697">
        <v>2016</v>
      </c>
      <c r="E1697">
        <v>3344</v>
      </c>
      <c r="F1697">
        <v>3344</v>
      </c>
      <c r="G1697">
        <v>618</v>
      </c>
      <c r="H1697">
        <v>206</v>
      </c>
      <c r="I1697" t="s">
        <v>209</v>
      </c>
      <c r="J1697" t="str">
        <f>VLOOKUP(B1697,Sheet1!A:B,2,FALSE)</f>
        <v>Water Well</v>
      </c>
    </row>
    <row r="1698" spans="1:10">
      <c r="A1698">
        <v>48497</v>
      </c>
      <c r="B1698">
        <v>642</v>
      </c>
      <c r="C1698" t="s">
        <v>981</v>
      </c>
      <c r="D1698">
        <v>2012</v>
      </c>
      <c r="E1698">
        <v>4005.2</v>
      </c>
      <c r="F1698">
        <v>4005.2</v>
      </c>
      <c r="G1698">
        <v>168.6</v>
      </c>
      <c r="H1698">
        <v>46.2</v>
      </c>
      <c r="I1698" t="s">
        <v>209</v>
      </c>
      <c r="J1698" t="str">
        <f>VLOOKUP(B1698,Sheet1!A:B,2,FALSE)</f>
        <v>Water Well</v>
      </c>
    </row>
    <row r="1699" spans="1:10">
      <c r="A1699">
        <v>48497</v>
      </c>
      <c r="B1699">
        <v>642</v>
      </c>
      <c r="C1699" t="s">
        <v>982</v>
      </c>
      <c r="D1699">
        <v>2008</v>
      </c>
      <c r="E1699">
        <v>1497.7</v>
      </c>
      <c r="F1699">
        <v>1497.7</v>
      </c>
      <c r="G1699">
        <v>156</v>
      </c>
      <c r="H1699">
        <v>39</v>
      </c>
      <c r="I1699" t="s">
        <v>209</v>
      </c>
      <c r="J1699" t="str">
        <f>VLOOKUP(B1699,Sheet1!A:B,2,FALSE)</f>
        <v>Water Well</v>
      </c>
    </row>
    <row r="1700" spans="1:10">
      <c r="A1700">
        <v>48497</v>
      </c>
      <c r="B1700">
        <v>642</v>
      </c>
      <c r="C1700" t="s">
        <v>987</v>
      </c>
      <c r="D1700">
        <v>2014</v>
      </c>
      <c r="E1700">
        <v>2508</v>
      </c>
      <c r="F1700">
        <v>2508</v>
      </c>
      <c r="G1700">
        <v>66</v>
      </c>
      <c r="H1700">
        <v>22</v>
      </c>
      <c r="I1700" t="s">
        <v>209</v>
      </c>
      <c r="J1700" t="str">
        <f>VLOOKUP(B1700,Sheet1!A:B,2,FALSE)</f>
        <v>Water Well</v>
      </c>
    </row>
    <row r="1701" spans="1:10">
      <c r="A1701">
        <v>48497</v>
      </c>
      <c r="B1701">
        <v>642</v>
      </c>
      <c r="C1701" t="s">
        <v>992</v>
      </c>
      <c r="D1701">
        <v>2016</v>
      </c>
      <c r="E1701">
        <v>2255.9</v>
      </c>
      <c r="F1701">
        <v>2255.9</v>
      </c>
      <c r="G1701">
        <v>228</v>
      </c>
      <c r="H1701">
        <v>34</v>
      </c>
      <c r="I1701" t="s">
        <v>209</v>
      </c>
      <c r="J1701" t="str">
        <f>VLOOKUP(B1701,Sheet1!A:B,2,FALSE)</f>
        <v>Water Well</v>
      </c>
    </row>
    <row r="1702" spans="1:10">
      <c r="A1702">
        <v>48497</v>
      </c>
      <c r="B1702">
        <v>642</v>
      </c>
      <c r="C1702" t="s">
        <v>1001</v>
      </c>
      <c r="D1702">
        <v>2016</v>
      </c>
      <c r="E1702">
        <v>4347.5</v>
      </c>
      <c r="F1702">
        <v>4347.5</v>
      </c>
      <c r="G1702">
        <v>696</v>
      </c>
      <c r="H1702">
        <v>134</v>
      </c>
      <c r="I1702" t="s">
        <v>209</v>
      </c>
      <c r="J1702" t="str">
        <f>VLOOKUP(B1702,Sheet1!A:B,2,FALSE)</f>
        <v>Water Well</v>
      </c>
    </row>
    <row r="1703" spans="1:10">
      <c r="A1703">
        <v>48497</v>
      </c>
      <c r="B1703">
        <v>642</v>
      </c>
      <c r="C1703" t="s">
        <v>1002</v>
      </c>
      <c r="D1703">
        <v>2016</v>
      </c>
      <c r="E1703">
        <v>8795.5</v>
      </c>
      <c r="F1703">
        <v>8795.5</v>
      </c>
      <c r="G1703">
        <v>223</v>
      </c>
      <c r="H1703">
        <v>67</v>
      </c>
      <c r="I1703" t="s">
        <v>209</v>
      </c>
      <c r="J1703" t="str">
        <f>VLOOKUP(B1703,Sheet1!A:B,2,FALSE)</f>
        <v>Water Well</v>
      </c>
    </row>
    <row r="1704" spans="1:10">
      <c r="A1704">
        <v>48497</v>
      </c>
      <c r="B1704">
        <v>642</v>
      </c>
      <c r="C1704" t="s">
        <v>1014</v>
      </c>
      <c r="D1704">
        <v>2014</v>
      </c>
      <c r="E1704">
        <v>1933.25</v>
      </c>
      <c r="F1704">
        <v>1933.25</v>
      </c>
      <c r="G1704">
        <v>332</v>
      </c>
      <c r="H1704">
        <v>83</v>
      </c>
      <c r="I1704" t="s">
        <v>209</v>
      </c>
      <c r="J1704" t="str">
        <f>VLOOKUP(B1704,Sheet1!A:B,2,FALSE)</f>
        <v>Water Well</v>
      </c>
    </row>
    <row r="1705" spans="1:10">
      <c r="A1705">
        <v>48497</v>
      </c>
      <c r="B1705">
        <v>642</v>
      </c>
      <c r="C1705" t="s">
        <v>1019</v>
      </c>
      <c r="D1705">
        <v>2012</v>
      </c>
      <c r="E1705">
        <v>1865.8</v>
      </c>
      <c r="F1705">
        <v>1865.8</v>
      </c>
      <c r="G1705">
        <v>116.4</v>
      </c>
      <c r="H1705">
        <v>38.799999999999997</v>
      </c>
      <c r="I1705" t="s">
        <v>209</v>
      </c>
      <c r="J1705" t="str">
        <f>VLOOKUP(B1705,Sheet1!A:B,2,FALSE)</f>
        <v>Water Well</v>
      </c>
    </row>
    <row r="1706" spans="1:10">
      <c r="A1706">
        <v>48497</v>
      </c>
      <c r="B1706">
        <v>642</v>
      </c>
      <c r="C1706" t="s">
        <v>1024</v>
      </c>
      <c r="D1706">
        <v>2011</v>
      </c>
      <c r="E1706">
        <v>3396.78</v>
      </c>
      <c r="F1706">
        <v>3396.78</v>
      </c>
      <c r="G1706">
        <v>878</v>
      </c>
      <c r="H1706">
        <v>70</v>
      </c>
      <c r="I1706" t="s">
        <v>209</v>
      </c>
      <c r="J1706" t="str">
        <f>VLOOKUP(B1706,Sheet1!A:B,2,FALSE)</f>
        <v>Water Well</v>
      </c>
    </row>
    <row r="1707" spans="1:10">
      <c r="A1707">
        <v>48497</v>
      </c>
      <c r="B1707">
        <v>642</v>
      </c>
      <c r="C1707" t="s">
        <v>1027</v>
      </c>
      <c r="D1707">
        <v>2014</v>
      </c>
      <c r="E1707">
        <v>2751.34</v>
      </c>
      <c r="F1707">
        <v>2751.34</v>
      </c>
      <c r="G1707">
        <v>2567</v>
      </c>
      <c r="H1707">
        <v>441</v>
      </c>
      <c r="I1707" t="s">
        <v>213</v>
      </c>
      <c r="J1707" t="str">
        <f>VLOOKUP(B1707,Sheet1!A:B,2,FALSE)</f>
        <v>Water Well</v>
      </c>
    </row>
    <row r="1708" spans="1:10">
      <c r="A1708">
        <v>48497</v>
      </c>
      <c r="B1708">
        <v>642</v>
      </c>
      <c r="C1708" t="s">
        <v>1030</v>
      </c>
      <c r="D1708">
        <v>2012</v>
      </c>
      <c r="E1708">
        <v>1374.8</v>
      </c>
      <c r="F1708">
        <v>1374.8</v>
      </c>
      <c r="G1708">
        <v>138</v>
      </c>
      <c r="H1708">
        <v>23</v>
      </c>
      <c r="I1708" t="s">
        <v>209</v>
      </c>
      <c r="J1708" t="str">
        <f>VLOOKUP(B1708,Sheet1!A:B,2,FALSE)</f>
        <v>Water Well</v>
      </c>
    </row>
    <row r="1709" spans="1:10">
      <c r="A1709">
        <v>48497</v>
      </c>
      <c r="B1709">
        <v>642</v>
      </c>
      <c r="C1709" t="s">
        <v>1032</v>
      </c>
      <c r="D1709">
        <v>2013</v>
      </c>
      <c r="E1709">
        <v>1964</v>
      </c>
      <c r="F1709">
        <v>1964</v>
      </c>
      <c r="G1709">
        <v>382</v>
      </c>
      <c r="H1709">
        <v>53</v>
      </c>
      <c r="I1709" t="s">
        <v>209</v>
      </c>
      <c r="J1709" t="str">
        <f>VLOOKUP(B1709,Sheet1!A:B,2,FALSE)</f>
        <v>Water Well</v>
      </c>
    </row>
    <row r="1710" spans="1:10">
      <c r="A1710">
        <v>48497</v>
      </c>
      <c r="B1710">
        <v>642</v>
      </c>
      <c r="C1710" t="s">
        <v>1039</v>
      </c>
      <c r="D1710">
        <v>2013</v>
      </c>
      <c r="E1710">
        <v>2121.12</v>
      </c>
      <c r="F1710">
        <v>2121.12</v>
      </c>
      <c r="G1710">
        <v>721</v>
      </c>
      <c r="H1710">
        <v>139</v>
      </c>
      <c r="I1710" t="s">
        <v>209</v>
      </c>
      <c r="J1710" t="str">
        <f>VLOOKUP(B1710,Sheet1!A:B,2,FALSE)</f>
        <v>Water Well</v>
      </c>
    </row>
    <row r="1711" spans="1:10">
      <c r="A1711">
        <v>48497</v>
      </c>
      <c r="B1711">
        <v>642</v>
      </c>
      <c r="C1711" t="s">
        <v>1046</v>
      </c>
      <c r="D1711">
        <v>2012</v>
      </c>
      <c r="E1711">
        <v>4910</v>
      </c>
      <c r="F1711">
        <v>4910</v>
      </c>
      <c r="G1711">
        <v>6</v>
      </c>
      <c r="H1711">
        <v>3</v>
      </c>
      <c r="I1711" t="s">
        <v>209</v>
      </c>
      <c r="J1711" t="str">
        <f>VLOOKUP(B1711,Sheet1!A:B,2,FALSE)</f>
        <v>Water Well</v>
      </c>
    </row>
    <row r="1712" spans="1:10">
      <c r="A1712">
        <v>48497</v>
      </c>
      <c r="B1712">
        <v>642</v>
      </c>
      <c r="C1712" t="s">
        <v>1047</v>
      </c>
      <c r="D1712">
        <v>2014</v>
      </c>
      <c r="E1712">
        <v>4246.3999999999996</v>
      </c>
      <c r="F1712">
        <v>4246.3999999999996</v>
      </c>
      <c r="G1712">
        <v>1920</v>
      </c>
      <c r="H1712">
        <v>240</v>
      </c>
      <c r="I1712" t="s">
        <v>213</v>
      </c>
      <c r="J1712" t="str">
        <f>VLOOKUP(B1712,Sheet1!A:B,2,FALSE)</f>
        <v>Water Well</v>
      </c>
    </row>
    <row r="1713" spans="1:10">
      <c r="A1713">
        <v>48497</v>
      </c>
      <c r="B1713">
        <v>642</v>
      </c>
      <c r="C1713" t="s">
        <v>1048</v>
      </c>
      <c r="D1713">
        <v>2012</v>
      </c>
      <c r="E1713">
        <v>1964</v>
      </c>
      <c r="F1713">
        <v>1964</v>
      </c>
      <c r="G1713">
        <v>41.4</v>
      </c>
      <c r="H1713">
        <v>20.7</v>
      </c>
      <c r="I1713" t="s">
        <v>209</v>
      </c>
      <c r="J1713" t="str">
        <f>VLOOKUP(B1713,Sheet1!A:B,2,FALSE)</f>
        <v>Water Well</v>
      </c>
    </row>
    <row r="1714" spans="1:10">
      <c r="A1714">
        <v>48497</v>
      </c>
      <c r="B1714">
        <v>642</v>
      </c>
      <c r="C1714" t="s">
        <v>1056</v>
      </c>
      <c r="D1714">
        <v>2012</v>
      </c>
      <c r="E1714">
        <v>3592.29</v>
      </c>
      <c r="F1714">
        <v>3592.29</v>
      </c>
      <c r="G1714">
        <v>145</v>
      </c>
      <c r="H1714">
        <v>29</v>
      </c>
      <c r="I1714" t="s">
        <v>209</v>
      </c>
      <c r="J1714" t="str">
        <f>VLOOKUP(B1714,Sheet1!A:B,2,FALSE)</f>
        <v>Water Well</v>
      </c>
    </row>
    <row r="1715" spans="1:10">
      <c r="A1715">
        <v>48497</v>
      </c>
      <c r="B1715">
        <v>642</v>
      </c>
      <c r="C1715" t="s">
        <v>1058</v>
      </c>
      <c r="D1715">
        <v>2014</v>
      </c>
      <c r="E1715">
        <v>1820</v>
      </c>
      <c r="F1715">
        <v>1820</v>
      </c>
      <c r="G1715">
        <v>25</v>
      </c>
      <c r="H1715">
        <v>13</v>
      </c>
      <c r="I1715" t="s">
        <v>209</v>
      </c>
      <c r="J1715" t="str">
        <f>VLOOKUP(B1715,Sheet1!A:B,2,FALSE)</f>
        <v>Water Well</v>
      </c>
    </row>
    <row r="1716" spans="1:10">
      <c r="A1716">
        <v>48497</v>
      </c>
      <c r="B1716">
        <v>642</v>
      </c>
      <c r="C1716" t="s">
        <v>1060</v>
      </c>
      <c r="D1716">
        <v>2013</v>
      </c>
      <c r="E1716">
        <v>3769.6</v>
      </c>
      <c r="F1716">
        <v>3769.6</v>
      </c>
      <c r="G1716">
        <v>4.8</v>
      </c>
      <c r="H1716">
        <v>2.4</v>
      </c>
      <c r="I1716" t="s">
        <v>209</v>
      </c>
      <c r="J1716" t="str">
        <f>VLOOKUP(B1716,Sheet1!A:B,2,FALSE)</f>
        <v>Water Well</v>
      </c>
    </row>
    <row r="1717" spans="1:10">
      <c r="A1717">
        <v>48497</v>
      </c>
      <c r="B1717">
        <v>642</v>
      </c>
      <c r="C1717" t="s">
        <v>1082</v>
      </c>
      <c r="D1717">
        <v>2014</v>
      </c>
      <c r="E1717">
        <v>3450.2</v>
      </c>
      <c r="F1717">
        <v>3450.2</v>
      </c>
      <c r="G1717">
        <v>297</v>
      </c>
      <c r="H1717">
        <v>94</v>
      </c>
      <c r="I1717" t="s">
        <v>209</v>
      </c>
      <c r="J1717" t="str">
        <f>VLOOKUP(B1717,Sheet1!A:B,2,FALSE)</f>
        <v>Water Well</v>
      </c>
    </row>
    <row r="1718" spans="1:10">
      <c r="A1718">
        <v>48497</v>
      </c>
      <c r="B1718">
        <v>642</v>
      </c>
      <c r="C1718" t="s">
        <v>1090</v>
      </c>
      <c r="D1718">
        <v>2011</v>
      </c>
      <c r="E1718">
        <v>4367.28</v>
      </c>
      <c r="F1718">
        <v>4367.28</v>
      </c>
      <c r="G1718">
        <v>127</v>
      </c>
      <c r="H1718">
        <v>127</v>
      </c>
      <c r="I1718" t="s">
        <v>209</v>
      </c>
      <c r="J1718" t="str">
        <f>VLOOKUP(B1718,Sheet1!A:B,2,FALSE)</f>
        <v>Water Well</v>
      </c>
    </row>
    <row r="1719" spans="1:10">
      <c r="A1719">
        <v>48497</v>
      </c>
      <c r="B1719">
        <v>642</v>
      </c>
      <c r="C1719" t="s">
        <v>1103</v>
      </c>
      <c r="D1719">
        <v>2014</v>
      </c>
      <c r="E1719">
        <v>3184.8</v>
      </c>
      <c r="F1719">
        <v>3184.8</v>
      </c>
      <c r="G1719">
        <v>144</v>
      </c>
      <c r="H1719">
        <v>36</v>
      </c>
      <c r="I1719" t="s">
        <v>209</v>
      </c>
      <c r="J1719" t="str">
        <f>VLOOKUP(B1719,Sheet1!A:B,2,FALSE)</f>
        <v>Water Well</v>
      </c>
    </row>
    <row r="1720" spans="1:10">
      <c r="A1720">
        <v>48497</v>
      </c>
      <c r="B1720">
        <v>642</v>
      </c>
      <c r="C1720" t="s">
        <v>1104</v>
      </c>
      <c r="D1720">
        <v>2014</v>
      </c>
      <c r="E1720">
        <v>2351.25</v>
      </c>
      <c r="F1720">
        <v>2351.25</v>
      </c>
      <c r="G1720">
        <v>271.2</v>
      </c>
      <c r="H1720">
        <v>135.6</v>
      </c>
      <c r="I1720" t="s">
        <v>209</v>
      </c>
      <c r="J1720" t="str">
        <f>VLOOKUP(B1720,Sheet1!A:B,2,FALSE)</f>
        <v>Water Well</v>
      </c>
    </row>
    <row r="1721" spans="1:10">
      <c r="A1721">
        <v>48497</v>
      </c>
      <c r="B1721">
        <v>642</v>
      </c>
      <c r="C1721" t="s">
        <v>1105</v>
      </c>
      <c r="D1721">
        <v>2015</v>
      </c>
      <c r="E1721">
        <v>3685</v>
      </c>
      <c r="F1721">
        <v>3685</v>
      </c>
      <c r="G1721">
        <v>258</v>
      </c>
      <c r="H1721">
        <v>86</v>
      </c>
      <c r="I1721" t="s">
        <v>209</v>
      </c>
      <c r="J1721" t="str">
        <f>VLOOKUP(B1721,Sheet1!A:B,2,FALSE)</f>
        <v>Water Well</v>
      </c>
    </row>
    <row r="1722" spans="1:10">
      <c r="A1722">
        <v>48237</v>
      </c>
      <c r="B1722">
        <v>314</v>
      </c>
      <c r="C1722" t="s">
        <v>232</v>
      </c>
      <c r="D1722">
        <v>2015</v>
      </c>
      <c r="E1722">
        <v>6108.96</v>
      </c>
      <c r="F1722">
        <v>6108.96</v>
      </c>
      <c r="G1722">
        <v>3327.2</v>
      </c>
      <c r="H1722">
        <v>647.5</v>
      </c>
      <c r="I1722" t="s">
        <v>213</v>
      </c>
      <c r="J1722" t="str">
        <f>VLOOKUP(B1722,Sheet1!A:B,2,FALSE)</f>
        <v>Brush Management</v>
      </c>
    </row>
    <row r="1723" spans="1:10">
      <c r="A1723">
        <v>48237</v>
      </c>
      <c r="B1723">
        <v>314</v>
      </c>
      <c r="C1723" t="s">
        <v>234</v>
      </c>
      <c r="D1723">
        <v>2011</v>
      </c>
      <c r="E1723">
        <v>9199.35</v>
      </c>
      <c r="F1723">
        <v>9199.35</v>
      </c>
      <c r="G1723">
        <v>3338</v>
      </c>
      <c r="H1723">
        <v>629.4</v>
      </c>
      <c r="I1723" t="s">
        <v>213</v>
      </c>
      <c r="J1723" t="str">
        <f>VLOOKUP(B1723,Sheet1!A:B,2,FALSE)</f>
        <v>Brush Management</v>
      </c>
    </row>
    <row r="1724" spans="1:10">
      <c r="A1724">
        <v>48237</v>
      </c>
      <c r="B1724">
        <v>314</v>
      </c>
      <c r="C1724" t="s">
        <v>263</v>
      </c>
      <c r="D1724">
        <v>2015</v>
      </c>
      <c r="E1724">
        <v>2565.71</v>
      </c>
      <c r="F1724">
        <v>2565.71</v>
      </c>
      <c r="G1724">
        <v>78.3</v>
      </c>
      <c r="H1724">
        <v>78.3</v>
      </c>
      <c r="I1724" t="s">
        <v>209</v>
      </c>
      <c r="J1724" t="str">
        <f>VLOOKUP(B1724,Sheet1!A:B,2,FALSE)</f>
        <v>Brush Management</v>
      </c>
    </row>
    <row r="1725" spans="1:10">
      <c r="A1725">
        <v>48237</v>
      </c>
      <c r="B1725">
        <v>314</v>
      </c>
      <c r="C1725" t="s">
        <v>288</v>
      </c>
      <c r="D1725">
        <v>2017</v>
      </c>
      <c r="E1725">
        <v>6921.2</v>
      </c>
      <c r="F1725">
        <v>6921.2</v>
      </c>
      <c r="G1725">
        <v>1515</v>
      </c>
      <c r="H1725">
        <v>505</v>
      </c>
      <c r="I1725" t="s">
        <v>213</v>
      </c>
      <c r="J1725" t="str">
        <f>VLOOKUP(B1725,Sheet1!A:B,2,FALSE)</f>
        <v>Brush Management</v>
      </c>
    </row>
    <row r="1726" spans="1:10">
      <c r="A1726">
        <v>48237</v>
      </c>
      <c r="B1726">
        <v>314</v>
      </c>
      <c r="C1726" t="s">
        <v>293</v>
      </c>
      <c r="D1726">
        <v>2012</v>
      </c>
      <c r="E1726">
        <v>1640.5</v>
      </c>
      <c r="F1726">
        <v>1640.5</v>
      </c>
      <c r="G1726">
        <v>28</v>
      </c>
      <c r="H1726">
        <v>28</v>
      </c>
      <c r="I1726" t="s">
        <v>213</v>
      </c>
      <c r="J1726" t="str">
        <f>VLOOKUP(B1726,Sheet1!A:B,2,FALSE)</f>
        <v>Brush Management</v>
      </c>
    </row>
    <row r="1727" spans="1:10">
      <c r="A1727">
        <v>48237</v>
      </c>
      <c r="B1727">
        <v>314</v>
      </c>
      <c r="C1727" t="s">
        <v>315</v>
      </c>
      <c r="D1727">
        <v>2008</v>
      </c>
      <c r="E1727">
        <v>13119.5</v>
      </c>
      <c r="F1727">
        <v>13119.5</v>
      </c>
      <c r="G1727">
        <v>1596.1</v>
      </c>
      <c r="H1727">
        <v>145.1</v>
      </c>
      <c r="I1727" t="s">
        <v>213</v>
      </c>
      <c r="J1727" t="str">
        <f>VLOOKUP(B1727,Sheet1!A:B,2,FALSE)</f>
        <v>Brush Management</v>
      </c>
    </row>
    <row r="1728" spans="1:10">
      <c r="A1728">
        <v>48237</v>
      </c>
      <c r="B1728">
        <v>314</v>
      </c>
      <c r="C1728" t="s">
        <v>324</v>
      </c>
      <c r="D1728">
        <v>2009</v>
      </c>
      <c r="E1728">
        <v>1197</v>
      </c>
      <c r="F1728">
        <v>1197</v>
      </c>
      <c r="G1728">
        <v>830.3</v>
      </c>
      <c r="H1728">
        <v>243.7</v>
      </c>
      <c r="I1728" t="s">
        <v>213</v>
      </c>
      <c r="J1728" t="str">
        <f>VLOOKUP(B1728,Sheet1!A:B,2,FALSE)</f>
        <v>Brush Management</v>
      </c>
    </row>
    <row r="1729" spans="1:10">
      <c r="A1729">
        <v>48237</v>
      </c>
      <c r="B1729">
        <v>314</v>
      </c>
      <c r="C1729" t="s">
        <v>324</v>
      </c>
      <c r="D1729">
        <v>2011</v>
      </c>
      <c r="E1729">
        <v>3187.5</v>
      </c>
      <c r="F1729">
        <v>3187.5</v>
      </c>
      <c r="G1729">
        <v>830.3</v>
      </c>
      <c r="H1729">
        <v>243.7</v>
      </c>
      <c r="I1729" t="s">
        <v>213</v>
      </c>
      <c r="J1729" t="str">
        <f>VLOOKUP(B1729,Sheet1!A:B,2,FALSE)</f>
        <v>Brush Management</v>
      </c>
    </row>
    <row r="1730" spans="1:10">
      <c r="A1730">
        <v>48237</v>
      </c>
      <c r="B1730">
        <v>314</v>
      </c>
      <c r="C1730" t="s">
        <v>324</v>
      </c>
      <c r="D1730">
        <v>2012</v>
      </c>
      <c r="E1730">
        <v>4538</v>
      </c>
      <c r="F1730">
        <v>4538</v>
      </c>
      <c r="G1730">
        <v>830.3</v>
      </c>
      <c r="H1730">
        <v>243.7</v>
      </c>
      <c r="I1730" t="s">
        <v>213</v>
      </c>
      <c r="J1730" t="str">
        <f>VLOOKUP(B1730,Sheet1!A:B,2,FALSE)</f>
        <v>Brush Management</v>
      </c>
    </row>
    <row r="1731" spans="1:10">
      <c r="A1731">
        <v>48237</v>
      </c>
      <c r="B1731">
        <v>314</v>
      </c>
      <c r="C1731" t="s">
        <v>340</v>
      </c>
      <c r="D1731">
        <v>2012</v>
      </c>
      <c r="E1731">
        <v>2366.64</v>
      </c>
      <c r="F1731">
        <v>2366.64</v>
      </c>
      <c r="G1731">
        <v>2376</v>
      </c>
      <c r="H1731">
        <v>297</v>
      </c>
      <c r="I1731" t="s">
        <v>213</v>
      </c>
      <c r="J1731" t="str">
        <f>VLOOKUP(B1731,Sheet1!A:B,2,FALSE)</f>
        <v>Brush Management</v>
      </c>
    </row>
    <row r="1732" spans="1:10">
      <c r="A1732">
        <v>48237</v>
      </c>
      <c r="B1732">
        <v>314</v>
      </c>
      <c r="C1732" t="s">
        <v>354</v>
      </c>
      <c r="D1732">
        <v>2012</v>
      </c>
      <c r="E1732">
        <v>11310.78</v>
      </c>
      <c r="F1732">
        <v>11310.78</v>
      </c>
      <c r="G1732">
        <v>11401.2</v>
      </c>
      <c r="H1732">
        <v>1541.3</v>
      </c>
      <c r="I1732" t="s">
        <v>213</v>
      </c>
      <c r="J1732" t="str">
        <f>VLOOKUP(B1732,Sheet1!A:B,2,FALSE)</f>
        <v>Brush Management</v>
      </c>
    </row>
    <row r="1733" spans="1:10">
      <c r="A1733">
        <v>48237</v>
      </c>
      <c r="B1733">
        <v>314</v>
      </c>
      <c r="C1733" t="s">
        <v>354</v>
      </c>
      <c r="D1733">
        <v>2015</v>
      </c>
      <c r="E1733">
        <v>13247</v>
      </c>
      <c r="F1733">
        <v>13247</v>
      </c>
      <c r="G1733">
        <v>11401.2</v>
      </c>
      <c r="H1733">
        <v>1541.3</v>
      </c>
      <c r="I1733" t="s">
        <v>213</v>
      </c>
      <c r="J1733" t="str">
        <f>VLOOKUP(B1733,Sheet1!A:B,2,FALSE)</f>
        <v>Brush Management</v>
      </c>
    </row>
    <row r="1734" spans="1:10">
      <c r="A1734">
        <v>48237</v>
      </c>
      <c r="B1734">
        <v>314</v>
      </c>
      <c r="C1734" t="s">
        <v>360</v>
      </c>
      <c r="D1734">
        <v>2013</v>
      </c>
      <c r="E1734">
        <v>28782</v>
      </c>
      <c r="F1734">
        <v>28782</v>
      </c>
      <c r="G1734">
        <v>6779.6</v>
      </c>
      <c r="H1734">
        <v>602.4</v>
      </c>
      <c r="I1734" t="s">
        <v>213</v>
      </c>
      <c r="J1734" t="str">
        <f>VLOOKUP(B1734,Sheet1!A:B,2,FALSE)</f>
        <v>Brush Management</v>
      </c>
    </row>
    <row r="1735" spans="1:10">
      <c r="A1735">
        <v>48237</v>
      </c>
      <c r="B1735">
        <v>314</v>
      </c>
      <c r="C1735" t="s">
        <v>362</v>
      </c>
      <c r="D1735">
        <v>2017</v>
      </c>
      <c r="E1735">
        <v>1848</v>
      </c>
      <c r="F1735">
        <v>1848</v>
      </c>
      <c r="G1735">
        <v>769.84399907099896</v>
      </c>
      <c r="H1735">
        <v>153.9687998142</v>
      </c>
      <c r="I1735" t="s">
        <v>213</v>
      </c>
      <c r="J1735" t="str">
        <f>VLOOKUP(B1735,Sheet1!A:B,2,FALSE)</f>
        <v>Brush Management</v>
      </c>
    </row>
    <row r="1736" spans="1:10">
      <c r="A1736">
        <v>48237</v>
      </c>
      <c r="B1736">
        <v>314</v>
      </c>
      <c r="C1736" t="s">
        <v>370</v>
      </c>
      <c r="D1736">
        <v>2011</v>
      </c>
      <c r="E1736">
        <v>6651.23</v>
      </c>
      <c r="F1736">
        <v>6651.23</v>
      </c>
      <c r="G1736">
        <v>968.8</v>
      </c>
      <c r="H1736">
        <v>484.4</v>
      </c>
      <c r="I1736" t="s">
        <v>213</v>
      </c>
      <c r="J1736" t="str">
        <f>VLOOKUP(B1736,Sheet1!A:B,2,FALSE)</f>
        <v>Brush Management</v>
      </c>
    </row>
    <row r="1737" spans="1:10">
      <c r="A1737">
        <v>48237</v>
      </c>
      <c r="B1737">
        <v>314</v>
      </c>
      <c r="C1737" t="s">
        <v>377</v>
      </c>
      <c r="D1737">
        <v>2015</v>
      </c>
      <c r="E1737">
        <v>2947.68</v>
      </c>
      <c r="F1737">
        <v>2947.68</v>
      </c>
      <c r="G1737">
        <v>495.4</v>
      </c>
      <c r="H1737">
        <v>141.1</v>
      </c>
      <c r="I1737" t="s">
        <v>213</v>
      </c>
      <c r="J1737" t="str">
        <f>VLOOKUP(B1737,Sheet1!A:B,2,FALSE)</f>
        <v>Brush Management</v>
      </c>
    </row>
    <row r="1738" spans="1:10">
      <c r="A1738">
        <v>48237</v>
      </c>
      <c r="B1738">
        <v>314</v>
      </c>
      <c r="C1738" t="s">
        <v>383</v>
      </c>
      <c r="D1738">
        <v>2010</v>
      </c>
      <c r="E1738">
        <v>4468.38</v>
      </c>
      <c r="F1738">
        <v>4468.38</v>
      </c>
      <c r="G1738">
        <v>1458</v>
      </c>
      <c r="H1738">
        <v>162</v>
      </c>
      <c r="I1738" t="s">
        <v>213</v>
      </c>
      <c r="J1738" t="str">
        <f>VLOOKUP(B1738,Sheet1!A:B,2,FALSE)</f>
        <v>Brush Management</v>
      </c>
    </row>
    <row r="1739" spans="1:10">
      <c r="A1739">
        <v>48237</v>
      </c>
      <c r="B1739">
        <v>314</v>
      </c>
      <c r="C1739" t="s">
        <v>389</v>
      </c>
      <c r="D1739">
        <v>2012</v>
      </c>
      <c r="E1739">
        <v>1414.04</v>
      </c>
      <c r="F1739">
        <v>1414.04</v>
      </c>
      <c r="G1739">
        <v>82</v>
      </c>
      <c r="H1739">
        <v>82</v>
      </c>
      <c r="I1739" t="s">
        <v>213</v>
      </c>
      <c r="J1739" t="str">
        <f>VLOOKUP(B1739,Sheet1!A:B,2,FALSE)</f>
        <v>Brush Management</v>
      </c>
    </row>
    <row r="1740" spans="1:10">
      <c r="A1740">
        <v>48237</v>
      </c>
      <c r="B1740">
        <v>314</v>
      </c>
      <c r="C1740" t="s">
        <v>396</v>
      </c>
      <c r="D1740">
        <v>2011</v>
      </c>
      <c r="E1740">
        <v>36905.54</v>
      </c>
      <c r="F1740">
        <v>36905.54</v>
      </c>
      <c r="G1740">
        <v>7865.6</v>
      </c>
      <c r="H1740">
        <v>890.2</v>
      </c>
      <c r="I1740" t="s">
        <v>213</v>
      </c>
      <c r="J1740" t="str">
        <f>VLOOKUP(B1740,Sheet1!A:B,2,FALSE)</f>
        <v>Brush Management</v>
      </c>
    </row>
    <row r="1741" spans="1:10">
      <c r="A1741">
        <v>48237</v>
      </c>
      <c r="B1741">
        <v>314</v>
      </c>
      <c r="C1741" t="s">
        <v>404</v>
      </c>
      <c r="D1741">
        <v>2008</v>
      </c>
      <c r="E1741">
        <v>8728</v>
      </c>
      <c r="F1741">
        <v>8728</v>
      </c>
      <c r="G1741">
        <v>672</v>
      </c>
      <c r="H1741">
        <v>574</v>
      </c>
      <c r="I1741" t="s">
        <v>213</v>
      </c>
      <c r="J1741" t="str">
        <f>VLOOKUP(B1741,Sheet1!A:B,2,FALSE)</f>
        <v>Brush Management</v>
      </c>
    </row>
    <row r="1742" spans="1:10">
      <c r="A1742">
        <v>48237</v>
      </c>
      <c r="B1742">
        <v>314</v>
      </c>
      <c r="C1742" t="s">
        <v>404</v>
      </c>
      <c r="D1742">
        <v>2010</v>
      </c>
      <c r="E1742">
        <v>16725</v>
      </c>
      <c r="F1742">
        <v>16725</v>
      </c>
      <c r="G1742">
        <v>672</v>
      </c>
      <c r="H1742">
        <v>574</v>
      </c>
      <c r="I1742" t="s">
        <v>213</v>
      </c>
      <c r="J1742" t="str">
        <f>VLOOKUP(B1742,Sheet1!A:B,2,FALSE)</f>
        <v>Brush Management</v>
      </c>
    </row>
    <row r="1743" spans="1:10">
      <c r="A1743">
        <v>48237</v>
      </c>
      <c r="B1743">
        <v>314</v>
      </c>
      <c r="C1743" t="s">
        <v>411</v>
      </c>
      <c r="D1743">
        <v>2015</v>
      </c>
      <c r="E1743">
        <v>10444.19</v>
      </c>
      <c r="F1743">
        <v>10444.19</v>
      </c>
      <c r="G1743">
        <v>4610.2</v>
      </c>
      <c r="H1743">
        <v>850.2</v>
      </c>
      <c r="I1743" t="s">
        <v>213</v>
      </c>
      <c r="J1743" t="str">
        <f>VLOOKUP(B1743,Sheet1!A:B,2,FALSE)</f>
        <v>Brush Management</v>
      </c>
    </row>
    <row r="1744" spans="1:10">
      <c r="A1744">
        <v>48237</v>
      </c>
      <c r="B1744">
        <v>314</v>
      </c>
      <c r="C1744" t="s">
        <v>421</v>
      </c>
      <c r="D1744">
        <v>2011</v>
      </c>
      <c r="E1744">
        <v>6896.86</v>
      </c>
      <c r="F1744">
        <v>6896.86</v>
      </c>
      <c r="G1744">
        <v>1170</v>
      </c>
      <c r="H1744">
        <v>195</v>
      </c>
      <c r="I1744" t="s">
        <v>213</v>
      </c>
      <c r="J1744" t="str">
        <f>VLOOKUP(B1744,Sheet1!A:B,2,FALSE)</f>
        <v>Brush Management</v>
      </c>
    </row>
    <row r="1745" spans="1:10">
      <c r="A1745">
        <v>48237</v>
      </c>
      <c r="B1745">
        <v>314</v>
      </c>
      <c r="C1745" t="s">
        <v>424</v>
      </c>
      <c r="D1745">
        <v>2012</v>
      </c>
      <c r="E1745">
        <v>6100.32</v>
      </c>
      <c r="F1745">
        <v>6100.32</v>
      </c>
      <c r="G1745">
        <v>1817.5</v>
      </c>
      <c r="H1745">
        <v>363.5</v>
      </c>
      <c r="I1745" t="s">
        <v>213</v>
      </c>
      <c r="J1745" t="str">
        <f>VLOOKUP(B1745,Sheet1!A:B,2,FALSE)</f>
        <v>Brush Management</v>
      </c>
    </row>
    <row r="1746" spans="1:10">
      <c r="A1746">
        <v>48237</v>
      </c>
      <c r="B1746">
        <v>314</v>
      </c>
      <c r="C1746" t="s">
        <v>424</v>
      </c>
      <c r="D1746">
        <v>2013</v>
      </c>
      <c r="E1746">
        <v>5073.16</v>
      </c>
      <c r="F1746">
        <v>5073.16</v>
      </c>
      <c r="G1746">
        <v>1817.5</v>
      </c>
      <c r="H1746">
        <v>363.5</v>
      </c>
      <c r="I1746" t="s">
        <v>213</v>
      </c>
      <c r="J1746" t="str">
        <f>VLOOKUP(B1746,Sheet1!A:B,2,FALSE)</f>
        <v>Brush Management</v>
      </c>
    </row>
    <row r="1747" spans="1:10">
      <c r="A1747">
        <v>48237</v>
      </c>
      <c r="B1747">
        <v>314</v>
      </c>
      <c r="C1747" t="s">
        <v>431</v>
      </c>
      <c r="D1747">
        <v>2013</v>
      </c>
      <c r="E1747">
        <v>3307.6</v>
      </c>
      <c r="F1747">
        <v>3307.6</v>
      </c>
      <c r="G1747">
        <v>226.4</v>
      </c>
      <c r="H1747">
        <v>26.3</v>
      </c>
      <c r="I1747" t="s">
        <v>209</v>
      </c>
      <c r="J1747" t="str">
        <f>VLOOKUP(B1747,Sheet1!A:B,2,FALSE)</f>
        <v>Brush Management</v>
      </c>
    </row>
    <row r="1748" spans="1:10">
      <c r="A1748">
        <v>48237</v>
      </c>
      <c r="B1748">
        <v>314</v>
      </c>
      <c r="C1748" t="s">
        <v>436</v>
      </c>
      <c r="D1748">
        <v>2013</v>
      </c>
      <c r="E1748">
        <v>8562.83</v>
      </c>
      <c r="F1748">
        <v>8562.83</v>
      </c>
      <c r="G1748">
        <v>12065.6</v>
      </c>
      <c r="H1748">
        <v>994.3</v>
      </c>
      <c r="I1748" t="s">
        <v>213</v>
      </c>
      <c r="J1748" t="str">
        <f>VLOOKUP(B1748,Sheet1!A:B,2,FALSE)</f>
        <v>Brush Management</v>
      </c>
    </row>
    <row r="1749" spans="1:10">
      <c r="A1749">
        <v>48237</v>
      </c>
      <c r="B1749">
        <v>314</v>
      </c>
      <c r="C1749" t="s">
        <v>446</v>
      </c>
      <c r="D1749">
        <v>2011</v>
      </c>
      <c r="E1749">
        <v>3387.7</v>
      </c>
      <c r="F1749">
        <v>3387.7</v>
      </c>
      <c r="G1749">
        <v>481.2</v>
      </c>
      <c r="H1749">
        <v>160.4</v>
      </c>
      <c r="I1749" t="s">
        <v>213</v>
      </c>
      <c r="J1749" t="str">
        <f>VLOOKUP(B1749,Sheet1!A:B,2,FALSE)</f>
        <v>Brush Management</v>
      </c>
    </row>
    <row r="1750" spans="1:10">
      <c r="A1750">
        <v>48237</v>
      </c>
      <c r="B1750">
        <v>314</v>
      </c>
      <c r="C1750" t="s">
        <v>447</v>
      </c>
      <c r="D1750">
        <v>2012</v>
      </c>
      <c r="E1750">
        <v>3498.22</v>
      </c>
      <c r="F1750">
        <v>3498.22</v>
      </c>
      <c r="G1750">
        <v>628.4</v>
      </c>
      <c r="H1750">
        <v>163.4</v>
      </c>
      <c r="I1750" t="s">
        <v>213</v>
      </c>
      <c r="J1750" t="str">
        <f>VLOOKUP(B1750,Sheet1!A:B,2,FALSE)</f>
        <v>Brush Management</v>
      </c>
    </row>
    <row r="1751" spans="1:10">
      <c r="A1751">
        <v>48237</v>
      </c>
      <c r="B1751">
        <v>314</v>
      </c>
      <c r="C1751" t="s">
        <v>447</v>
      </c>
      <c r="D1751">
        <v>2013</v>
      </c>
      <c r="E1751">
        <v>2214</v>
      </c>
      <c r="F1751">
        <v>2214</v>
      </c>
      <c r="G1751">
        <v>628.4</v>
      </c>
      <c r="H1751">
        <v>163.4</v>
      </c>
      <c r="I1751" t="s">
        <v>213</v>
      </c>
      <c r="J1751" t="str">
        <f>VLOOKUP(B1751,Sheet1!A:B,2,FALSE)</f>
        <v>Brush Management</v>
      </c>
    </row>
    <row r="1752" spans="1:10">
      <c r="A1752">
        <v>48237</v>
      </c>
      <c r="B1752">
        <v>314</v>
      </c>
      <c r="C1752" t="s">
        <v>452</v>
      </c>
      <c r="D1752">
        <v>2015</v>
      </c>
      <c r="E1752">
        <v>29967.8</v>
      </c>
      <c r="F1752">
        <v>29967.8</v>
      </c>
      <c r="G1752">
        <v>4817.8</v>
      </c>
      <c r="H1752">
        <v>694</v>
      </c>
      <c r="I1752" t="s">
        <v>213</v>
      </c>
      <c r="J1752" t="str">
        <f>VLOOKUP(B1752,Sheet1!A:B,2,FALSE)</f>
        <v>Brush Management</v>
      </c>
    </row>
    <row r="1753" spans="1:10">
      <c r="A1753">
        <v>48237</v>
      </c>
      <c r="B1753">
        <v>314</v>
      </c>
      <c r="C1753" t="s">
        <v>459</v>
      </c>
      <c r="D1753">
        <v>2013</v>
      </c>
      <c r="E1753">
        <v>6926.71</v>
      </c>
      <c r="F1753">
        <v>6926.71</v>
      </c>
      <c r="G1753">
        <v>708</v>
      </c>
      <c r="H1753">
        <v>177</v>
      </c>
      <c r="I1753" t="s">
        <v>213</v>
      </c>
      <c r="J1753" t="str">
        <f>VLOOKUP(B1753,Sheet1!A:B,2,FALSE)</f>
        <v>Brush Management</v>
      </c>
    </row>
    <row r="1754" spans="1:10">
      <c r="A1754">
        <v>48237</v>
      </c>
      <c r="B1754">
        <v>314</v>
      </c>
      <c r="C1754" t="s">
        <v>459</v>
      </c>
      <c r="D1754">
        <v>2015</v>
      </c>
      <c r="E1754">
        <v>1627.08</v>
      </c>
      <c r="F1754">
        <v>1627.08</v>
      </c>
      <c r="G1754">
        <v>708</v>
      </c>
      <c r="H1754">
        <v>177</v>
      </c>
      <c r="I1754" t="s">
        <v>213</v>
      </c>
      <c r="J1754" t="str">
        <f>VLOOKUP(B1754,Sheet1!A:B,2,FALSE)</f>
        <v>Brush Management</v>
      </c>
    </row>
    <row r="1755" spans="1:10">
      <c r="A1755">
        <v>48237</v>
      </c>
      <c r="B1755">
        <v>314</v>
      </c>
      <c r="C1755" t="s">
        <v>464</v>
      </c>
      <c r="D1755">
        <v>2012</v>
      </c>
      <c r="E1755">
        <v>3436.8</v>
      </c>
      <c r="F1755">
        <v>3436.8</v>
      </c>
      <c r="G1755">
        <v>3117.4</v>
      </c>
      <c r="H1755">
        <v>239.8</v>
      </c>
      <c r="I1755" t="s">
        <v>213</v>
      </c>
      <c r="J1755" t="str">
        <f>VLOOKUP(B1755,Sheet1!A:B,2,FALSE)</f>
        <v>Brush Management</v>
      </c>
    </row>
    <row r="1756" spans="1:10">
      <c r="A1756">
        <v>48237</v>
      </c>
      <c r="B1756">
        <v>314</v>
      </c>
      <c r="C1756" t="s">
        <v>484</v>
      </c>
      <c r="D1756">
        <v>2010</v>
      </c>
      <c r="E1756">
        <v>7682.14</v>
      </c>
      <c r="F1756">
        <v>7682.14</v>
      </c>
      <c r="G1756">
        <v>360</v>
      </c>
      <c r="H1756">
        <v>90</v>
      </c>
      <c r="I1756" t="s">
        <v>213</v>
      </c>
      <c r="J1756" t="str">
        <f>VLOOKUP(B1756,Sheet1!A:B,2,FALSE)</f>
        <v>Brush Management</v>
      </c>
    </row>
    <row r="1757" spans="1:10">
      <c r="A1757">
        <v>48237</v>
      </c>
      <c r="B1757">
        <v>314</v>
      </c>
      <c r="C1757" t="s">
        <v>510</v>
      </c>
      <c r="D1757">
        <v>2010</v>
      </c>
      <c r="E1757">
        <v>51327.9</v>
      </c>
      <c r="F1757">
        <v>51327.9</v>
      </c>
      <c r="G1757">
        <v>1290.5999999999999</v>
      </c>
      <c r="H1757">
        <v>434.6</v>
      </c>
      <c r="I1757" t="s">
        <v>213</v>
      </c>
      <c r="J1757" t="str">
        <f>VLOOKUP(B1757,Sheet1!A:B,2,FALSE)</f>
        <v>Brush Management</v>
      </c>
    </row>
    <row r="1758" spans="1:10">
      <c r="A1758">
        <v>48237</v>
      </c>
      <c r="B1758">
        <v>314</v>
      </c>
      <c r="C1758" t="s">
        <v>520</v>
      </c>
      <c r="D1758">
        <v>2017</v>
      </c>
      <c r="E1758">
        <v>3696</v>
      </c>
      <c r="F1758">
        <v>3696</v>
      </c>
      <c r="G1758">
        <v>769.84399907099896</v>
      </c>
      <c r="H1758">
        <v>153.9687998142</v>
      </c>
      <c r="I1758" t="s">
        <v>213</v>
      </c>
      <c r="J1758" t="str">
        <f>VLOOKUP(B1758,Sheet1!A:B,2,FALSE)</f>
        <v>Brush Management</v>
      </c>
    </row>
    <row r="1759" spans="1:10">
      <c r="A1759">
        <v>48237</v>
      </c>
      <c r="B1759">
        <v>314</v>
      </c>
      <c r="C1759" t="s">
        <v>537</v>
      </c>
      <c r="D1759">
        <v>2016</v>
      </c>
      <c r="E1759">
        <v>3629.65</v>
      </c>
      <c r="F1759">
        <v>3629.65</v>
      </c>
      <c r="G1759">
        <v>636.23915104722005</v>
      </c>
      <c r="H1759">
        <v>127.247830209444</v>
      </c>
      <c r="I1759" t="s">
        <v>213</v>
      </c>
      <c r="J1759" t="str">
        <f>VLOOKUP(B1759,Sheet1!A:B,2,FALSE)</f>
        <v>Brush Management</v>
      </c>
    </row>
    <row r="1760" spans="1:10">
      <c r="A1760">
        <v>48237</v>
      </c>
      <c r="B1760">
        <v>314</v>
      </c>
      <c r="C1760" t="s">
        <v>556</v>
      </c>
      <c r="D1760">
        <v>2010</v>
      </c>
      <c r="E1760">
        <v>3297.63</v>
      </c>
      <c r="F1760">
        <v>3297.63</v>
      </c>
      <c r="G1760">
        <v>616</v>
      </c>
      <c r="H1760">
        <v>154</v>
      </c>
      <c r="I1760" t="s">
        <v>213</v>
      </c>
      <c r="J1760" t="str">
        <f>VLOOKUP(B1760,Sheet1!A:B,2,FALSE)</f>
        <v>Brush Management</v>
      </c>
    </row>
    <row r="1761" spans="1:10">
      <c r="A1761">
        <v>48237</v>
      </c>
      <c r="B1761">
        <v>314</v>
      </c>
      <c r="C1761" t="s">
        <v>556</v>
      </c>
      <c r="D1761">
        <v>2014</v>
      </c>
      <c r="E1761">
        <v>5308.38</v>
      </c>
      <c r="F1761">
        <v>5308.38</v>
      </c>
      <c r="G1761">
        <v>616</v>
      </c>
      <c r="H1761">
        <v>154</v>
      </c>
      <c r="I1761" t="s">
        <v>213</v>
      </c>
      <c r="J1761" t="str">
        <f>VLOOKUP(B1761,Sheet1!A:B,2,FALSE)</f>
        <v>Brush Management</v>
      </c>
    </row>
    <row r="1762" spans="1:10">
      <c r="A1762">
        <v>48237</v>
      </c>
      <c r="B1762">
        <v>314</v>
      </c>
      <c r="C1762" t="s">
        <v>575</v>
      </c>
      <c r="D1762">
        <v>2011</v>
      </c>
      <c r="E1762">
        <v>2660.49</v>
      </c>
      <c r="F1762">
        <v>2660.49</v>
      </c>
      <c r="G1762">
        <v>174</v>
      </c>
      <c r="H1762">
        <v>58</v>
      </c>
      <c r="I1762" t="s">
        <v>213</v>
      </c>
      <c r="J1762" t="str">
        <f>VLOOKUP(B1762,Sheet1!A:B,2,FALSE)</f>
        <v>Brush Management</v>
      </c>
    </row>
    <row r="1763" spans="1:10">
      <c r="A1763">
        <v>48237</v>
      </c>
      <c r="B1763">
        <v>314</v>
      </c>
      <c r="C1763" t="s">
        <v>576</v>
      </c>
      <c r="D1763">
        <v>2008</v>
      </c>
      <c r="E1763">
        <v>1024</v>
      </c>
      <c r="F1763">
        <v>1024</v>
      </c>
      <c r="G1763">
        <v>492</v>
      </c>
      <c r="H1763">
        <v>164</v>
      </c>
      <c r="I1763" t="s">
        <v>213</v>
      </c>
      <c r="J1763" t="str">
        <f>VLOOKUP(B1763,Sheet1!A:B,2,FALSE)</f>
        <v>Brush Management</v>
      </c>
    </row>
    <row r="1764" spans="1:10">
      <c r="A1764">
        <v>48237</v>
      </c>
      <c r="B1764">
        <v>314</v>
      </c>
      <c r="C1764" t="s">
        <v>576</v>
      </c>
      <c r="D1764">
        <v>2012</v>
      </c>
      <c r="E1764">
        <v>928</v>
      </c>
      <c r="F1764">
        <v>928</v>
      </c>
      <c r="G1764">
        <v>492</v>
      </c>
      <c r="H1764">
        <v>164</v>
      </c>
      <c r="I1764" t="s">
        <v>213</v>
      </c>
      <c r="J1764" t="str">
        <f>VLOOKUP(B1764,Sheet1!A:B,2,FALSE)</f>
        <v>Brush Management</v>
      </c>
    </row>
    <row r="1765" spans="1:10">
      <c r="A1765">
        <v>48237</v>
      </c>
      <c r="B1765">
        <v>314</v>
      </c>
      <c r="C1765" t="s">
        <v>579</v>
      </c>
      <c r="D1765">
        <v>2011</v>
      </c>
      <c r="E1765">
        <v>6618.78</v>
      </c>
      <c r="F1765">
        <v>6618.78</v>
      </c>
      <c r="G1765">
        <v>10809.9</v>
      </c>
      <c r="H1765">
        <v>1017.7</v>
      </c>
      <c r="I1765" t="s">
        <v>213</v>
      </c>
      <c r="J1765" t="str">
        <f>VLOOKUP(B1765,Sheet1!A:B,2,FALSE)</f>
        <v>Brush Management</v>
      </c>
    </row>
    <row r="1766" spans="1:10">
      <c r="A1766">
        <v>48237</v>
      </c>
      <c r="B1766">
        <v>314</v>
      </c>
      <c r="C1766" t="s">
        <v>579</v>
      </c>
      <c r="D1766">
        <v>2012</v>
      </c>
      <c r="E1766">
        <v>7985.05</v>
      </c>
      <c r="F1766">
        <v>7985.05</v>
      </c>
      <c r="G1766">
        <v>10809.9</v>
      </c>
      <c r="H1766">
        <v>1017.7</v>
      </c>
      <c r="I1766" t="s">
        <v>213</v>
      </c>
      <c r="J1766" t="str">
        <f>VLOOKUP(B1766,Sheet1!A:B,2,FALSE)</f>
        <v>Brush Management</v>
      </c>
    </row>
    <row r="1767" spans="1:10">
      <c r="A1767">
        <v>48237</v>
      </c>
      <c r="B1767">
        <v>314</v>
      </c>
      <c r="C1767" t="s">
        <v>583</v>
      </c>
      <c r="D1767">
        <v>2009</v>
      </c>
      <c r="E1767">
        <v>4672</v>
      </c>
      <c r="F1767">
        <v>4672</v>
      </c>
      <c r="G1767">
        <v>369.2</v>
      </c>
      <c r="H1767">
        <v>369.2</v>
      </c>
      <c r="I1767" t="s">
        <v>213</v>
      </c>
      <c r="J1767" t="str">
        <f>VLOOKUP(B1767,Sheet1!A:B,2,FALSE)</f>
        <v>Brush Management</v>
      </c>
    </row>
    <row r="1768" spans="1:10">
      <c r="A1768">
        <v>48237</v>
      </c>
      <c r="B1768">
        <v>314</v>
      </c>
      <c r="C1768" t="s">
        <v>597</v>
      </c>
      <c r="D1768">
        <v>2012</v>
      </c>
      <c r="E1768">
        <v>957.6</v>
      </c>
      <c r="F1768">
        <v>957.6</v>
      </c>
      <c r="G1768">
        <v>1554</v>
      </c>
      <c r="H1768">
        <v>205</v>
      </c>
      <c r="I1768" t="s">
        <v>213</v>
      </c>
      <c r="J1768" t="str">
        <f>VLOOKUP(B1768,Sheet1!A:B,2,FALSE)</f>
        <v>Brush Management</v>
      </c>
    </row>
    <row r="1769" spans="1:10">
      <c r="A1769">
        <v>48237</v>
      </c>
      <c r="B1769">
        <v>314</v>
      </c>
      <c r="C1769" t="s">
        <v>622</v>
      </c>
      <c r="D1769">
        <v>2015</v>
      </c>
      <c r="E1769">
        <v>2569.06</v>
      </c>
      <c r="F1769">
        <v>2569.06</v>
      </c>
      <c r="G1769">
        <v>482</v>
      </c>
      <c r="H1769">
        <v>241</v>
      </c>
      <c r="I1769" t="s">
        <v>213</v>
      </c>
      <c r="J1769" t="str">
        <f>VLOOKUP(B1769,Sheet1!A:B,2,FALSE)</f>
        <v>Brush Management</v>
      </c>
    </row>
    <row r="1770" spans="1:10">
      <c r="A1770">
        <v>48237</v>
      </c>
      <c r="B1770">
        <v>314</v>
      </c>
      <c r="C1770" t="s">
        <v>624</v>
      </c>
      <c r="D1770">
        <v>2012</v>
      </c>
      <c r="E1770">
        <v>1174.48</v>
      </c>
      <c r="F1770">
        <v>1174.48</v>
      </c>
      <c r="G1770">
        <v>307</v>
      </c>
      <c r="H1770">
        <v>111</v>
      </c>
      <c r="I1770" t="s">
        <v>213</v>
      </c>
      <c r="J1770" t="str">
        <f>VLOOKUP(B1770,Sheet1!A:B,2,FALSE)</f>
        <v>Brush Management</v>
      </c>
    </row>
    <row r="1771" spans="1:10">
      <c r="A1771">
        <v>48237</v>
      </c>
      <c r="B1771">
        <v>314</v>
      </c>
      <c r="C1771" t="s">
        <v>642</v>
      </c>
      <c r="D1771">
        <v>2013</v>
      </c>
      <c r="E1771">
        <v>19855.68</v>
      </c>
      <c r="F1771">
        <v>19855.68</v>
      </c>
      <c r="G1771">
        <v>5319</v>
      </c>
      <c r="H1771">
        <v>1426</v>
      </c>
      <c r="I1771" t="s">
        <v>213</v>
      </c>
      <c r="J1771" t="str">
        <f>VLOOKUP(B1771,Sheet1!A:B,2,FALSE)</f>
        <v>Brush Management</v>
      </c>
    </row>
    <row r="1772" spans="1:10">
      <c r="A1772">
        <v>48237</v>
      </c>
      <c r="B1772">
        <v>314</v>
      </c>
      <c r="C1772" t="s">
        <v>651</v>
      </c>
      <c r="D1772">
        <v>2011</v>
      </c>
      <c r="E1772">
        <v>1453.2</v>
      </c>
      <c r="F1772">
        <v>1453.2</v>
      </c>
      <c r="G1772">
        <v>806</v>
      </c>
      <c r="H1772">
        <v>806</v>
      </c>
      <c r="I1772" t="s">
        <v>213</v>
      </c>
      <c r="J1772" t="str">
        <f>VLOOKUP(B1772,Sheet1!A:B,2,FALSE)</f>
        <v>Brush Management</v>
      </c>
    </row>
    <row r="1773" spans="1:10">
      <c r="A1773">
        <v>48237</v>
      </c>
      <c r="B1773">
        <v>314</v>
      </c>
      <c r="C1773" t="s">
        <v>653</v>
      </c>
      <c r="D1773">
        <v>2010</v>
      </c>
      <c r="E1773">
        <v>8867.59</v>
      </c>
      <c r="F1773">
        <v>8867.59</v>
      </c>
      <c r="G1773">
        <v>819.9</v>
      </c>
      <c r="H1773">
        <v>273.3</v>
      </c>
      <c r="I1773" t="s">
        <v>213</v>
      </c>
      <c r="J1773" t="str">
        <f>VLOOKUP(B1773,Sheet1!A:B,2,FALSE)</f>
        <v>Brush Management</v>
      </c>
    </row>
    <row r="1774" spans="1:10">
      <c r="A1774">
        <v>48237</v>
      </c>
      <c r="B1774">
        <v>314</v>
      </c>
      <c r="C1774" t="s">
        <v>662</v>
      </c>
      <c r="D1774">
        <v>2010</v>
      </c>
      <c r="E1774">
        <v>4724.46</v>
      </c>
      <c r="F1774">
        <v>4724.46</v>
      </c>
      <c r="G1774">
        <v>38.1</v>
      </c>
      <c r="H1774">
        <v>38.1</v>
      </c>
      <c r="I1774" t="s">
        <v>213</v>
      </c>
      <c r="J1774" t="str">
        <f>VLOOKUP(B1774,Sheet1!A:B,2,FALSE)</f>
        <v>Brush Management</v>
      </c>
    </row>
    <row r="1775" spans="1:10">
      <c r="A1775">
        <v>48237</v>
      </c>
      <c r="B1775">
        <v>314</v>
      </c>
      <c r="C1775" t="s">
        <v>682</v>
      </c>
      <c r="D1775">
        <v>2011</v>
      </c>
      <c r="E1775">
        <v>18079.62</v>
      </c>
      <c r="F1775">
        <v>18079.62</v>
      </c>
      <c r="G1775">
        <v>64702.799999999901</v>
      </c>
      <c r="H1775">
        <v>7189.2</v>
      </c>
      <c r="I1775" t="s">
        <v>213</v>
      </c>
      <c r="J1775" t="str">
        <f>VLOOKUP(B1775,Sheet1!A:B,2,FALSE)</f>
        <v>Brush Management</v>
      </c>
    </row>
    <row r="1776" spans="1:10">
      <c r="A1776">
        <v>48237</v>
      </c>
      <c r="B1776">
        <v>314</v>
      </c>
      <c r="C1776" t="s">
        <v>682</v>
      </c>
      <c r="D1776">
        <v>2014</v>
      </c>
      <c r="E1776">
        <v>18018</v>
      </c>
      <c r="F1776">
        <v>18018</v>
      </c>
      <c r="G1776">
        <v>64702.799999999901</v>
      </c>
      <c r="H1776">
        <v>7189.2</v>
      </c>
      <c r="I1776" t="s">
        <v>213</v>
      </c>
      <c r="J1776" t="str">
        <f>VLOOKUP(B1776,Sheet1!A:B,2,FALSE)</f>
        <v>Brush Management</v>
      </c>
    </row>
    <row r="1777" spans="1:10">
      <c r="A1777">
        <v>48237</v>
      </c>
      <c r="B1777">
        <v>314</v>
      </c>
      <c r="C1777" t="s">
        <v>682</v>
      </c>
      <c r="D1777">
        <v>2015</v>
      </c>
      <c r="E1777">
        <v>19754.34</v>
      </c>
      <c r="F1777">
        <v>19754.34</v>
      </c>
      <c r="G1777">
        <v>64702.799999999901</v>
      </c>
      <c r="H1777">
        <v>7189.2</v>
      </c>
      <c r="I1777" t="s">
        <v>213</v>
      </c>
      <c r="J1777" t="str">
        <f>VLOOKUP(B1777,Sheet1!A:B,2,FALSE)</f>
        <v>Brush Management</v>
      </c>
    </row>
    <row r="1778" spans="1:10">
      <c r="A1778">
        <v>48237</v>
      </c>
      <c r="B1778">
        <v>314</v>
      </c>
      <c r="C1778" t="s">
        <v>690</v>
      </c>
      <c r="D1778">
        <v>2015</v>
      </c>
      <c r="E1778">
        <v>5095.63</v>
      </c>
      <c r="F1778">
        <v>5095.63</v>
      </c>
      <c r="G1778">
        <v>533</v>
      </c>
      <c r="H1778">
        <v>41</v>
      </c>
      <c r="I1778" t="s">
        <v>213</v>
      </c>
      <c r="J1778" t="str">
        <f>VLOOKUP(B1778,Sheet1!A:B,2,FALSE)</f>
        <v>Brush Management</v>
      </c>
    </row>
    <row r="1779" spans="1:10">
      <c r="A1779">
        <v>48237</v>
      </c>
      <c r="B1779">
        <v>314</v>
      </c>
      <c r="C1779" t="s">
        <v>702</v>
      </c>
      <c r="D1779">
        <v>2015</v>
      </c>
      <c r="E1779">
        <v>7822.81</v>
      </c>
      <c r="F1779">
        <v>7822.81</v>
      </c>
      <c r="G1779">
        <v>1413.4</v>
      </c>
      <c r="H1779">
        <v>706.7</v>
      </c>
      <c r="I1779" t="s">
        <v>213</v>
      </c>
      <c r="J1779" t="str">
        <f>VLOOKUP(B1779,Sheet1!A:B,2,FALSE)</f>
        <v>Brush Management</v>
      </c>
    </row>
    <row r="1780" spans="1:10">
      <c r="A1780">
        <v>48237</v>
      </c>
      <c r="B1780">
        <v>314</v>
      </c>
      <c r="C1780" t="s">
        <v>721</v>
      </c>
      <c r="D1780">
        <v>2012</v>
      </c>
      <c r="E1780">
        <v>10831.7</v>
      </c>
      <c r="F1780">
        <v>10831.7</v>
      </c>
      <c r="G1780">
        <v>813</v>
      </c>
      <c r="H1780">
        <v>271</v>
      </c>
      <c r="I1780" t="s">
        <v>213</v>
      </c>
      <c r="J1780" t="str">
        <f>VLOOKUP(B1780,Sheet1!A:B,2,FALSE)</f>
        <v>Brush Management</v>
      </c>
    </row>
    <row r="1781" spans="1:10">
      <c r="A1781">
        <v>48237</v>
      </c>
      <c r="B1781">
        <v>314</v>
      </c>
      <c r="C1781" t="s">
        <v>723</v>
      </c>
      <c r="D1781">
        <v>2011</v>
      </c>
      <c r="E1781">
        <v>4680.53</v>
      </c>
      <c r="F1781">
        <v>4680.53</v>
      </c>
      <c r="G1781">
        <v>2350</v>
      </c>
      <c r="H1781">
        <v>489</v>
      </c>
      <c r="I1781" t="s">
        <v>213</v>
      </c>
      <c r="J1781" t="str">
        <f>VLOOKUP(B1781,Sheet1!A:B,2,FALSE)</f>
        <v>Brush Management</v>
      </c>
    </row>
    <row r="1782" spans="1:10">
      <c r="A1782">
        <v>48237</v>
      </c>
      <c r="B1782">
        <v>314</v>
      </c>
      <c r="C1782" t="s">
        <v>740</v>
      </c>
      <c r="D1782">
        <v>2012</v>
      </c>
      <c r="E1782">
        <v>6938.55</v>
      </c>
      <c r="F1782">
        <v>6938.55</v>
      </c>
      <c r="G1782">
        <v>1177.8</v>
      </c>
      <c r="H1782">
        <v>392.6</v>
      </c>
      <c r="I1782" t="s">
        <v>213</v>
      </c>
      <c r="J1782" t="str">
        <f>VLOOKUP(B1782,Sheet1!A:B,2,FALSE)</f>
        <v>Brush Management</v>
      </c>
    </row>
    <row r="1783" spans="1:10">
      <c r="A1783">
        <v>48237</v>
      </c>
      <c r="B1783">
        <v>314</v>
      </c>
      <c r="C1783" t="s">
        <v>751</v>
      </c>
      <c r="D1783">
        <v>2010</v>
      </c>
      <c r="E1783">
        <v>7730.55</v>
      </c>
      <c r="F1783">
        <v>7730.55</v>
      </c>
      <c r="G1783">
        <v>2477.9</v>
      </c>
      <c r="H1783">
        <v>805.2</v>
      </c>
      <c r="I1783" t="s">
        <v>213</v>
      </c>
      <c r="J1783" t="str">
        <f>VLOOKUP(B1783,Sheet1!A:B,2,FALSE)</f>
        <v>Brush Management</v>
      </c>
    </row>
    <row r="1784" spans="1:10">
      <c r="A1784">
        <v>48237</v>
      </c>
      <c r="B1784">
        <v>314</v>
      </c>
      <c r="C1784" t="s">
        <v>751</v>
      </c>
      <c r="D1784">
        <v>2012</v>
      </c>
      <c r="E1784">
        <v>1141.8</v>
      </c>
      <c r="F1784">
        <v>1141.8</v>
      </c>
      <c r="G1784">
        <v>2477.9</v>
      </c>
      <c r="H1784">
        <v>805.2</v>
      </c>
      <c r="I1784" t="s">
        <v>213</v>
      </c>
      <c r="J1784" t="str">
        <f>VLOOKUP(B1784,Sheet1!A:B,2,FALSE)</f>
        <v>Brush Management</v>
      </c>
    </row>
    <row r="1785" spans="1:10">
      <c r="A1785">
        <v>48237</v>
      </c>
      <c r="B1785">
        <v>314</v>
      </c>
      <c r="C1785" t="s">
        <v>751</v>
      </c>
      <c r="D1785">
        <v>2015</v>
      </c>
      <c r="E1785">
        <v>1173</v>
      </c>
      <c r="F1785">
        <v>1173</v>
      </c>
      <c r="G1785">
        <v>2477.9</v>
      </c>
      <c r="H1785">
        <v>805.2</v>
      </c>
      <c r="I1785" t="s">
        <v>213</v>
      </c>
      <c r="J1785" t="str">
        <f>VLOOKUP(B1785,Sheet1!A:B,2,FALSE)</f>
        <v>Brush Management</v>
      </c>
    </row>
    <row r="1786" spans="1:10">
      <c r="A1786">
        <v>48237</v>
      </c>
      <c r="B1786">
        <v>314</v>
      </c>
      <c r="C1786" t="s">
        <v>755</v>
      </c>
      <c r="D1786">
        <v>2011</v>
      </c>
      <c r="E1786">
        <v>12176.09</v>
      </c>
      <c r="F1786">
        <v>12176.09</v>
      </c>
      <c r="G1786">
        <v>478</v>
      </c>
      <c r="H1786">
        <v>154</v>
      </c>
      <c r="I1786" t="s">
        <v>213</v>
      </c>
      <c r="J1786" t="str">
        <f>VLOOKUP(B1786,Sheet1!A:B,2,FALSE)</f>
        <v>Brush Management</v>
      </c>
    </row>
    <row r="1787" spans="1:10">
      <c r="A1787">
        <v>48237</v>
      </c>
      <c r="B1787">
        <v>314</v>
      </c>
      <c r="C1787" t="s">
        <v>766</v>
      </c>
      <c r="D1787">
        <v>2016</v>
      </c>
      <c r="E1787">
        <v>62977.54</v>
      </c>
      <c r="F1787">
        <v>62977.54</v>
      </c>
      <c r="G1787">
        <v>368.5</v>
      </c>
      <c r="H1787">
        <v>368.5</v>
      </c>
      <c r="I1787" t="s">
        <v>213</v>
      </c>
      <c r="J1787" t="str">
        <f>VLOOKUP(B1787,Sheet1!A:B,2,FALSE)</f>
        <v>Brush Management</v>
      </c>
    </row>
    <row r="1788" spans="1:10">
      <c r="A1788">
        <v>48237</v>
      </c>
      <c r="B1788">
        <v>314</v>
      </c>
      <c r="C1788" t="s">
        <v>785</v>
      </c>
      <c r="D1788">
        <v>2011</v>
      </c>
      <c r="E1788">
        <v>3893.37</v>
      </c>
      <c r="F1788">
        <v>3893.37</v>
      </c>
      <c r="G1788">
        <v>300</v>
      </c>
      <c r="H1788">
        <v>50</v>
      </c>
      <c r="I1788" t="s">
        <v>213</v>
      </c>
      <c r="J1788" t="str">
        <f>VLOOKUP(B1788,Sheet1!A:B,2,FALSE)</f>
        <v>Brush Management</v>
      </c>
    </row>
    <row r="1789" spans="1:10">
      <c r="A1789">
        <v>48237</v>
      </c>
      <c r="B1789">
        <v>314</v>
      </c>
      <c r="C1789" t="s">
        <v>790</v>
      </c>
      <c r="D1789">
        <v>2010</v>
      </c>
      <c r="E1789">
        <v>2822.85</v>
      </c>
      <c r="F1789">
        <v>2822.85</v>
      </c>
      <c r="G1789">
        <v>120</v>
      </c>
      <c r="H1789">
        <v>24</v>
      </c>
      <c r="I1789" t="s">
        <v>209</v>
      </c>
      <c r="J1789" t="str">
        <f>VLOOKUP(B1789,Sheet1!A:B,2,FALSE)</f>
        <v>Brush Management</v>
      </c>
    </row>
    <row r="1790" spans="1:10">
      <c r="A1790">
        <v>48237</v>
      </c>
      <c r="B1790">
        <v>314</v>
      </c>
      <c r="C1790" t="s">
        <v>800</v>
      </c>
      <c r="D1790">
        <v>2012</v>
      </c>
      <c r="E1790">
        <v>801.92</v>
      </c>
      <c r="F1790">
        <v>801.92</v>
      </c>
      <c r="G1790">
        <v>1093</v>
      </c>
      <c r="H1790">
        <v>225</v>
      </c>
      <c r="I1790" t="s">
        <v>213</v>
      </c>
      <c r="J1790" t="str">
        <f>VLOOKUP(B1790,Sheet1!A:B,2,FALSE)</f>
        <v>Brush Management</v>
      </c>
    </row>
    <row r="1791" spans="1:10">
      <c r="A1791">
        <v>48237</v>
      </c>
      <c r="B1791">
        <v>314</v>
      </c>
      <c r="C1791" t="s">
        <v>813</v>
      </c>
      <c r="D1791">
        <v>2015</v>
      </c>
      <c r="E1791">
        <v>7030.54</v>
      </c>
      <c r="F1791">
        <v>7030.54</v>
      </c>
      <c r="G1791">
        <v>216</v>
      </c>
      <c r="H1791">
        <v>72</v>
      </c>
      <c r="I1791" t="s">
        <v>213</v>
      </c>
      <c r="J1791" t="str">
        <f>VLOOKUP(B1791,Sheet1!A:B,2,FALSE)</f>
        <v>Brush Management</v>
      </c>
    </row>
    <row r="1792" spans="1:10">
      <c r="A1792">
        <v>48237</v>
      </c>
      <c r="B1792">
        <v>314</v>
      </c>
      <c r="C1792" t="s">
        <v>816</v>
      </c>
      <c r="D1792">
        <v>2010</v>
      </c>
      <c r="E1792">
        <v>4153.8100000000004</v>
      </c>
      <c r="F1792">
        <v>4153.8100000000004</v>
      </c>
      <c r="G1792">
        <v>182</v>
      </c>
      <c r="H1792">
        <v>91</v>
      </c>
      <c r="I1792" t="s">
        <v>213</v>
      </c>
      <c r="J1792" t="str">
        <f>VLOOKUP(B1792,Sheet1!A:B,2,FALSE)</f>
        <v>Brush Management</v>
      </c>
    </row>
    <row r="1793" spans="1:10">
      <c r="A1793">
        <v>48237</v>
      </c>
      <c r="B1793">
        <v>314</v>
      </c>
      <c r="C1793" t="s">
        <v>817</v>
      </c>
      <c r="D1793">
        <v>2009</v>
      </c>
      <c r="E1793">
        <v>9498.5300000000007</v>
      </c>
      <c r="F1793">
        <v>9498.5300000000007</v>
      </c>
      <c r="G1793">
        <v>1458</v>
      </c>
      <c r="H1793">
        <v>162</v>
      </c>
      <c r="I1793" t="s">
        <v>213</v>
      </c>
      <c r="J1793" t="str">
        <f>VLOOKUP(B1793,Sheet1!A:B,2,FALSE)</f>
        <v>Brush Management</v>
      </c>
    </row>
    <row r="1794" spans="1:10">
      <c r="A1794">
        <v>48237</v>
      </c>
      <c r="B1794">
        <v>314</v>
      </c>
      <c r="C1794" t="s">
        <v>824</v>
      </c>
      <c r="D1794">
        <v>2016</v>
      </c>
      <c r="E1794">
        <v>17886.72</v>
      </c>
      <c r="F1794">
        <v>17886.72</v>
      </c>
      <c r="G1794">
        <v>1176</v>
      </c>
      <c r="H1794">
        <v>413</v>
      </c>
      <c r="I1794" t="s">
        <v>213</v>
      </c>
      <c r="J1794" t="str">
        <f>VLOOKUP(B1794,Sheet1!A:B,2,FALSE)</f>
        <v>Brush Management</v>
      </c>
    </row>
    <row r="1795" spans="1:10">
      <c r="A1795">
        <v>48237</v>
      </c>
      <c r="B1795">
        <v>314</v>
      </c>
      <c r="C1795" t="s">
        <v>830</v>
      </c>
      <c r="D1795">
        <v>2008</v>
      </c>
      <c r="E1795">
        <v>2800</v>
      </c>
      <c r="F1795">
        <v>2800</v>
      </c>
      <c r="G1795">
        <v>5570.6</v>
      </c>
      <c r="H1795">
        <v>795.8</v>
      </c>
      <c r="I1795" t="s">
        <v>213</v>
      </c>
      <c r="J1795" t="str">
        <f>VLOOKUP(B1795,Sheet1!A:B,2,FALSE)</f>
        <v>Brush Management</v>
      </c>
    </row>
    <row r="1796" spans="1:10">
      <c r="A1796">
        <v>48237</v>
      </c>
      <c r="B1796">
        <v>314</v>
      </c>
      <c r="C1796" t="s">
        <v>831</v>
      </c>
      <c r="D1796">
        <v>2015</v>
      </c>
      <c r="E1796">
        <v>888.58</v>
      </c>
      <c r="F1796">
        <v>888.58</v>
      </c>
      <c r="G1796">
        <v>3342</v>
      </c>
      <c r="H1796">
        <v>557</v>
      </c>
      <c r="I1796" t="s">
        <v>213</v>
      </c>
      <c r="J1796" t="str">
        <f>VLOOKUP(B1796,Sheet1!A:B,2,FALSE)</f>
        <v>Brush Management</v>
      </c>
    </row>
    <row r="1797" spans="1:10">
      <c r="A1797">
        <v>48237</v>
      </c>
      <c r="B1797">
        <v>314</v>
      </c>
      <c r="C1797" t="s">
        <v>841</v>
      </c>
      <c r="D1797">
        <v>2017</v>
      </c>
      <c r="E1797">
        <v>294.23</v>
      </c>
      <c r="F1797">
        <v>294.23</v>
      </c>
      <c r="G1797">
        <v>1634.0175718185801</v>
      </c>
      <c r="H1797">
        <v>326.803514363717</v>
      </c>
      <c r="I1797" t="s">
        <v>213</v>
      </c>
      <c r="J1797" t="str">
        <f>VLOOKUP(B1797,Sheet1!A:B,2,FALSE)</f>
        <v>Brush Management</v>
      </c>
    </row>
    <row r="1798" spans="1:10">
      <c r="A1798">
        <v>48237</v>
      </c>
      <c r="B1798">
        <v>314</v>
      </c>
      <c r="C1798" t="s">
        <v>848</v>
      </c>
      <c r="D1798">
        <v>2012</v>
      </c>
      <c r="E1798">
        <v>2459.1999999999998</v>
      </c>
      <c r="F1798">
        <v>2459.1999999999998</v>
      </c>
      <c r="G1798">
        <v>134</v>
      </c>
      <c r="H1798">
        <v>134</v>
      </c>
      <c r="I1798" t="s">
        <v>209</v>
      </c>
      <c r="J1798" t="str">
        <f>VLOOKUP(B1798,Sheet1!A:B,2,FALSE)</f>
        <v>Brush Management</v>
      </c>
    </row>
    <row r="1799" spans="1:10">
      <c r="A1799">
        <v>48237</v>
      </c>
      <c r="B1799">
        <v>314</v>
      </c>
      <c r="C1799" t="s">
        <v>873</v>
      </c>
      <c r="D1799">
        <v>2011</v>
      </c>
      <c r="E1799">
        <v>7202.33</v>
      </c>
      <c r="F1799">
        <v>7202.33</v>
      </c>
      <c r="G1799">
        <v>206.75</v>
      </c>
      <c r="H1799">
        <v>84.25</v>
      </c>
      <c r="I1799" t="s">
        <v>213</v>
      </c>
      <c r="J1799" t="str">
        <f>VLOOKUP(B1799,Sheet1!A:B,2,FALSE)</f>
        <v>Brush Management</v>
      </c>
    </row>
    <row r="1800" spans="1:10">
      <c r="A1800">
        <v>48237</v>
      </c>
      <c r="B1800">
        <v>314</v>
      </c>
      <c r="C1800" t="s">
        <v>878</v>
      </c>
      <c r="D1800">
        <v>2010</v>
      </c>
      <c r="E1800">
        <v>8464.44</v>
      </c>
      <c r="F1800">
        <v>8464.44</v>
      </c>
      <c r="G1800">
        <v>285</v>
      </c>
      <c r="H1800">
        <v>285</v>
      </c>
      <c r="I1800" t="s">
        <v>213</v>
      </c>
      <c r="J1800" t="str">
        <f>VLOOKUP(B1800,Sheet1!A:B,2,FALSE)</f>
        <v>Brush Management</v>
      </c>
    </row>
    <row r="1801" spans="1:10">
      <c r="A1801">
        <v>48237</v>
      </c>
      <c r="B1801">
        <v>314</v>
      </c>
      <c r="C1801" t="s">
        <v>878</v>
      </c>
      <c r="D1801">
        <v>2012</v>
      </c>
      <c r="E1801">
        <v>2615.7600000000002</v>
      </c>
      <c r="F1801">
        <v>2615.7600000000002</v>
      </c>
      <c r="G1801">
        <v>285</v>
      </c>
      <c r="H1801">
        <v>285</v>
      </c>
      <c r="I1801" t="s">
        <v>213</v>
      </c>
      <c r="J1801" t="str">
        <f>VLOOKUP(B1801,Sheet1!A:B,2,FALSE)</f>
        <v>Brush Management</v>
      </c>
    </row>
    <row r="1802" spans="1:10">
      <c r="A1802">
        <v>48237</v>
      </c>
      <c r="B1802">
        <v>314</v>
      </c>
      <c r="C1802" t="s">
        <v>899</v>
      </c>
      <c r="D1802">
        <v>2014</v>
      </c>
      <c r="E1802">
        <v>9225.33</v>
      </c>
      <c r="F1802">
        <v>9225.33</v>
      </c>
      <c r="G1802">
        <v>1450.6</v>
      </c>
      <c r="H1802">
        <v>327.2</v>
      </c>
      <c r="I1802" t="s">
        <v>209</v>
      </c>
      <c r="J1802" t="str">
        <f>VLOOKUP(B1802,Sheet1!A:B,2,FALSE)</f>
        <v>Brush Management</v>
      </c>
    </row>
    <row r="1803" spans="1:10">
      <c r="A1803">
        <v>48237</v>
      </c>
      <c r="B1803">
        <v>314</v>
      </c>
      <c r="C1803" t="s">
        <v>904</v>
      </c>
      <c r="D1803">
        <v>2014</v>
      </c>
      <c r="E1803">
        <v>3715.2</v>
      </c>
      <c r="F1803">
        <v>3715.2</v>
      </c>
      <c r="G1803">
        <v>1958</v>
      </c>
      <c r="H1803">
        <v>286.5</v>
      </c>
      <c r="I1803" t="s">
        <v>213</v>
      </c>
      <c r="J1803" t="str">
        <f>VLOOKUP(B1803,Sheet1!A:B,2,FALSE)</f>
        <v>Brush Management</v>
      </c>
    </row>
    <row r="1804" spans="1:10">
      <c r="A1804">
        <v>48237</v>
      </c>
      <c r="B1804">
        <v>314</v>
      </c>
      <c r="C1804" t="s">
        <v>911</v>
      </c>
      <c r="D1804">
        <v>2009</v>
      </c>
      <c r="E1804">
        <v>13361.25</v>
      </c>
      <c r="F1804">
        <v>13361.25</v>
      </c>
      <c r="G1804">
        <v>8433.9</v>
      </c>
      <c r="H1804">
        <v>720.7</v>
      </c>
      <c r="I1804" t="s">
        <v>213</v>
      </c>
      <c r="J1804" t="str">
        <f>VLOOKUP(B1804,Sheet1!A:B,2,FALSE)</f>
        <v>Brush Management</v>
      </c>
    </row>
    <row r="1805" spans="1:10">
      <c r="A1805">
        <v>48237</v>
      </c>
      <c r="B1805">
        <v>314</v>
      </c>
      <c r="C1805" t="s">
        <v>928</v>
      </c>
      <c r="D1805">
        <v>2011</v>
      </c>
      <c r="E1805">
        <v>2550</v>
      </c>
      <c r="F1805">
        <v>2550</v>
      </c>
      <c r="G1805">
        <v>184</v>
      </c>
      <c r="H1805">
        <v>184</v>
      </c>
      <c r="I1805" t="s">
        <v>213</v>
      </c>
      <c r="J1805" t="str">
        <f>VLOOKUP(B1805,Sheet1!A:B,2,FALSE)</f>
        <v>Brush Management</v>
      </c>
    </row>
    <row r="1806" spans="1:10">
      <c r="A1806">
        <v>48237</v>
      </c>
      <c r="B1806">
        <v>314</v>
      </c>
      <c r="C1806" t="s">
        <v>937</v>
      </c>
      <c r="D1806">
        <v>2011</v>
      </c>
      <c r="E1806">
        <v>3188.04</v>
      </c>
      <c r="F1806">
        <v>3188.04</v>
      </c>
      <c r="G1806">
        <v>10813.7</v>
      </c>
      <c r="H1806">
        <v>1131.5999999999999</v>
      </c>
      <c r="I1806" t="s">
        <v>213</v>
      </c>
      <c r="J1806" t="str">
        <f>VLOOKUP(B1806,Sheet1!A:B,2,FALSE)</f>
        <v>Brush Management</v>
      </c>
    </row>
    <row r="1807" spans="1:10">
      <c r="A1807">
        <v>48237</v>
      </c>
      <c r="B1807">
        <v>314</v>
      </c>
      <c r="C1807" t="s">
        <v>937</v>
      </c>
      <c r="D1807">
        <v>2012</v>
      </c>
      <c r="E1807">
        <v>10809.09</v>
      </c>
      <c r="F1807">
        <v>10809.09</v>
      </c>
      <c r="G1807">
        <v>10813.7</v>
      </c>
      <c r="H1807">
        <v>1131.5999999999999</v>
      </c>
      <c r="I1807" t="s">
        <v>213</v>
      </c>
      <c r="J1807" t="str">
        <f>VLOOKUP(B1807,Sheet1!A:B,2,FALSE)</f>
        <v>Brush Management</v>
      </c>
    </row>
    <row r="1808" spans="1:10">
      <c r="A1808">
        <v>48237</v>
      </c>
      <c r="B1808">
        <v>314</v>
      </c>
      <c r="C1808" t="s">
        <v>937</v>
      </c>
      <c r="D1808">
        <v>2013</v>
      </c>
      <c r="E1808">
        <v>4859.92</v>
      </c>
      <c r="F1808">
        <v>4859.92</v>
      </c>
      <c r="G1808">
        <v>10813.7</v>
      </c>
      <c r="H1808">
        <v>1131.5999999999999</v>
      </c>
      <c r="I1808" t="s">
        <v>213</v>
      </c>
      <c r="J1808" t="str">
        <f>VLOOKUP(B1808,Sheet1!A:B,2,FALSE)</f>
        <v>Brush Management</v>
      </c>
    </row>
    <row r="1809" spans="1:10">
      <c r="A1809">
        <v>48237</v>
      </c>
      <c r="B1809">
        <v>314</v>
      </c>
      <c r="C1809" t="s">
        <v>941</v>
      </c>
      <c r="D1809">
        <v>2012</v>
      </c>
      <c r="E1809">
        <v>5498.88</v>
      </c>
      <c r="F1809">
        <v>5498.88</v>
      </c>
      <c r="G1809">
        <v>5590.6</v>
      </c>
      <c r="H1809">
        <v>728.9</v>
      </c>
      <c r="I1809" t="s">
        <v>213</v>
      </c>
      <c r="J1809" t="str">
        <f>VLOOKUP(B1809,Sheet1!A:B,2,FALSE)</f>
        <v>Brush Management</v>
      </c>
    </row>
    <row r="1810" spans="1:10">
      <c r="A1810">
        <v>48237</v>
      </c>
      <c r="B1810">
        <v>314</v>
      </c>
      <c r="C1810" t="s">
        <v>941</v>
      </c>
      <c r="D1810">
        <v>2013</v>
      </c>
      <c r="E1810">
        <v>3296.6</v>
      </c>
      <c r="F1810">
        <v>3296.6</v>
      </c>
      <c r="G1810">
        <v>5590.6</v>
      </c>
      <c r="H1810">
        <v>728.9</v>
      </c>
      <c r="I1810" t="s">
        <v>213</v>
      </c>
      <c r="J1810" t="str">
        <f>VLOOKUP(B1810,Sheet1!A:B,2,FALSE)</f>
        <v>Brush Management</v>
      </c>
    </row>
    <row r="1811" spans="1:10">
      <c r="A1811">
        <v>48237</v>
      </c>
      <c r="B1811">
        <v>314</v>
      </c>
      <c r="C1811" t="s">
        <v>946</v>
      </c>
      <c r="D1811">
        <v>2016</v>
      </c>
      <c r="E1811">
        <v>1108.8</v>
      </c>
      <c r="F1811">
        <v>1108.8</v>
      </c>
      <c r="G1811">
        <v>1539.687998142</v>
      </c>
      <c r="H1811">
        <v>307.93759962839999</v>
      </c>
      <c r="I1811" t="s">
        <v>213</v>
      </c>
      <c r="J1811" t="str">
        <f>VLOOKUP(B1811,Sheet1!A:B,2,FALSE)</f>
        <v>Brush Management</v>
      </c>
    </row>
    <row r="1812" spans="1:10">
      <c r="A1812">
        <v>48237</v>
      </c>
      <c r="B1812">
        <v>314</v>
      </c>
      <c r="C1812" t="s">
        <v>951</v>
      </c>
      <c r="D1812">
        <v>2016</v>
      </c>
      <c r="E1812">
        <v>3131.38</v>
      </c>
      <c r="F1812">
        <v>3131.38</v>
      </c>
      <c r="G1812">
        <v>1660</v>
      </c>
      <c r="H1812">
        <v>182</v>
      </c>
      <c r="I1812" t="s">
        <v>213</v>
      </c>
      <c r="J1812" t="str">
        <f>VLOOKUP(B1812,Sheet1!A:B,2,FALSE)</f>
        <v>Brush Management</v>
      </c>
    </row>
    <row r="1813" spans="1:10">
      <c r="A1813">
        <v>48237</v>
      </c>
      <c r="B1813">
        <v>314</v>
      </c>
      <c r="C1813" t="s">
        <v>955</v>
      </c>
      <c r="D1813">
        <v>2014</v>
      </c>
      <c r="E1813">
        <v>642.72</v>
      </c>
      <c r="F1813">
        <v>642.72</v>
      </c>
      <c r="G1813">
        <v>435.6</v>
      </c>
      <c r="H1813">
        <v>217.8</v>
      </c>
      <c r="I1813" t="s">
        <v>213</v>
      </c>
      <c r="J1813" t="str">
        <f>VLOOKUP(B1813,Sheet1!A:B,2,FALSE)</f>
        <v>Brush Management</v>
      </c>
    </row>
    <row r="1814" spans="1:10">
      <c r="A1814">
        <v>48237</v>
      </c>
      <c r="B1814">
        <v>314</v>
      </c>
      <c r="C1814" t="s">
        <v>966</v>
      </c>
      <c r="D1814">
        <v>2015</v>
      </c>
      <c r="E1814">
        <v>1226.07</v>
      </c>
      <c r="F1814">
        <v>1226.07</v>
      </c>
      <c r="G1814">
        <v>3931</v>
      </c>
      <c r="H1814">
        <v>581</v>
      </c>
      <c r="I1814" t="s">
        <v>213</v>
      </c>
      <c r="J1814" t="str">
        <f>VLOOKUP(B1814,Sheet1!A:B,2,FALSE)</f>
        <v>Brush Management</v>
      </c>
    </row>
    <row r="1815" spans="1:10">
      <c r="A1815">
        <v>48237</v>
      </c>
      <c r="B1815">
        <v>314</v>
      </c>
      <c r="C1815" t="s">
        <v>966</v>
      </c>
      <c r="D1815">
        <v>2017</v>
      </c>
      <c r="E1815">
        <v>683.52</v>
      </c>
      <c r="F1815">
        <v>683.52</v>
      </c>
      <c r="G1815">
        <v>3931</v>
      </c>
      <c r="H1815">
        <v>581</v>
      </c>
      <c r="I1815" t="s">
        <v>213</v>
      </c>
      <c r="J1815" t="str">
        <f>VLOOKUP(B1815,Sheet1!A:B,2,FALSE)</f>
        <v>Brush Management</v>
      </c>
    </row>
    <row r="1816" spans="1:10">
      <c r="A1816">
        <v>48237</v>
      </c>
      <c r="B1816">
        <v>314</v>
      </c>
      <c r="C1816" t="s">
        <v>967</v>
      </c>
      <c r="D1816">
        <v>2017</v>
      </c>
      <c r="E1816">
        <v>6606.65</v>
      </c>
      <c r="F1816">
        <v>6606.65</v>
      </c>
      <c r="G1816">
        <v>769.84399907099896</v>
      </c>
      <c r="H1816">
        <v>153.9687998142</v>
      </c>
      <c r="I1816" t="s">
        <v>213</v>
      </c>
      <c r="J1816" t="str">
        <f>VLOOKUP(B1816,Sheet1!A:B,2,FALSE)</f>
        <v>Brush Management</v>
      </c>
    </row>
    <row r="1817" spans="1:10">
      <c r="A1817">
        <v>48237</v>
      </c>
      <c r="B1817">
        <v>314</v>
      </c>
      <c r="C1817" t="s">
        <v>970</v>
      </c>
      <c r="D1817">
        <v>2013</v>
      </c>
      <c r="E1817">
        <v>7435.35</v>
      </c>
      <c r="F1817">
        <v>7435.35</v>
      </c>
      <c r="G1817">
        <v>1454.3</v>
      </c>
      <c r="H1817">
        <v>969.9</v>
      </c>
      <c r="I1817" t="s">
        <v>213</v>
      </c>
      <c r="J1817" t="str">
        <f>VLOOKUP(B1817,Sheet1!A:B,2,FALSE)</f>
        <v>Brush Management</v>
      </c>
    </row>
    <row r="1818" spans="1:10">
      <c r="A1818">
        <v>48237</v>
      </c>
      <c r="B1818">
        <v>314</v>
      </c>
      <c r="C1818" t="s">
        <v>976</v>
      </c>
      <c r="D1818">
        <v>2008</v>
      </c>
      <c r="E1818">
        <v>3971</v>
      </c>
      <c r="F1818">
        <v>3971</v>
      </c>
      <c r="G1818">
        <v>4046.2</v>
      </c>
      <c r="H1818">
        <v>558</v>
      </c>
      <c r="I1818" t="s">
        <v>213</v>
      </c>
      <c r="J1818" t="str">
        <f>VLOOKUP(B1818,Sheet1!A:B,2,FALSE)</f>
        <v>Brush Management</v>
      </c>
    </row>
    <row r="1819" spans="1:10">
      <c r="A1819">
        <v>48237</v>
      </c>
      <c r="B1819">
        <v>314</v>
      </c>
      <c r="C1819" t="s">
        <v>983</v>
      </c>
      <c r="D1819">
        <v>2015</v>
      </c>
      <c r="E1819">
        <v>2114.64</v>
      </c>
      <c r="F1819">
        <v>2114.64</v>
      </c>
      <c r="G1819">
        <v>495</v>
      </c>
      <c r="H1819">
        <v>99</v>
      </c>
      <c r="I1819" t="s">
        <v>213</v>
      </c>
      <c r="J1819" t="str">
        <f>VLOOKUP(B1819,Sheet1!A:B,2,FALSE)</f>
        <v>Brush Management</v>
      </c>
    </row>
    <row r="1820" spans="1:10">
      <c r="A1820">
        <v>48237</v>
      </c>
      <c r="B1820">
        <v>314</v>
      </c>
      <c r="C1820" t="s">
        <v>999</v>
      </c>
      <c r="D1820">
        <v>2009</v>
      </c>
      <c r="E1820">
        <v>2762.5</v>
      </c>
      <c r="F1820">
        <v>2762.5</v>
      </c>
      <c r="G1820">
        <v>184</v>
      </c>
      <c r="H1820">
        <v>92</v>
      </c>
      <c r="I1820" t="s">
        <v>213</v>
      </c>
      <c r="J1820" t="str">
        <f>VLOOKUP(B1820,Sheet1!A:B,2,FALSE)</f>
        <v>Brush Management</v>
      </c>
    </row>
    <row r="1821" spans="1:10">
      <c r="A1821">
        <v>48237</v>
      </c>
      <c r="B1821">
        <v>314</v>
      </c>
      <c r="C1821" t="s">
        <v>1007</v>
      </c>
      <c r="D1821">
        <v>2017</v>
      </c>
      <c r="E1821">
        <v>672</v>
      </c>
      <c r="F1821">
        <v>672</v>
      </c>
      <c r="G1821">
        <v>2736</v>
      </c>
      <c r="H1821">
        <v>342</v>
      </c>
      <c r="I1821" t="s">
        <v>213</v>
      </c>
      <c r="J1821" t="str">
        <f>VLOOKUP(B1821,Sheet1!A:B,2,FALSE)</f>
        <v>Brush Management</v>
      </c>
    </row>
    <row r="1822" spans="1:10">
      <c r="A1822">
        <v>48237</v>
      </c>
      <c r="B1822">
        <v>314</v>
      </c>
      <c r="C1822" t="s">
        <v>1015</v>
      </c>
      <c r="D1822">
        <v>2010</v>
      </c>
      <c r="E1822">
        <v>1444.38</v>
      </c>
      <c r="F1822">
        <v>1444.38</v>
      </c>
      <c r="G1822">
        <v>450</v>
      </c>
      <c r="H1822">
        <v>150</v>
      </c>
      <c r="I1822" t="s">
        <v>213</v>
      </c>
      <c r="J1822" t="str">
        <f>VLOOKUP(B1822,Sheet1!A:B,2,FALSE)</f>
        <v>Brush Management</v>
      </c>
    </row>
    <row r="1823" spans="1:10">
      <c r="A1823">
        <v>48237</v>
      </c>
      <c r="B1823">
        <v>314</v>
      </c>
      <c r="C1823" t="s">
        <v>1025</v>
      </c>
      <c r="D1823">
        <v>2009</v>
      </c>
      <c r="E1823">
        <v>4850</v>
      </c>
      <c r="F1823">
        <v>4850</v>
      </c>
      <c r="G1823">
        <v>1518</v>
      </c>
      <c r="H1823">
        <v>179</v>
      </c>
      <c r="I1823" t="s">
        <v>213</v>
      </c>
      <c r="J1823" t="str">
        <f>VLOOKUP(B1823,Sheet1!A:B,2,FALSE)</f>
        <v>Brush Management</v>
      </c>
    </row>
    <row r="1824" spans="1:10">
      <c r="A1824">
        <v>48237</v>
      </c>
      <c r="B1824">
        <v>314</v>
      </c>
      <c r="C1824" t="s">
        <v>1025</v>
      </c>
      <c r="D1824">
        <v>2010</v>
      </c>
      <c r="E1824">
        <v>4823.96</v>
      </c>
      <c r="F1824">
        <v>4823.96</v>
      </c>
      <c r="G1824">
        <v>1518</v>
      </c>
      <c r="H1824">
        <v>179</v>
      </c>
      <c r="I1824" t="s">
        <v>213</v>
      </c>
      <c r="J1824" t="str">
        <f>VLOOKUP(B1824,Sheet1!A:B,2,FALSE)</f>
        <v>Brush Management</v>
      </c>
    </row>
    <row r="1825" spans="1:10">
      <c r="A1825">
        <v>48237</v>
      </c>
      <c r="B1825">
        <v>314</v>
      </c>
      <c r="C1825" t="s">
        <v>1035</v>
      </c>
      <c r="D1825">
        <v>2009</v>
      </c>
      <c r="E1825">
        <v>3400</v>
      </c>
      <c r="F1825">
        <v>3400</v>
      </c>
      <c r="G1825">
        <v>691</v>
      </c>
      <c r="H1825">
        <v>116</v>
      </c>
      <c r="I1825" t="s">
        <v>213</v>
      </c>
      <c r="J1825" t="str">
        <f>VLOOKUP(B1825,Sheet1!A:B,2,FALSE)</f>
        <v>Brush Management</v>
      </c>
    </row>
    <row r="1826" spans="1:10">
      <c r="A1826">
        <v>48237</v>
      </c>
      <c r="B1826">
        <v>314</v>
      </c>
      <c r="C1826" t="s">
        <v>1059</v>
      </c>
      <c r="D1826">
        <v>2011</v>
      </c>
      <c r="E1826">
        <v>1695.75</v>
      </c>
      <c r="F1826">
        <v>1695.75</v>
      </c>
      <c r="G1826">
        <v>832</v>
      </c>
      <c r="H1826">
        <v>416</v>
      </c>
      <c r="I1826" t="s">
        <v>213</v>
      </c>
      <c r="J1826" t="str">
        <f>VLOOKUP(B1826,Sheet1!A:B,2,FALSE)</f>
        <v>Brush Management</v>
      </c>
    </row>
    <row r="1827" spans="1:10">
      <c r="A1827">
        <v>48237</v>
      </c>
      <c r="B1827">
        <v>314</v>
      </c>
      <c r="C1827" t="s">
        <v>1085</v>
      </c>
      <c r="D1827">
        <v>2012</v>
      </c>
      <c r="E1827">
        <v>6607</v>
      </c>
      <c r="F1827">
        <v>6607</v>
      </c>
      <c r="G1827">
        <v>126</v>
      </c>
      <c r="H1827">
        <v>63</v>
      </c>
      <c r="I1827" t="s">
        <v>213</v>
      </c>
      <c r="J1827" t="str">
        <f>VLOOKUP(B1827,Sheet1!A:B,2,FALSE)</f>
        <v>Brush Management</v>
      </c>
    </row>
    <row r="1828" spans="1:10">
      <c r="A1828">
        <v>48237</v>
      </c>
      <c r="B1828">
        <v>314</v>
      </c>
      <c r="C1828" t="s">
        <v>1086</v>
      </c>
      <c r="D1828">
        <v>2012</v>
      </c>
      <c r="E1828">
        <v>1443.72</v>
      </c>
      <c r="F1828">
        <v>1443.72</v>
      </c>
      <c r="G1828">
        <v>2736</v>
      </c>
      <c r="H1828">
        <v>342</v>
      </c>
      <c r="I1828" t="s">
        <v>213</v>
      </c>
      <c r="J1828" t="str">
        <f>VLOOKUP(B1828,Sheet1!A:B,2,FALSE)</f>
        <v>Brush Management</v>
      </c>
    </row>
    <row r="1829" spans="1:10">
      <c r="A1829">
        <v>48237</v>
      </c>
      <c r="B1829">
        <v>338</v>
      </c>
      <c r="C1829" t="s">
        <v>396</v>
      </c>
      <c r="D1829">
        <v>2013</v>
      </c>
      <c r="E1829">
        <v>552.6</v>
      </c>
      <c r="F1829">
        <v>552.6</v>
      </c>
      <c r="G1829">
        <v>7865.6</v>
      </c>
      <c r="H1829">
        <v>890.2</v>
      </c>
      <c r="I1829" t="s">
        <v>213</v>
      </c>
      <c r="J1829" t="str">
        <f>VLOOKUP(B1829,Sheet1!A:B,2,FALSE)</f>
        <v>Prescribed Burning</v>
      </c>
    </row>
    <row r="1830" spans="1:10">
      <c r="A1830">
        <v>48237</v>
      </c>
      <c r="B1830">
        <v>378</v>
      </c>
      <c r="C1830" t="s">
        <v>305</v>
      </c>
      <c r="D1830">
        <v>2012</v>
      </c>
      <c r="E1830">
        <v>9401.34</v>
      </c>
      <c r="F1830">
        <v>9401.34</v>
      </c>
      <c r="G1830">
        <v>9988.8999999999905</v>
      </c>
      <c r="H1830">
        <v>1416.5</v>
      </c>
      <c r="I1830" t="s">
        <v>213</v>
      </c>
      <c r="J1830" t="str">
        <f>VLOOKUP(B1830,Sheet1!A:B,2,FALSE)</f>
        <v>Pond</v>
      </c>
    </row>
    <row r="1831" spans="1:10">
      <c r="A1831">
        <v>48237</v>
      </c>
      <c r="B1831">
        <v>378</v>
      </c>
      <c r="C1831" t="s">
        <v>383</v>
      </c>
      <c r="D1831">
        <v>2010</v>
      </c>
      <c r="E1831">
        <v>5803.8</v>
      </c>
      <c r="F1831">
        <v>5803.8</v>
      </c>
      <c r="G1831">
        <v>1458</v>
      </c>
      <c r="H1831">
        <v>162</v>
      </c>
      <c r="I1831" t="s">
        <v>213</v>
      </c>
      <c r="J1831" t="str">
        <f>VLOOKUP(B1831,Sheet1!A:B,2,FALSE)</f>
        <v>Pond</v>
      </c>
    </row>
    <row r="1832" spans="1:10">
      <c r="A1832">
        <v>48237</v>
      </c>
      <c r="B1832">
        <v>378</v>
      </c>
      <c r="C1832" t="s">
        <v>436</v>
      </c>
      <c r="D1832">
        <v>2012</v>
      </c>
      <c r="E1832">
        <v>3437.4</v>
      </c>
      <c r="F1832">
        <v>3437.4</v>
      </c>
      <c r="G1832">
        <v>12065.6</v>
      </c>
      <c r="H1832">
        <v>994.3</v>
      </c>
      <c r="I1832" t="s">
        <v>213</v>
      </c>
      <c r="J1832" t="str">
        <f>VLOOKUP(B1832,Sheet1!A:B,2,FALSE)</f>
        <v>Pond</v>
      </c>
    </row>
    <row r="1833" spans="1:10">
      <c r="A1833">
        <v>48237</v>
      </c>
      <c r="B1833">
        <v>378</v>
      </c>
      <c r="C1833" t="s">
        <v>502</v>
      </c>
      <c r="D1833">
        <v>2010</v>
      </c>
      <c r="E1833">
        <v>4209.54</v>
      </c>
      <c r="F1833">
        <v>4209.54</v>
      </c>
      <c r="G1833">
        <v>170</v>
      </c>
      <c r="H1833">
        <v>170</v>
      </c>
      <c r="I1833" t="s">
        <v>213</v>
      </c>
      <c r="J1833" t="str">
        <f>VLOOKUP(B1833,Sheet1!A:B,2,FALSE)</f>
        <v>Pond</v>
      </c>
    </row>
    <row r="1834" spans="1:10">
      <c r="A1834">
        <v>48237</v>
      </c>
      <c r="B1834">
        <v>378</v>
      </c>
      <c r="C1834" t="s">
        <v>565</v>
      </c>
      <c r="D1834">
        <v>2013</v>
      </c>
      <c r="E1834">
        <v>3667.05</v>
      </c>
      <c r="F1834">
        <v>3667.05</v>
      </c>
      <c r="G1834">
        <v>2559.1999999999998</v>
      </c>
      <c r="H1834">
        <v>365.6</v>
      </c>
      <c r="I1834" t="s">
        <v>213</v>
      </c>
      <c r="J1834" t="str">
        <f>VLOOKUP(B1834,Sheet1!A:B,2,FALSE)</f>
        <v>Pond</v>
      </c>
    </row>
    <row r="1835" spans="1:10">
      <c r="A1835">
        <v>48237</v>
      </c>
      <c r="B1835">
        <v>378</v>
      </c>
      <c r="C1835" t="s">
        <v>588</v>
      </c>
      <c r="D1835">
        <v>2010</v>
      </c>
      <c r="E1835">
        <v>1924.74</v>
      </c>
      <c r="F1835">
        <v>1924.74</v>
      </c>
      <c r="G1835">
        <v>346</v>
      </c>
      <c r="H1835">
        <v>39</v>
      </c>
      <c r="I1835" t="s">
        <v>209</v>
      </c>
      <c r="J1835" t="str">
        <f>VLOOKUP(B1835,Sheet1!A:B,2,FALSE)</f>
        <v>Pond</v>
      </c>
    </row>
    <row r="1836" spans="1:10">
      <c r="A1836">
        <v>48237</v>
      </c>
      <c r="B1836">
        <v>378</v>
      </c>
      <c r="C1836" t="s">
        <v>595</v>
      </c>
      <c r="D1836">
        <v>2016</v>
      </c>
      <c r="E1836">
        <v>3362.96</v>
      </c>
      <c r="F1836">
        <v>3362.96</v>
      </c>
      <c r="G1836">
        <v>496</v>
      </c>
      <c r="H1836">
        <v>124</v>
      </c>
      <c r="I1836" t="s">
        <v>213</v>
      </c>
      <c r="J1836" t="str">
        <f>VLOOKUP(B1836,Sheet1!A:B,2,FALSE)</f>
        <v>Pond</v>
      </c>
    </row>
    <row r="1837" spans="1:10">
      <c r="A1837">
        <v>48237</v>
      </c>
      <c r="B1837">
        <v>378</v>
      </c>
      <c r="C1837" t="s">
        <v>622</v>
      </c>
      <c r="D1837">
        <v>2013</v>
      </c>
      <c r="E1837">
        <v>3960</v>
      </c>
      <c r="F1837">
        <v>3960</v>
      </c>
      <c r="G1837">
        <v>482</v>
      </c>
      <c r="H1837">
        <v>241</v>
      </c>
      <c r="I1837" t="s">
        <v>213</v>
      </c>
      <c r="J1837" t="str">
        <f>VLOOKUP(B1837,Sheet1!A:B,2,FALSE)</f>
        <v>Pond</v>
      </c>
    </row>
    <row r="1838" spans="1:10">
      <c r="A1838">
        <v>48237</v>
      </c>
      <c r="B1838">
        <v>378</v>
      </c>
      <c r="C1838" t="s">
        <v>629</v>
      </c>
      <c r="D1838">
        <v>2012</v>
      </c>
      <c r="E1838">
        <v>2974.15</v>
      </c>
      <c r="F1838">
        <v>2974.15</v>
      </c>
      <c r="G1838">
        <v>54</v>
      </c>
      <c r="H1838">
        <v>18</v>
      </c>
      <c r="I1838" t="s">
        <v>213</v>
      </c>
      <c r="J1838" t="str">
        <f>VLOOKUP(B1838,Sheet1!A:B,2,FALSE)</f>
        <v>Pond</v>
      </c>
    </row>
    <row r="1839" spans="1:10">
      <c r="A1839">
        <v>48237</v>
      </c>
      <c r="B1839">
        <v>378</v>
      </c>
      <c r="C1839" t="s">
        <v>723</v>
      </c>
      <c r="D1839">
        <v>2011</v>
      </c>
      <c r="E1839">
        <v>3186.47</v>
      </c>
      <c r="F1839">
        <v>3186.47</v>
      </c>
      <c r="G1839">
        <v>2350</v>
      </c>
      <c r="H1839">
        <v>489</v>
      </c>
      <c r="I1839" t="s">
        <v>213</v>
      </c>
      <c r="J1839" t="str">
        <f>VLOOKUP(B1839,Sheet1!A:B,2,FALSE)</f>
        <v>Pond</v>
      </c>
    </row>
    <row r="1840" spans="1:10">
      <c r="A1840">
        <v>48237</v>
      </c>
      <c r="B1840">
        <v>378</v>
      </c>
      <c r="C1840" t="s">
        <v>772</v>
      </c>
      <c r="D1840">
        <v>2013</v>
      </c>
      <c r="E1840">
        <v>4318.6000000000004</v>
      </c>
      <c r="F1840">
        <v>4318.6000000000004</v>
      </c>
      <c r="G1840">
        <v>4742.3999999999996</v>
      </c>
      <c r="H1840">
        <v>317.7</v>
      </c>
      <c r="I1840" t="s">
        <v>213</v>
      </c>
      <c r="J1840" t="str">
        <f>VLOOKUP(B1840,Sheet1!A:B,2,FALSE)</f>
        <v>Pond</v>
      </c>
    </row>
    <row r="1841" spans="1:10">
      <c r="A1841">
        <v>48237</v>
      </c>
      <c r="B1841">
        <v>378</v>
      </c>
      <c r="C1841" t="s">
        <v>785</v>
      </c>
      <c r="D1841">
        <v>2012</v>
      </c>
      <c r="E1841">
        <v>3906.6</v>
      </c>
      <c r="F1841">
        <v>3906.6</v>
      </c>
      <c r="G1841">
        <v>300</v>
      </c>
      <c r="H1841">
        <v>50</v>
      </c>
      <c r="I1841" t="s">
        <v>213</v>
      </c>
      <c r="J1841" t="str">
        <f>VLOOKUP(B1841,Sheet1!A:B,2,FALSE)</f>
        <v>Pond</v>
      </c>
    </row>
    <row r="1842" spans="1:10">
      <c r="A1842">
        <v>48237</v>
      </c>
      <c r="B1842">
        <v>378</v>
      </c>
      <c r="C1842" t="s">
        <v>830</v>
      </c>
      <c r="D1842">
        <v>2008</v>
      </c>
      <c r="E1842">
        <v>6227.76</v>
      </c>
      <c r="F1842">
        <v>6227.76</v>
      </c>
      <c r="G1842">
        <v>5570.6</v>
      </c>
      <c r="H1842">
        <v>795.8</v>
      </c>
      <c r="I1842" t="s">
        <v>213</v>
      </c>
      <c r="J1842" t="str">
        <f>VLOOKUP(B1842,Sheet1!A:B,2,FALSE)</f>
        <v>Pond</v>
      </c>
    </row>
    <row r="1843" spans="1:10">
      <c r="A1843">
        <v>48237</v>
      </c>
      <c r="B1843">
        <v>378</v>
      </c>
      <c r="C1843" t="s">
        <v>831</v>
      </c>
      <c r="D1843">
        <v>2014</v>
      </c>
      <c r="E1843">
        <v>2559.0500000000002</v>
      </c>
      <c r="F1843">
        <v>2559.0500000000002</v>
      </c>
      <c r="G1843">
        <v>3342</v>
      </c>
      <c r="H1843">
        <v>557</v>
      </c>
      <c r="I1843" t="s">
        <v>213</v>
      </c>
      <c r="J1843" t="str">
        <f>VLOOKUP(B1843,Sheet1!A:B,2,FALSE)</f>
        <v>Pond</v>
      </c>
    </row>
    <row r="1844" spans="1:10">
      <c r="A1844">
        <v>48237</v>
      </c>
      <c r="B1844">
        <v>378</v>
      </c>
      <c r="C1844" t="s">
        <v>858</v>
      </c>
      <c r="D1844">
        <v>2011</v>
      </c>
      <c r="E1844">
        <v>4046.34</v>
      </c>
      <c r="F1844">
        <v>4046.34</v>
      </c>
      <c r="G1844">
        <v>475.3</v>
      </c>
      <c r="H1844">
        <v>475.3</v>
      </c>
      <c r="I1844" t="s">
        <v>213</v>
      </c>
      <c r="J1844" t="str">
        <f>VLOOKUP(B1844,Sheet1!A:B,2,FALSE)</f>
        <v>Pond</v>
      </c>
    </row>
    <row r="1845" spans="1:10">
      <c r="A1845">
        <v>48237</v>
      </c>
      <c r="B1845">
        <v>378</v>
      </c>
      <c r="C1845" t="s">
        <v>873</v>
      </c>
      <c r="D1845">
        <v>2010</v>
      </c>
      <c r="E1845">
        <v>8249.76</v>
      </c>
      <c r="F1845">
        <v>8249.76</v>
      </c>
      <c r="G1845">
        <v>206.75</v>
      </c>
      <c r="H1845">
        <v>84.25</v>
      </c>
      <c r="I1845" t="s">
        <v>213</v>
      </c>
      <c r="J1845" t="str">
        <f>VLOOKUP(B1845,Sheet1!A:B,2,FALSE)</f>
        <v>Pond</v>
      </c>
    </row>
    <row r="1846" spans="1:10">
      <c r="A1846">
        <v>48237</v>
      </c>
      <c r="B1846">
        <v>378</v>
      </c>
      <c r="C1846" t="s">
        <v>884</v>
      </c>
      <c r="D1846">
        <v>2015</v>
      </c>
      <c r="E1846">
        <v>10160</v>
      </c>
      <c r="F1846">
        <v>10160</v>
      </c>
      <c r="G1846">
        <v>4482</v>
      </c>
      <c r="H1846">
        <v>747</v>
      </c>
      <c r="I1846" t="s">
        <v>213</v>
      </c>
      <c r="J1846" t="str">
        <f>VLOOKUP(B1846,Sheet1!A:B,2,FALSE)</f>
        <v>Pond</v>
      </c>
    </row>
    <row r="1847" spans="1:10">
      <c r="A1847">
        <v>48237</v>
      </c>
      <c r="B1847">
        <v>378</v>
      </c>
      <c r="C1847" t="s">
        <v>886</v>
      </c>
      <c r="D1847">
        <v>2013</v>
      </c>
      <c r="E1847">
        <v>3902.8</v>
      </c>
      <c r="F1847">
        <v>3902.8</v>
      </c>
      <c r="G1847">
        <v>128.6</v>
      </c>
      <c r="H1847">
        <v>128.6</v>
      </c>
      <c r="I1847" t="s">
        <v>213</v>
      </c>
      <c r="J1847" t="str">
        <f>VLOOKUP(B1847,Sheet1!A:B,2,FALSE)</f>
        <v>Pond</v>
      </c>
    </row>
    <row r="1848" spans="1:10">
      <c r="A1848">
        <v>48237</v>
      </c>
      <c r="B1848">
        <v>382</v>
      </c>
      <c r="C1848" t="s">
        <v>252</v>
      </c>
      <c r="D1848">
        <v>2011</v>
      </c>
      <c r="E1848">
        <v>3324.75</v>
      </c>
      <c r="F1848">
        <v>3324.75</v>
      </c>
      <c r="G1848">
        <v>1309.0999999999999</v>
      </c>
      <c r="H1848">
        <v>68.900000000000006</v>
      </c>
      <c r="I1848" t="s">
        <v>213</v>
      </c>
      <c r="J1848" t="str">
        <f>VLOOKUP(B1848,Sheet1!A:B,2,FALSE)</f>
        <v>Fence</v>
      </c>
    </row>
    <row r="1849" spans="1:10">
      <c r="A1849">
        <v>48237</v>
      </c>
      <c r="B1849">
        <v>382</v>
      </c>
      <c r="C1849" t="s">
        <v>274</v>
      </c>
      <c r="D1849">
        <v>2010</v>
      </c>
      <c r="E1849">
        <v>2496.9499999999998</v>
      </c>
      <c r="F1849">
        <v>2496.9499999999998</v>
      </c>
      <c r="G1849">
        <v>354</v>
      </c>
      <c r="H1849">
        <v>118</v>
      </c>
      <c r="I1849" t="s">
        <v>213</v>
      </c>
      <c r="J1849" t="str">
        <f>VLOOKUP(B1849,Sheet1!A:B,2,FALSE)</f>
        <v>Fence</v>
      </c>
    </row>
    <row r="1850" spans="1:10">
      <c r="A1850">
        <v>48237</v>
      </c>
      <c r="B1850">
        <v>382</v>
      </c>
      <c r="C1850" t="s">
        <v>310</v>
      </c>
      <c r="D1850">
        <v>2013</v>
      </c>
      <c r="E1850">
        <v>580.79999999999995</v>
      </c>
      <c r="F1850">
        <v>580.79999999999995</v>
      </c>
      <c r="G1850">
        <v>219.4</v>
      </c>
      <c r="H1850">
        <v>44</v>
      </c>
      <c r="I1850" t="s">
        <v>213</v>
      </c>
      <c r="J1850" t="str">
        <f>VLOOKUP(B1850,Sheet1!A:B,2,FALSE)</f>
        <v>Fence</v>
      </c>
    </row>
    <row r="1851" spans="1:10">
      <c r="A1851">
        <v>48237</v>
      </c>
      <c r="B1851">
        <v>382</v>
      </c>
      <c r="C1851" t="s">
        <v>336</v>
      </c>
      <c r="D1851">
        <v>2008</v>
      </c>
      <c r="E1851">
        <v>2365.5</v>
      </c>
      <c r="F1851">
        <v>2365.5</v>
      </c>
      <c r="G1851">
        <v>48</v>
      </c>
      <c r="H1851">
        <v>48</v>
      </c>
      <c r="I1851" t="s">
        <v>213</v>
      </c>
      <c r="J1851" t="str">
        <f>VLOOKUP(B1851,Sheet1!A:B,2,FALSE)</f>
        <v>Fence</v>
      </c>
    </row>
    <row r="1852" spans="1:10">
      <c r="A1852">
        <v>48237</v>
      </c>
      <c r="B1852">
        <v>382</v>
      </c>
      <c r="C1852" t="s">
        <v>345</v>
      </c>
      <c r="D1852">
        <v>2011</v>
      </c>
      <c r="E1852">
        <v>4456.8599999999997</v>
      </c>
      <c r="F1852">
        <v>4456.8599999999997</v>
      </c>
      <c r="G1852">
        <v>1001</v>
      </c>
      <c r="H1852">
        <v>143</v>
      </c>
      <c r="I1852" t="s">
        <v>213</v>
      </c>
      <c r="J1852" t="str">
        <f>VLOOKUP(B1852,Sheet1!A:B,2,FALSE)</f>
        <v>Fence</v>
      </c>
    </row>
    <row r="1853" spans="1:10">
      <c r="A1853">
        <v>48237</v>
      </c>
      <c r="B1853">
        <v>382</v>
      </c>
      <c r="C1853" t="s">
        <v>360</v>
      </c>
      <c r="D1853">
        <v>2014</v>
      </c>
      <c r="E1853">
        <v>6501.6</v>
      </c>
      <c r="F1853">
        <v>6501.6</v>
      </c>
      <c r="G1853">
        <v>6779.6</v>
      </c>
      <c r="H1853">
        <v>602.4</v>
      </c>
      <c r="I1853" t="s">
        <v>213</v>
      </c>
      <c r="J1853" t="str">
        <f>VLOOKUP(B1853,Sheet1!A:B,2,FALSE)</f>
        <v>Fence</v>
      </c>
    </row>
    <row r="1854" spans="1:10">
      <c r="A1854">
        <v>48237</v>
      </c>
      <c r="B1854">
        <v>382</v>
      </c>
      <c r="C1854" t="s">
        <v>411</v>
      </c>
      <c r="D1854">
        <v>2015</v>
      </c>
      <c r="E1854">
        <v>3163.46</v>
      </c>
      <c r="F1854">
        <v>3163.46</v>
      </c>
      <c r="G1854">
        <v>4610.2</v>
      </c>
      <c r="H1854">
        <v>850.2</v>
      </c>
      <c r="I1854" t="s">
        <v>213</v>
      </c>
      <c r="J1854" t="str">
        <f>VLOOKUP(B1854,Sheet1!A:B,2,FALSE)</f>
        <v>Fence</v>
      </c>
    </row>
    <row r="1855" spans="1:10">
      <c r="A1855">
        <v>48237</v>
      </c>
      <c r="B1855">
        <v>382</v>
      </c>
      <c r="C1855" t="s">
        <v>431</v>
      </c>
      <c r="D1855">
        <v>2014</v>
      </c>
      <c r="E1855">
        <v>1640.76</v>
      </c>
      <c r="F1855">
        <v>1640.76</v>
      </c>
      <c r="G1855">
        <v>226.4</v>
      </c>
      <c r="H1855">
        <v>26.3</v>
      </c>
      <c r="I1855" t="s">
        <v>209</v>
      </c>
      <c r="J1855" t="str">
        <f>VLOOKUP(B1855,Sheet1!A:B,2,FALSE)</f>
        <v>Fence</v>
      </c>
    </row>
    <row r="1856" spans="1:10">
      <c r="A1856">
        <v>48237</v>
      </c>
      <c r="B1856">
        <v>382</v>
      </c>
      <c r="C1856" t="s">
        <v>431</v>
      </c>
      <c r="D1856">
        <v>2015</v>
      </c>
      <c r="E1856">
        <v>396.88</v>
      </c>
      <c r="F1856">
        <v>396.88</v>
      </c>
      <c r="G1856">
        <v>226.4</v>
      </c>
      <c r="H1856">
        <v>26.3</v>
      </c>
      <c r="I1856" t="s">
        <v>209</v>
      </c>
      <c r="J1856" t="str">
        <f>VLOOKUP(B1856,Sheet1!A:B,2,FALSE)</f>
        <v>Fence</v>
      </c>
    </row>
    <row r="1857" spans="1:10">
      <c r="A1857">
        <v>48237</v>
      </c>
      <c r="B1857">
        <v>382</v>
      </c>
      <c r="C1857" t="s">
        <v>446</v>
      </c>
      <c r="D1857">
        <v>2010</v>
      </c>
      <c r="E1857">
        <v>2918.85</v>
      </c>
      <c r="F1857">
        <v>2918.85</v>
      </c>
      <c r="G1857">
        <v>481.2</v>
      </c>
      <c r="H1857">
        <v>160.4</v>
      </c>
      <c r="I1857" t="s">
        <v>213</v>
      </c>
      <c r="J1857" t="str">
        <f>VLOOKUP(B1857,Sheet1!A:B,2,FALSE)</f>
        <v>Fence</v>
      </c>
    </row>
    <row r="1858" spans="1:10">
      <c r="A1858">
        <v>48237</v>
      </c>
      <c r="B1858">
        <v>382</v>
      </c>
      <c r="C1858" t="s">
        <v>452</v>
      </c>
      <c r="D1858">
        <v>2015</v>
      </c>
      <c r="E1858">
        <v>2446.1</v>
      </c>
      <c r="F1858">
        <v>2446.1</v>
      </c>
      <c r="G1858">
        <v>4817.8</v>
      </c>
      <c r="H1858">
        <v>694</v>
      </c>
      <c r="I1858" t="s">
        <v>213</v>
      </c>
      <c r="J1858" t="str">
        <f>VLOOKUP(B1858,Sheet1!A:B,2,FALSE)</f>
        <v>Fence</v>
      </c>
    </row>
    <row r="1859" spans="1:10">
      <c r="A1859">
        <v>48237</v>
      </c>
      <c r="B1859">
        <v>382</v>
      </c>
      <c r="C1859" t="s">
        <v>565</v>
      </c>
      <c r="D1859">
        <v>2014</v>
      </c>
      <c r="E1859">
        <v>7073.82</v>
      </c>
      <c r="F1859">
        <v>7073.82</v>
      </c>
      <c r="G1859">
        <v>2559.1999999999998</v>
      </c>
      <c r="H1859">
        <v>365.6</v>
      </c>
      <c r="I1859" t="s">
        <v>213</v>
      </c>
      <c r="J1859" t="str">
        <f>VLOOKUP(B1859,Sheet1!A:B,2,FALSE)</f>
        <v>Fence</v>
      </c>
    </row>
    <row r="1860" spans="1:10">
      <c r="A1860">
        <v>48237</v>
      </c>
      <c r="B1860">
        <v>382</v>
      </c>
      <c r="C1860" t="s">
        <v>583</v>
      </c>
      <c r="D1860">
        <v>2008</v>
      </c>
      <c r="E1860">
        <v>3417.4</v>
      </c>
      <c r="F1860">
        <v>3417.4</v>
      </c>
      <c r="G1860">
        <v>369.2</v>
      </c>
      <c r="H1860">
        <v>369.2</v>
      </c>
      <c r="I1860" t="s">
        <v>213</v>
      </c>
      <c r="J1860" t="str">
        <f>VLOOKUP(B1860,Sheet1!A:B,2,FALSE)</f>
        <v>Fence</v>
      </c>
    </row>
    <row r="1861" spans="1:10">
      <c r="A1861">
        <v>48237</v>
      </c>
      <c r="B1861">
        <v>382</v>
      </c>
      <c r="C1861" t="s">
        <v>596</v>
      </c>
      <c r="D1861">
        <v>2015</v>
      </c>
      <c r="E1861">
        <v>2472.3000000000002</v>
      </c>
      <c r="F1861">
        <v>2472.3000000000002</v>
      </c>
      <c r="G1861">
        <v>38.6</v>
      </c>
      <c r="H1861">
        <v>38.6</v>
      </c>
      <c r="I1861" t="s">
        <v>209</v>
      </c>
      <c r="J1861" t="str">
        <f>VLOOKUP(B1861,Sheet1!A:B,2,FALSE)</f>
        <v>Fence</v>
      </c>
    </row>
    <row r="1862" spans="1:10">
      <c r="A1862">
        <v>48237</v>
      </c>
      <c r="B1862">
        <v>382</v>
      </c>
      <c r="C1862" t="s">
        <v>597</v>
      </c>
      <c r="D1862">
        <v>2011</v>
      </c>
      <c r="E1862">
        <v>8905.0499999999993</v>
      </c>
      <c r="F1862">
        <v>8905.0499999999993</v>
      </c>
      <c r="G1862">
        <v>1554</v>
      </c>
      <c r="H1862">
        <v>205</v>
      </c>
      <c r="I1862" t="s">
        <v>213</v>
      </c>
      <c r="J1862" t="str">
        <f>VLOOKUP(B1862,Sheet1!A:B,2,FALSE)</f>
        <v>Fence</v>
      </c>
    </row>
    <row r="1863" spans="1:10">
      <c r="A1863">
        <v>48237</v>
      </c>
      <c r="B1863">
        <v>382</v>
      </c>
      <c r="C1863" t="s">
        <v>610</v>
      </c>
      <c r="D1863">
        <v>2015</v>
      </c>
      <c r="E1863">
        <v>6086.8</v>
      </c>
      <c r="F1863">
        <v>6086.8</v>
      </c>
      <c r="G1863">
        <v>2208</v>
      </c>
      <c r="H1863">
        <v>1104</v>
      </c>
      <c r="I1863" t="s">
        <v>213</v>
      </c>
      <c r="J1863" t="str">
        <f>VLOOKUP(B1863,Sheet1!A:B,2,FALSE)</f>
        <v>Fence</v>
      </c>
    </row>
    <row r="1864" spans="1:10">
      <c r="A1864">
        <v>48237</v>
      </c>
      <c r="B1864">
        <v>382</v>
      </c>
      <c r="C1864" t="s">
        <v>630</v>
      </c>
      <c r="D1864">
        <v>2013</v>
      </c>
      <c r="E1864">
        <v>3009.3</v>
      </c>
      <c r="F1864">
        <v>3009.3</v>
      </c>
      <c r="G1864">
        <v>90</v>
      </c>
      <c r="H1864">
        <v>30</v>
      </c>
      <c r="I1864" t="s">
        <v>207</v>
      </c>
      <c r="J1864" t="str">
        <f>VLOOKUP(B1864,Sheet1!A:B,2,FALSE)</f>
        <v>Fence</v>
      </c>
    </row>
    <row r="1865" spans="1:10">
      <c r="A1865">
        <v>48237</v>
      </c>
      <c r="B1865">
        <v>382</v>
      </c>
      <c r="C1865" t="s">
        <v>642</v>
      </c>
      <c r="D1865">
        <v>2014</v>
      </c>
      <c r="E1865">
        <v>4193.42</v>
      </c>
      <c r="F1865">
        <v>4193.42</v>
      </c>
      <c r="G1865">
        <v>5319</v>
      </c>
      <c r="H1865">
        <v>1426</v>
      </c>
      <c r="I1865" t="s">
        <v>213</v>
      </c>
      <c r="J1865" t="str">
        <f>VLOOKUP(B1865,Sheet1!A:B,2,FALSE)</f>
        <v>Fence</v>
      </c>
    </row>
    <row r="1866" spans="1:10">
      <c r="A1866">
        <v>48237</v>
      </c>
      <c r="B1866">
        <v>382</v>
      </c>
      <c r="C1866" t="s">
        <v>690</v>
      </c>
      <c r="D1866">
        <v>2015</v>
      </c>
      <c r="E1866">
        <v>1479.86</v>
      </c>
      <c r="F1866">
        <v>1479.86</v>
      </c>
      <c r="G1866">
        <v>533</v>
      </c>
      <c r="H1866">
        <v>41</v>
      </c>
      <c r="I1866" t="s">
        <v>213</v>
      </c>
      <c r="J1866" t="str">
        <f>VLOOKUP(B1866,Sheet1!A:B,2,FALSE)</f>
        <v>Fence</v>
      </c>
    </row>
    <row r="1867" spans="1:10">
      <c r="A1867">
        <v>48237</v>
      </c>
      <c r="B1867">
        <v>382</v>
      </c>
      <c r="C1867" t="s">
        <v>763</v>
      </c>
      <c r="D1867">
        <v>2010</v>
      </c>
      <c r="E1867">
        <v>1843.96</v>
      </c>
      <c r="F1867">
        <v>1843.96</v>
      </c>
      <c r="G1867">
        <v>58</v>
      </c>
      <c r="H1867">
        <v>29</v>
      </c>
      <c r="I1867" t="s">
        <v>213</v>
      </c>
      <c r="J1867" t="str">
        <f>VLOOKUP(B1867,Sheet1!A:B,2,FALSE)</f>
        <v>Fence</v>
      </c>
    </row>
    <row r="1868" spans="1:10">
      <c r="A1868">
        <v>48237</v>
      </c>
      <c r="B1868">
        <v>382</v>
      </c>
      <c r="C1868" t="s">
        <v>785</v>
      </c>
      <c r="D1868">
        <v>2011</v>
      </c>
      <c r="E1868">
        <v>1361.25</v>
      </c>
      <c r="F1868">
        <v>1361.25</v>
      </c>
      <c r="G1868">
        <v>300</v>
      </c>
      <c r="H1868">
        <v>50</v>
      </c>
      <c r="I1868" t="s">
        <v>213</v>
      </c>
      <c r="J1868" t="str">
        <f>VLOOKUP(B1868,Sheet1!A:B,2,FALSE)</f>
        <v>Fence</v>
      </c>
    </row>
    <row r="1869" spans="1:10">
      <c r="A1869">
        <v>48237</v>
      </c>
      <c r="B1869">
        <v>382</v>
      </c>
      <c r="C1869" t="s">
        <v>790</v>
      </c>
      <c r="D1869">
        <v>2013</v>
      </c>
      <c r="E1869">
        <v>1031.25</v>
      </c>
      <c r="F1869">
        <v>1031.25</v>
      </c>
      <c r="G1869">
        <v>120</v>
      </c>
      <c r="H1869">
        <v>24</v>
      </c>
      <c r="I1869" t="s">
        <v>209</v>
      </c>
      <c r="J1869" t="str">
        <f>VLOOKUP(B1869,Sheet1!A:B,2,FALSE)</f>
        <v>Fence</v>
      </c>
    </row>
    <row r="1870" spans="1:10">
      <c r="A1870">
        <v>48237</v>
      </c>
      <c r="B1870">
        <v>382</v>
      </c>
      <c r="C1870" t="s">
        <v>813</v>
      </c>
      <c r="D1870">
        <v>2017</v>
      </c>
      <c r="E1870">
        <v>4352.84</v>
      </c>
      <c r="F1870">
        <v>4352.84</v>
      </c>
      <c r="G1870">
        <v>216</v>
      </c>
      <c r="H1870">
        <v>72</v>
      </c>
      <c r="I1870" t="s">
        <v>213</v>
      </c>
      <c r="J1870" t="str">
        <f>VLOOKUP(B1870,Sheet1!A:B,2,FALSE)</f>
        <v>Fence</v>
      </c>
    </row>
    <row r="1871" spans="1:10">
      <c r="A1871">
        <v>48237</v>
      </c>
      <c r="B1871">
        <v>382</v>
      </c>
      <c r="C1871" t="s">
        <v>814</v>
      </c>
      <c r="D1871">
        <v>2012</v>
      </c>
      <c r="E1871">
        <v>469.86</v>
      </c>
      <c r="F1871">
        <v>469.86</v>
      </c>
      <c r="G1871">
        <v>33.5</v>
      </c>
      <c r="H1871">
        <v>33.5</v>
      </c>
      <c r="I1871" t="s">
        <v>209</v>
      </c>
      <c r="J1871" t="str">
        <f>VLOOKUP(B1871,Sheet1!A:B,2,FALSE)</f>
        <v>Fence</v>
      </c>
    </row>
    <row r="1872" spans="1:10">
      <c r="A1872">
        <v>48237</v>
      </c>
      <c r="B1872">
        <v>382</v>
      </c>
      <c r="C1872" t="s">
        <v>817</v>
      </c>
      <c r="D1872">
        <v>2010</v>
      </c>
      <c r="E1872">
        <v>3652.49</v>
      </c>
      <c r="F1872">
        <v>3652.49</v>
      </c>
      <c r="G1872">
        <v>1458</v>
      </c>
      <c r="H1872">
        <v>162</v>
      </c>
      <c r="I1872" t="s">
        <v>213</v>
      </c>
      <c r="J1872" t="str">
        <f>VLOOKUP(B1872,Sheet1!A:B,2,FALSE)</f>
        <v>Fence</v>
      </c>
    </row>
    <row r="1873" spans="1:10">
      <c r="A1873">
        <v>48237</v>
      </c>
      <c r="B1873">
        <v>382</v>
      </c>
      <c r="C1873" t="s">
        <v>824</v>
      </c>
      <c r="D1873">
        <v>2015</v>
      </c>
      <c r="E1873">
        <v>3123.2</v>
      </c>
      <c r="F1873">
        <v>3123.2</v>
      </c>
      <c r="G1873">
        <v>1176</v>
      </c>
      <c r="H1873">
        <v>413</v>
      </c>
      <c r="I1873" t="s">
        <v>213</v>
      </c>
      <c r="J1873" t="str">
        <f>VLOOKUP(B1873,Sheet1!A:B,2,FALSE)</f>
        <v>Fence</v>
      </c>
    </row>
    <row r="1874" spans="1:10">
      <c r="A1874">
        <v>48237</v>
      </c>
      <c r="B1874">
        <v>382</v>
      </c>
      <c r="C1874" t="s">
        <v>840</v>
      </c>
      <c r="D1874">
        <v>2011</v>
      </c>
      <c r="E1874">
        <v>10932.9</v>
      </c>
      <c r="F1874">
        <v>10932.9</v>
      </c>
      <c r="G1874">
        <v>2106</v>
      </c>
      <c r="H1874">
        <v>1053</v>
      </c>
      <c r="I1874" t="s">
        <v>213</v>
      </c>
      <c r="J1874" t="str">
        <f>VLOOKUP(B1874,Sheet1!A:B,2,FALSE)</f>
        <v>Fence</v>
      </c>
    </row>
    <row r="1875" spans="1:10">
      <c r="A1875">
        <v>48237</v>
      </c>
      <c r="B1875">
        <v>382</v>
      </c>
      <c r="C1875" t="s">
        <v>858</v>
      </c>
      <c r="D1875">
        <v>2010</v>
      </c>
      <c r="E1875">
        <v>4727.25</v>
      </c>
      <c r="F1875">
        <v>4727.25</v>
      </c>
      <c r="G1875">
        <v>475.3</v>
      </c>
      <c r="H1875">
        <v>475.3</v>
      </c>
      <c r="I1875" t="s">
        <v>213</v>
      </c>
      <c r="J1875" t="str">
        <f>VLOOKUP(B1875,Sheet1!A:B,2,FALSE)</f>
        <v>Fence</v>
      </c>
    </row>
    <row r="1876" spans="1:10">
      <c r="A1876">
        <v>48237</v>
      </c>
      <c r="B1876">
        <v>382</v>
      </c>
      <c r="C1876" t="s">
        <v>884</v>
      </c>
      <c r="D1876">
        <v>2015</v>
      </c>
      <c r="E1876">
        <v>9526.76</v>
      </c>
      <c r="F1876">
        <v>9526.76</v>
      </c>
      <c r="G1876">
        <v>4482</v>
      </c>
      <c r="H1876">
        <v>747</v>
      </c>
      <c r="I1876" t="s">
        <v>213</v>
      </c>
      <c r="J1876" t="str">
        <f>VLOOKUP(B1876,Sheet1!A:B,2,FALSE)</f>
        <v>Fence</v>
      </c>
    </row>
    <row r="1877" spans="1:10">
      <c r="A1877">
        <v>48237</v>
      </c>
      <c r="B1877">
        <v>382</v>
      </c>
      <c r="C1877" t="s">
        <v>899</v>
      </c>
      <c r="D1877">
        <v>2017</v>
      </c>
      <c r="E1877">
        <v>10846.14</v>
      </c>
      <c r="F1877">
        <v>10846.14</v>
      </c>
      <c r="G1877">
        <v>1450.6</v>
      </c>
      <c r="H1877">
        <v>327.2</v>
      </c>
      <c r="I1877" t="s">
        <v>209</v>
      </c>
      <c r="J1877" t="str">
        <f>VLOOKUP(B1877,Sheet1!A:B,2,FALSE)</f>
        <v>Fence</v>
      </c>
    </row>
    <row r="1878" spans="1:10">
      <c r="A1878">
        <v>48237</v>
      </c>
      <c r="B1878">
        <v>382</v>
      </c>
      <c r="C1878" t="s">
        <v>957</v>
      </c>
      <c r="D1878">
        <v>2012</v>
      </c>
      <c r="E1878">
        <v>762.3</v>
      </c>
      <c r="F1878">
        <v>762.3</v>
      </c>
      <c r="G1878">
        <v>45</v>
      </c>
      <c r="H1878">
        <v>15</v>
      </c>
      <c r="I1878" t="s">
        <v>213</v>
      </c>
      <c r="J1878" t="str">
        <f>VLOOKUP(B1878,Sheet1!A:B,2,FALSE)</f>
        <v>Fence</v>
      </c>
    </row>
    <row r="1879" spans="1:10">
      <c r="A1879">
        <v>48237</v>
      </c>
      <c r="B1879">
        <v>382</v>
      </c>
      <c r="C1879" t="s">
        <v>966</v>
      </c>
      <c r="D1879">
        <v>2015</v>
      </c>
      <c r="E1879">
        <v>1872.7</v>
      </c>
      <c r="F1879">
        <v>1872.7</v>
      </c>
      <c r="G1879">
        <v>3931</v>
      </c>
      <c r="H1879">
        <v>581</v>
      </c>
      <c r="I1879" t="s">
        <v>213</v>
      </c>
      <c r="J1879" t="str">
        <f>VLOOKUP(B1879,Sheet1!A:B,2,FALSE)</f>
        <v>Fence</v>
      </c>
    </row>
    <row r="1880" spans="1:10">
      <c r="A1880">
        <v>48237</v>
      </c>
      <c r="B1880">
        <v>382</v>
      </c>
      <c r="C1880" t="s">
        <v>970</v>
      </c>
      <c r="D1880">
        <v>2013</v>
      </c>
      <c r="E1880">
        <v>7576.8</v>
      </c>
      <c r="F1880">
        <v>7576.8</v>
      </c>
      <c r="G1880">
        <v>1454.3</v>
      </c>
      <c r="H1880">
        <v>969.9</v>
      </c>
      <c r="I1880" t="s">
        <v>213</v>
      </c>
      <c r="J1880" t="str">
        <f>VLOOKUP(B1880,Sheet1!A:B,2,FALSE)</f>
        <v>Fence</v>
      </c>
    </row>
    <row r="1881" spans="1:10">
      <c r="A1881">
        <v>48237</v>
      </c>
      <c r="B1881">
        <v>382</v>
      </c>
      <c r="C1881" t="s">
        <v>970</v>
      </c>
      <c r="D1881">
        <v>2014</v>
      </c>
      <c r="E1881">
        <v>7118.1</v>
      </c>
      <c r="F1881">
        <v>7118.1</v>
      </c>
      <c r="G1881">
        <v>1454.3</v>
      </c>
      <c r="H1881">
        <v>969.9</v>
      </c>
      <c r="I1881" t="s">
        <v>213</v>
      </c>
      <c r="J1881" t="str">
        <f>VLOOKUP(B1881,Sheet1!A:B,2,FALSE)</f>
        <v>Fence</v>
      </c>
    </row>
    <row r="1882" spans="1:10">
      <c r="A1882">
        <v>48237</v>
      </c>
      <c r="B1882">
        <v>382</v>
      </c>
      <c r="C1882" t="s">
        <v>976</v>
      </c>
      <c r="D1882">
        <v>2008</v>
      </c>
      <c r="E1882">
        <v>5697.2</v>
      </c>
      <c r="F1882">
        <v>5697.2</v>
      </c>
      <c r="G1882">
        <v>4046.2</v>
      </c>
      <c r="H1882">
        <v>558</v>
      </c>
      <c r="I1882" t="s">
        <v>213</v>
      </c>
      <c r="J1882" t="str">
        <f>VLOOKUP(B1882,Sheet1!A:B,2,FALSE)</f>
        <v>Fence</v>
      </c>
    </row>
    <row r="1883" spans="1:10">
      <c r="A1883">
        <v>48237</v>
      </c>
      <c r="B1883">
        <v>382</v>
      </c>
      <c r="C1883" t="s">
        <v>1085</v>
      </c>
      <c r="D1883">
        <v>2012</v>
      </c>
      <c r="E1883">
        <v>1740.45</v>
      </c>
      <c r="F1883">
        <v>1740.45</v>
      </c>
      <c r="G1883">
        <v>126</v>
      </c>
      <c r="H1883">
        <v>63</v>
      </c>
      <c r="I1883" t="s">
        <v>213</v>
      </c>
      <c r="J1883" t="str">
        <f>VLOOKUP(B1883,Sheet1!A:B,2,FALSE)</f>
        <v>Fence</v>
      </c>
    </row>
    <row r="1884" spans="1:10">
      <c r="A1884">
        <v>48237</v>
      </c>
      <c r="B1884">
        <v>394</v>
      </c>
      <c r="C1884" t="s">
        <v>346</v>
      </c>
      <c r="D1884">
        <v>2013</v>
      </c>
      <c r="E1884">
        <v>1186.0999999999999</v>
      </c>
      <c r="F1884">
        <v>1186.0999999999999</v>
      </c>
      <c r="G1884">
        <v>2640.4</v>
      </c>
      <c r="H1884">
        <v>672.7</v>
      </c>
      <c r="I1884" t="s">
        <v>213</v>
      </c>
      <c r="J1884" t="str">
        <f>VLOOKUP(B1884,Sheet1!A:B,2,FALSE)</f>
        <v>Firebreak</v>
      </c>
    </row>
    <row r="1885" spans="1:10">
      <c r="A1885">
        <v>48237</v>
      </c>
      <c r="B1885">
        <v>466</v>
      </c>
      <c r="C1885" t="s">
        <v>388</v>
      </c>
      <c r="D1885">
        <v>2015</v>
      </c>
      <c r="E1885">
        <v>1370.54</v>
      </c>
      <c r="F1885">
        <v>1370.54</v>
      </c>
      <c r="G1885">
        <v>78.8</v>
      </c>
      <c r="H1885">
        <v>39.4</v>
      </c>
      <c r="I1885" t="s">
        <v>207</v>
      </c>
      <c r="J1885" t="str">
        <f>VLOOKUP(B1885,Sheet1!A:B,2,FALSE)</f>
        <v>Land Smoothing</v>
      </c>
    </row>
    <row r="1886" spans="1:10">
      <c r="A1886">
        <v>48237</v>
      </c>
      <c r="B1886">
        <v>512</v>
      </c>
      <c r="C1886" t="s">
        <v>410</v>
      </c>
      <c r="D1886">
        <v>2013</v>
      </c>
      <c r="E1886">
        <v>1009.9</v>
      </c>
      <c r="F1886">
        <v>1009.9</v>
      </c>
      <c r="G1886">
        <v>23</v>
      </c>
      <c r="H1886">
        <v>23</v>
      </c>
      <c r="I1886" t="s">
        <v>207</v>
      </c>
      <c r="J1886" t="str">
        <f>VLOOKUP(B1886,Sheet1!A:B,2,FALSE)</f>
        <v>Forage and Biomass Planting</v>
      </c>
    </row>
    <row r="1887" spans="1:10">
      <c r="A1887">
        <v>48237</v>
      </c>
      <c r="B1887">
        <v>512</v>
      </c>
      <c r="C1887" t="s">
        <v>431</v>
      </c>
      <c r="D1887">
        <v>2015</v>
      </c>
      <c r="E1887">
        <v>2074.6799999999998</v>
      </c>
      <c r="F1887">
        <v>2074.6799999999998</v>
      </c>
      <c r="G1887">
        <v>226.4</v>
      </c>
      <c r="H1887">
        <v>26.3</v>
      </c>
      <c r="I1887" t="s">
        <v>209</v>
      </c>
      <c r="J1887" t="str">
        <f>VLOOKUP(B1887,Sheet1!A:B,2,FALSE)</f>
        <v>Forage and Biomass Planting</v>
      </c>
    </row>
    <row r="1888" spans="1:10">
      <c r="A1888">
        <v>48237</v>
      </c>
      <c r="B1888">
        <v>512</v>
      </c>
      <c r="C1888" t="s">
        <v>467</v>
      </c>
      <c r="D1888">
        <v>2010</v>
      </c>
      <c r="E1888">
        <v>2959.2</v>
      </c>
      <c r="F1888">
        <v>2959.2</v>
      </c>
      <c r="G1888">
        <v>109.6</v>
      </c>
      <c r="H1888">
        <v>54.8</v>
      </c>
      <c r="I1888" t="s">
        <v>207</v>
      </c>
      <c r="J1888" t="str">
        <f>VLOOKUP(B1888,Sheet1!A:B,2,FALSE)</f>
        <v>Forage and Biomass Planting</v>
      </c>
    </row>
    <row r="1889" spans="1:10">
      <c r="A1889">
        <v>48237</v>
      </c>
      <c r="B1889">
        <v>512</v>
      </c>
      <c r="C1889" t="s">
        <v>630</v>
      </c>
      <c r="D1889">
        <v>2011</v>
      </c>
      <c r="E1889">
        <v>1828.2</v>
      </c>
      <c r="F1889">
        <v>1828.2</v>
      </c>
      <c r="G1889">
        <v>90</v>
      </c>
      <c r="H1889">
        <v>30</v>
      </c>
      <c r="I1889" t="s">
        <v>207</v>
      </c>
      <c r="J1889" t="str">
        <f>VLOOKUP(B1889,Sheet1!A:B,2,FALSE)</f>
        <v>Forage and Biomass Planting</v>
      </c>
    </row>
    <row r="1890" spans="1:10">
      <c r="A1890">
        <v>48237</v>
      </c>
      <c r="B1890">
        <v>512</v>
      </c>
      <c r="C1890" t="s">
        <v>790</v>
      </c>
      <c r="D1890">
        <v>2011</v>
      </c>
      <c r="E1890">
        <v>1375.92</v>
      </c>
      <c r="F1890">
        <v>1375.92</v>
      </c>
      <c r="G1890">
        <v>120</v>
      </c>
      <c r="H1890">
        <v>24</v>
      </c>
      <c r="I1890" t="s">
        <v>209</v>
      </c>
      <c r="J1890" t="str">
        <f>VLOOKUP(B1890,Sheet1!A:B,2,FALSE)</f>
        <v>Forage and Biomass Planting</v>
      </c>
    </row>
    <row r="1891" spans="1:10">
      <c r="A1891">
        <v>48237</v>
      </c>
      <c r="B1891">
        <v>512</v>
      </c>
      <c r="C1891" t="s">
        <v>814</v>
      </c>
      <c r="D1891">
        <v>2013</v>
      </c>
      <c r="E1891">
        <v>321.02</v>
      </c>
      <c r="F1891">
        <v>321.02</v>
      </c>
      <c r="G1891">
        <v>33.5</v>
      </c>
      <c r="H1891">
        <v>33.5</v>
      </c>
      <c r="I1891" t="s">
        <v>209</v>
      </c>
      <c r="J1891" t="str">
        <f>VLOOKUP(B1891,Sheet1!A:B,2,FALSE)</f>
        <v>Forage and Biomass Planting</v>
      </c>
    </row>
    <row r="1892" spans="1:10">
      <c r="A1892">
        <v>48237</v>
      </c>
      <c r="B1892">
        <v>516</v>
      </c>
      <c r="C1892" t="s">
        <v>288</v>
      </c>
      <c r="D1892">
        <v>2017</v>
      </c>
      <c r="E1892">
        <v>68.849999999999994</v>
      </c>
      <c r="F1892">
        <v>68.849999999999994</v>
      </c>
      <c r="G1892">
        <v>1515</v>
      </c>
      <c r="H1892">
        <v>505</v>
      </c>
      <c r="I1892" t="s">
        <v>213</v>
      </c>
      <c r="J1892" t="str">
        <f>VLOOKUP(B1892,Sheet1!A:B,2,FALSE)</f>
        <v>Livestock Pipeline</v>
      </c>
    </row>
    <row r="1893" spans="1:10">
      <c r="A1893">
        <v>48237</v>
      </c>
      <c r="B1893">
        <v>516</v>
      </c>
      <c r="C1893" t="s">
        <v>346</v>
      </c>
      <c r="D1893">
        <v>2014</v>
      </c>
      <c r="E1893">
        <v>3123.54</v>
      </c>
      <c r="F1893">
        <v>3123.54</v>
      </c>
      <c r="G1893">
        <v>2640.4</v>
      </c>
      <c r="H1893">
        <v>672.7</v>
      </c>
      <c r="I1893" t="s">
        <v>213</v>
      </c>
      <c r="J1893" t="str">
        <f>VLOOKUP(B1893,Sheet1!A:B,2,FALSE)</f>
        <v>Livestock Pipeline</v>
      </c>
    </row>
    <row r="1894" spans="1:10">
      <c r="A1894">
        <v>48237</v>
      </c>
      <c r="B1894">
        <v>516</v>
      </c>
      <c r="C1894" t="s">
        <v>365</v>
      </c>
      <c r="D1894">
        <v>2014</v>
      </c>
      <c r="E1894">
        <v>1555.11</v>
      </c>
      <c r="F1894">
        <v>1555.11</v>
      </c>
      <c r="G1894">
        <v>250</v>
      </c>
      <c r="H1894">
        <v>57</v>
      </c>
      <c r="I1894" t="s">
        <v>213</v>
      </c>
      <c r="J1894" t="str">
        <f>VLOOKUP(B1894,Sheet1!A:B,2,FALSE)</f>
        <v>Livestock Pipeline</v>
      </c>
    </row>
    <row r="1895" spans="1:10">
      <c r="A1895">
        <v>48237</v>
      </c>
      <c r="B1895">
        <v>516</v>
      </c>
      <c r="C1895" t="s">
        <v>411</v>
      </c>
      <c r="D1895">
        <v>2015</v>
      </c>
      <c r="E1895">
        <v>25.48</v>
      </c>
      <c r="F1895">
        <v>25.48</v>
      </c>
      <c r="G1895">
        <v>4610.2</v>
      </c>
      <c r="H1895">
        <v>850.2</v>
      </c>
      <c r="I1895" t="s">
        <v>213</v>
      </c>
      <c r="J1895" t="str">
        <f>VLOOKUP(B1895,Sheet1!A:B,2,FALSE)</f>
        <v>Livestock Pipeline</v>
      </c>
    </row>
    <row r="1896" spans="1:10">
      <c r="A1896">
        <v>48237</v>
      </c>
      <c r="B1896">
        <v>516</v>
      </c>
      <c r="C1896" t="s">
        <v>431</v>
      </c>
      <c r="D1896">
        <v>2014</v>
      </c>
      <c r="E1896">
        <v>1099.56</v>
      </c>
      <c r="F1896">
        <v>1099.56</v>
      </c>
      <c r="G1896">
        <v>226.4</v>
      </c>
      <c r="H1896">
        <v>26.3</v>
      </c>
      <c r="I1896" t="s">
        <v>209</v>
      </c>
      <c r="J1896" t="str">
        <f>VLOOKUP(B1896,Sheet1!A:B,2,FALSE)</f>
        <v>Livestock Pipeline</v>
      </c>
    </row>
    <row r="1897" spans="1:10">
      <c r="A1897">
        <v>48237</v>
      </c>
      <c r="B1897">
        <v>516</v>
      </c>
      <c r="C1897" t="s">
        <v>436</v>
      </c>
      <c r="D1897">
        <v>2016</v>
      </c>
      <c r="E1897">
        <v>78.81</v>
      </c>
      <c r="F1897">
        <v>78.81</v>
      </c>
      <c r="G1897">
        <v>12065.6</v>
      </c>
      <c r="H1897">
        <v>994.3</v>
      </c>
      <c r="I1897" t="s">
        <v>213</v>
      </c>
      <c r="J1897" t="str">
        <f>VLOOKUP(B1897,Sheet1!A:B,2,FALSE)</f>
        <v>Livestock Pipeline</v>
      </c>
    </row>
    <row r="1898" spans="1:10">
      <c r="A1898">
        <v>48237</v>
      </c>
      <c r="B1898">
        <v>516</v>
      </c>
      <c r="C1898" t="s">
        <v>436</v>
      </c>
      <c r="D1898">
        <v>2017</v>
      </c>
      <c r="E1898">
        <v>529.41</v>
      </c>
      <c r="F1898">
        <v>529.41</v>
      </c>
      <c r="G1898">
        <v>12065.6</v>
      </c>
      <c r="H1898">
        <v>994.3</v>
      </c>
      <c r="I1898" t="s">
        <v>213</v>
      </c>
      <c r="J1898" t="str">
        <f>VLOOKUP(B1898,Sheet1!A:B,2,FALSE)</f>
        <v>Livestock Pipeline</v>
      </c>
    </row>
    <row r="1899" spans="1:10">
      <c r="A1899">
        <v>48237</v>
      </c>
      <c r="B1899">
        <v>516</v>
      </c>
      <c r="C1899" t="s">
        <v>509</v>
      </c>
      <c r="D1899">
        <v>2016</v>
      </c>
      <c r="E1899">
        <v>37.89</v>
      </c>
      <c r="F1899">
        <v>37.89</v>
      </c>
      <c r="G1899">
        <v>623</v>
      </c>
      <c r="H1899">
        <v>89</v>
      </c>
      <c r="I1899" t="s">
        <v>213</v>
      </c>
      <c r="J1899" t="str">
        <f>VLOOKUP(B1899,Sheet1!A:B,2,FALSE)</f>
        <v>Livestock Pipeline</v>
      </c>
    </row>
    <row r="1900" spans="1:10">
      <c r="A1900">
        <v>48237</v>
      </c>
      <c r="B1900">
        <v>516</v>
      </c>
      <c r="C1900" t="s">
        <v>585</v>
      </c>
      <c r="D1900">
        <v>2016</v>
      </c>
      <c r="E1900">
        <v>262.99</v>
      </c>
      <c r="F1900">
        <v>262.99</v>
      </c>
      <c r="G1900">
        <v>3564</v>
      </c>
      <c r="H1900">
        <v>297</v>
      </c>
      <c r="I1900" t="s">
        <v>213</v>
      </c>
      <c r="J1900" t="str">
        <f>VLOOKUP(B1900,Sheet1!A:B,2,FALSE)</f>
        <v>Livestock Pipeline</v>
      </c>
    </row>
    <row r="1901" spans="1:10">
      <c r="A1901">
        <v>48237</v>
      </c>
      <c r="B1901">
        <v>516</v>
      </c>
      <c r="C1901" t="s">
        <v>642</v>
      </c>
      <c r="D1901">
        <v>2015</v>
      </c>
      <c r="E1901">
        <v>66.88</v>
      </c>
      <c r="F1901">
        <v>66.88</v>
      </c>
      <c r="G1901">
        <v>5319</v>
      </c>
      <c r="H1901">
        <v>1426</v>
      </c>
      <c r="I1901" t="s">
        <v>213</v>
      </c>
      <c r="J1901" t="str">
        <f>VLOOKUP(B1901,Sheet1!A:B,2,FALSE)</f>
        <v>Livestock Pipeline</v>
      </c>
    </row>
    <row r="1902" spans="1:10">
      <c r="A1902">
        <v>48237</v>
      </c>
      <c r="B1902">
        <v>516</v>
      </c>
      <c r="C1902" t="s">
        <v>690</v>
      </c>
      <c r="D1902">
        <v>2015</v>
      </c>
      <c r="E1902">
        <v>383.11</v>
      </c>
      <c r="F1902">
        <v>383.11</v>
      </c>
      <c r="G1902">
        <v>533</v>
      </c>
      <c r="H1902">
        <v>41</v>
      </c>
      <c r="I1902" t="s">
        <v>213</v>
      </c>
      <c r="J1902" t="str">
        <f>VLOOKUP(B1902,Sheet1!A:B,2,FALSE)</f>
        <v>Livestock Pipeline</v>
      </c>
    </row>
    <row r="1903" spans="1:10">
      <c r="A1903">
        <v>48237</v>
      </c>
      <c r="B1903">
        <v>516</v>
      </c>
      <c r="C1903" t="s">
        <v>813</v>
      </c>
      <c r="D1903">
        <v>2017</v>
      </c>
      <c r="E1903">
        <v>1454.18</v>
      </c>
      <c r="F1903">
        <v>1454.18</v>
      </c>
      <c r="G1903">
        <v>216</v>
      </c>
      <c r="H1903">
        <v>72</v>
      </c>
      <c r="I1903" t="s">
        <v>213</v>
      </c>
      <c r="J1903" t="str">
        <f>VLOOKUP(B1903,Sheet1!A:B,2,FALSE)</f>
        <v>Livestock Pipeline</v>
      </c>
    </row>
    <row r="1904" spans="1:10">
      <c r="A1904">
        <v>48237</v>
      </c>
      <c r="B1904">
        <v>516</v>
      </c>
      <c r="C1904" t="s">
        <v>872</v>
      </c>
      <c r="D1904">
        <v>2014</v>
      </c>
      <c r="E1904">
        <v>308.04000000000002</v>
      </c>
      <c r="F1904">
        <v>308.04000000000002</v>
      </c>
      <c r="G1904">
        <v>5418</v>
      </c>
      <c r="H1904">
        <v>903</v>
      </c>
      <c r="I1904" t="s">
        <v>213</v>
      </c>
      <c r="J1904" t="str">
        <f>VLOOKUP(B1904,Sheet1!A:B,2,FALSE)</f>
        <v>Livestock Pipeline</v>
      </c>
    </row>
    <row r="1905" spans="1:10">
      <c r="A1905">
        <v>48237</v>
      </c>
      <c r="B1905">
        <v>516</v>
      </c>
      <c r="C1905" t="s">
        <v>899</v>
      </c>
      <c r="D1905">
        <v>2015</v>
      </c>
      <c r="E1905">
        <v>7916.52</v>
      </c>
      <c r="F1905">
        <v>7916.52</v>
      </c>
      <c r="G1905">
        <v>1450.6</v>
      </c>
      <c r="H1905">
        <v>327.2</v>
      </c>
      <c r="I1905" t="s">
        <v>209</v>
      </c>
      <c r="J1905" t="str">
        <f>VLOOKUP(B1905,Sheet1!A:B,2,FALSE)</f>
        <v>Livestock Pipeline</v>
      </c>
    </row>
    <row r="1906" spans="1:10">
      <c r="A1906">
        <v>48237</v>
      </c>
      <c r="B1906">
        <v>516</v>
      </c>
      <c r="C1906" t="s">
        <v>899</v>
      </c>
      <c r="D1906">
        <v>2016</v>
      </c>
      <c r="E1906">
        <v>345.21</v>
      </c>
      <c r="F1906">
        <v>345.21</v>
      </c>
      <c r="G1906">
        <v>1450.6</v>
      </c>
      <c r="H1906">
        <v>327.2</v>
      </c>
      <c r="I1906" t="s">
        <v>209</v>
      </c>
      <c r="J1906" t="str">
        <f>VLOOKUP(B1906,Sheet1!A:B,2,FALSE)</f>
        <v>Livestock Pipeline</v>
      </c>
    </row>
    <row r="1907" spans="1:10">
      <c r="A1907">
        <v>48237</v>
      </c>
      <c r="B1907">
        <v>528</v>
      </c>
      <c r="C1907" t="s">
        <v>341</v>
      </c>
      <c r="D1907">
        <v>2009</v>
      </c>
      <c r="E1907">
        <v>8329.0499999999993</v>
      </c>
      <c r="F1907">
        <v>8329.0499999999993</v>
      </c>
      <c r="G1907">
        <v>361.53926972414399</v>
      </c>
      <c r="H1907">
        <v>72.307853944828807</v>
      </c>
      <c r="I1907" t="s">
        <v>213</v>
      </c>
      <c r="J1907" t="str">
        <f>VLOOKUP(B1907,Sheet1!A:B,2,FALSE)</f>
        <v>Prescribed Grazing</v>
      </c>
    </row>
    <row r="1908" spans="1:10">
      <c r="A1908">
        <v>48237</v>
      </c>
      <c r="B1908">
        <v>528</v>
      </c>
      <c r="C1908" t="s">
        <v>429</v>
      </c>
      <c r="D1908">
        <v>2009</v>
      </c>
      <c r="E1908">
        <v>495</v>
      </c>
      <c r="F1908">
        <v>495</v>
      </c>
      <c r="G1908">
        <v>110</v>
      </c>
      <c r="H1908">
        <v>110</v>
      </c>
      <c r="I1908" t="s">
        <v>213</v>
      </c>
      <c r="J1908" t="str">
        <f>VLOOKUP(B1908,Sheet1!A:B,2,FALSE)</f>
        <v>Prescribed Grazing</v>
      </c>
    </row>
    <row r="1909" spans="1:10">
      <c r="A1909">
        <v>48237</v>
      </c>
      <c r="B1909">
        <v>528</v>
      </c>
      <c r="C1909" t="s">
        <v>476</v>
      </c>
      <c r="D1909">
        <v>2009</v>
      </c>
      <c r="E1909">
        <v>5774.85</v>
      </c>
      <c r="F1909">
        <v>5774.85</v>
      </c>
      <c r="G1909">
        <v>14456.5</v>
      </c>
      <c r="H1909">
        <v>1283.3</v>
      </c>
      <c r="I1909" t="s">
        <v>213</v>
      </c>
      <c r="J1909" t="str">
        <f>VLOOKUP(B1909,Sheet1!A:B,2,FALSE)</f>
        <v>Prescribed Grazing</v>
      </c>
    </row>
    <row r="1910" spans="1:10">
      <c r="A1910">
        <v>48237</v>
      </c>
      <c r="B1910">
        <v>528</v>
      </c>
      <c r="C1910" t="s">
        <v>515</v>
      </c>
      <c r="D1910">
        <v>2009</v>
      </c>
      <c r="E1910">
        <v>3262.05</v>
      </c>
      <c r="F1910">
        <v>3262.05</v>
      </c>
      <c r="G1910">
        <v>828.2</v>
      </c>
      <c r="H1910">
        <v>828.2</v>
      </c>
      <c r="I1910" t="s">
        <v>213</v>
      </c>
      <c r="J1910" t="str">
        <f>VLOOKUP(B1910,Sheet1!A:B,2,FALSE)</f>
        <v>Prescribed Grazing</v>
      </c>
    </row>
    <row r="1911" spans="1:10">
      <c r="A1911">
        <v>48237</v>
      </c>
      <c r="B1911">
        <v>528</v>
      </c>
      <c r="C1911" t="s">
        <v>610</v>
      </c>
      <c r="D1911">
        <v>2016</v>
      </c>
      <c r="E1911">
        <v>3219.88</v>
      </c>
      <c r="F1911">
        <v>3219.88</v>
      </c>
      <c r="G1911">
        <v>2208</v>
      </c>
      <c r="H1911">
        <v>1104</v>
      </c>
      <c r="I1911" t="s">
        <v>213</v>
      </c>
      <c r="J1911" t="str">
        <f>VLOOKUP(B1911,Sheet1!A:B,2,FALSE)</f>
        <v>Prescribed Grazing</v>
      </c>
    </row>
    <row r="1912" spans="1:10">
      <c r="A1912">
        <v>48237</v>
      </c>
      <c r="B1912">
        <v>528</v>
      </c>
      <c r="C1912" t="s">
        <v>688</v>
      </c>
      <c r="D1912">
        <v>2009</v>
      </c>
      <c r="E1912">
        <v>1631.25</v>
      </c>
      <c r="F1912">
        <v>1631.25</v>
      </c>
      <c r="G1912">
        <v>725</v>
      </c>
      <c r="H1912">
        <v>725</v>
      </c>
      <c r="I1912" t="s">
        <v>213</v>
      </c>
      <c r="J1912" t="str">
        <f>VLOOKUP(B1912,Sheet1!A:B,2,FALSE)</f>
        <v>Prescribed Grazing</v>
      </c>
    </row>
    <row r="1913" spans="1:10">
      <c r="A1913">
        <v>48237</v>
      </c>
      <c r="B1913">
        <v>528</v>
      </c>
      <c r="C1913" t="s">
        <v>702</v>
      </c>
      <c r="D1913">
        <v>2016</v>
      </c>
      <c r="E1913">
        <v>172.28</v>
      </c>
      <c r="F1913">
        <v>172.28</v>
      </c>
      <c r="G1913">
        <v>1413.4</v>
      </c>
      <c r="H1913">
        <v>706.7</v>
      </c>
      <c r="I1913" t="s">
        <v>213</v>
      </c>
      <c r="J1913" t="str">
        <f>VLOOKUP(B1913,Sheet1!A:B,2,FALSE)</f>
        <v>Prescribed Grazing</v>
      </c>
    </row>
    <row r="1914" spans="1:10">
      <c r="A1914">
        <v>48237</v>
      </c>
      <c r="B1914">
        <v>528</v>
      </c>
      <c r="C1914" t="s">
        <v>788</v>
      </c>
      <c r="D1914">
        <v>2009</v>
      </c>
      <c r="E1914">
        <v>387</v>
      </c>
      <c r="F1914">
        <v>387</v>
      </c>
      <c r="G1914">
        <v>86</v>
      </c>
      <c r="H1914">
        <v>86</v>
      </c>
      <c r="I1914" t="s">
        <v>213</v>
      </c>
      <c r="J1914" t="str">
        <f>VLOOKUP(B1914,Sheet1!A:B,2,FALSE)</f>
        <v>Prescribed Grazing</v>
      </c>
    </row>
    <row r="1915" spans="1:10">
      <c r="A1915">
        <v>48237</v>
      </c>
      <c r="B1915">
        <v>528</v>
      </c>
      <c r="C1915" t="s">
        <v>813</v>
      </c>
      <c r="D1915">
        <v>2017</v>
      </c>
      <c r="E1915">
        <v>436.84</v>
      </c>
      <c r="F1915">
        <v>436.84</v>
      </c>
      <c r="G1915">
        <v>216</v>
      </c>
      <c r="H1915">
        <v>72</v>
      </c>
      <c r="I1915" t="s">
        <v>213</v>
      </c>
      <c r="J1915" t="str">
        <f>VLOOKUP(B1915,Sheet1!A:B,2,FALSE)</f>
        <v>Prescribed Grazing</v>
      </c>
    </row>
    <row r="1916" spans="1:10">
      <c r="A1916">
        <v>48237</v>
      </c>
      <c r="B1916">
        <v>528</v>
      </c>
      <c r="C1916" t="s">
        <v>824</v>
      </c>
      <c r="D1916">
        <v>2016</v>
      </c>
      <c r="E1916">
        <v>2047.28</v>
      </c>
      <c r="F1916">
        <v>2047.28</v>
      </c>
      <c r="G1916">
        <v>1176</v>
      </c>
      <c r="H1916">
        <v>413</v>
      </c>
      <c r="I1916" t="s">
        <v>213</v>
      </c>
      <c r="J1916" t="str">
        <f>VLOOKUP(B1916,Sheet1!A:B,2,FALSE)</f>
        <v>Prescribed Grazing</v>
      </c>
    </row>
    <row r="1917" spans="1:10">
      <c r="A1917">
        <v>48237</v>
      </c>
      <c r="B1917">
        <v>528</v>
      </c>
      <c r="C1917" t="s">
        <v>946</v>
      </c>
      <c r="D1917">
        <v>2016</v>
      </c>
      <c r="E1917">
        <v>282.42</v>
      </c>
      <c r="F1917">
        <v>282.42</v>
      </c>
      <c r="G1917">
        <v>1539.687998142</v>
      </c>
      <c r="H1917">
        <v>307.93759962839999</v>
      </c>
      <c r="I1917" t="s">
        <v>213</v>
      </c>
      <c r="J1917" t="str">
        <f>VLOOKUP(B1917,Sheet1!A:B,2,FALSE)</f>
        <v>Prescribed Grazing</v>
      </c>
    </row>
    <row r="1918" spans="1:10">
      <c r="A1918">
        <v>48237</v>
      </c>
      <c r="B1918">
        <v>528</v>
      </c>
      <c r="C1918" t="s">
        <v>1011</v>
      </c>
      <c r="D1918">
        <v>2009</v>
      </c>
      <c r="E1918">
        <v>2067.75</v>
      </c>
      <c r="F1918">
        <v>2067.75</v>
      </c>
      <c r="G1918">
        <v>459.5</v>
      </c>
      <c r="H1918">
        <v>459.5</v>
      </c>
      <c r="I1918" t="s">
        <v>213</v>
      </c>
      <c r="J1918" t="str">
        <f>VLOOKUP(B1918,Sheet1!A:B,2,FALSE)</f>
        <v>Prescribed Grazing</v>
      </c>
    </row>
    <row r="1919" spans="1:10">
      <c r="A1919">
        <v>48237</v>
      </c>
      <c r="B1919">
        <v>533</v>
      </c>
      <c r="C1919" t="s">
        <v>288</v>
      </c>
      <c r="D1919">
        <v>2017</v>
      </c>
      <c r="E1919">
        <v>676.54</v>
      </c>
      <c r="F1919">
        <v>676.54</v>
      </c>
      <c r="G1919">
        <v>1515</v>
      </c>
      <c r="H1919">
        <v>505</v>
      </c>
      <c r="I1919" t="s">
        <v>213</v>
      </c>
      <c r="J1919" t="str">
        <f>VLOOKUP(B1919,Sheet1!A:B,2,FALSE)</f>
        <v>Pumping Plant</v>
      </c>
    </row>
    <row r="1920" spans="1:10">
      <c r="A1920">
        <v>48237</v>
      </c>
      <c r="B1920">
        <v>533</v>
      </c>
      <c r="C1920" t="s">
        <v>365</v>
      </c>
      <c r="D1920">
        <v>2012</v>
      </c>
      <c r="E1920">
        <v>1068.29</v>
      </c>
      <c r="F1920">
        <v>1068.29</v>
      </c>
      <c r="G1920">
        <v>250</v>
      </c>
      <c r="H1920">
        <v>57</v>
      </c>
      <c r="I1920" t="s">
        <v>213</v>
      </c>
      <c r="J1920" t="str">
        <f>VLOOKUP(B1920,Sheet1!A:B,2,FALSE)</f>
        <v>Pumping Plant</v>
      </c>
    </row>
    <row r="1921" spans="1:10">
      <c r="A1921">
        <v>48237</v>
      </c>
      <c r="B1921">
        <v>533</v>
      </c>
      <c r="C1921" t="s">
        <v>411</v>
      </c>
      <c r="D1921">
        <v>2015</v>
      </c>
      <c r="E1921">
        <v>2439.0500000000002</v>
      </c>
      <c r="F1921">
        <v>2439.0500000000002</v>
      </c>
      <c r="G1921">
        <v>4610.2</v>
      </c>
      <c r="H1921">
        <v>850.2</v>
      </c>
      <c r="I1921" t="s">
        <v>213</v>
      </c>
      <c r="J1921" t="str">
        <f>VLOOKUP(B1921,Sheet1!A:B,2,FALSE)</f>
        <v>Pumping Plant</v>
      </c>
    </row>
    <row r="1922" spans="1:10">
      <c r="A1922">
        <v>48237</v>
      </c>
      <c r="B1922">
        <v>533</v>
      </c>
      <c r="C1922" t="s">
        <v>431</v>
      </c>
      <c r="D1922">
        <v>2013</v>
      </c>
      <c r="E1922">
        <v>611.88</v>
      </c>
      <c r="F1922">
        <v>611.88</v>
      </c>
      <c r="G1922">
        <v>226.4</v>
      </c>
      <c r="H1922">
        <v>26.3</v>
      </c>
      <c r="I1922" t="s">
        <v>209</v>
      </c>
      <c r="J1922" t="str">
        <f>VLOOKUP(B1922,Sheet1!A:B,2,FALSE)</f>
        <v>Pumping Plant</v>
      </c>
    </row>
    <row r="1923" spans="1:10">
      <c r="A1923">
        <v>48237</v>
      </c>
      <c r="B1923">
        <v>533</v>
      </c>
      <c r="C1923" t="s">
        <v>436</v>
      </c>
      <c r="D1923">
        <v>2016</v>
      </c>
      <c r="E1923">
        <v>912.4</v>
      </c>
      <c r="F1923">
        <v>912.4</v>
      </c>
      <c r="G1923">
        <v>12065.6</v>
      </c>
      <c r="H1923">
        <v>994.3</v>
      </c>
      <c r="I1923" t="s">
        <v>213</v>
      </c>
      <c r="J1923" t="str">
        <f>VLOOKUP(B1923,Sheet1!A:B,2,FALSE)</f>
        <v>Pumping Plant</v>
      </c>
    </row>
    <row r="1924" spans="1:10">
      <c r="A1924">
        <v>48237</v>
      </c>
      <c r="B1924">
        <v>533</v>
      </c>
      <c r="C1924" t="s">
        <v>509</v>
      </c>
      <c r="D1924">
        <v>2016</v>
      </c>
      <c r="E1924">
        <v>1014.81</v>
      </c>
      <c r="F1924">
        <v>1014.81</v>
      </c>
      <c r="G1924">
        <v>623</v>
      </c>
      <c r="H1924">
        <v>89</v>
      </c>
      <c r="I1924" t="s">
        <v>213</v>
      </c>
      <c r="J1924" t="str">
        <f>VLOOKUP(B1924,Sheet1!A:B,2,FALSE)</f>
        <v>Pumping Plant</v>
      </c>
    </row>
    <row r="1925" spans="1:10">
      <c r="A1925">
        <v>48237</v>
      </c>
      <c r="B1925">
        <v>533</v>
      </c>
      <c r="C1925" t="s">
        <v>585</v>
      </c>
      <c r="D1925">
        <v>2016</v>
      </c>
      <c r="E1925">
        <v>2439.0500000000002</v>
      </c>
      <c r="F1925">
        <v>2439.0500000000002</v>
      </c>
      <c r="G1925">
        <v>3564</v>
      </c>
      <c r="H1925">
        <v>297</v>
      </c>
      <c r="I1925" t="s">
        <v>213</v>
      </c>
      <c r="J1925" t="str">
        <f>VLOOKUP(B1925,Sheet1!A:B,2,FALSE)</f>
        <v>Pumping Plant</v>
      </c>
    </row>
    <row r="1926" spans="1:10">
      <c r="A1926">
        <v>48237</v>
      </c>
      <c r="B1926">
        <v>533</v>
      </c>
      <c r="C1926" t="s">
        <v>642</v>
      </c>
      <c r="D1926">
        <v>2015</v>
      </c>
      <c r="E1926">
        <v>2155.35</v>
      </c>
      <c r="F1926">
        <v>2155.35</v>
      </c>
      <c r="G1926">
        <v>5319</v>
      </c>
      <c r="H1926">
        <v>1426</v>
      </c>
      <c r="I1926" t="s">
        <v>213</v>
      </c>
      <c r="J1926" t="str">
        <f>VLOOKUP(B1926,Sheet1!A:B,2,FALSE)</f>
        <v>Pumping Plant</v>
      </c>
    </row>
    <row r="1927" spans="1:10">
      <c r="A1927">
        <v>48237</v>
      </c>
      <c r="B1927">
        <v>533</v>
      </c>
      <c r="C1927" t="s">
        <v>690</v>
      </c>
      <c r="D1927">
        <v>2015</v>
      </c>
      <c r="E1927">
        <v>660.32</v>
      </c>
      <c r="F1927">
        <v>660.32</v>
      </c>
      <c r="G1927">
        <v>533</v>
      </c>
      <c r="H1927">
        <v>41</v>
      </c>
      <c r="I1927" t="s">
        <v>213</v>
      </c>
      <c r="J1927" t="str">
        <f>VLOOKUP(B1927,Sheet1!A:B,2,FALSE)</f>
        <v>Pumping Plant</v>
      </c>
    </row>
    <row r="1928" spans="1:10">
      <c r="A1928">
        <v>48237</v>
      </c>
      <c r="B1928">
        <v>533</v>
      </c>
      <c r="C1928" t="s">
        <v>763</v>
      </c>
      <c r="D1928">
        <v>2010</v>
      </c>
      <c r="E1928">
        <v>4706.3999999999996</v>
      </c>
      <c r="F1928">
        <v>4706.3999999999996</v>
      </c>
      <c r="G1928">
        <v>58</v>
      </c>
      <c r="H1928">
        <v>29</v>
      </c>
      <c r="I1928" t="s">
        <v>213</v>
      </c>
      <c r="J1928" t="str">
        <f>VLOOKUP(B1928,Sheet1!A:B,2,FALSE)</f>
        <v>Pumping Plant</v>
      </c>
    </row>
    <row r="1929" spans="1:10">
      <c r="A1929">
        <v>48237</v>
      </c>
      <c r="B1929">
        <v>533</v>
      </c>
      <c r="C1929" t="s">
        <v>813</v>
      </c>
      <c r="D1929">
        <v>2017</v>
      </c>
      <c r="E1929">
        <v>676.54</v>
      </c>
      <c r="F1929">
        <v>676.54</v>
      </c>
      <c r="G1929">
        <v>216</v>
      </c>
      <c r="H1929">
        <v>72</v>
      </c>
      <c r="I1929" t="s">
        <v>213</v>
      </c>
      <c r="J1929" t="str">
        <f>VLOOKUP(B1929,Sheet1!A:B,2,FALSE)</f>
        <v>Pumping Plant</v>
      </c>
    </row>
    <row r="1930" spans="1:10">
      <c r="A1930">
        <v>48237</v>
      </c>
      <c r="B1930">
        <v>533</v>
      </c>
      <c r="C1930" t="s">
        <v>899</v>
      </c>
      <c r="D1930">
        <v>2015</v>
      </c>
      <c r="E1930">
        <v>1068.29</v>
      </c>
      <c r="F1930">
        <v>1068.29</v>
      </c>
      <c r="G1930">
        <v>1450.6</v>
      </c>
      <c r="H1930">
        <v>327.2</v>
      </c>
      <c r="I1930" t="s">
        <v>209</v>
      </c>
      <c r="J1930" t="str">
        <f>VLOOKUP(B1930,Sheet1!A:B,2,FALSE)</f>
        <v>Pumping Plant</v>
      </c>
    </row>
    <row r="1931" spans="1:10">
      <c r="A1931">
        <v>48237</v>
      </c>
      <c r="B1931">
        <v>550</v>
      </c>
      <c r="C1931" t="s">
        <v>234</v>
      </c>
      <c r="D1931">
        <v>2011</v>
      </c>
      <c r="E1931">
        <v>2006.94</v>
      </c>
      <c r="F1931">
        <v>2006.94</v>
      </c>
      <c r="G1931">
        <v>3338</v>
      </c>
      <c r="H1931">
        <v>629.4</v>
      </c>
      <c r="I1931" t="s">
        <v>213</v>
      </c>
      <c r="J1931" t="str">
        <f>VLOOKUP(B1931,Sheet1!A:B,2,FALSE)</f>
        <v>Range Planting</v>
      </c>
    </row>
    <row r="1932" spans="1:10">
      <c r="A1932">
        <v>48237</v>
      </c>
      <c r="B1932">
        <v>550</v>
      </c>
      <c r="C1932" t="s">
        <v>252</v>
      </c>
      <c r="D1932">
        <v>2011</v>
      </c>
      <c r="E1932">
        <v>1461.6</v>
      </c>
      <c r="F1932">
        <v>1461.6</v>
      </c>
      <c r="G1932">
        <v>1309.0999999999999</v>
      </c>
      <c r="H1932">
        <v>68.900000000000006</v>
      </c>
      <c r="I1932" t="s">
        <v>213</v>
      </c>
      <c r="J1932" t="str">
        <f>VLOOKUP(B1932,Sheet1!A:B,2,FALSE)</f>
        <v>Range Planting</v>
      </c>
    </row>
    <row r="1933" spans="1:10">
      <c r="A1933">
        <v>48237</v>
      </c>
      <c r="B1933">
        <v>550</v>
      </c>
      <c r="C1933" t="s">
        <v>274</v>
      </c>
      <c r="D1933">
        <v>2010</v>
      </c>
      <c r="E1933">
        <v>1907.34</v>
      </c>
      <c r="F1933">
        <v>1907.34</v>
      </c>
      <c r="G1933">
        <v>354</v>
      </c>
      <c r="H1933">
        <v>118</v>
      </c>
      <c r="I1933" t="s">
        <v>213</v>
      </c>
      <c r="J1933" t="str">
        <f>VLOOKUP(B1933,Sheet1!A:B,2,FALSE)</f>
        <v>Range Planting</v>
      </c>
    </row>
    <row r="1934" spans="1:10">
      <c r="A1934">
        <v>48237</v>
      </c>
      <c r="B1934">
        <v>550</v>
      </c>
      <c r="C1934" t="s">
        <v>302</v>
      </c>
      <c r="D1934">
        <v>2013</v>
      </c>
      <c r="E1934">
        <v>15516.8</v>
      </c>
      <c r="F1934">
        <v>15516.8</v>
      </c>
      <c r="G1934">
        <v>1179.0999999999999</v>
      </c>
      <c r="H1934">
        <v>401.6</v>
      </c>
      <c r="I1934" t="s">
        <v>213</v>
      </c>
      <c r="J1934" t="str">
        <f>VLOOKUP(B1934,Sheet1!A:B,2,FALSE)</f>
        <v>Range Planting</v>
      </c>
    </row>
    <row r="1935" spans="1:10">
      <c r="A1935">
        <v>48237</v>
      </c>
      <c r="B1935">
        <v>550</v>
      </c>
      <c r="C1935" t="s">
        <v>305</v>
      </c>
      <c r="D1935">
        <v>2011</v>
      </c>
      <c r="E1935">
        <v>15724.8</v>
      </c>
      <c r="F1935">
        <v>15724.8</v>
      </c>
      <c r="G1935">
        <v>9988.8999999999905</v>
      </c>
      <c r="H1935">
        <v>1416.5</v>
      </c>
      <c r="I1935" t="s">
        <v>213</v>
      </c>
      <c r="J1935" t="str">
        <f>VLOOKUP(B1935,Sheet1!A:B,2,FALSE)</f>
        <v>Range Planting</v>
      </c>
    </row>
    <row r="1936" spans="1:10">
      <c r="A1936">
        <v>48237</v>
      </c>
      <c r="B1936">
        <v>550</v>
      </c>
      <c r="C1936" t="s">
        <v>315</v>
      </c>
      <c r="D1936">
        <v>2008</v>
      </c>
      <c r="E1936">
        <v>6905</v>
      </c>
      <c r="F1936">
        <v>6905</v>
      </c>
      <c r="G1936">
        <v>1596.1</v>
      </c>
      <c r="H1936">
        <v>145.1</v>
      </c>
      <c r="I1936" t="s">
        <v>213</v>
      </c>
      <c r="J1936" t="str">
        <f>VLOOKUP(B1936,Sheet1!A:B,2,FALSE)</f>
        <v>Range Planting</v>
      </c>
    </row>
    <row r="1937" spans="1:10">
      <c r="A1937">
        <v>48237</v>
      </c>
      <c r="B1937">
        <v>550</v>
      </c>
      <c r="C1937" t="s">
        <v>324</v>
      </c>
      <c r="D1937">
        <v>2009</v>
      </c>
      <c r="E1937">
        <v>630</v>
      </c>
      <c r="F1937">
        <v>630</v>
      </c>
      <c r="G1937">
        <v>830.3</v>
      </c>
      <c r="H1937">
        <v>243.7</v>
      </c>
      <c r="I1937" t="s">
        <v>213</v>
      </c>
      <c r="J1937" t="str">
        <f>VLOOKUP(B1937,Sheet1!A:B,2,FALSE)</f>
        <v>Range Planting</v>
      </c>
    </row>
    <row r="1938" spans="1:10">
      <c r="A1938">
        <v>48237</v>
      </c>
      <c r="B1938">
        <v>550</v>
      </c>
      <c r="C1938" t="s">
        <v>324</v>
      </c>
      <c r="D1938">
        <v>2011</v>
      </c>
      <c r="E1938">
        <v>1275</v>
      </c>
      <c r="F1938">
        <v>1275</v>
      </c>
      <c r="G1938">
        <v>830.3</v>
      </c>
      <c r="H1938">
        <v>243.7</v>
      </c>
      <c r="I1938" t="s">
        <v>213</v>
      </c>
      <c r="J1938" t="str">
        <f>VLOOKUP(B1938,Sheet1!A:B,2,FALSE)</f>
        <v>Range Planting</v>
      </c>
    </row>
    <row r="1939" spans="1:10">
      <c r="A1939">
        <v>48237</v>
      </c>
      <c r="B1939">
        <v>550</v>
      </c>
      <c r="C1939" t="s">
        <v>324</v>
      </c>
      <c r="D1939">
        <v>2012</v>
      </c>
      <c r="E1939">
        <v>1815.2</v>
      </c>
      <c r="F1939">
        <v>1815.2</v>
      </c>
      <c r="G1939">
        <v>830.3</v>
      </c>
      <c r="H1939">
        <v>243.7</v>
      </c>
      <c r="I1939" t="s">
        <v>213</v>
      </c>
      <c r="J1939" t="str">
        <f>VLOOKUP(B1939,Sheet1!A:B,2,FALSE)</f>
        <v>Range Planting</v>
      </c>
    </row>
    <row r="1940" spans="1:10">
      <c r="A1940">
        <v>48237</v>
      </c>
      <c r="B1940">
        <v>550</v>
      </c>
      <c r="C1940" t="s">
        <v>360</v>
      </c>
      <c r="D1940">
        <v>2013</v>
      </c>
      <c r="E1940">
        <v>7768.8</v>
      </c>
      <c r="F1940">
        <v>7768.8</v>
      </c>
      <c r="G1940">
        <v>6779.6</v>
      </c>
      <c r="H1940">
        <v>602.4</v>
      </c>
      <c r="I1940" t="s">
        <v>213</v>
      </c>
      <c r="J1940" t="str">
        <f>VLOOKUP(B1940,Sheet1!A:B,2,FALSE)</f>
        <v>Range Planting</v>
      </c>
    </row>
    <row r="1941" spans="1:10">
      <c r="A1941">
        <v>48237</v>
      </c>
      <c r="B1941">
        <v>550</v>
      </c>
      <c r="C1941" t="s">
        <v>396</v>
      </c>
      <c r="D1941">
        <v>2011</v>
      </c>
      <c r="E1941">
        <v>15813.94</v>
      </c>
      <c r="F1941">
        <v>15813.94</v>
      </c>
      <c r="G1941">
        <v>7865.6</v>
      </c>
      <c r="H1941">
        <v>890.2</v>
      </c>
      <c r="I1941" t="s">
        <v>213</v>
      </c>
      <c r="J1941" t="str">
        <f>VLOOKUP(B1941,Sheet1!A:B,2,FALSE)</f>
        <v>Range Planting</v>
      </c>
    </row>
    <row r="1942" spans="1:10">
      <c r="A1942">
        <v>48237</v>
      </c>
      <c r="B1942">
        <v>550</v>
      </c>
      <c r="C1942" t="s">
        <v>404</v>
      </c>
      <c r="D1942">
        <v>2008</v>
      </c>
      <c r="E1942">
        <v>2065</v>
      </c>
      <c r="F1942">
        <v>2065</v>
      </c>
      <c r="G1942">
        <v>672</v>
      </c>
      <c r="H1942">
        <v>574</v>
      </c>
      <c r="I1942" t="s">
        <v>213</v>
      </c>
      <c r="J1942" t="str">
        <f>VLOOKUP(B1942,Sheet1!A:B,2,FALSE)</f>
        <v>Range Planting</v>
      </c>
    </row>
    <row r="1943" spans="1:10">
      <c r="A1943">
        <v>48237</v>
      </c>
      <c r="B1943">
        <v>550</v>
      </c>
      <c r="C1943" t="s">
        <v>411</v>
      </c>
      <c r="D1943">
        <v>2015</v>
      </c>
      <c r="E1943">
        <v>12756.9</v>
      </c>
      <c r="F1943">
        <v>12756.9</v>
      </c>
      <c r="G1943">
        <v>4610.2</v>
      </c>
      <c r="H1943">
        <v>850.2</v>
      </c>
      <c r="I1943" t="s">
        <v>213</v>
      </c>
      <c r="J1943" t="str">
        <f>VLOOKUP(B1943,Sheet1!A:B,2,FALSE)</f>
        <v>Range Planting</v>
      </c>
    </row>
    <row r="1944" spans="1:10">
      <c r="A1944">
        <v>48237</v>
      </c>
      <c r="B1944">
        <v>550</v>
      </c>
      <c r="C1944" t="s">
        <v>421</v>
      </c>
      <c r="D1944">
        <v>2011</v>
      </c>
      <c r="E1944">
        <v>2360.4</v>
      </c>
      <c r="F1944">
        <v>2360.4</v>
      </c>
      <c r="G1944">
        <v>1170</v>
      </c>
      <c r="H1944">
        <v>195</v>
      </c>
      <c r="I1944" t="s">
        <v>213</v>
      </c>
      <c r="J1944" t="str">
        <f>VLOOKUP(B1944,Sheet1!A:B,2,FALSE)</f>
        <v>Range Planting</v>
      </c>
    </row>
    <row r="1945" spans="1:10">
      <c r="A1945">
        <v>48237</v>
      </c>
      <c r="B1945">
        <v>550</v>
      </c>
      <c r="C1945" t="s">
        <v>436</v>
      </c>
      <c r="D1945">
        <v>2013</v>
      </c>
      <c r="E1945">
        <v>2050.1</v>
      </c>
      <c r="F1945">
        <v>2050.1</v>
      </c>
      <c r="G1945">
        <v>12065.6</v>
      </c>
      <c r="H1945">
        <v>994.3</v>
      </c>
      <c r="I1945" t="s">
        <v>213</v>
      </c>
      <c r="J1945" t="str">
        <f>VLOOKUP(B1945,Sheet1!A:B,2,FALSE)</f>
        <v>Range Planting</v>
      </c>
    </row>
    <row r="1946" spans="1:10">
      <c r="A1946">
        <v>48237</v>
      </c>
      <c r="B1946">
        <v>550</v>
      </c>
      <c r="C1946" t="s">
        <v>446</v>
      </c>
      <c r="D1946">
        <v>2011</v>
      </c>
      <c r="E1946">
        <v>1451.62</v>
      </c>
      <c r="F1946">
        <v>1451.62</v>
      </c>
      <c r="G1946">
        <v>481.2</v>
      </c>
      <c r="H1946">
        <v>160.4</v>
      </c>
      <c r="I1946" t="s">
        <v>213</v>
      </c>
      <c r="J1946" t="str">
        <f>VLOOKUP(B1946,Sheet1!A:B,2,FALSE)</f>
        <v>Range Planting</v>
      </c>
    </row>
    <row r="1947" spans="1:10">
      <c r="A1947">
        <v>48237</v>
      </c>
      <c r="B1947">
        <v>550</v>
      </c>
      <c r="C1947" t="s">
        <v>447</v>
      </c>
      <c r="D1947">
        <v>2012</v>
      </c>
      <c r="E1947">
        <v>1498.98</v>
      </c>
      <c r="F1947">
        <v>1498.98</v>
      </c>
      <c r="G1947">
        <v>628.4</v>
      </c>
      <c r="H1947">
        <v>163.4</v>
      </c>
      <c r="I1947" t="s">
        <v>213</v>
      </c>
      <c r="J1947" t="str">
        <f>VLOOKUP(B1947,Sheet1!A:B,2,FALSE)</f>
        <v>Range Planting</v>
      </c>
    </row>
    <row r="1948" spans="1:10">
      <c r="A1948">
        <v>48237</v>
      </c>
      <c r="B1948">
        <v>550</v>
      </c>
      <c r="C1948" t="s">
        <v>447</v>
      </c>
      <c r="D1948">
        <v>2013</v>
      </c>
      <c r="E1948">
        <v>597.6</v>
      </c>
      <c r="F1948">
        <v>597.6</v>
      </c>
      <c r="G1948">
        <v>628.4</v>
      </c>
      <c r="H1948">
        <v>163.4</v>
      </c>
      <c r="I1948" t="s">
        <v>213</v>
      </c>
      <c r="J1948" t="str">
        <f>VLOOKUP(B1948,Sheet1!A:B,2,FALSE)</f>
        <v>Range Planting</v>
      </c>
    </row>
    <row r="1949" spans="1:10">
      <c r="A1949">
        <v>48237</v>
      </c>
      <c r="B1949">
        <v>550</v>
      </c>
      <c r="C1949" t="s">
        <v>452</v>
      </c>
      <c r="D1949">
        <v>2015</v>
      </c>
      <c r="E1949">
        <v>30350.59</v>
      </c>
      <c r="F1949">
        <v>30350.59</v>
      </c>
      <c r="G1949">
        <v>4817.8</v>
      </c>
      <c r="H1949">
        <v>694</v>
      </c>
      <c r="I1949" t="s">
        <v>213</v>
      </c>
      <c r="J1949" t="str">
        <f>VLOOKUP(B1949,Sheet1!A:B,2,FALSE)</f>
        <v>Range Planting</v>
      </c>
    </row>
    <row r="1950" spans="1:10">
      <c r="A1950">
        <v>48237</v>
      </c>
      <c r="B1950">
        <v>550</v>
      </c>
      <c r="C1950" t="s">
        <v>484</v>
      </c>
      <c r="D1950">
        <v>2010</v>
      </c>
      <c r="E1950">
        <v>3291.78</v>
      </c>
      <c r="F1950">
        <v>3291.78</v>
      </c>
      <c r="G1950">
        <v>360</v>
      </c>
      <c r="H1950">
        <v>90</v>
      </c>
      <c r="I1950" t="s">
        <v>213</v>
      </c>
      <c r="J1950" t="str">
        <f>VLOOKUP(B1950,Sheet1!A:B,2,FALSE)</f>
        <v>Range Planting</v>
      </c>
    </row>
    <row r="1951" spans="1:10">
      <c r="A1951">
        <v>48237</v>
      </c>
      <c r="B1951">
        <v>550</v>
      </c>
      <c r="C1951" t="s">
        <v>537</v>
      </c>
      <c r="D1951">
        <v>2017</v>
      </c>
      <c r="E1951">
        <v>2497.9699999999998</v>
      </c>
      <c r="F1951">
        <v>2497.9699999999998</v>
      </c>
      <c r="G1951">
        <v>636.23915104722005</v>
      </c>
      <c r="H1951">
        <v>127.247830209444</v>
      </c>
      <c r="I1951" t="s">
        <v>213</v>
      </c>
      <c r="J1951" t="str">
        <f>VLOOKUP(B1951,Sheet1!A:B,2,FALSE)</f>
        <v>Range Planting</v>
      </c>
    </row>
    <row r="1952" spans="1:10">
      <c r="A1952">
        <v>48237</v>
      </c>
      <c r="B1952">
        <v>550</v>
      </c>
      <c r="C1952" t="s">
        <v>556</v>
      </c>
      <c r="D1952">
        <v>2011</v>
      </c>
      <c r="E1952">
        <v>1722</v>
      </c>
      <c r="F1952">
        <v>1722</v>
      </c>
      <c r="G1952">
        <v>616</v>
      </c>
      <c r="H1952">
        <v>154</v>
      </c>
      <c r="I1952" t="s">
        <v>213</v>
      </c>
      <c r="J1952" t="str">
        <f>VLOOKUP(B1952,Sheet1!A:B,2,FALSE)</f>
        <v>Range Planting</v>
      </c>
    </row>
    <row r="1953" spans="1:10">
      <c r="A1953">
        <v>48237</v>
      </c>
      <c r="B1953">
        <v>550</v>
      </c>
      <c r="C1953" t="s">
        <v>588</v>
      </c>
      <c r="D1953">
        <v>2010</v>
      </c>
      <c r="E1953">
        <v>244.8</v>
      </c>
      <c r="F1953">
        <v>244.8</v>
      </c>
      <c r="G1953">
        <v>346</v>
      </c>
      <c r="H1953">
        <v>39</v>
      </c>
      <c r="I1953" t="s">
        <v>209</v>
      </c>
      <c r="J1953" t="str">
        <f>VLOOKUP(B1953,Sheet1!A:B,2,FALSE)</f>
        <v>Range Planting</v>
      </c>
    </row>
    <row r="1954" spans="1:10">
      <c r="A1954">
        <v>48237</v>
      </c>
      <c r="B1954">
        <v>550</v>
      </c>
      <c r="C1954" t="s">
        <v>622</v>
      </c>
      <c r="D1954">
        <v>2017</v>
      </c>
      <c r="E1954">
        <v>1144.6400000000001</v>
      </c>
      <c r="F1954">
        <v>1144.6400000000001</v>
      </c>
      <c r="G1954">
        <v>482</v>
      </c>
      <c r="H1954">
        <v>241</v>
      </c>
      <c r="I1954" t="s">
        <v>213</v>
      </c>
      <c r="J1954" t="str">
        <f>VLOOKUP(B1954,Sheet1!A:B,2,FALSE)</f>
        <v>Range Planting</v>
      </c>
    </row>
    <row r="1955" spans="1:10">
      <c r="A1955">
        <v>48237</v>
      </c>
      <c r="B1955">
        <v>550</v>
      </c>
      <c r="C1955" t="s">
        <v>651</v>
      </c>
      <c r="D1955">
        <v>2011</v>
      </c>
      <c r="E1955">
        <v>776.88</v>
      </c>
      <c r="F1955">
        <v>776.88</v>
      </c>
      <c r="G1955">
        <v>806</v>
      </c>
      <c r="H1955">
        <v>806</v>
      </c>
      <c r="I1955" t="s">
        <v>213</v>
      </c>
      <c r="J1955" t="str">
        <f>VLOOKUP(B1955,Sheet1!A:B,2,FALSE)</f>
        <v>Range Planting</v>
      </c>
    </row>
    <row r="1956" spans="1:10">
      <c r="A1956">
        <v>48237</v>
      </c>
      <c r="B1956">
        <v>550</v>
      </c>
      <c r="C1956" t="s">
        <v>690</v>
      </c>
      <c r="D1956">
        <v>2016</v>
      </c>
      <c r="E1956">
        <v>8497.5</v>
      </c>
      <c r="F1956">
        <v>8497.5</v>
      </c>
      <c r="G1956">
        <v>533</v>
      </c>
      <c r="H1956">
        <v>41</v>
      </c>
      <c r="I1956" t="s">
        <v>213</v>
      </c>
      <c r="J1956" t="str">
        <f>VLOOKUP(B1956,Sheet1!A:B,2,FALSE)</f>
        <v>Range Planting</v>
      </c>
    </row>
    <row r="1957" spans="1:10">
      <c r="A1957">
        <v>48237</v>
      </c>
      <c r="B1957">
        <v>550</v>
      </c>
      <c r="C1957" t="s">
        <v>721</v>
      </c>
      <c r="D1957">
        <v>2013</v>
      </c>
      <c r="E1957">
        <v>4795.74</v>
      </c>
      <c r="F1957">
        <v>4795.74</v>
      </c>
      <c r="G1957">
        <v>813</v>
      </c>
      <c r="H1957">
        <v>271</v>
      </c>
      <c r="I1957" t="s">
        <v>213</v>
      </c>
      <c r="J1957" t="str">
        <f>VLOOKUP(B1957,Sheet1!A:B,2,FALSE)</f>
        <v>Range Planting</v>
      </c>
    </row>
    <row r="1958" spans="1:10">
      <c r="A1958">
        <v>48237</v>
      </c>
      <c r="B1958">
        <v>550</v>
      </c>
      <c r="C1958" t="s">
        <v>723</v>
      </c>
      <c r="D1958">
        <v>2011</v>
      </c>
      <c r="E1958">
        <v>2005.6</v>
      </c>
      <c r="F1958">
        <v>2005.6</v>
      </c>
      <c r="G1958">
        <v>2350</v>
      </c>
      <c r="H1958">
        <v>489</v>
      </c>
      <c r="I1958" t="s">
        <v>213</v>
      </c>
      <c r="J1958" t="str">
        <f>VLOOKUP(B1958,Sheet1!A:B,2,FALSE)</f>
        <v>Range Planting</v>
      </c>
    </row>
    <row r="1959" spans="1:10">
      <c r="A1959">
        <v>48237</v>
      </c>
      <c r="B1959">
        <v>550</v>
      </c>
      <c r="C1959" t="s">
        <v>751</v>
      </c>
      <c r="D1959">
        <v>2010</v>
      </c>
      <c r="E1959">
        <v>2086.62</v>
      </c>
      <c r="F1959">
        <v>2086.62</v>
      </c>
      <c r="G1959">
        <v>2477.9</v>
      </c>
      <c r="H1959">
        <v>805.2</v>
      </c>
      <c r="I1959" t="s">
        <v>213</v>
      </c>
      <c r="J1959" t="str">
        <f>VLOOKUP(B1959,Sheet1!A:B,2,FALSE)</f>
        <v>Range Planting</v>
      </c>
    </row>
    <row r="1960" spans="1:10">
      <c r="A1960">
        <v>48237</v>
      </c>
      <c r="B1960">
        <v>550</v>
      </c>
      <c r="C1960" t="s">
        <v>755</v>
      </c>
      <c r="D1960">
        <v>2011</v>
      </c>
      <c r="E1960">
        <v>4392.3599999999997</v>
      </c>
      <c r="F1960">
        <v>4392.3599999999997</v>
      </c>
      <c r="G1960">
        <v>478</v>
      </c>
      <c r="H1960">
        <v>154</v>
      </c>
      <c r="I1960" t="s">
        <v>213</v>
      </c>
      <c r="J1960" t="str">
        <f>VLOOKUP(B1960,Sheet1!A:B,2,FALSE)</f>
        <v>Range Planting</v>
      </c>
    </row>
    <row r="1961" spans="1:10">
      <c r="A1961">
        <v>48237</v>
      </c>
      <c r="B1961">
        <v>550</v>
      </c>
      <c r="C1961" t="s">
        <v>766</v>
      </c>
      <c r="D1961">
        <v>2017</v>
      </c>
      <c r="E1961">
        <v>19759.48</v>
      </c>
      <c r="F1961">
        <v>19759.48</v>
      </c>
      <c r="G1961">
        <v>368.5</v>
      </c>
      <c r="H1961">
        <v>368.5</v>
      </c>
      <c r="I1961" t="s">
        <v>213</v>
      </c>
      <c r="J1961" t="str">
        <f>VLOOKUP(B1961,Sheet1!A:B,2,FALSE)</f>
        <v>Range Planting</v>
      </c>
    </row>
    <row r="1962" spans="1:10">
      <c r="A1962">
        <v>48237</v>
      </c>
      <c r="B1962">
        <v>550</v>
      </c>
      <c r="C1962" t="s">
        <v>785</v>
      </c>
      <c r="D1962">
        <v>2011</v>
      </c>
      <c r="E1962">
        <v>1937.22</v>
      </c>
      <c r="F1962">
        <v>1937.22</v>
      </c>
      <c r="G1962">
        <v>300</v>
      </c>
      <c r="H1962">
        <v>50</v>
      </c>
      <c r="I1962" t="s">
        <v>213</v>
      </c>
      <c r="J1962" t="str">
        <f>VLOOKUP(B1962,Sheet1!A:B,2,FALSE)</f>
        <v>Range Planting</v>
      </c>
    </row>
    <row r="1963" spans="1:10">
      <c r="A1963">
        <v>48237</v>
      </c>
      <c r="B1963">
        <v>550</v>
      </c>
      <c r="C1963" t="s">
        <v>816</v>
      </c>
      <c r="D1963">
        <v>2011</v>
      </c>
      <c r="E1963">
        <v>1779.9</v>
      </c>
      <c r="F1963">
        <v>1779.9</v>
      </c>
      <c r="G1963">
        <v>182</v>
      </c>
      <c r="H1963">
        <v>91</v>
      </c>
      <c r="I1963" t="s">
        <v>213</v>
      </c>
      <c r="J1963" t="str">
        <f>VLOOKUP(B1963,Sheet1!A:B,2,FALSE)</f>
        <v>Range Planting</v>
      </c>
    </row>
    <row r="1964" spans="1:10">
      <c r="A1964">
        <v>48237</v>
      </c>
      <c r="B1964">
        <v>550</v>
      </c>
      <c r="C1964" t="s">
        <v>817</v>
      </c>
      <c r="D1964">
        <v>2012</v>
      </c>
      <c r="E1964">
        <v>756</v>
      </c>
      <c r="F1964">
        <v>756</v>
      </c>
      <c r="G1964">
        <v>1458</v>
      </c>
      <c r="H1964">
        <v>162</v>
      </c>
      <c r="I1964" t="s">
        <v>213</v>
      </c>
      <c r="J1964" t="str">
        <f>VLOOKUP(B1964,Sheet1!A:B,2,FALSE)</f>
        <v>Range Planting</v>
      </c>
    </row>
    <row r="1965" spans="1:10">
      <c r="A1965">
        <v>48237</v>
      </c>
      <c r="B1965">
        <v>550</v>
      </c>
      <c r="C1965" t="s">
        <v>873</v>
      </c>
      <c r="D1965">
        <v>2011</v>
      </c>
      <c r="E1965">
        <v>1944.04</v>
      </c>
      <c r="F1965">
        <v>1944.04</v>
      </c>
      <c r="G1965">
        <v>206.75</v>
      </c>
      <c r="H1965">
        <v>84.25</v>
      </c>
      <c r="I1965" t="s">
        <v>213</v>
      </c>
      <c r="J1965" t="str">
        <f>VLOOKUP(B1965,Sheet1!A:B,2,FALSE)</f>
        <v>Range Planting</v>
      </c>
    </row>
    <row r="1966" spans="1:10">
      <c r="A1966">
        <v>48237</v>
      </c>
      <c r="B1966">
        <v>550</v>
      </c>
      <c r="C1966" t="s">
        <v>955</v>
      </c>
      <c r="D1966">
        <v>2014</v>
      </c>
      <c r="E1966">
        <v>273.89999999999998</v>
      </c>
      <c r="F1966">
        <v>273.89999999999998</v>
      </c>
      <c r="G1966">
        <v>435.6</v>
      </c>
      <c r="H1966">
        <v>217.8</v>
      </c>
      <c r="I1966" t="s">
        <v>213</v>
      </c>
      <c r="J1966" t="str">
        <f>VLOOKUP(B1966,Sheet1!A:B,2,FALSE)</f>
        <v>Range Planting</v>
      </c>
    </row>
    <row r="1967" spans="1:10">
      <c r="A1967">
        <v>48237</v>
      </c>
      <c r="B1967">
        <v>550</v>
      </c>
      <c r="C1967" t="s">
        <v>957</v>
      </c>
      <c r="D1967">
        <v>2011</v>
      </c>
      <c r="E1967">
        <v>662.34</v>
      </c>
      <c r="F1967">
        <v>662.34</v>
      </c>
      <c r="G1967">
        <v>45</v>
      </c>
      <c r="H1967">
        <v>15</v>
      </c>
      <c r="I1967" t="s">
        <v>213</v>
      </c>
      <c r="J1967" t="str">
        <f>VLOOKUP(B1967,Sheet1!A:B,2,FALSE)</f>
        <v>Range Planting</v>
      </c>
    </row>
    <row r="1968" spans="1:10">
      <c r="A1968">
        <v>48237</v>
      </c>
      <c r="B1968">
        <v>550</v>
      </c>
      <c r="C1968" t="s">
        <v>976</v>
      </c>
      <c r="D1968">
        <v>2008</v>
      </c>
      <c r="E1968">
        <v>2090</v>
      </c>
      <c r="F1968">
        <v>2090</v>
      </c>
      <c r="G1968">
        <v>4046.2</v>
      </c>
      <c r="H1968">
        <v>558</v>
      </c>
      <c r="I1968" t="s">
        <v>213</v>
      </c>
      <c r="J1968" t="str">
        <f>VLOOKUP(B1968,Sheet1!A:B,2,FALSE)</f>
        <v>Range Planting</v>
      </c>
    </row>
    <row r="1969" spans="1:10">
      <c r="A1969">
        <v>48237</v>
      </c>
      <c r="B1969">
        <v>550</v>
      </c>
      <c r="C1969" t="s">
        <v>999</v>
      </c>
      <c r="D1969">
        <v>2009</v>
      </c>
      <c r="E1969">
        <v>1105</v>
      </c>
      <c r="F1969">
        <v>1105</v>
      </c>
      <c r="G1969">
        <v>184</v>
      </c>
      <c r="H1969">
        <v>92</v>
      </c>
      <c r="I1969" t="s">
        <v>213</v>
      </c>
      <c r="J1969" t="str">
        <f>VLOOKUP(B1969,Sheet1!A:B,2,FALSE)</f>
        <v>Range Planting</v>
      </c>
    </row>
    <row r="1970" spans="1:10">
      <c r="A1970">
        <v>48237</v>
      </c>
      <c r="B1970">
        <v>550</v>
      </c>
      <c r="C1970" t="s">
        <v>1025</v>
      </c>
      <c r="D1970">
        <v>2009</v>
      </c>
      <c r="E1970">
        <v>1940</v>
      </c>
      <c r="F1970">
        <v>1940</v>
      </c>
      <c r="G1970">
        <v>1518</v>
      </c>
      <c r="H1970">
        <v>179</v>
      </c>
      <c r="I1970" t="s">
        <v>213</v>
      </c>
      <c r="J1970" t="str">
        <f>VLOOKUP(B1970,Sheet1!A:B,2,FALSE)</f>
        <v>Range Planting</v>
      </c>
    </row>
    <row r="1971" spans="1:10">
      <c r="A1971">
        <v>48237</v>
      </c>
      <c r="B1971">
        <v>550</v>
      </c>
      <c r="C1971" t="s">
        <v>1025</v>
      </c>
      <c r="D1971">
        <v>2010</v>
      </c>
      <c r="E1971">
        <v>1929.59</v>
      </c>
      <c r="F1971">
        <v>1929.59</v>
      </c>
      <c r="G1971">
        <v>1518</v>
      </c>
      <c r="H1971">
        <v>179</v>
      </c>
      <c r="I1971" t="s">
        <v>213</v>
      </c>
      <c r="J1971" t="str">
        <f>VLOOKUP(B1971,Sheet1!A:B,2,FALSE)</f>
        <v>Range Planting</v>
      </c>
    </row>
    <row r="1972" spans="1:10">
      <c r="A1972">
        <v>48237</v>
      </c>
      <c r="B1972">
        <v>550</v>
      </c>
      <c r="C1972" t="s">
        <v>1035</v>
      </c>
      <c r="D1972">
        <v>2009</v>
      </c>
      <c r="E1972">
        <v>1360</v>
      </c>
      <c r="F1972">
        <v>1360</v>
      </c>
      <c r="G1972">
        <v>691</v>
      </c>
      <c r="H1972">
        <v>116</v>
      </c>
      <c r="I1972" t="s">
        <v>213</v>
      </c>
      <c r="J1972" t="str">
        <f>VLOOKUP(B1972,Sheet1!A:B,2,FALSE)</f>
        <v>Range Planting</v>
      </c>
    </row>
    <row r="1973" spans="1:10">
      <c r="A1973">
        <v>48237</v>
      </c>
      <c r="B1973">
        <v>550</v>
      </c>
      <c r="C1973" t="s">
        <v>1085</v>
      </c>
      <c r="D1973">
        <v>2013</v>
      </c>
      <c r="E1973">
        <v>1680.75</v>
      </c>
      <c r="F1973">
        <v>1680.75</v>
      </c>
      <c r="G1973">
        <v>126</v>
      </c>
      <c r="H1973">
        <v>63</v>
      </c>
      <c r="I1973" t="s">
        <v>213</v>
      </c>
      <c r="J1973" t="str">
        <f>VLOOKUP(B1973,Sheet1!A:B,2,FALSE)</f>
        <v>Range Planting</v>
      </c>
    </row>
    <row r="1974" spans="1:10">
      <c r="A1974">
        <v>48237</v>
      </c>
      <c r="B1974">
        <v>561</v>
      </c>
      <c r="C1974" t="s">
        <v>288</v>
      </c>
      <c r="D1974">
        <v>2017</v>
      </c>
      <c r="E1974">
        <v>225</v>
      </c>
      <c r="F1974">
        <v>225</v>
      </c>
      <c r="G1974">
        <v>1515</v>
      </c>
      <c r="H1974">
        <v>505</v>
      </c>
      <c r="I1974" t="s">
        <v>213</v>
      </c>
      <c r="J1974" t="str">
        <f>VLOOKUP(B1974,Sheet1!A:B,2,FALSE)</f>
        <v>Heavy Use Area Protection</v>
      </c>
    </row>
    <row r="1975" spans="1:10">
      <c r="A1975">
        <v>48237</v>
      </c>
      <c r="B1975">
        <v>561</v>
      </c>
      <c r="C1975" t="s">
        <v>411</v>
      </c>
      <c r="D1975">
        <v>2015</v>
      </c>
      <c r="E1975">
        <v>691.6</v>
      </c>
      <c r="F1975">
        <v>691.6</v>
      </c>
      <c r="G1975">
        <v>4610.2</v>
      </c>
      <c r="H1975">
        <v>850.2</v>
      </c>
      <c r="I1975" t="s">
        <v>213</v>
      </c>
      <c r="J1975" t="str">
        <f>VLOOKUP(B1975,Sheet1!A:B,2,FALSE)</f>
        <v>Heavy Use Area Protection</v>
      </c>
    </row>
    <row r="1976" spans="1:10">
      <c r="A1976">
        <v>48237</v>
      </c>
      <c r="B1976">
        <v>561</v>
      </c>
      <c r="C1976" t="s">
        <v>509</v>
      </c>
      <c r="D1976">
        <v>2016</v>
      </c>
      <c r="E1976">
        <v>268</v>
      </c>
      <c r="F1976">
        <v>268</v>
      </c>
      <c r="G1976">
        <v>623</v>
      </c>
      <c r="H1976">
        <v>89</v>
      </c>
      <c r="I1976" t="s">
        <v>213</v>
      </c>
      <c r="J1976" t="str">
        <f>VLOOKUP(B1976,Sheet1!A:B,2,FALSE)</f>
        <v>Heavy Use Area Protection</v>
      </c>
    </row>
    <row r="1977" spans="1:10">
      <c r="A1977">
        <v>48237</v>
      </c>
      <c r="B1977">
        <v>561</v>
      </c>
      <c r="C1977" t="s">
        <v>585</v>
      </c>
      <c r="D1977">
        <v>2016</v>
      </c>
      <c r="E1977">
        <v>110</v>
      </c>
      <c r="F1977">
        <v>110</v>
      </c>
      <c r="G1977">
        <v>3564</v>
      </c>
      <c r="H1977">
        <v>297</v>
      </c>
      <c r="I1977" t="s">
        <v>213</v>
      </c>
      <c r="J1977" t="str">
        <f>VLOOKUP(B1977,Sheet1!A:B,2,FALSE)</f>
        <v>Heavy Use Area Protection</v>
      </c>
    </row>
    <row r="1978" spans="1:10">
      <c r="A1978">
        <v>48237</v>
      </c>
      <c r="B1978">
        <v>561</v>
      </c>
      <c r="C1978" t="s">
        <v>642</v>
      </c>
      <c r="D1978">
        <v>2015</v>
      </c>
      <c r="E1978">
        <v>185</v>
      </c>
      <c r="F1978">
        <v>185</v>
      </c>
      <c r="G1978">
        <v>5319</v>
      </c>
      <c r="H1978">
        <v>1426</v>
      </c>
      <c r="I1978" t="s">
        <v>213</v>
      </c>
      <c r="J1978" t="str">
        <f>VLOOKUP(B1978,Sheet1!A:B,2,FALSE)</f>
        <v>Heavy Use Area Protection</v>
      </c>
    </row>
    <row r="1979" spans="1:10">
      <c r="A1979">
        <v>48237</v>
      </c>
      <c r="B1979">
        <v>561</v>
      </c>
      <c r="C1979" t="s">
        <v>690</v>
      </c>
      <c r="D1979">
        <v>2015</v>
      </c>
      <c r="E1979">
        <v>532</v>
      </c>
      <c r="F1979">
        <v>532</v>
      </c>
      <c r="G1979">
        <v>533</v>
      </c>
      <c r="H1979">
        <v>41</v>
      </c>
      <c r="I1979" t="s">
        <v>213</v>
      </c>
      <c r="J1979" t="str">
        <f>VLOOKUP(B1979,Sheet1!A:B,2,FALSE)</f>
        <v>Heavy Use Area Protection</v>
      </c>
    </row>
    <row r="1980" spans="1:10">
      <c r="A1980">
        <v>48237</v>
      </c>
      <c r="B1980">
        <v>561</v>
      </c>
      <c r="C1980" t="s">
        <v>813</v>
      </c>
      <c r="D1980">
        <v>2017</v>
      </c>
      <c r="E1980">
        <v>211.95</v>
      </c>
      <c r="F1980">
        <v>211.95</v>
      </c>
      <c r="G1980">
        <v>216</v>
      </c>
      <c r="H1980">
        <v>72</v>
      </c>
      <c r="I1980" t="s">
        <v>213</v>
      </c>
      <c r="J1980" t="str">
        <f>VLOOKUP(B1980,Sheet1!A:B,2,FALSE)</f>
        <v>Heavy Use Area Protection</v>
      </c>
    </row>
    <row r="1981" spans="1:10">
      <c r="A1981">
        <v>48237</v>
      </c>
      <c r="B1981">
        <v>590</v>
      </c>
      <c r="C1981" t="s">
        <v>467</v>
      </c>
      <c r="D1981">
        <v>2010</v>
      </c>
      <c r="E1981">
        <v>2745.48</v>
      </c>
      <c r="F1981">
        <v>2745.48</v>
      </c>
      <c r="G1981">
        <v>109.6</v>
      </c>
      <c r="H1981">
        <v>54.8</v>
      </c>
      <c r="I1981" t="s">
        <v>207</v>
      </c>
      <c r="J1981" t="str">
        <f>VLOOKUP(B1981,Sheet1!A:B,2,FALSE)</f>
        <v>Nutrient Management</v>
      </c>
    </row>
    <row r="1982" spans="1:10">
      <c r="A1982">
        <v>48237</v>
      </c>
      <c r="B1982">
        <v>590</v>
      </c>
      <c r="C1982" t="s">
        <v>630</v>
      </c>
      <c r="D1982">
        <v>2011</v>
      </c>
      <c r="E1982">
        <v>1266.44</v>
      </c>
      <c r="F1982">
        <v>1266.44</v>
      </c>
      <c r="G1982">
        <v>90</v>
      </c>
      <c r="H1982">
        <v>30</v>
      </c>
      <c r="I1982" t="s">
        <v>207</v>
      </c>
      <c r="J1982" t="str">
        <f>VLOOKUP(B1982,Sheet1!A:B,2,FALSE)</f>
        <v>Nutrient Management</v>
      </c>
    </row>
    <row r="1983" spans="1:10">
      <c r="A1983">
        <v>48237</v>
      </c>
      <c r="B1983">
        <v>590</v>
      </c>
      <c r="C1983" t="s">
        <v>790</v>
      </c>
      <c r="D1983">
        <v>2011</v>
      </c>
      <c r="E1983">
        <v>789.53</v>
      </c>
      <c r="F1983">
        <v>789.53</v>
      </c>
      <c r="G1983">
        <v>120</v>
      </c>
      <c r="H1983">
        <v>24</v>
      </c>
      <c r="I1983" t="s">
        <v>209</v>
      </c>
      <c r="J1983" t="str">
        <f>VLOOKUP(B1983,Sheet1!A:B,2,FALSE)</f>
        <v>Nutrient Management</v>
      </c>
    </row>
    <row r="1984" spans="1:10">
      <c r="A1984">
        <v>48237</v>
      </c>
      <c r="B1984">
        <v>600</v>
      </c>
      <c r="C1984" t="s">
        <v>388</v>
      </c>
      <c r="D1984">
        <v>2015</v>
      </c>
      <c r="E1984">
        <v>1155.26</v>
      </c>
      <c r="F1984">
        <v>1155.26</v>
      </c>
      <c r="G1984">
        <v>78.8</v>
      </c>
      <c r="H1984">
        <v>39.4</v>
      </c>
      <c r="I1984" t="s">
        <v>207</v>
      </c>
      <c r="J1984" t="str">
        <f>VLOOKUP(B1984,Sheet1!A:B,2,FALSE)</f>
        <v>Terrace</v>
      </c>
    </row>
    <row r="1985" spans="1:10">
      <c r="A1985">
        <v>48237</v>
      </c>
      <c r="B1985">
        <v>614</v>
      </c>
      <c r="C1985" t="s">
        <v>288</v>
      </c>
      <c r="D1985">
        <v>2017</v>
      </c>
      <c r="E1985">
        <v>1550.92</v>
      </c>
      <c r="F1985">
        <v>1550.92</v>
      </c>
      <c r="G1985">
        <v>1515</v>
      </c>
      <c r="H1985">
        <v>505</v>
      </c>
      <c r="I1985" t="s">
        <v>213</v>
      </c>
      <c r="J1985" t="str">
        <f>VLOOKUP(B1985,Sheet1!A:B,2,FALSE)</f>
        <v>Watering Facility</v>
      </c>
    </row>
    <row r="1986" spans="1:10">
      <c r="A1986">
        <v>48237</v>
      </c>
      <c r="B1986">
        <v>614</v>
      </c>
      <c r="C1986" t="s">
        <v>305</v>
      </c>
      <c r="D1986">
        <v>2011</v>
      </c>
      <c r="E1986">
        <v>12780</v>
      </c>
      <c r="F1986">
        <v>12780</v>
      </c>
      <c r="G1986">
        <v>9988.8999999999905</v>
      </c>
      <c r="H1986">
        <v>1416.5</v>
      </c>
      <c r="I1986" t="s">
        <v>213</v>
      </c>
      <c r="J1986" t="str">
        <f>VLOOKUP(B1986,Sheet1!A:B,2,FALSE)</f>
        <v>Watering Facility</v>
      </c>
    </row>
    <row r="1987" spans="1:10">
      <c r="A1987">
        <v>48237</v>
      </c>
      <c r="B1987">
        <v>614</v>
      </c>
      <c r="C1987" t="s">
        <v>346</v>
      </c>
      <c r="D1987">
        <v>2014</v>
      </c>
      <c r="E1987">
        <v>704.62</v>
      </c>
      <c r="F1987">
        <v>704.62</v>
      </c>
      <c r="G1987">
        <v>2640.4</v>
      </c>
      <c r="H1987">
        <v>672.7</v>
      </c>
      <c r="I1987" t="s">
        <v>213</v>
      </c>
      <c r="J1987" t="str">
        <f>VLOOKUP(B1987,Sheet1!A:B,2,FALSE)</f>
        <v>Watering Facility</v>
      </c>
    </row>
    <row r="1988" spans="1:10">
      <c r="A1988">
        <v>48237</v>
      </c>
      <c r="B1988">
        <v>614</v>
      </c>
      <c r="C1988" t="s">
        <v>411</v>
      </c>
      <c r="D1988">
        <v>2015</v>
      </c>
      <c r="E1988">
        <v>1550.92</v>
      </c>
      <c r="F1988">
        <v>1550.92</v>
      </c>
      <c r="G1988">
        <v>4610.2</v>
      </c>
      <c r="H1988">
        <v>850.2</v>
      </c>
      <c r="I1988" t="s">
        <v>213</v>
      </c>
      <c r="J1988" t="str">
        <f>VLOOKUP(B1988,Sheet1!A:B,2,FALSE)</f>
        <v>Watering Facility</v>
      </c>
    </row>
    <row r="1989" spans="1:10">
      <c r="A1989">
        <v>48237</v>
      </c>
      <c r="B1989">
        <v>614</v>
      </c>
      <c r="C1989" t="s">
        <v>431</v>
      </c>
      <c r="D1989">
        <v>2014</v>
      </c>
      <c r="E1989">
        <v>1162.5</v>
      </c>
      <c r="F1989">
        <v>1162.5</v>
      </c>
      <c r="G1989">
        <v>226.4</v>
      </c>
      <c r="H1989">
        <v>26.3</v>
      </c>
      <c r="I1989" t="s">
        <v>209</v>
      </c>
      <c r="J1989" t="str">
        <f>VLOOKUP(B1989,Sheet1!A:B,2,FALSE)</f>
        <v>Watering Facility</v>
      </c>
    </row>
    <row r="1990" spans="1:10">
      <c r="A1990">
        <v>48237</v>
      </c>
      <c r="B1990">
        <v>614</v>
      </c>
      <c r="C1990" t="s">
        <v>436</v>
      </c>
      <c r="D1990">
        <v>2017</v>
      </c>
      <c r="E1990">
        <v>2400</v>
      </c>
      <c r="F1990">
        <v>2400</v>
      </c>
      <c r="G1990">
        <v>12065.6</v>
      </c>
      <c r="H1990">
        <v>994.3</v>
      </c>
      <c r="I1990" t="s">
        <v>213</v>
      </c>
      <c r="J1990" t="str">
        <f>VLOOKUP(B1990,Sheet1!A:B,2,FALSE)</f>
        <v>Watering Facility</v>
      </c>
    </row>
    <row r="1991" spans="1:10">
      <c r="A1991">
        <v>48237</v>
      </c>
      <c r="B1991">
        <v>614</v>
      </c>
      <c r="C1991" t="s">
        <v>509</v>
      </c>
      <c r="D1991">
        <v>2016</v>
      </c>
      <c r="E1991">
        <v>1219.23</v>
      </c>
      <c r="F1991">
        <v>1219.23</v>
      </c>
      <c r="G1991">
        <v>623</v>
      </c>
      <c r="H1991">
        <v>89</v>
      </c>
      <c r="I1991" t="s">
        <v>213</v>
      </c>
      <c r="J1991" t="str">
        <f>VLOOKUP(B1991,Sheet1!A:B,2,FALSE)</f>
        <v>Watering Facility</v>
      </c>
    </row>
    <row r="1992" spans="1:10">
      <c r="A1992">
        <v>48237</v>
      </c>
      <c r="B1992">
        <v>614</v>
      </c>
      <c r="C1992" t="s">
        <v>585</v>
      </c>
      <c r="D1992">
        <v>2016</v>
      </c>
      <c r="E1992">
        <v>1400.64</v>
      </c>
      <c r="F1992">
        <v>1400.64</v>
      </c>
      <c r="G1992">
        <v>3564</v>
      </c>
      <c r="H1992">
        <v>297</v>
      </c>
      <c r="I1992" t="s">
        <v>213</v>
      </c>
      <c r="J1992" t="str">
        <f>VLOOKUP(B1992,Sheet1!A:B,2,FALSE)</f>
        <v>Watering Facility</v>
      </c>
    </row>
    <row r="1993" spans="1:10">
      <c r="A1993">
        <v>48237</v>
      </c>
      <c r="B1993">
        <v>614</v>
      </c>
      <c r="C1993" t="s">
        <v>642</v>
      </c>
      <c r="D1993">
        <v>2015</v>
      </c>
      <c r="E1993">
        <v>1657.88</v>
      </c>
      <c r="F1993">
        <v>1657.88</v>
      </c>
      <c r="G1993">
        <v>5319</v>
      </c>
      <c r="H1993">
        <v>1426</v>
      </c>
      <c r="I1993" t="s">
        <v>213</v>
      </c>
      <c r="J1993" t="str">
        <f>VLOOKUP(B1993,Sheet1!A:B,2,FALSE)</f>
        <v>Watering Facility</v>
      </c>
    </row>
    <row r="1994" spans="1:10">
      <c r="A1994">
        <v>48237</v>
      </c>
      <c r="B1994">
        <v>614</v>
      </c>
      <c r="C1994" t="s">
        <v>690</v>
      </c>
      <c r="D1994">
        <v>2015</v>
      </c>
      <c r="E1994">
        <v>1503.84</v>
      </c>
      <c r="F1994">
        <v>1503.84</v>
      </c>
      <c r="G1994">
        <v>533</v>
      </c>
      <c r="H1994">
        <v>41</v>
      </c>
      <c r="I1994" t="s">
        <v>213</v>
      </c>
      <c r="J1994" t="str">
        <f>VLOOKUP(B1994,Sheet1!A:B,2,FALSE)</f>
        <v>Watering Facility</v>
      </c>
    </row>
    <row r="1995" spans="1:10">
      <c r="A1995">
        <v>48237</v>
      </c>
      <c r="B1995">
        <v>614</v>
      </c>
      <c r="C1995" t="s">
        <v>763</v>
      </c>
      <c r="D1995">
        <v>2010</v>
      </c>
      <c r="E1995">
        <v>1739.67</v>
      </c>
      <c r="F1995">
        <v>1739.67</v>
      </c>
      <c r="G1995">
        <v>58</v>
      </c>
      <c r="H1995">
        <v>29</v>
      </c>
      <c r="I1995" t="s">
        <v>213</v>
      </c>
      <c r="J1995" t="str">
        <f>VLOOKUP(B1995,Sheet1!A:B,2,FALSE)</f>
        <v>Watering Facility</v>
      </c>
    </row>
    <row r="1996" spans="1:10">
      <c r="A1996">
        <v>48237</v>
      </c>
      <c r="B1996">
        <v>614</v>
      </c>
      <c r="C1996" t="s">
        <v>813</v>
      </c>
      <c r="D1996">
        <v>2017</v>
      </c>
      <c r="E1996">
        <v>1245.5</v>
      </c>
      <c r="F1996">
        <v>1245.5</v>
      </c>
      <c r="G1996">
        <v>216</v>
      </c>
      <c r="H1996">
        <v>72</v>
      </c>
      <c r="I1996" t="s">
        <v>213</v>
      </c>
      <c r="J1996" t="str">
        <f>VLOOKUP(B1996,Sheet1!A:B,2,FALSE)</f>
        <v>Watering Facility</v>
      </c>
    </row>
    <row r="1997" spans="1:10">
      <c r="A1997">
        <v>48237</v>
      </c>
      <c r="B1997">
        <v>614</v>
      </c>
      <c r="C1997" t="s">
        <v>872</v>
      </c>
      <c r="D1997">
        <v>2014</v>
      </c>
      <c r="E1997">
        <v>3407.55</v>
      </c>
      <c r="F1997">
        <v>3407.55</v>
      </c>
      <c r="G1997">
        <v>5418</v>
      </c>
      <c r="H1997">
        <v>903</v>
      </c>
      <c r="I1997" t="s">
        <v>213</v>
      </c>
      <c r="J1997" t="str">
        <f>VLOOKUP(B1997,Sheet1!A:B,2,FALSE)</f>
        <v>Watering Facility</v>
      </c>
    </row>
    <row r="1998" spans="1:10">
      <c r="A1998">
        <v>48237</v>
      </c>
      <c r="B1998">
        <v>614</v>
      </c>
      <c r="C1998" t="s">
        <v>899</v>
      </c>
      <c r="D1998">
        <v>2016</v>
      </c>
      <c r="E1998">
        <v>4470</v>
      </c>
      <c r="F1998">
        <v>4470</v>
      </c>
      <c r="G1998">
        <v>1450.6</v>
      </c>
      <c r="H1998">
        <v>327.2</v>
      </c>
      <c r="I1998" t="s">
        <v>209</v>
      </c>
      <c r="J1998" t="str">
        <f>VLOOKUP(B1998,Sheet1!A:B,2,FALSE)</f>
        <v>Watering Facility</v>
      </c>
    </row>
    <row r="1999" spans="1:10">
      <c r="A1999">
        <v>48237</v>
      </c>
      <c r="B1999">
        <v>642</v>
      </c>
      <c r="C1999" t="s">
        <v>288</v>
      </c>
      <c r="D1999">
        <v>2017</v>
      </c>
      <c r="E1999">
        <v>3685</v>
      </c>
      <c r="F1999">
        <v>3685</v>
      </c>
      <c r="G1999">
        <v>1515</v>
      </c>
      <c r="H1999">
        <v>505</v>
      </c>
      <c r="I1999" t="s">
        <v>213</v>
      </c>
      <c r="J1999" t="str">
        <f>VLOOKUP(B1999,Sheet1!A:B,2,FALSE)</f>
        <v>Water Well</v>
      </c>
    </row>
    <row r="2000" spans="1:10">
      <c r="A2000">
        <v>48237</v>
      </c>
      <c r="B2000">
        <v>642</v>
      </c>
      <c r="C2000" t="s">
        <v>365</v>
      </c>
      <c r="D2000">
        <v>2012</v>
      </c>
      <c r="E2000">
        <v>2553.1999999999998</v>
      </c>
      <c r="F2000">
        <v>2553.1999999999998</v>
      </c>
      <c r="G2000">
        <v>250</v>
      </c>
      <c r="H2000">
        <v>57</v>
      </c>
      <c r="I2000" t="s">
        <v>213</v>
      </c>
      <c r="J2000" t="str">
        <f>VLOOKUP(B2000,Sheet1!A:B,2,FALSE)</f>
        <v>Water Well</v>
      </c>
    </row>
    <row r="2001" spans="1:10">
      <c r="A2001">
        <v>48237</v>
      </c>
      <c r="B2001">
        <v>642</v>
      </c>
      <c r="C2001" t="s">
        <v>411</v>
      </c>
      <c r="D2001">
        <v>2015</v>
      </c>
      <c r="E2001">
        <v>2508</v>
      </c>
      <c r="F2001">
        <v>2508</v>
      </c>
      <c r="G2001">
        <v>4610.2</v>
      </c>
      <c r="H2001">
        <v>850.2</v>
      </c>
      <c r="I2001" t="s">
        <v>213</v>
      </c>
      <c r="J2001" t="str">
        <f>VLOOKUP(B2001,Sheet1!A:B,2,FALSE)</f>
        <v>Water Well</v>
      </c>
    </row>
    <row r="2002" spans="1:10">
      <c r="A2002">
        <v>48237</v>
      </c>
      <c r="B2002">
        <v>642</v>
      </c>
      <c r="C2002" t="s">
        <v>431</v>
      </c>
      <c r="D2002">
        <v>2013</v>
      </c>
      <c r="E2002">
        <v>3980</v>
      </c>
      <c r="F2002">
        <v>3980</v>
      </c>
      <c r="G2002">
        <v>226.4</v>
      </c>
      <c r="H2002">
        <v>26.3</v>
      </c>
      <c r="I2002" t="s">
        <v>209</v>
      </c>
      <c r="J2002" t="str">
        <f>VLOOKUP(B2002,Sheet1!A:B,2,FALSE)</f>
        <v>Water Well</v>
      </c>
    </row>
    <row r="2003" spans="1:10">
      <c r="A2003">
        <v>48237</v>
      </c>
      <c r="B2003">
        <v>642</v>
      </c>
      <c r="C2003" t="s">
        <v>481</v>
      </c>
      <c r="D2003">
        <v>2009</v>
      </c>
      <c r="E2003">
        <v>2643</v>
      </c>
      <c r="F2003">
        <v>2643</v>
      </c>
      <c r="G2003">
        <v>31.4</v>
      </c>
      <c r="H2003">
        <v>31.4</v>
      </c>
      <c r="I2003" t="s">
        <v>213</v>
      </c>
      <c r="J2003" t="str">
        <f>VLOOKUP(B2003,Sheet1!A:B,2,FALSE)</f>
        <v>Water Well</v>
      </c>
    </row>
    <row r="2004" spans="1:10">
      <c r="A2004">
        <v>48237</v>
      </c>
      <c r="B2004">
        <v>642</v>
      </c>
      <c r="C2004" t="s">
        <v>509</v>
      </c>
      <c r="D2004">
        <v>2016</v>
      </c>
      <c r="E2004">
        <v>5026</v>
      </c>
      <c r="F2004">
        <v>5026</v>
      </c>
      <c r="G2004">
        <v>623</v>
      </c>
      <c r="H2004">
        <v>89</v>
      </c>
      <c r="I2004" t="s">
        <v>213</v>
      </c>
      <c r="J2004" t="str">
        <f>VLOOKUP(B2004,Sheet1!A:B,2,FALSE)</f>
        <v>Water Well</v>
      </c>
    </row>
    <row r="2005" spans="1:10">
      <c r="A2005">
        <v>48237</v>
      </c>
      <c r="B2005">
        <v>642</v>
      </c>
      <c r="C2005" t="s">
        <v>585</v>
      </c>
      <c r="D2005">
        <v>2016</v>
      </c>
      <c r="E2005">
        <v>2508</v>
      </c>
      <c r="F2005">
        <v>2508</v>
      </c>
      <c r="G2005">
        <v>3564</v>
      </c>
      <c r="H2005">
        <v>297</v>
      </c>
      <c r="I2005" t="s">
        <v>213</v>
      </c>
      <c r="J2005" t="str">
        <f>VLOOKUP(B2005,Sheet1!A:B,2,FALSE)</f>
        <v>Water Well</v>
      </c>
    </row>
    <row r="2006" spans="1:10">
      <c r="A2006">
        <v>48237</v>
      </c>
      <c r="B2006">
        <v>642</v>
      </c>
      <c r="C2006" t="s">
        <v>690</v>
      </c>
      <c r="D2006">
        <v>2015</v>
      </c>
      <c r="E2006">
        <v>1463</v>
      </c>
      <c r="F2006">
        <v>1463</v>
      </c>
      <c r="G2006">
        <v>533</v>
      </c>
      <c r="H2006">
        <v>41</v>
      </c>
      <c r="I2006" t="s">
        <v>213</v>
      </c>
      <c r="J2006" t="str">
        <f>VLOOKUP(B2006,Sheet1!A:B,2,FALSE)</f>
        <v>Water Well</v>
      </c>
    </row>
    <row r="2007" spans="1:10">
      <c r="A2007">
        <v>48237</v>
      </c>
      <c r="B2007">
        <v>642</v>
      </c>
      <c r="C2007" t="s">
        <v>763</v>
      </c>
      <c r="D2007">
        <v>2010</v>
      </c>
      <c r="E2007">
        <v>2120.04</v>
      </c>
      <c r="F2007">
        <v>2120.04</v>
      </c>
      <c r="G2007">
        <v>58</v>
      </c>
      <c r="H2007">
        <v>29</v>
      </c>
      <c r="I2007" t="s">
        <v>213</v>
      </c>
      <c r="J2007" t="str">
        <f>VLOOKUP(B2007,Sheet1!A:B,2,FALSE)</f>
        <v>Water Well</v>
      </c>
    </row>
    <row r="2008" spans="1:10">
      <c r="A2008">
        <v>48237</v>
      </c>
      <c r="B2008">
        <v>642</v>
      </c>
      <c r="C2008" t="s">
        <v>813</v>
      </c>
      <c r="D2008">
        <v>2017</v>
      </c>
      <c r="E2008">
        <v>1748.03</v>
      </c>
      <c r="F2008">
        <v>1748.03</v>
      </c>
      <c r="G2008">
        <v>216</v>
      </c>
      <c r="H2008">
        <v>72</v>
      </c>
      <c r="I2008" t="s">
        <v>213</v>
      </c>
      <c r="J2008" t="str">
        <f>VLOOKUP(B2008,Sheet1!A:B,2,FALSE)</f>
        <v>Water Well</v>
      </c>
    </row>
    <row r="2009" spans="1:10">
      <c r="A2009">
        <v>48237</v>
      </c>
      <c r="B2009">
        <v>642</v>
      </c>
      <c r="C2009" t="s">
        <v>899</v>
      </c>
      <c r="D2009">
        <v>2015</v>
      </c>
      <c r="E2009">
        <v>1374.8</v>
      </c>
      <c r="F2009">
        <v>1374.8</v>
      </c>
      <c r="G2009">
        <v>1450.6</v>
      </c>
      <c r="H2009">
        <v>327.2</v>
      </c>
      <c r="I2009" t="s">
        <v>209</v>
      </c>
      <c r="J2009" t="str">
        <f>VLOOKUP(B2009,Sheet1!A:B,2,FALSE)</f>
        <v>Water Well</v>
      </c>
    </row>
    <row r="2010" spans="1:10">
      <c r="B2010">
        <v>314</v>
      </c>
      <c r="D2010">
        <v>2008</v>
      </c>
      <c r="I2010" t="s">
        <v>207</v>
      </c>
      <c r="J2010" t="str">
        <f>VLOOKUP(B2010,Sheet1!A:B,2,FALSE)</f>
        <v>Brush Management</v>
      </c>
    </row>
    <row r="2011" spans="1:10">
      <c r="B2011">
        <v>315</v>
      </c>
      <c r="D2011">
        <v>2008</v>
      </c>
      <c r="I2011" t="s">
        <v>207</v>
      </c>
      <c r="J2011" t="str">
        <f>VLOOKUP(B2011,Sheet1!A:B,2,FALSE)</f>
        <v>Herbaceous Weed Control</v>
      </c>
    </row>
    <row r="2012" spans="1:10">
      <c r="B2012">
        <v>329</v>
      </c>
      <c r="D2012">
        <v>2008</v>
      </c>
      <c r="I2012" t="s">
        <v>207</v>
      </c>
      <c r="J2012" t="str">
        <f>VLOOKUP(B2012,Sheet1!A:B,2,FALSE)</f>
        <v>Residue and Tillage Management, No Till</v>
      </c>
    </row>
    <row r="2013" spans="1:10">
      <c r="B2013">
        <v>340</v>
      </c>
      <c r="D2013">
        <v>2008</v>
      </c>
      <c r="I2013" t="s">
        <v>207</v>
      </c>
      <c r="J2013" t="str">
        <f>VLOOKUP(B2013,Sheet1!A:B,2,FALSE)</f>
        <v>Cover Crop</v>
      </c>
    </row>
    <row r="2014" spans="1:10">
      <c r="B2014">
        <v>342</v>
      </c>
      <c r="D2014">
        <v>2008</v>
      </c>
      <c r="I2014" t="s">
        <v>207</v>
      </c>
      <c r="J2014" t="str">
        <f>VLOOKUP(B2014,Sheet1!A:B,2,FALSE)</f>
        <v>Critical Area Planting</v>
      </c>
    </row>
    <row r="2015" spans="1:10">
      <c r="B2015">
        <v>362</v>
      </c>
      <c r="D2015">
        <v>2008</v>
      </c>
      <c r="I2015" t="s">
        <v>207</v>
      </c>
      <c r="J2015" t="str">
        <f>VLOOKUP(B2015,Sheet1!A:B,2,FALSE)</f>
        <v>Diversion</v>
      </c>
    </row>
    <row r="2016" spans="1:10">
      <c r="B2016">
        <v>378</v>
      </c>
      <c r="D2016">
        <v>2008</v>
      </c>
      <c r="I2016" t="s">
        <v>207</v>
      </c>
      <c r="J2016" t="str">
        <f>VLOOKUP(B2016,Sheet1!A:B,2,FALSE)</f>
        <v>Pond</v>
      </c>
    </row>
    <row r="2017" spans="2:10">
      <c r="B2017">
        <v>382</v>
      </c>
      <c r="D2017">
        <v>2008</v>
      </c>
      <c r="I2017" t="s">
        <v>207</v>
      </c>
      <c r="J2017" t="str">
        <f>VLOOKUP(B2017,Sheet1!A:B,2,FALSE)</f>
        <v>Fence</v>
      </c>
    </row>
    <row r="2018" spans="2:10">
      <c r="B2018">
        <v>410</v>
      </c>
      <c r="D2018">
        <v>2008</v>
      </c>
      <c r="I2018" t="s">
        <v>207</v>
      </c>
      <c r="J2018" t="str">
        <f>VLOOKUP(B2018,Sheet1!A:B,2,FALSE)</f>
        <v>Grade Stabilization Structure</v>
      </c>
    </row>
    <row r="2019" spans="2:10">
      <c r="B2019">
        <v>512</v>
      </c>
      <c r="D2019">
        <v>2008</v>
      </c>
      <c r="I2019" t="s">
        <v>207</v>
      </c>
      <c r="J2019" t="str">
        <f>VLOOKUP(B2019,Sheet1!A:B,2,FALSE)</f>
        <v>Forage and Biomass Planting</v>
      </c>
    </row>
    <row r="2020" spans="2:10">
      <c r="B2020">
        <v>516</v>
      </c>
      <c r="D2020">
        <v>2008</v>
      </c>
      <c r="I2020" t="s">
        <v>207</v>
      </c>
      <c r="J2020" t="str">
        <f>VLOOKUP(B2020,Sheet1!A:B,2,FALSE)</f>
        <v>Livestock Pipeline</v>
      </c>
    </row>
    <row r="2021" spans="2:10">
      <c r="B2021">
        <v>528</v>
      </c>
      <c r="D2021">
        <v>2008</v>
      </c>
      <c r="I2021" t="s">
        <v>207</v>
      </c>
      <c r="J2021" t="str">
        <f>VLOOKUP(B2021,Sheet1!A:B,2,FALSE)</f>
        <v>Prescribed Grazing</v>
      </c>
    </row>
    <row r="2022" spans="2:10">
      <c r="B2022">
        <v>533</v>
      </c>
      <c r="D2022">
        <v>2008</v>
      </c>
      <c r="I2022" t="s">
        <v>207</v>
      </c>
      <c r="J2022" t="str">
        <f>VLOOKUP(B2022,Sheet1!A:B,2,FALSE)</f>
        <v>Pumping Plant</v>
      </c>
    </row>
    <row r="2023" spans="2:10">
      <c r="B2023">
        <v>550</v>
      </c>
      <c r="D2023">
        <v>2008</v>
      </c>
      <c r="I2023" t="s">
        <v>207</v>
      </c>
      <c r="J2023" t="str">
        <f>VLOOKUP(B2023,Sheet1!A:B,2,FALSE)</f>
        <v>Range Planting</v>
      </c>
    </row>
    <row r="2024" spans="2:10">
      <c r="B2024">
        <v>590</v>
      </c>
      <c r="D2024">
        <v>2008</v>
      </c>
      <c r="I2024" t="s">
        <v>207</v>
      </c>
      <c r="J2024" t="str">
        <f>VLOOKUP(B2024,Sheet1!A:B,2,FALSE)</f>
        <v>Nutrient Management</v>
      </c>
    </row>
    <row r="2025" spans="2:10">
      <c r="B2025">
        <v>595</v>
      </c>
      <c r="D2025">
        <v>2008</v>
      </c>
      <c r="I2025" t="s">
        <v>207</v>
      </c>
      <c r="J2025" t="str">
        <f>VLOOKUP(B2025,Sheet1!A:B,2,FALSE)</f>
        <v>Integrated Pest Management</v>
      </c>
    </row>
    <row r="2026" spans="2:10">
      <c r="B2026">
        <v>614</v>
      </c>
      <c r="D2026">
        <v>2008</v>
      </c>
      <c r="I2026" t="s">
        <v>207</v>
      </c>
      <c r="J2026" t="str">
        <f>VLOOKUP(B2026,Sheet1!A:B,2,FALSE)</f>
        <v>Watering Facility</v>
      </c>
    </row>
    <row r="2027" spans="2:10">
      <c r="B2027">
        <v>642</v>
      </c>
      <c r="D2027">
        <v>2008</v>
      </c>
      <c r="I2027" t="s">
        <v>207</v>
      </c>
      <c r="J2027" t="str">
        <f>VLOOKUP(B2027,Sheet1!A:B,2,FALSE)</f>
        <v>Water Well</v>
      </c>
    </row>
    <row r="2028" spans="2:10">
      <c r="B2028">
        <v>338</v>
      </c>
      <c r="D2028">
        <v>2008</v>
      </c>
      <c r="I2028" t="s">
        <v>207</v>
      </c>
      <c r="J2028" t="str">
        <f>VLOOKUP(B2028,Sheet1!A:B,2,FALSE)</f>
        <v>Prescribed Burning</v>
      </c>
    </row>
    <row r="2029" spans="2:10">
      <c r="B2029">
        <v>394</v>
      </c>
      <c r="D2029">
        <v>2008</v>
      </c>
      <c r="I2029" t="s">
        <v>207</v>
      </c>
      <c r="J2029" t="str">
        <f>VLOOKUP(B2029,Sheet1!A:B,2,FALSE)</f>
        <v>Firebreak</v>
      </c>
    </row>
    <row r="2030" spans="2:10">
      <c r="B2030">
        <v>466</v>
      </c>
      <c r="D2030">
        <v>2008</v>
      </c>
      <c r="I2030" t="s">
        <v>207</v>
      </c>
      <c r="J2030" t="str">
        <f>VLOOKUP(B2030,Sheet1!A:B,2,FALSE)</f>
        <v>Land Smoothing</v>
      </c>
    </row>
    <row r="2031" spans="2:10">
      <c r="B2031">
        <v>561</v>
      </c>
      <c r="D2031">
        <v>2008</v>
      </c>
      <c r="I2031" t="s">
        <v>207</v>
      </c>
      <c r="J2031" t="str">
        <f>VLOOKUP(B2031,Sheet1!A:B,2,FALSE)</f>
        <v>Heavy Use Area Protection</v>
      </c>
    </row>
    <row r="2032" spans="2:10">
      <c r="B2032">
        <v>600</v>
      </c>
      <c r="D2032">
        <v>2008</v>
      </c>
      <c r="I2032" t="s">
        <v>207</v>
      </c>
      <c r="J2032" t="str">
        <f>VLOOKUP(B2032,Sheet1!A:B,2,FALSE)</f>
        <v>Terrace</v>
      </c>
    </row>
    <row r="2033" spans="2:10">
      <c r="B2033">
        <v>314</v>
      </c>
      <c r="D2033">
        <v>2009</v>
      </c>
      <c r="I2033" t="s">
        <v>209</v>
      </c>
      <c r="J2033" t="str">
        <f>VLOOKUP(B2033,Sheet1!A:B,2,FALSE)</f>
        <v>Brush Management</v>
      </c>
    </row>
    <row r="2034" spans="2:10">
      <c r="B2034">
        <v>315</v>
      </c>
      <c r="D2034">
        <v>2009</v>
      </c>
      <c r="I2034" t="s">
        <v>209</v>
      </c>
      <c r="J2034" t="str">
        <f>VLOOKUP(B2034,Sheet1!A:B,2,FALSE)</f>
        <v>Herbaceous Weed Control</v>
      </c>
    </row>
    <row r="2035" spans="2:10">
      <c r="B2035">
        <v>329</v>
      </c>
      <c r="D2035">
        <v>2009</v>
      </c>
      <c r="I2035" t="s">
        <v>209</v>
      </c>
      <c r="J2035" t="str">
        <f>VLOOKUP(B2035,Sheet1!A:B,2,FALSE)</f>
        <v>Residue and Tillage Management, No Till</v>
      </c>
    </row>
    <row r="2036" spans="2:10">
      <c r="B2036">
        <v>340</v>
      </c>
      <c r="D2036">
        <v>2009</v>
      </c>
      <c r="I2036" t="s">
        <v>209</v>
      </c>
      <c r="J2036" t="str">
        <f>VLOOKUP(B2036,Sheet1!A:B,2,FALSE)</f>
        <v>Cover Crop</v>
      </c>
    </row>
    <row r="2037" spans="2:10">
      <c r="B2037">
        <v>342</v>
      </c>
      <c r="D2037">
        <v>2009</v>
      </c>
      <c r="I2037" t="s">
        <v>209</v>
      </c>
      <c r="J2037" t="str">
        <f>VLOOKUP(B2037,Sheet1!A:B,2,FALSE)</f>
        <v>Critical Area Planting</v>
      </c>
    </row>
    <row r="2038" spans="2:10">
      <c r="B2038">
        <v>362</v>
      </c>
      <c r="D2038">
        <v>2009</v>
      </c>
      <c r="I2038" t="s">
        <v>209</v>
      </c>
      <c r="J2038" t="str">
        <f>VLOOKUP(B2038,Sheet1!A:B,2,FALSE)</f>
        <v>Diversion</v>
      </c>
    </row>
    <row r="2039" spans="2:10">
      <c r="B2039">
        <v>378</v>
      </c>
      <c r="D2039">
        <v>2009</v>
      </c>
      <c r="I2039" t="s">
        <v>209</v>
      </c>
      <c r="J2039" t="str">
        <f>VLOOKUP(B2039,Sheet1!A:B,2,FALSE)</f>
        <v>Pond</v>
      </c>
    </row>
    <row r="2040" spans="2:10">
      <c r="B2040">
        <v>382</v>
      </c>
      <c r="D2040">
        <v>2009</v>
      </c>
      <c r="I2040" t="s">
        <v>209</v>
      </c>
      <c r="J2040" t="str">
        <f>VLOOKUP(B2040,Sheet1!A:B,2,FALSE)</f>
        <v>Fence</v>
      </c>
    </row>
    <row r="2041" spans="2:10">
      <c r="B2041">
        <v>410</v>
      </c>
      <c r="D2041">
        <v>2009</v>
      </c>
      <c r="I2041" t="s">
        <v>209</v>
      </c>
      <c r="J2041" t="str">
        <f>VLOOKUP(B2041,Sheet1!A:B,2,FALSE)</f>
        <v>Grade Stabilization Structure</v>
      </c>
    </row>
    <row r="2042" spans="2:10">
      <c r="B2042">
        <v>512</v>
      </c>
      <c r="D2042">
        <v>2009</v>
      </c>
      <c r="I2042" t="s">
        <v>209</v>
      </c>
      <c r="J2042" t="str">
        <f>VLOOKUP(B2042,Sheet1!A:B,2,FALSE)</f>
        <v>Forage and Biomass Planting</v>
      </c>
    </row>
    <row r="2043" spans="2:10">
      <c r="B2043">
        <v>516</v>
      </c>
      <c r="D2043">
        <v>2009</v>
      </c>
      <c r="I2043" t="s">
        <v>209</v>
      </c>
      <c r="J2043" t="str">
        <f>VLOOKUP(B2043,Sheet1!A:B,2,FALSE)</f>
        <v>Livestock Pipeline</v>
      </c>
    </row>
    <row r="2044" spans="2:10">
      <c r="B2044">
        <v>528</v>
      </c>
      <c r="D2044">
        <v>2009</v>
      </c>
      <c r="I2044" t="s">
        <v>209</v>
      </c>
      <c r="J2044" t="str">
        <f>VLOOKUP(B2044,Sheet1!A:B,2,FALSE)</f>
        <v>Prescribed Grazing</v>
      </c>
    </row>
    <row r="2045" spans="2:10">
      <c r="B2045">
        <v>533</v>
      </c>
      <c r="D2045">
        <v>2009</v>
      </c>
      <c r="I2045" t="s">
        <v>209</v>
      </c>
      <c r="J2045" t="str">
        <f>VLOOKUP(B2045,Sheet1!A:B,2,FALSE)</f>
        <v>Pumping Plant</v>
      </c>
    </row>
    <row r="2046" spans="2:10">
      <c r="B2046">
        <v>550</v>
      </c>
      <c r="D2046">
        <v>2009</v>
      </c>
      <c r="I2046" t="s">
        <v>209</v>
      </c>
      <c r="J2046" t="str">
        <f>VLOOKUP(B2046,Sheet1!A:B,2,FALSE)</f>
        <v>Range Planting</v>
      </c>
    </row>
    <row r="2047" spans="2:10">
      <c r="B2047">
        <v>590</v>
      </c>
      <c r="D2047">
        <v>2009</v>
      </c>
      <c r="I2047" t="s">
        <v>209</v>
      </c>
      <c r="J2047" t="str">
        <f>VLOOKUP(B2047,Sheet1!A:B,2,FALSE)</f>
        <v>Nutrient Management</v>
      </c>
    </row>
    <row r="2048" spans="2:10">
      <c r="B2048">
        <v>595</v>
      </c>
      <c r="D2048">
        <v>2009</v>
      </c>
      <c r="I2048" t="s">
        <v>209</v>
      </c>
      <c r="J2048" t="str">
        <f>VLOOKUP(B2048,Sheet1!A:B,2,FALSE)</f>
        <v>Integrated Pest Management</v>
      </c>
    </row>
    <row r="2049" spans="2:10">
      <c r="B2049">
        <v>614</v>
      </c>
      <c r="D2049">
        <v>2009</v>
      </c>
      <c r="I2049" t="s">
        <v>209</v>
      </c>
      <c r="J2049" t="str">
        <f>VLOOKUP(B2049,Sheet1!A:B,2,FALSE)</f>
        <v>Watering Facility</v>
      </c>
    </row>
    <row r="2050" spans="2:10">
      <c r="B2050">
        <v>642</v>
      </c>
      <c r="D2050">
        <v>2009</v>
      </c>
      <c r="I2050" t="s">
        <v>209</v>
      </c>
      <c r="J2050" t="str">
        <f>VLOOKUP(B2050,Sheet1!A:B,2,FALSE)</f>
        <v>Water Well</v>
      </c>
    </row>
    <row r="2051" spans="2:10">
      <c r="B2051">
        <v>338</v>
      </c>
      <c r="D2051">
        <v>2009</v>
      </c>
      <c r="I2051" t="s">
        <v>209</v>
      </c>
      <c r="J2051" t="str">
        <f>VLOOKUP(B2051,Sheet1!A:B,2,FALSE)</f>
        <v>Prescribed Burning</v>
      </c>
    </row>
    <row r="2052" spans="2:10">
      <c r="B2052">
        <v>394</v>
      </c>
      <c r="D2052">
        <v>2009</v>
      </c>
      <c r="I2052" t="s">
        <v>209</v>
      </c>
      <c r="J2052" t="str">
        <f>VLOOKUP(B2052,Sheet1!A:B,2,FALSE)</f>
        <v>Firebreak</v>
      </c>
    </row>
    <row r="2053" spans="2:10">
      <c r="B2053">
        <v>466</v>
      </c>
      <c r="D2053">
        <v>2009</v>
      </c>
      <c r="I2053" t="s">
        <v>209</v>
      </c>
      <c r="J2053" t="str">
        <f>VLOOKUP(B2053,Sheet1!A:B,2,FALSE)</f>
        <v>Land Smoothing</v>
      </c>
    </row>
    <row r="2054" spans="2:10">
      <c r="B2054">
        <v>561</v>
      </c>
      <c r="D2054">
        <v>2009</v>
      </c>
      <c r="I2054" t="s">
        <v>209</v>
      </c>
      <c r="J2054" t="str">
        <f>VLOOKUP(B2054,Sheet1!A:B,2,FALSE)</f>
        <v>Heavy Use Area Protection</v>
      </c>
    </row>
    <row r="2055" spans="2:10">
      <c r="B2055">
        <v>600</v>
      </c>
      <c r="D2055">
        <v>2009</v>
      </c>
      <c r="I2055" t="s">
        <v>209</v>
      </c>
      <c r="J2055" t="str">
        <f>VLOOKUP(B2055,Sheet1!A:B,2,FALSE)</f>
        <v>Terrace</v>
      </c>
    </row>
    <row r="2056" spans="2:10">
      <c r="B2056">
        <v>314</v>
      </c>
      <c r="D2056">
        <v>2010</v>
      </c>
      <c r="I2056" t="s">
        <v>213</v>
      </c>
      <c r="J2056" t="str">
        <f>VLOOKUP(B2056,Sheet1!A:B,2,FALSE)</f>
        <v>Brush Management</v>
      </c>
    </row>
    <row r="2057" spans="2:10">
      <c r="B2057">
        <v>315</v>
      </c>
      <c r="D2057">
        <v>2010</v>
      </c>
      <c r="I2057" t="s">
        <v>213</v>
      </c>
      <c r="J2057" t="str">
        <f>VLOOKUP(B2057,Sheet1!A:B,2,FALSE)</f>
        <v>Herbaceous Weed Control</v>
      </c>
    </row>
    <row r="2058" spans="2:10">
      <c r="B2058">
        <v>329</v>
      </c>
      <c r="D2058">
        <v>2010</v>
      </c>
      <c r="I2058" t="s">
        <v>213</v>
      </c>
      <c r="J2058" t="str">
        <f>VLOOKUP(B2058,Sheet1!A:B,2,FALSE)</f>
        <v>Residue and Tillage Management, No Till</v>
      </c>
    </row>
    <row r="2059" spans="2:10">
      <c r="B2059">
        <v>340</v>
      </c>
      <c r="D2059">
        <v>2010</v>
      </c>
      <c r="I2059" t="s">
        <v>213</v>
      </c>
      <c r="J2059" t="str">
        <f>VLOOKUP(B2059,Sheet1!A:B,2,FALSE)</f>
        <v>Cover Crop</v>
      </c>
    </row>
    <row r="2060" spans="2:10">
      <c r="B2060">
        <v>342</v>
      </c>
      <c r="D2060">
        <v>2010</v>
      </c>
      <c r="I2060" t="s">
        <v>213</v>
      </c>
      <c r="J2060" t="str">
        <f>VLOOKUP(B2060,Sheet1!A:B,2,FALSE)</f>
        <v>Critical Area Planting</v>
      </c>
    </row>
    <row r="2061" spans="2:10">
      <c r="B2061">
        <v>362</v>
      </c>
      <c r="D2061">
        <v>2010</v>
      </c>
      <c r="I2061" t="s">
        <v>213</v>
      </c>
      <c r="J2061" t="str">
        <f>VLOOKUP(B2061,Sheet1!A:B,2,FALSE)</f>
        <v>Diversion</v>
      </c>
    </row>
    <row r="2062" spans="2:10">
      <c r="B2062">
        <v>378</v>
      </c>
      <c r="D2062">
        <v>2010</v>
      </c>
      <c r="I2062" t="s">
        <v>213</v>
      </c>
      <c r="J2062" t="str">
        <f>VLOOKUP(B2062,Sheet1!A:B,2,FALSE)</f>
        <v>Pond</v>
      </c>
    </row>
    <row r="2063" spans="2:10">
      <c r="B2063">
        <v>382</v>
      </c>
      <c r="D2063">
        <v>2010</v>
      </c>
      <c r="I2063" t="s">
        <v>213</v>
      </c>
      <c r="J2063" t="str">
        <f>VLOOKUP(B2063,Sheet1!A:B,2,FALSE)</f>
        <v>Fence</v>
      </c>
    </row>
    <row r="2064" spans="2:10">
      <c r="B2064">
        <v>410</v>
      </c>
      <c r="D2064">
        <v>2010</v>
      </c>
      <c r="I2064" t="s">
        <v>213</v>
      </c>
      <c r="J2064" t="str">
        <f>VLOOKUP(B2064,Sheet1!A:B,2,FALSE)</f>
        <v>Grade Stabilization Structure</v>
      </c>
    </row>
    <row r="2065" spans="2:10">
      <c r="B2065">
        <v>512</v>
      </c>
      <c r="D2065">
        <v>2010</v>
      </c>
      <c r="I2065" t="s">
        <v>213</v>
      </c>
      <c r="J2065" t="str">
        <f>VLOOKUP(B2065,Sheet1!A:B,2,FALSE)</f>
        <v>Forage and Biomass Planting</v>
      </c>
    </row>
    <row r="2066" spans="2:10">
      <c r="B2066">
        <v>516</v>
      </c>
      <c r="D2066">
        <v>2010</v>
      </c>
      <c r="I2066" t="s">
        <v>213</v>
      </c>
      <c r="J2066" t="str">
        <f>VLOOKUP(B2066,Sheet1!A:B,2,FALSE)</f>
        <v>Livestock Pipeline</v>
      </c>
    </row>
    <row r="2067" spans="2:10">
      <c r="B2067">
        <v>528</v>
      </c>
      <c r="D2067">
        <v>2010</v>
      </c>
      <c r="I2067" t="s">
        <v>213</v>
      </c>
      <c r="J2067" t="str">
        <f>VLOOKUP(B2067,Sheet1!A:B,2,FALSE)</f>
        <v>Prescribed Grazing</v>
      </c>
    </row>
    <row r="2068" spans="2:10">
      <c r="B2068">
        <v>533</v>
      </c>
      <c r="D2068">
        <v>2010</v>
      </c>
      <c r="I2068" t="s">
        <v>213</v>
      </c>
      <c r="J2068" t="str">
        <f>VLOOKUP(B2068,Sheet1!A:B,2,FALSE)</f>
        <v>Pumping Plant</v>
      </c>
    </row>
    <row r="2069" spans="2:10">
      <c r="B2069">
        <v>550</v>
      </c>
      <c r="D2069">
        <v>2010</v>
      </c>
      <c r="I2069" t="s">
        <v>213</v>
      </c>
      <c r="J2069" t="str">
        <f>VLOOKUP(B2069,Sheet1!A:B,2,FALSE)</f>
        <v>Range Planting</v>
      </c>
    </row>
    <row r="2070" spans="2:10">
      <c r="B2070">
        <v>590</v>
      </c>
      <c r="D2070">
        <v>2010</v>
      </c>
      <c r="I2070" t="s">
        <v>213</v>
      </c>
      <c r="J2070" t="str">
        <f>VLOOKUP(B2070,Sheet1!A:B,2,FALSE)</f>
        <v>Nutrient Management</v>
      </c>
    </row>
    <row r="2071" spans="2:10">
      <c r="B2071">
        <v>595</v>
      </c>
      <c r="D2071">
        <v>2010</v>
      </c>
      <c r="I2071" t="s">
        <v>213</v>
      </c>
      <c r="J2071" t="str">
        <f>VLOOKUP(B2071,Sheet1!A:B,2,FALSE)</f>
        <v>Integrated Pest Management</v>
      </c>
    </row>
    <row r="2072" spans="2:10">
      <c r="B2072">
        <v>614</v>
      </c>
      <c r="D2072">
        <v>2010</v>
      </c>
      <c r="I2072" t="s">
        <v>213</v>
      </c>
      <c r="J2072" t="str">
        <f>VLOOKUP(B2072,Sheet1!A:B,2,FALSE)</f>
        <v>Watering Facility</v>
      </c>
    </row>
    <row r="2073" spans="2:10">
      <c r="B2073">
        <v>642</v>
      </c>
      <c r="D2073">
        <v>2010</v>
      </c>
      <c r="I2073" t="s">
        <v>213</v>
      </c>
      <c r="J2073" t="str">
        <f>VLOOKUP(B2073,Sheet1!A:B,2,FALSE)</f>
        <v>Water Well</v>
      </c>
    </row>
    <row r="2074" spans="2:10">
      <c r="B2074">
        <v>338</v>
      </c>
      <c r="D2074">
        <v>2010</v>
      </c>
      <c r="I2074" t="s">
        <v>213</v>
      </c>
      <c r="J2074" t="str">
        <f>VLOOKUP(B2074,Sheet1!A:B,2,FALSE)</f>
        <v>Prescribed Burning</v>
      </c>
    </row>
    <row r="2075" spans="2:10">
      <c r="B2075">
        <v>394</v>
      </c>
      <c r="D2075">
        <v>2010</v>
      </c>
      <c r="I2075" t="s">
        <v>213</v>
      </c>
      <c r="J2075" t="str">
        <f>VLOOKUP(B2075,Sheet1!A:B,2,FALSE)</f>
        <v>Firebreak</v>
      </c>
    </row>
    <row r="2076" spans="2:10">
      <c r="B2076">
        <v>466</v>
      </c>
      <c r="D2076">
        <v>2010</v>
      </c>
      <c r="I2076" t="s">
        <v>213</v>
      </c>
      <c r="J2076" t="str">
        <f>VLOOKUP(B2076,Sheet1!A:B,2,FALSE)</f>
        <v>Land Smoothing</v>
      </c>
    </row>
    <row r="2077" spans="2:10">
      <c r="B2077">
        <v>561</v>
      </c>
      <c r="D2077">
        <v>2010</v>
      </c>
      <c r="I2077" t="s">
        <v>213</v>
      </c>
      <c r="J2077" t="str">
        <f>VLOOKUP(B2077,Sheet1!A:B,2,FALSE)</f>
        <v>Heavy Use Area Protection</v>
      </c>
    </row>
    <row r="2078" spans="2:10">
      <c r="B2078">
        <v>600</v>
      </c>
      <c r="D2078">
        <v>2010</v>
      </c>
      <c r="I2078" t="s">
        <v>213</v>
      </c>
      <c r="J2078" t="str">
        <f>VLOOKUP(B2078,Sheet1!A:B,2,FALSE)</f>
        <v>Terrace</v>
      </c>
    </row>
    <row r="2079" spans="2:10">
      <c r="B2079">
        <v>314</v>
      </c>
      <c r="D2079">
        <v>2011</v>
      </c>
      <c r="I2079" t="s">
        <v>213</v>
      </c>
      <c r="J2079" t="str">
        <f>VLOOKUP(B2079,Sheet1!A:B,2,FALSE)</f>
        <v>Brush Management</v>
      </c>
    </row>
    <row r="2080" spans="2:10">
      <c r="B2080">
        <v>315</v>
      </c>
      <c r="D2080">
        <v>2011</v>
      </c>
      <c r="I2080" t="s">
        <v>213</v>
      </c>
      <c r="J2080" t="str">
        <f>VLOOKUP(B2080,Sheet1!A:B,2,FALSE)</f>
        <v>Herbaceous Weed Control</v>
      </c>
    </row>
    <row r="2081" spans="2:10">
      <c r="B2081">
        <v>329</v>
      </c>
      <c r="D2081">
        <v>2011</v>
      </c>
      <c r="I2081" t="s">
        <v>213</v>
      </c>
      <c r="J2081" t="str">
        <f>VLOOKUP(B2081,Sheet1!A:B,2,FALSE)</f>
        <v>Residue and Tillage Management, No Till</v>
      </c>
    </row>
    <row r="2082" spans="2:10">
      <c r="B2082">
        <v>340</v>
      </c>
      <c r="D2082">
        <v>2011</v>
      </c>
      <c r="I2082" t="s">
        <v>213</v>
      </c>
      <c r="J2082" t="str">
        <f>VLOOKUP(B2082,Sheet1!A:B,2,FALSE)</f>
        <v>Cover Crop</v>
      </c>
    </row>
    <row r="2083" spans="2:10">
      <c r="B2083">
        <v>342</v>
      </c>
      <c r="D2083">
        <v>2011</v>
      </c>
      <c r="I2083" t="s">
        <v>213</v>
      </c>
      <c r="J2083" t="str">
        <f>VLOOKUP(B2083,Sheet1!A:B,2,FALSE)</f>
        <v>Critical Area Planting</v>
      </c>
    </row>
    <row r="2084" spans="2:10">
      <c r="B2084">
        <v>362</v>
      </c>
      <c r="D2084">
        <v>2011</v>
      </c>
      <c r="I2084" t="s">
        <v>213</v>
      </c>
      <c r="J2084" t="str">
        <f>VLOOKUP(B2084,Sheet1!A:B,2,FALSE)</f>
        <v>Diversion</v>
      </c>
    </row>
    <row r="2085" spans="2:10">
      <c r="B2085">
        <v>378</v>
      </c>
      <c r="D2085">
        <v>2011</v>
      </c>
      <c r="I2085" t="s">
        <v>213</v>
      </c>
      <c r="J2085" t="str">
        <f>VLOOKUP(B2085,Sheet1!A:B,2,FALSE)</f>
        <v>Pond</v>
      </c>
    </row>
    <row r="2086" spans="2:10">
      <c r="B2086">
        <v>382</v>
      </c>
      <c r="D2086">
        <v>2011</v>
      </c>
      <c r="I2086" t="s">
        <v>213</v>
      </c>
      <c r="J2086" t="str">
        <f>VLOOKUP(B2086,Sheet1!A:B,2,FALSE)</f>
        <v>Fence</v>
      </c>
    </row>
    <row r="2087" spans="2:10">
      <c r="B2087">
        <v>410</v>
      </c>
      <c r="D2087">
        <v>2011</v>
      </c>
      <c r="I2087" t="s">
        <v>213</v>
      </c>
      <c r="J2087" t="str">
        <f>VLOOKUP(B2087,Sheet1!A:B,2,FALSE)</f>
        <v>Grade Stabilization Structure</v>
      </c>
    </row>
    <row r="2088" spans="2:10">
      <c r="B2088">
        <v>512</v>
      </c>
      <c r="D2088">
        <v>2011</v>
      </c>
      <c r="I2088" t="s">
        <v>213</v>
      </c>
      <c r="J2088" t="str">
        <f>VLOOKUP(B2088,Sheet1!A:B,2,FALSE)</f>
        <v>Forage and Biomass Planting</v>
      </c>
    </row>
    <row r="2089" spans="2:10">
      <c r="B2089">
        <v>516</v>
      </c>
      <c r="D2089">
        <v>2011</v>
      </c>
      <c r="I2089" t="s">
        <v>213</v>
      </c>
      <c r="J2089" t="str">
        <f>VLOOKUP(B2089,Sheet1!A:B,2,FALSE)</f>
        <v>Livestock Pipeline</v>
      </c>
    </row>
    <row r="2090" spans="2:10">
      <c r="B2090">
        <v>528</v>
      </c>
      <c r="D2090">
        <v>2011</v>
      </c>
      <c r="I2090" t="s">
        <v>213</v>
      </c>
      <c r="J2090" t="str">
        <f>VLOOKUP(B2090,Sheet1!A:B,2,FALSE)</f>
        <v>Prescribed Grazing</v>
      </c>
    </row>
    <row r="2091" spans="2:10">
      <c r="B2091">
        <v>533</v>
      </c>
      <c r="D2091">
        <v>2011</v>
      </c>
      <c r="I2091" t="s">
        <v>213</v>
      </c>
      <c r="J2091" t="str">
        <f>VLOOKUP(B2091,Sheet1!A:B,2,FALSE)</f>
        <v>Pumping Plant</v>
      </c>
    </row>
    <row r="2092" spans="2:10">
      <c r="B2092">
        <v>550</v>
      </c>
      <c r="D2092">
        <v>2011</v>
      </c>
      <c r="I2092" t="s">
        <v>213</v>
      </c>
      <c r="J2092" t="str">
        <f>VLOOKUP(B2092,Sheet1!A:B,2,FALSE)</f>
        <v>Range Planting</v>
      </c>
    </row>
    <row r="2093" spans="2:10">
      <c r="B2093">
        <v>590</v>
      </c>
      <c r="D2093">
        <v>2011</v>
      </c>
      <c r="I2093" t="s">
        <v>213</v>
      </c>
      <c r="J2093" t="str">
        <f>VLOOKUP(B2093,Sheet1!A:B,2,FALSE)</f>
        <v>Nutrient Management</v>
      </c>
    </row>
    <row r="2094" spans="2:10">
      <c r="B2094">
        <v>595</v>
      </c>
      <c r="D2094">
        <v>2011</v>
      </c>
      <c r="I2094" t="s">
        <v>213</v>
      </c>
      <c r="J2094" t="str">
        <f>VLOOKUP(B2094,Sheet1!A:B,2,FALSE)</f>
        <v>Integrated Pest Management</v>
      </c>
    </row>
    <row r="2095" spans="2:10">
      <c r="B2095">
        <v>614</v>
      </c>
      <c r="D2095">
        <v>2011</v>
      </c>
      <c r="I2095" t="s">
        <v>213</v>
      </c>
      <c r="J2095" t="str">
        <f>VLOOKUP(B2095,Sheet1!A:B,2,FALSE)</f>
        <v>Watering Facility</v>
      </c>
    </row>
    <row r="2096" spans="2:10">
      <c r="B2096">
        <v>642</v>
      </c>
      <c r="D2096">
        <v>2011</v>
      </c>
      <c r="I2096" t="s">
        <v>213</v>
      </c>
      <c r="J2096" t="str">
        <f>VLOOKUP(B2096,Sheet1!A:B,2,FALSE)</f>
        <v>Water Well</v>
      </c>
    </row>
    <row r="2097" spans="2:10">
      <c r="B2097">
        <v>338</v>
      </c>
      <c r="D2097">
        <v>2011</v>
      </c>
      <c r="I2097" t="s">
        <v>213</v>
      </c>
      <c r="J2097" t="str">
        <f>VLOOKUP(B2097,Sheet1!A:B,2,FALSE)</f>
        <v>Prescribed Burning</v>
      </c>
    </row>
    <row r="2098" spans="2:10">
      <c r="B2098">
        <v>394</v>
      </c>
      <c r="D2098">
        <v>2011</v>
      </c>
      <c r="I2098" t="s">
        <v>213</v>
      </c>
      <c r="J2098" t="str">
        <f>VLOOKUP(B2098,Sheet1!A:B,2,FALSE)</f>
        <v>Firebreak</v>
      </c>
    </row>
    <row r="2099" spans="2:10">
      <c r="B2099">
        <v>466</v>
      </c>
      <c r="D2099">
        <v>2011</v>
      </c>
      <c r="I2099" t="s">
        <v>213</v>
      </c>
      <c r="J2099" t="str">
        <f>VLOOKUP(B2099,Sheet1!A:B,2,FALSE)</f>
        <v>Land Smoothing</v>
      </c>
    </row>
    <row r="2100" spans="2:10">
      <c r="B2100">
        <v>561</v>
      </c>
      <c r="D2100">
        <v>2011</v>
      </c>
      <c r="I2100" t="s">
        <v>213</v>
      </c>
      <c r="J2100" t="str">
        <f>VLOOKUP(B2100,Sheet1!A:B,2,FALSE)</f>
        <v>Heavy Use Area Protection</v>
      </c>
    </row>
    <row r="2101" spans="2:10">
      <c r="B2101">
        <v>600</v>
      </c>
      <c r="D2101">
        <v>2011</v>
      </c>
      <c r="I2101" t="s">
        <v>213</v>
      </c>
      <c r="J2101" t="str">
        <f>VLOOKUP(B2101,Sheet1!A:B,2,FALSE)</f>
        <v>Terrace</v>
      </c>
    </row>
    <row r="2102" spans="2:10">
      <c r="B2102" s="16">
        <v>314</v>
      </c>
      <c r="D2102">
        <v>2012</v>
      </c>
      <c r="I2102" t="s">
        <v>213</v>
      </c>
      <c r="J2102" t="str">
        <f>VLOOKUP(B2102,Sheet1!A:B,2,FALSE)</f>
        <v>Brush Management</v>
      </c>
    </row>
    <row r="2103" spans="2:10">
      <c r="B2103" s="16">
        <v>315</v>
      </c>
      <c r="D2103">
        <v>2012</v>
      </c>
      <c r="I2103" t="s">
        <v>213</v>
      </c>
      <c r="J2103" t="str">
        <f>VLOOKUP(B2103,Sheet1!A:B,2,FALSE)</f>
        <v>Herbaceous Weed Control</v>
      </c>
    </row>
    <row r="2104" spans="2:10">
      <c r="B2104" s="16">
        <v>329</v>
      </c>
      <c r="D2104">
        <v>2012</v>
      </c>
      <c r="I2104" t="s">
        <v>213</v>
      </c>
      <c r="J2104" t="str">
        <f>VLOOKUP(B2104,Sheet1!A:B,2,FALSE)</f>
        <v>Residue and Tillage Management, No Till</v>
      </c>
    </row>
    <row r="2105" spans="2:10">
      <c r="B2105" s="16">
        <v>340</v>
      </c>
      <c r="D2105">
        <v>2012</v>
      </c>
      <c r="I2105" t="s">
        <v>213</v>
      </c>
      <c r="J2105" t="str">
        <f>VLOOKUP(B2105,Sheet1!A:B,2,FALSE)</f>
        <v>Cover Crop</v>
      </c>
    </row>
    <row r="2106" spans="2:10">
      <c r="B2106" s="16">
        <v>342</v>
      </c>
      <c r="D2106">
        <v>2012</v>
      </c>
      <c r="I2106" t="s">
        <v>213</v>
      </c>
      <c r="J2106" t="str">
        <f>VLOOKUP(B2106,Sheet1!A:B,2,FALSE)</f>
        <v>Critical Area Planting</v>
      </c>
    </row>
    <row r="2107" spans="2:10">
      <c r="B2107" s="16">
        <v>362</v>
      </c>
      <c r="D2107">
        <v>2012</v>
      </c>
      <c r="I2107" t="s">
        <v>213</v>
      </c>
      <c r="J2107" t="str">
        <f>VLOOKUP(B2107,Sheet1!A:B,2,FALSE)</f>
        <v>Diversion</v>
      </c>
    </row>
    <row r="2108" spans="2:10">
      <c r="B2108" s="16">
        <v>378</v>
      </c>
      <c r="D2108">
        <v>2012</v>
      </c>
      <c r="I2108" t="s">
        <v>213</v>
      </c>
      <c r="J2108" t="str">
        <f>VLOOKUP(B2108,Sheet1!A:B,2,FALSE)</f>
        <v>Pond</v>
      </c>
    </row>
    <row r="2109" spans="2:10">
      <c r="B2109" s="16">
        <v>382</v>
      </c>
      <c r="D2109">
        <v>2012</v>
      </c>
      <c r="I2109" t="s">
        <v>213</v>
      </c>
      <c r="J2109" t="str">
        <f>VLOOKUP(B2109,Sheet1!A:B,2,FALSE)</f>
        <v>Fence</v>
      </c>
    </row>
    <row r="2110" spans="2:10">
      <c r="B2110" s="16">
        <v>410</v>
      </c>
      <c r="D2110">
        <v>2012</v>
      </c>
      <c r="I2110" t="s">
        <v>213</v>
      </c>
      <c r="J2110" t="str">
        <f>VLOOKUP(B2110,Sheet1!A:B,2,FALSE)</f>
        <v>Grade Stabilization Structure</v>
      </c>
    </row>
    <row r="2111" spans="2:10">
      <c r="B2111" s="16">
        <v>512</v>
      </c>
      <c r="D2111">
        <v>2012</v>
      </c>
      <c r="I2111" t="s">
        <v>213</v>
      </c>
      <c r="J2111" t="str">
        <f>VLOOKUP(B2111,Sheet1!A:B,2,FALSE)</f>
        <v>Forage and Biomass Planting</v>
      </c>
    </row>
    <row r="2112" spans="2:10">
      <c r="B2112" s="16">
        <v>516</v>
      </c>
      <c r="D2112">
        <v>2012</v>
      </c>
      <c r="I2112" t="s">
        <v>213</v>
      </c>
      <c r="J2112" t="str">
        <f>VLOOKUP(B2112,Sheet1!A:B,2,FALSE)</f>
        <v>Livestock Pipeline</v>
      </c>
    </row>
    <row r="2113" spans="2:10">
      <c r="B2113" s="16">
        <v>528</v>
      </c>
      <c r="D2113">
        <v>2012</v>
      </c>
      <c r="I2113" t="s">
        <v>213</v>
      </c>
      <c r="J2113" t="str">
        <f>VLOOKUP(B2113,Sheet1!A:B,2,FALSE)</f>
        <v>Prescribed Grazing</v>
      </c>
    </row>
    <row r="2114" spans="2:10">
      <c r="B2114" s="16">
        <v>533</v>
      </c>
      <c r="D2114">
        <v>2012</v>
      </c>
      <c r="I2114" t="s">
        <v>213</v>
      </c>
      <c r="J2114" t="str">
        <f>VLOOKUP(B2114,Sheet1!A:B,2,FALSE)</f>
        <v>Pumping Plant</v>
      </c>
    </row>
    <row r="2115" spans="2:10">
      <c r="B2115" s="16">
        <v>550</v>
      </c>
      <c r="D2115">
        <v>2012</v>
      </c>
      <c r="I2115" t="s">
        <v>213</v>
      </c>
      <c r="J2115" t="str">
        <f>VLOOKUP(B2115,Sheet1!A:B,2,FALSE)</f>
        <v>Range Planting</v>
      </c>
    </row>
    <row r="2116" spans="2:10">
      <c r="B2116" s="16">
        <v>590</v>
      </c>
      <c r="D2116">
        <v>2012</v>
      </c>
      <c r="I2116" t="s">
        <v>213</v>
      </c>
      <c r="J2116" t="str">
        <f>VLOOKUP(B2116,Sheet1!A:B,2,FALSE)</f>
        <v>Nutrient Management</v>
      </c>
    </row>
    <row r="2117" spans="2:10">
      <c r="B2117" s="16">
        <v>595</v>
      </c>
      <c r="D2117">
        <v>2012</v>
      </c>
      <c r="I2117" t="s">
        <v>213</v>
      </c>
      <c r="J2117" t="str">
        <f>VLOOKUP(B2117,Sheet1!A:B,2,FALSE)</f>
        <v>Integrated Pest Management</v>
      </c>
    </row>
    <row r="2118" spans="2:10">
      <c r="B2118" s="16">
        <v>614</v>
      </c>
      <c r="D2118">
        <v>2012</v>
      </c>
      <c r="I2118" t="s">
        <v>213</v>
      </c>
      <c r="J2118" t="str">
        <f>VLOOKUP(B2118,Sheet1!A:B,2,FALSE)</f>
        <v>Watering Facility</v>
      </c>
    </row>
    <row r="2119" spans="2:10">
      <c r="B2119" s="16">
        <v>642</v>
      </c>
      <c r="D2119">
        <v>2012</v>
      </c>
      <c r="I2119" t="s">
        <v>213</v>
      </c>
      <c r="J2119" t="str">
        <f>VLOOKUP(B2119,Sheet1!A:B,2,FALSE)</f>
        <v>Water Well</v>
      </c>
    </row>
    <row r="2120" spans="2:10">
      <c r="B2120" s="16">
        <v>338</v>
      </c>
      <c r="D2120">
        <v>2012</v>
      </c>
      <c r="I2120" t="s">
        <v>213</v>
      </c>
      <c r="J2120" t="str">
        <f>VLOOKUP(B2120,Sheet1!A:B,2,FALSE)</f>
        <v>Prescribed Burning</v>
      </c>
    </row>
    <row r="2121" spans="2:10">
      <c r="B2121" s="16">
        <v>394</v>
      </c>
      <c r="D2121">
        <v>2012</v>
      </c>
      <c r="I2121" t="s">
        <v>213</v>
      </c>
      <c r="J2121" t="str">
        <f>VLOOKUP(B2121,Sheet1!A:B,2,FALSE)</f>
        <v>Firebreak</v>
      </c>
    </row>
    <row r="2122" spans="2:10">
      <c r="B2122" s="16">
        <v>466</v>
      </c>
      <c r="D2122">
        <v>2012</v>
      </c>
      <c r="I2122" t="s">
        <v>213</v>
      </c>
      <c r="J2122" t="str">
        <f>VLOOKUP(B2122,Sheet1!A:B,2,FALSE)</f>
        <v>Land Smoothing</v>
      </c>
    </row>
    <row r="2123" spans="2:10">
      <c r="B2123" s="16">
        <v>561</v>
      </c>
      <c r="D2123">
        <v>2012</v>
      </c>
      <c r="I2123" t="s">
        <v>213</v>
      </c>
      <c r="J2123" t="str">
        <f>VLOOKUP(B2123,Sheet1!A:B,2,FALSE)</f>
        <v>Heavy Use Area Protection</v>
      </c>
    </row>
    <row r="2124" spans="2:10">
      <c r="B2124" s="16">
        <v>600</v>
      </c>
      <c r="D2124">
        <v>2012</v>
      </c>
      <c r="I2124" t="s">
        <v>213</v>
      </c>
      <c r="J2124" t="str">
        <f>VLOOKUP(B2124,Sheet1!A:B,2,FALSE)</f>
        <v>Terrace</v>
      </c>
    </row>
    <row r="2125" spans="2:10">
      <c r="B2125" s="16">
        <v>314</v>
      </c>
      <c r="D2125">
        <v>2013</v>
      </c>
      <c r="I2125" t="s">
        <v>213</v>
      </c>
      <c r="J2125" t="str">
        <f>VLOOKUP(B2125,Sheet1!A:B,2,FALSE)</f>
        <v>Brush Management</v>
      </c>
    </row>
    <row r="2126" spans="2:10">
      <c r="B2126" s="16">
        <v>315</v>
      </c>
      <c r="D2126">
        <v>2013</v>
      </c>
      <c r="I2126" t="s">
        <v>213</v>
      </c>
      <c r="J2126" t="str">
        <f>VLOOKUP(B2126,Sheet1!A:B,2,FALSE)</f>
        <v>Herbaceous Weed Control</v>
      </c>
    </row>
    <row r="2127" spans="2:10">
      <c r="B2127" s="16">
        <v>329</v>
      </c>
      <c r="D2127">
        <v>2013</v>
      </c>
      <c r="I2127" t="s">
        <v>213</v>
      </c>
      <c r="J2127" t="str">
        <f>VLOOKUP(B2127,Sheet1!A:B,2,FALSE)</f>
        <v>Residue and Tillage Management, No Till</v>
      </c>
    </row>
    <row r="2128" spans="2:10">
      <c r="B2128" s="16">
        <v>340</v>
      </c>
      <c r="D2128">
        <v>2013</v>
      </c>
      <c r="I2128" t="s">
        <v>213</v>
      </c>
      <c r="J2128" t="str">
        <f>VLOOKUP(B2128,Sheet1!A:B,2,FALSE)</f>
        <v>Cover Crop</v>
      </c>
    </row>
    <row r="2129" spans="2:10">
      <c r="B2129" s="16">
        <v>342</v>
      </c>
      <c r="D2129">
        <v>2013</v>
      </c>
      <c r="I2129" t="s">
        <v>213</v>
      </c>
      <c r="J2129" t="str">
        <f>VLOOKUP(B2129,Sheet1!A:B,2,FALSE)</f>
        <v>Critical Area Planting</v>
      </c>
    </row>
    <row r="2130" spans="2:10">
      <c r="B2130" s="16">
        <v>362</v>
      </c>
      <c r="D2130">
        <v>2013</v>
      </c>
      <c r="I2130" t="s">
        <v>213</v>
      </c>
      <c r="J2130" t="str">
        <f>VLOOKUP(B2130,Sheet1!A:B,2,FALSE)</f>
        <v>Diversion</v>
      </c>
    </row>
    <row r="2131" spans="2:10">
      <c r="B2131" s="16">
        <v>378</v>
      </c>
      <c r="D2131">
        <v>2013</v>
      </c>
      <c r="I2131" t="s">
        <v>213</v>
      </c>
      <c r="J2131" t="str">
        <f>VLOOKUP(B2131,Sheet1!A:B,2,FALSE)</f>
        <v>Pond</v>
      </c>
    </row>
    <row r="2132" spans="2:10">
      <c r="B2132" s="16">
        <v>382</v>
      </c>
      <c r="D2132">
        <v>2013</v>
      </c>
      <c r="I2132" t="s">
        <v>213</v>
      </c>
      <c r="J2132" t="str">
        <f>VLOOKUP(B2132,Sheet1!A:B,2,FALSE)</f>
        <v>Fence</v>
      </c>
    </row>
    <row r="2133" spans="2:10">
      <c r="B2133" s="16">
        <v>410</v>
      </c>
      <c r="D2133">
        <v>2013</v>
      </c>
      <c r="I2133" t="s">
        <v>213</v>
      </c>
      <c r="J2133" t="str">
        <f>VLOOKUP(B2133,Sheet1!A:B,2,FALSE)</f>
        <v>Grade Stabilization Structure</v>
      </c>
    </row>
    <row r="2134" spans="2:10">
      <c r="B2134" s="16">
        <v>512</v>
      </c>
      <c r="D2134">
        <v>2013</v>
      </c>
      <c r="I2134" t="s">
        <v>213</v>
      </c>
      <c r="J2134" t="str">
        <f>VLOOKUP(B2134,Sheet1!A:B,2,FALSE)</f>
        <v>Forage and Biomass Planting</v>
      </c>
    </row>
    <row r="2135" spans="2:10">
      <c r="B2135" s="16">
        <v>516</v>
      </c>
      <c r="D2135">
        <v>2013</v>
      </c>
      <c r="I2135" t="s">
        <v>213</v>
      </c>
      <c r="J2135" t="str">
        <f>VLOOKUP(B2135,Sheet1!A:B,2,FALSE)</f>
        <v>Livestock Pipeline</v>
      </c>
    </row>
    <row r="2136" spans="2:10">
      <c r="B2136" s="16">
        <v>528</v>
      </c>
      <c r="D2136">
        <v>2013</v>
      </c>
      <c r="I2136" t="s">
        <v>213</v>
      </c>
      <c r="J2136" t="str">
        <f>VLOOKUP(B2136,Sheet1!A:B,2,FALSE)</f>
        <v>Prescribed Grazing</v>
      </c>
    </row>
    <row r="2137" spans="2:10">
      <c r="B2137" s="16">
        <v>533</v>
      </c>
      <c r="D2137">
        <v>2013</v>
      </c>
      <c r="I2137" t="s">
        <v>213</v>
      </c>
      <c r="J2137" t="str">
        <f>VLOOKUP(B2137,Sheet1!A:B,2,FALSE)</f>
        <v>Pumping Plant</v>
      </c>
    </row>
    <row r="2138" spans="2:10">
      <c r="B2138" s="16">
        <v>550</v>
      </c>
      <c r="D2138">
        <v>2013</v>
      </c>
      <c r="I2138" t="s">
        <v>213</v>
      </c>
      <c r="J2138" t="str">
        <f>VLOOKUP(B2138,Sheet1!A:B,2,FALSE)</f>
        <v>Range Planting</v>
      </c>
    </row>
    <row r="2139" spans="2:10">
      <c r="B2139" s="16">
        <v>590</v>
      </c>
      <c r="D2139">
        <v>2013</v>
      </c>
      <c r="I2139" t="s">
        <v>213</v>
      </c>
      <c r="J2139" t="str">
        <f>VLOOKUP(B2139,Sheet1!A:B,2,FALSE)</f>
        <v>Nutrient Management</v>
      </c>
    </row>
    <row r="2140" spans="2:10">
      <c r="B2140" s="16">
        <v>595</v>
      </c>
      <c r="D2140">
        <v>2013</v>
      </c>
      <c r="I2140" t="s">
        <v>213</v>
      </c>
      <c r="J2140" t="str">
        <f>VLOOKUP(B2140,Sheet1!A:B,2,FALSE)</f>
        <v>Integrated Pest Management</v>
      </c>
    </row>
    <row r="2141" spans="2:10">
      <c r="B2141" s="16">
        <v>614</v>
      </c>
      <c r="D2141">
        <v>2013</v>
      </c>
      <c r="I2141" t="s">
        <v>213</v>
      </c>
      <c r="J2141" t="str">
        <f>VLOOKUP(B2141,Sheet1!A:B,2,FALSE)</f>
        <v>Watering Facility</v>
      </c>
    </row>
    <row r="2142" spans="2:10">
      <c r="B2142" s="16">
        <v>642</v>
      </c>
      <c r="D2142">
        <v>2013</v>
      </c>
      <c r="I2142" t="s">
        <v>213</v>
      </c>
      <c r="J2142" t="str">
        <f>VLOOKUP(B2142,Sheet1!A:B,2,FALSE)</f>
        <v>Water Well</v>
      </c>
    </row>
    <row r="2143" spans="2:10">
      <c r="B2143" s="16">
        <v>338</v>
      </c>
      <c r="D2143">
        <v>2013</v>
      </c>
      <c r="I2143" t="s">
        <v>213</v>
      </c>
      <c r="J2143" t="str">
        <f>VLOOKUP(B2143,Sheet1!A:B,2,FALSE)</f>
        <v>Prescribed Burning</v>
      </c>
    </row>
    <row r="2144" spans="2:10">
      <c r="B2144" s="16">
        <v>394</v>
      </c>
      <c r="D2144">
        <v>2013</v>
      </c>
      <c r="I2144" t="s">
        <v>213</v>
      </c>
      <c r="J2144" t="str">
        <f>VLOOKUP(B2144,Sheet1!A:B,2,FALSE)</f>
        <v>Firebreak</v>
      </c>
    </row>
    <row r="2145" spans="2:10">
      <c r="B2145" s="16">
        <v>466</v>
      </c>
      <c r="D2145">
        <v>2013</v>
      </c>
      <c r="I2145" t="s">
        <v>213</v>
      </c>
      <c r="J2145" t="str">
        <f>VLOOKUP(B2145,Sheet1!A:B,2,FALSE)</f>
        <v>Land Smoothing</v>
      </c>
    </row>
    <row r="2146" spans="2:10">
      <c r="B2146" s="16">
        <v>561</v>
      </c>
      <c r="D2146">
        <v>2013</v>
      </c>
      <c r="I2146" t="s">
        <v>213</v>
      </c>
      <c r="J2146" t="str">
        <f>VLOOKUP(B2146,Sheet1!A:B,2,FALSE)</f>
        <v>Heavy Use Area Protection</v>
      </c>
    </row>
    <row r="2147" spans="2:10">
      <c r="B2147" s="16">
        <v>600</v>
      </c>
      <c r="D2147">
        <v>2013</v>
      </c>
      <c r="I2147" t="s">
        <v>213</v>
      </c>
      <c r="J2147" t="str">
        <f>VLOOKUP(B2147,Sheet1!A:B,2,FALSE)</f>
        <v>Terrace</v>
      </c>
    </row>
    <row r="2148" spans="2:10">
      <c r="B2148" s="16">
        <v>314</v>
      </c>
      <c r="D2148">
        <v>2014</v>
      </c>
      <c r="I2148" t="s">
        <v>213</v>
      </c>
      <c r="J2148" t="str">
        <f>VLOOKUP(B2148,Sheet1!A:B,2,FALSE)</f>
        <v>Brush Management</v>
      </c>
    </row>
    <row r="2149" spans="2:10">
      <c r="B2149" s="16">
        <v>315</v>
      </c>
      <c r="D2149">
        <v>2014</v>
      </c>
      <c r="I2149" t="s">
        <v>213</v>
      </c>
      <c r="J2149" t="str">
        <f>VLOOKUP(B2149,Sheet1!A:B,2,FALSE)</f>
        <v>Herbaceous Weed Control</v>
      </c>
    </row>
    <row r="2150" spans="2:10">
      <c r="B2150" s="16">
        <v>329</v>
      </c>
      <c r="D2150">
        <v>2014</v>
      </c>
      <c r="I2150" t="s">
        <v>213</v>
      </c>
      <c r="J2150" t="str">
        <f>VLOOKUP(B2150,Sheet1!A:B,2,FALSE)</f>
        <v>Residue and Tillage Management, No Till</v>
      </c>
    </row>
    <row r="2151" spans="2:10">
      <c r="B2151" s="16">
        <v>340</v>
      </c>
      <c r="D2151">
        <v>2014</v>
      </c>
      <c r="I2151" t="s">
        <v>213</v>
      </c>
      <c r="J2151" t="str">
        <f>VLOOKUP(B2151,Sheet1!A:B,2,FALSE)</f>
        <v>Cover Crop</v>
      </c>
    </row>
    <row r="2152" spans="2:10">
      <c r="B2152" s="16">
        <v>342</v>
      </c>
      <c r="D2152">
        <v>2014</v>
      </c>
      <c r="I2152" t="s">
        <v>213</v>
      </c>
      <c r="J2152" t="str">
        <f>VLOOKUP(B2152,Sheet1!A:B,2,FALSE)</f>
        <v>Critical Area Planting</v>
      </c>
    </row>
    <row r="2153" spans="2:10">
      <c r="B2153" s="16">
        <v>362</v>
      </c>
      <c r="D2153">
        <v>2014</v>
      </c>
      <c r="I2153" t="s">
        <v>213</v>
      </c>
      <c r="J2153" t="str">
        <f>VLOOKUP(B2153,Sheet1!A:B,2,FALSE)</f>
        <v>Diversion</v>
      </c>
    </row>
    <row r="2154" spans="2:10">
      <c r="B2154" s="16">
        <v>378</v>
      </c>
      <c r="D2154">
        <v>2014</v>
      </c>
      <c r="I2154" t="s">
        <v>213</v>
      </c>
      <c r="J2154" t="str">
        <f>VLOOKUP(B2154,Sheet1!A:B,2,FALSE)</f>
        <v>Pond</v>
      </c>
    </row>
    <row r="2155" spans="2:10">
      <c r="B2155" s="16">
        <v>382</v>
      </c>
      <c r="D2155">
        <v>2014</v>
      </c>
      <c r="I2155" t="s">
        <v>213</v>
      </c>
      <c r="J2155" t="str">
        <f>VLOOKUP(B2155,Sheet1!A:B,2,FALSE)</f>
        <v>Fence</v>
      </c>
    </row>
    <row r="2156" spans="2:10">
      <c r="B2156" s="16">
        <v>410</v>
      </c>
      <c r="D2156">
        <v>2014</v>
      </c>
      <c r="I2156" t="s">
        <v>213</v>
      </c>
      <c r="J2156" t="str">
        <f>VLOOKUP(B2156,Sheet1!A:B,2,FALSE)</f>
        <v>Grade Stabilization Structure</v>
      </c>
    </row>
    <row r="2157" spans="2:10">
      <c r="B2157" s="16">
        <v>512</v>
      </c>
      <c r="D2157">
        <v>2014</v>
      </c>
      <c r="I2157" t="s">
        <v>213</v>
      </c>
      <c r="J2157" t="str">
        <f>VLOOKUP(B2157,Sheet1!A:B,2,FALSE)</f>
        <v>Forage and Biomass Planting</v>
      </c>
    </row>
    <row r="2158" spans="2:10">
      <c r="B2158" s="16">
        <v>516</v>
      </c>
      <c r="D2158">
        <v>2014</v>
      </c>
      <c r="I2158" t="s">
        <v>213</v>
      </c>
      <c r="J2158" t="str">
        <f>VLOOKUP(B2158,Sheet1!A:B,2,FALSE)</f>
        <v>Livestock Pipeline</v>
      </c>
    </row>
    <row r="2159" spans="2:10">
      <c r="B2159" s="16">
        <v>528</v>
      </c>
      <c r="D2159">
        <v>2014</v>
      </c>
      <c r="I2159" t="s">
        <v>213</v>
      </c>
      <c r="J2159" t="str">
        <f>VLOOKUP(B2159,Sheet1!A:B,2,FALSE)</f>
        <v>Prescribed Grazing</v>
      </c>
    </row>
    <row r="2160" spans="2:10">
      <c r="B2160" s="16">
        <v>533</v>
      </c>
      <c r="D2160">
        <v>2014</v>
      </c>
      <c r="I2160" t="s">
        <v>213</v>
      </c>
      <c r="J2160" t="str">
        <f>VLOOKUP(B2160,Sheet1!A:B,2,FALSE)</f>
        <v>Pumping Plant</v>
      </c>
    </row>
    <row r="2161" spans="2:10">
      <c r="B2161" s="16">
        <v>550</v>
      </c>
      <c r="D2161">
        <v>2014</v>
      </c>
      <c r="I2161" t="s">
        <v>213</v>
      </c>
      <c r="J2161" t="str">
        <f>VLOOKUP(B2161,Sheet1!A:B,2,FALSE)</f>
        <v>Range Planting</v>
      </c>
    </row>
    <row r="2162" spans="2:10">
      <c r="B2162" s="16">
        <v>590</v>
      </c>
      <c r="D2162">
        <v>2014</v>
      </c>
      <c r="I2162" t="s">
        <v>213</v>
      </c>
      <c r="J2162" t="str">
        <f>VLOOKUP(B2162,Sheet1!A:B,2,FALSE)</f>
        <v>Nutrient Management</v>
      </c>
    </row>
    <row r="2163" spans="2:10">
      <c r="B2163" s="16">
        <v>595</v>
      </c>
      <c r="D2163">
        <v>2014</v>
      </c>
      <c r="I2163" t="s">
        <v>213</v>
      </c>
      <c r="J2163" t="str">
        <f>VLOOKUP(B2163,Sheet1!A:B,2,FALSE)</f>
        <v>Integrated Pest Management</v>
      </c>
    </row>
    <row r="2164" spans="2:10">
      <c r="B2164" s="16">
        <v>614</v>
      </c>
      <c r="D2164">
        <v>2014</v>
      </c>
      <c r="I2164" t="s">
        <v>213</v>
      </c>
      <c r="J2164" t="str">
        <f>VLOOKUP(B2164,Sheet1!A:B,2,FALSE)</f>
        <v>Watering Facility</v>
      </c>
    </row>
    <row r="2165" spans="2:10">
      <c r="B2165" s="16">
        <v>642</v>
      </c>
      <c r="D2165">
        <v>2014</v>
      </c>
      <c r="I2165" t="s">
        <v>213</v>
      </c>
      <c r="J2165" t="str">
        <f>VLOOKUP(B2165,Sheet1!A:B,2,FALSE)</f>
        <v>Water Well</v>
      </c>
    </row>
    <row r="2166" spans="2:10">
      <c r="B2166" s="16">
        <v>338</v>
      </c>
      <c r="D2166">
        <v>2014</v>
      </c>
      <c r="I2166" t="s">
        <v>213</v>
      </c>
      <c r="J2166" t="str">
        <f>VLOOKUP(B2166,Sheet1!A:B,2,FALSE)</f>
        <v>Prescribed Burning</v>
      </c>
    </row>
    <row r="2167" spans="2:10">
      <c r="B2167" s="16">
        <v>394</v>
      </c>
      <c r="D2167">
        <v>2014</v>
      </c>
      <c r="I2167" t="s">
        <v>213</v>
      </c>
      <c r="J2167" t="str">
        <f>VLOOKUP(B2167,Sheet1!A:B,2,FALSE)</f>
        <v>Firebreak</v>
      </c>
    </row>
    <row r="2168" spans="2:10">
      <c r="B2168" s="16">
        <v>466</v>
      </c>
      <c r="D2168">
        <v>2014</v>
      </c>
      <c r="I2168" t="s">
        <v>213</v>
      </c>
      <c r="J2168" t="str">
        <f>VLOOKUP(B2168,Sheet1!A:B,2,FALSE)</f>
        <v>Land Smoothing</v>
      </c>
    </row>
    <row r="2169" spans="2:10">
      <c r="B2169" s="16">
        <v>561</v>
      </c>
      <c r="D2169">
        <v>2014</v>
      </c>
      <c r="I2169" t="s">
        <v>213</v>
      </c>
      <c r="J2169" t="str">
        <f>VLOOKUP(B2169,Sheet1!A:B,2,FALSE)</f>
        <v>Heavy Use Area Protection</v>
      </c>
    </row>
    <row r="2170" spans="2:10">
      <c r="B2170" s="16">
        <v>600</v>
      </c>
      <c r="D2170">
        <v>2014</v>
      </c>
      <c r="I2170" t="s">
        <v>213</v>
      </c>
      <c r="J2170" t="str">
        <f>VLOOKUP(B2170,Sheet1!A:B,2,FALSE)</f>
        <v>Terrace</v>
      </c>
    </row>
    <row r="2171" spans="2:10">
      <c r="B2171" s="16">
        <v>314</v>
      </c>
      <c r="D2171">
        <v>2015</v>
      </c>
      <c r="I2171" t="s">
        <v>213</v>
      </c>
      <c r="J2171" t="str">
        <f>VLOOKUP(B2171,Sheet1!A:B,2,FALSE)</f>
        <v>Brush Management</v>
      </c>
    </row>
    <row r="2172" spans="2:10">
      <c r="B2172" s="16">
        <v>315</v>
      </c>
      <c r="D2172">
        <v>2015</v>
      </c>
      <c r="I2172" t="s">
        <v>213</v>
      </c>
      <c r="J2172" t="str">
        <f>VLOOKUP(B2172,Sheet1!A:B,2,FALSE)</f>
        <v>Herbaceous Weed Control</v>
      </c>
    </row>
    <row r="2173" spans="2:10">
      <c r="B2173" s="16">
        <v>329</v>
      </c>
      <c r="D2173">
        <v>2015</v>
      </c>
      <c r="I2173" t="s">
        <v>213</v>
      </c>
      <c r="J2173" t="str">
        <f>VLOOKUP(B2173,Sheet1!A:B,2,FALSE)</f>
        <v>Residue and Tillage Management, No Till</v>
      </c>
    </row>
    <row r="2174" spans="2:10">
      <c r="B2174" s="16">
        <v>340</v>
      </c>
      <c r="D2174">
        <v>2015</v>
      </c>
      <c r="I2174" t="s">
        <v>213</v>
      </c>
      <c r="J2174" t="str">
        <f>VLOOKUP(B2174,Sheet1!A:B,2,FALSE)</f>
        <v>Cover Crop</v>
      </c>
    </row>
    <row r="2175" spans="2:10">
      <c r="B2175" s="16">
        <v>342</v>
      </c>
      <c r="D2175">
        <v>2015</v>
      </c>
      <c r="I2175" t="s">
        <v>213</v>
      </c>
      <c r="J2175" t="str">
        <f>VLOOKUP(B2175,Sheet1!A:B,2,FALSE)</f>
        <v>Critical Area Planting</v>
      </c>
    </row>
    <row r="2176" spans="2:10">
      <c r="B2176" s="16">
        <v>362</v>
      </c>
      <c r="D2176">
        <v>2015</v>
      </c>
      <c r="I2176" t="s">
        <v>213</v>
      </c>
      <c r="J2176" t="str">
        <f>VLOOKUP(B2176,Sheet1!A:B,2,FALSE)</f>
        <v>Diversion</v>
      </c>
    </row>
    <row r="2177" spans="2:10">
      <c r="B2177" s="16">
        <v>378</v>
      </c>
      <c r="D2177">
        <v>2015</v>
      </c>
      <c r="I2177" t="s">
        <v>213</v>
      </c>
      <c r="J2177" t="str">
        <f>VLOOKUP(B2177,Sheet1!A:B,2,FALSE)</f>
        <v>Pond</v>
      </c>
    </row>
    <row r="2178" spans="2:10">
      <c r="B2178" s="16">
        <v>382</v>
      </c>
      <c r="D2178">
        <v>2015</v>
      </c>
      <c r="I2178" t="s">
        <v>213</v>
      </c>
      <c r="J2178" t="str">
        <f>VLOOKUP(B2178,Sheet1!A:B,2,FALSE)</f>
        <v>Fence</v>
      </c>
    </row>
    <row r="2179" spans="2:10">
      <c r="B2179" s="16">
        <v>410</v>
      </c>
      <c r="D2179">
        <v>2015</v>
      </c>
      <c r="I2179" t="s">
        <v>213</v>
      </c>
      <c r="J2179" t="str">
        <f>VLOOKUP(B2179,Sheet1!A:B,2,FALSE)</f>
        <v>Grade Stabilization Structure</v>
      </c>
    </row>
    <row r="2180" spans="2:10">
      <c r="B2180" s="16">
        <v>512</v>
      </c>
      <c r="D2180">
        <v>2015</v>
      </c>
      <c r="I2180" t="s">
        <v>213</v>
      </c>
      <c r="J2180" t="str">
        <f>VLOOKUP(B2180,Sheet1!A:B,2,FALSE)</f>
        <v>Forage and Biomass Planting</v>
      </c>
    </row>
    <row r="2181" spans="2:10">
      <c r="B2181" s="16">
        <v>516</v>
      </c>
      <c r="D2181">
        <v>2015</v>
      </c>
      <c r="I2181" t="s">
        <v>213</v>
      </c>
      <c r="J2181" t="str">
        <f>VLOOKUP(B2181,Sheet1!A:B,2,FALSE)</f>
        <v>Livestock Pipeline</v>
      </c>
    </row>
    <row r="2182" spans="2:10">
      <c r="B2182" s="16">
        <v>528</v>
      </c>
      <c r="D2182">
        <v>2015</v>
      </c>
      <c r="I2182" t="s">
        <v>213</v>
      </c>
      <c r="J2182" t="str">
        <f>VLOOKUP(B2182,Sheet1!A:B,2,FALSE)</f>
        <v>Prescribed Grazing</v>
      </c>
    </row>
    <row r="2183" spans="2:10">
      <c r="B2183" s="16">
        <v>533</v>
      </c>
      <c r="D2183">
        <v>2015</v>
      </c>
      <c r="I2183" t="s">
        <v>213</v>
      </c>
      <c r="J2183" t="str">
        <f>VLOOKUP(B2183,Sheet1!A:B,2,FALSE)</f>
        <v>Pumping Plant</v>
      </c>
    </row>
    <row r="2184" spans="2:10">
      <c r="B2184" s="16">
        <v>550</v>
      </c>
      <c r="D2184">
        <v>2015</v>
      </c>
      <c r="I2184" t="s">
        <v>213</v>
      </c>
      <c r="J2184" t="str">
        <f>VLOOKUP(B2184,Sheet1!A:B,2,FALSE)</f>
        <v>Range Planting</v>
      </c>
    </row>
    <row r="2185" spans="2:10">
      <c r="B2185" s="16">
        <v>590</v>
      </c>
      <c r="D2185">
        <v>2015</v>
      </c>
      <c r="I2185" t="s">
        <v>213</v>
      </c>
      <c r="J2185" t="str">
        <f>VLOOKUP(B2185,Sheet1!A:B,2,FALSE)</f>
        <v>Nutrient Management</v>
      </c>
    </row>
    <row r="2186" spans="2:10">
      <c r="B2186" s="16">
        <v>595</v>
      </c>
      <c r="D2186">
        <v>2015</v>
      </c>
      <c r="I2186" t="s">
        <v>213</v>
      </c>
      <c r="J2186" t="str">
        <f>VLOOKUP(B2186,Sheet1!A:B,2,FALSE)</f>
        <v>Integrated Pest Management</v>
      </c>
    </row>
    <row r="2187" spans="2:10">
      <c r="B2187" s="16">
        <v>614</v>
      </c>
      <c r="D2187">
        <v>2015</v>
      </c>
      <c r="I2187" t="s">
        <v>213</v>
      </c>
      <c r="J2187" t="str">
        <f>VLOOKUP(B2187,Sheet1!A:B,2,FALSE)</f>
        <v>Watering Facility</v>
      </c>
    </row>
    <row r="2188" spans="2:10">
      <c r="B2188" s="16">
        <v>642</v>
      </c>
      <c r="D2188">
        <v>2015</v>
      </c>
      <c r="I2188" t="s">
        <v>213</v>
      </c>
      <c r="J2188" t="str">
        <f>VLOOKUP(B2188,Sheet1!A:B,2,FALSE)</f>
        <v>Water Well</v>
      </c>
    </row>
    <row r="2189" spans="2:10">
      <c r="B2189" s="16">
        <v>338</v>
      </c>
      <c r="D2189">
        <v>2015</v>
      </c>
      <c r="I2189" t="s">
        <v>213</v>
      </c>
      <c r="J2189" t="str">
        <f>VLOOKUP(B2189,Sheet1!A:B,2,FALSE)</f>
        <v>Prescribed Burning</v>
      </c>
    </row>
    <row r="2190" spans="2:10">
      <c r="B2190" s="16">
        <v>394</v>
      </c>
      <c r="D2190">
        <v>2015</v>
      </c>
      <c r="I2190" t="s">
        <v>213</v>
      </c>
      <c r="J2190" t="str">
        <f>VLOOKUP(B2190,Sheet1!A:B,2,FALSE)</f>
        <v>Firebreak</v>
      </c>
    </row>
    <row r="2191" spans="2:10">
      <c r="B2191" s="16">
        <v>466</v>
      </c>
      <c r="D2191">
        <v>2015</v>
      </c>
      <c r="I2191" t="s">
        <v>213</v>
      </c>
      <c r="J2191" t="str">
        <f>VLOOKUP(B2191,Sheet1!A:B,2,FALSE)</f>
        <v>Land Smoothing</v>
      </c>
    </row>
    <row r="2192" spans="2:10">
      <c r="B2192" s="16">
        <v>561</v>
      </c>
      <c r="D2192">
        <v>2015</v>
      </c>
      <c r="I2192" t="s">
        <v>213</v>
      </c>
      <c r="J2192" t="str">
        <f>VLOOKUP(B2192,Sheet1!A:B,2,FALSE)</f>
        <v>Heavy Use Area Protection</v>
      </c>
    </row>
    <row r="2193" spans="2:10">
      <c r="B2193" s="16">
        <v>600</v>
      </c>
      <c r="D2193">
        <v>2015</v>
      </c>
      <c r="I2193" t="s">
        <v>213</v>
      </c>
      <c r="J2193" t="str">
        <f>VLOOKUP(B2193,Sheet1!A:B,2,FALSE)</f>
        <v>Terrace</v>
      </c>
    </row>
    <row r="2194" spans="2:10">
      <c r="B2194" s="16">
        <v>314</v>
      </c>
      <c r="D2194">
        <v>2016</v>
      </c>
      <c r="I2194" t="s">
        <v>213</v>
      </c>
      <c r="J2194" t="str">
        <f>VLOOKUP(B2194,Sheet1!A:B,2,FALSE)</f>
        <v>Brush Management</v>
      </c>
    </row>
    <row r="2195" spans="2:10">
      <c r="B2195" s="16">
        <v>315</v>
      </c>
      <c r="D2195">
        <v>2016</v>
      </c>
      <c r="I2195" t="s">
        <v>213</v>
      </c>
      <c r="J2195" t="str">
        <f>VLOOKUP(B2195,Sheet1!A:B,2,FALSE)</f>
        <v>Herbaceous Weed Control</v>
      </c>
    </row>
    <row r="2196" spans="2:10">
      <c r="B2196" s="16">
        <v>329</v>
      </c>
      <c r="D2196">
        <v>2016</v>
      </c>
      <c r="I2196" t="s">
        <v>213</v>
      </c>
      <c r="J2196" t="str">
        <f>VLOOKUP(B2196,Sheet1!A:B,2,FALSE)</f>
        <v>Residue and Tillage Management, No Till</v>
      </c>
    </row>
    <row r="2197" spans="2:10">
      <c r="B2197" s="16">
        <v>340</v>
      </c>
      <c r="D2197">
        <v>2016</v>
      </c>
      <c r="I2197" t="s">
        <v>213</v>
      </c>
      <c r="J2197" t="str">
        <f>VLOOKUP(B2197,Sheet1!A:B,2,FALSE)</f>
        <v>Cover Crop</v>
      </c>
    </row>
    <row r="2198" spans="2:10">
      <c r="B2198" s="16">
        <v>342</v>
      </c>
      <c r="D2198">
        <v>2016</v>
      </c>
      <c r="I2198" t="s">
        <v>213</v>
      </c>
      <c r="J2198" t="str">
        <f>VLOOKUP(B2198,Sheet1!A:B,2,FALSE)</f>
        <v>Critical Area Planting</v>
      </c>
    </row>
    <row r="2199" spans="2:10">
      <c r="B2199" s="16">
        <v>362</v>
      </c>
      <c r="D2199">
        <v>2016</v>
      </c>
      <c r="I2199" t="s">
        <v>213</v>
      </c>
      <c r="J2199" t="str">
        <f>VLOOKUP(B2199,Sheet1!A:B,2,FALSE)</f>
        <v>Diversion</v>
      </c>
    </row>
    <row r="2200" spans="2:10">
      <c r="B2200" s="16">
        <v>378</v>
      </c>
      <c r="D2200">
        <v>2016</v>
      </c>
      <c r="I2200" t="s">
        <v>213</v>
      </c>
      <c r="J2200" t="str">
        <f>VLOOKUP(B2200,Sheet1!A:B,2,FALSE)</f>
        <v>Pond</v>
      </c>
    </row>
    <row r="2201" spans="2:10">
      <c r="B2201" s="16">
        <v>382</v>
      </c>
      <c r="D2201">
        <v>2016</v>
      </c>
      <c r="I2201" t="s">
        <v>213</v>
      </c>
      <c r="J2201" t="str">
        <f>VLOOKUP(B2201,Sheet1!A:B,2,FALSE)</f>
        <v>Fence</v>
      </c>
    </row>
    <row r="2202" spans="2:10">
      <c r="B2202" s="16">
        <v>410</v>
      </c>
      <c r="D2202">
        <v>2016</v>
      </c>
      <c r="I2202" t="s">
        <v>213</v>
      </c>
      <c r="J2202" t="str">
        <f>VLOOKUP(B2202,Sheet1!A:B,2,FALSE)</f>
        <v>Grade Stabilization Structure</v>
      </c>
    </row>
    <row r="2203" spans="2:10">
      <c r="B2203" s="16">
        <v>512</v>
      </c>
      <c r="D2203">
        <v>2016</v>
      </c>
      <c r="I2203" t="s">
        <v>213</v>
      </c>
      <c r="J2203" t="str">
        <f>VLOOKUP(B2203,Sheet1!A:B,2,FALSE)</f>
        <v>Forage and Biomass Planting</v>
      </c>
    </row>
    <row r="2204" spans="2:10">
      <c r="B2204" s="16">
        <v>516</v>
      </c>
      <c r="D2204">
        <v>2016</v>
      </c>
      <c r="I2204" t="s">
        <v>213</v>
      </c>
      <c r="J2204" t="str">
        <f>VLOOKUP(B2204,Sheet1!A:B,2,FALSE)</f>
        <v>Livestock Pipeline</v>
      </c>
    </row>
    <row r="2205" spans="2:10">
      <c r="B2205" s="16">
        <v>528</v>
      </c>
      <c r="D2205">
        <v>2016</v>
      </c>
      <c r="I2205" t="s">
        <v>213</v>
      </c>
      <c r="J2205" t="str">
        <f>VLOOKUP(B2205,Sheet1!A:B,2,FALSE)</f>
        <v>Prescribed Grazing</v>
      </c>
    </row>
    <row r="2206" spans="2:10">
      <c r="B2206" s="16">
        <v>533</v>
      </c>
      <c r="D2206">
        <v>2016</v>
      </c>
      <c r="I2206" t="s">
        <v>213</v>
      </c>
      <c r="J2206" t="str">
        <f>VLOOKUP(B2206,Sheet1!A:B,2,FALSE)</f>
        <v>Pumping Plant</v>
      </c>
    </row>
    <row r="2207" spans="2:10">
      <c r="B2207" s="16">
        <v>550</v>
      </c>
      <c r="D2207">
        <v>2016</v>
      </c>
      <c r="I2207" t="s">
        <v>213</v>
      </c>
      <c r="J2207" t="str">
        <f>VLOOKUP(B2207,Sheet1!A:B,2,FALSE)</f>
        <v>Range Planting</v>
      </c>
    </row>
    <row r="2208" spans="2:10">
      <c r="B2208" s="16">
        <v>590</v>
      </c>
      <c r="D2208">
        <v>2016</v>
      </c>
      <c r="I2208" t="s">
        <v>213</v>
      </c>
      <c r="J2208" t="str">
        <f>VLOOKUP(B2208,Sheet1!A:B,2,FALSE)</f>
        <v>Nutrient Management</v>
      </c>
    </row>
    <row r="2209" spans="2:10">
      <c r="B2209" s="16">
        <v>595</v>
      </c>
      <c r="D2209">
        <v>2016</v>
      </c>
      <c r="I2209" t="s">
        <v>213</v>
      </c>
      <c r="J2209" t="str">
        <f>VLOOKUP(B2209,Sheet1!A:B,2,FALSE)</f>
        <v>Integrated Pest Management</v>
      </c>
    </row>
    <row r="2210" spans="2:10">
      <c r="B2210" s="16">
        <v>614</v>
      </c>
      <c r="D2210">
        <v>2016</v>
      </c>
      <c r="I2210" t="s">
        <v>213</v>
      </c>
      <c r="J2210" t="str">
        <f>VLOOKUP(B2210,Sheet1!A:B,2,FALSE)</f>
        <v>Watering Facility</v>
      </c>
    </row>
    <row r="2211" spans="2:10">
      <c r="B2211" s="16">
        <v>642</v>
      </c>
      <c r="D2211">
        <v>2016</v>
      </c>
      <c r="I2211" t="s">
        <v>213</v>
      </c>
      <c r="J2211" t="str">
        <f>VLOOKUP(B2211,Sheet1!A:B,2,FALSE)</f>
        <v>Water Well</v>
      </c>
    </row>
    <row r="2212" spans="2:10">
      <c r="B2212" s="16">
        <v>338</v>
      </c>
      <c r="D2212">
        <v>2016</v>
      </c>
      <c r="I2212" t="s">
        <v>213</v>
      </c>
      <c r="J2212" t="str">
        <f>VLOOKUP(B2212,Sheet1!A:B,2,FALSE)</f>
        <v>Prescribed Burning</v>
      </c>
    </row>
    <row r="2213" spans="2:10">
      <c r="B2213" s="16">
        <v>394</v>
      </c>
      <c r="D2213">
        <v>2016</v>
      </c>
      <c r="I2213" t="s">
        <v>213</v>
      </c>
      <c r="J2213" t="str">
        <f>VLOOKUP(B2213,Sheet1!A:B,2,FALSE)</f>
        <v>Firebreak</v>
      </c>
    </row>
    <row r="2214" spans="2:10">
      <c r="B2214" s="16">
        <v>466</v>
      </c>
      <c r="D2214">
        <v>2016</v>
      </c>
      <c r="I2214" t="s">
        <v>213</v>
      </c>
      <c r="J2214" t="str">
        <f>VLOOKUP(B2214,Sheet1!A:B,2,FALSE)</f>
        <v>Land Smoothing</v>
      </c>
    </row>
    <row r="2215" spans="2:10">
      <c r="B2215" s="16">
        <v>561</v>
      </c>
      <c r="D2215">
        <v>2016</v>
      </c>
      <c r="I2215" t="s">
        <v>213</v>
      </c>
      <c r="J2215" t="str">
        <f>VLOOKUP(B2215,Sheet1!A:B,2,FALSE)</f>
        <v>Heavy Use Area Protection</v>
      </c>
    </row>
    <row r="2216" spans="2:10">
      <c r="B2216" s="16">
        <v>600</v>
      </c>
      <c r="D2216">
        <v>2016</v>
      </c>
      <c r="I2216" t="s">
        <v>213</v>
      </c>
      <c r="J2216" t="str">
        <f>VLOOKUP(B2216,Sheet1!A:B,2,FALSE)</f>
        <v>Terrace</v>
      </c>
    </row>
  </sheetData>
  <sortState ref="M2:N15">
    <sortCondition ref="N2:N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CFE89-4029-7D4D-A9E8-9F4958FF0C64}">
  <dimension ref="A1:B24"/>
  <sheetViews>
    <sheetView workbookViewId="0">
      <selection activeCell="A24" sqref="A2:A24"/>
    </sheetView>
  </sheetViews>
  <sheetFormatPr baseColWidth="10" defaultRowHeight="16"/>
  <sheetData>
    <row r="1" spans="1:2">
      <c r="A1" t="s">
        <v>204</v>
      </c>
      <c r="B1" t="s">
        <v>1152</v>
      </c>
    </row>
    <row r="2" spans="1:2">
      <c r="A2">
        <v>314</v>
      </c>
      <c r="B2" t="s">
        <v>1153</v>
      </c>
    </row>
    <row r="3" spans="1:2">
      <c r="A3">
        <v>315</v>
      </c>
      <c r="B3" t="s">
        <v>1154</v>
      </c>
    </row>
    <row r="4" spans="1:2">
      <c r="A4">
        <v>329</v>
      </c>
      <c r="B4" t="s">
        <v>1155</v>
      </c>
    </row>
    <row r="5" spans="1:2">
      <c r="A5">
        <v>340</v>
      </c>
      <c r="B5" t="s">
        <v>1156</v>
      </c>
    </row>
    <row r="6" spans="1:2">
      <c r="A6">
        <v>342</v>
      </c>
      <c r="B6" t="s">
        <v>1157</v>
      </c>
    </row>
    <row r="7" spans="1:2">
      <c r="A7">
        <v>362</v>
      </c>
      <c r="B7" t="s">
        <v>1158</v>
      </c>
    </row>
    <row r="8" spans="1:2">
      <c r="A8">
        <v>378</v>
      </c>
      <c r="B8" t="s">
        <v>1159</v>
      </c>
    </row>
    <row r="9" spans="1:2">
      <c r="A9">
        <v>382</v>
      </c>
      <c r="B9" t="s">
        <v>1160</v>
      </c>
    </row>
    <row r="10" spans="1:2">
      <c r="A10">
        <v>410</v>
      </c>
      <c r="B10" t="s">
        <v>1161</v>
      </c>
    </row>
    <row r="11" spans="1:2">
      <c r="A11">
        <v>512</v>
      </c>
      <c r="B11" t="s">
        <v>1162</v>
      </c>
    </row>
    <row r="12" spans="1:2">
      <c r="A12">
        <v>516</v>
      </c>
      <c r="B12" t="s">
        <v>1163</v>
      </c>
    </row>
    <row r="13" spans="1:2">
      <c r="A13">
        <v>528</v>
      </c>
      <c r="B13" t="s">
        <v>1164</v>
      </c>
    </row>
    <row r="14" spans="1:2">
      <c r="A14">
        <v>533</v>
      </c>
      <c r="B14" t="s">
        <v>1165</v>
      </c>
    </row>
    <row r="15" spans="1:2">
      <c r="A15">
        <v>550</v>
      </c>
      <c r="B15" t="s">
        <v>1166</v>
      </c>
    </row>
    <row r="16" spans="1:2">
      <c r="A16">
        <v>590</v>
      </c>
      <c r="B16" t="s">
        <v>1167</v>
      </c>
    </row>
    <row r="17" spans="1:2">
      <c r="A17">
        <v>595</v>
      </c>
      <c r="B17" t="s">
        <v>1168</v>
      </c>
    </row>
    <row r="18" spans="1:2">
      <c r="A18">
        <v>614</v>
      </c>
      <c r="B18" t="s">
        <v>1169</v>
      </c>
    </row>
    <row r="19" spans="1:2">
      <c r="A19">
        <v>642</v>
      </c>
      <c r="B19" t="s">
        <v>1170</v>
      </c>
    </row>
    <row r="20" spans="1:2">
      <c r="A20">
        <v>338</v>
      </c>
      <c r="B20" t="s">
        <v>1171</v>
      </c>
    </row>
    <row r="21" spans="1:2">
      <c r="A21">
        <v>394</v>
      </c>
      <c r="B21" t="s">
        <v>1172</v>
      </c>
    </row>
    <row r="22" spans="1:2">
      <c r="A22">
        <v>466</v>
      </c>
      <c r="B22" t="s">
        <v>1173</v>
      </c>
    </row>
    <row r="23" spans="1:2">
      <c r="A23">
        <v>561</v>
      </c>
      <c r="B23" t="s">
        <v>1174</v>
      </c>
    </row>
    <row r="24" spans="1:2">
      <c r="A24">
        <v>600</v>
      </c>
      <c r="B24" t="s">
        <v>1175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implan</vt:lpstr>
      <vt:lpstr>ESV</vt:lpstr>
      <vt:lpstr>Payments</vt:lpstr>
      <vt:lpstr>Data</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Angela Fletcher</cp:lastModifiedBy>
  <cp:revision/>
  <dcterms:created xsi:type="dcterms:W3CDTF">2019-04-02T20:30:19Z</dcterms:created>
  <dcterms:modified xsi:type="dcterms:W3CDTF">2019-07-16T22:24:28Z</dcterms:modified>
  <cp:category/>
  <cp:contentStatus/>
</cp:coreProperties>
</file>